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tmustill\Desktop\Aidan_PDYi\"/>
    </mc:Choice>
  </mc:AlternateContent>
  <xr:revisionPtr revIDLastSave="0" documentId="13_ncr:1_{45615A32-E1C2-45F0-857B-722B084D560D}" xr6:coauthVersionLast="47" xr6:coauthVersionMax="47" xr10:uidLastSave="{00000000-0000-0000-0000-000000000000}"/>
  <bookViews>
    <workbookView xWindow="57480" yWindow="-225" windowWidth="19440" windowHeight="14880" tabRatio="787" activeTab="3" xr2:uid="{00000000-000D-0000-FFFF-FFFF00000000}"/>
  </bookViews>
  <sheets>
    <sheet name="Notes" sheetId="21" r:id="rId1"/>
    <sheet name="info_parties" sheetId="2" r:id="rId2"/>
    <sheet name="cabinetpos" sheetId="3" r:id="rId3"/>
    <sheet name="ministers" sheetId="24" r:id="rId4"/>
    <sheet name="parlvotes_lh" sheetId="5" r:id="rId5"/>
    <sheet name="parlseats_lh" sheetId="6" r:id="rId6"/>
    <sheet name="parlvotes_uh" sheetId="7" r:id="rId7"/>
    <sheet name="parlseats_uh" sheetId="8" r:id="rId8"/>
    <sheet name="parlvotes_eu" sheetId="9" r:id="rId9"/>
    <sheet name="presvotes" sheetId="10" r:id="rId10"/>
    <sheet name="refvotes" sheetId="11" r:id="rId11"/>
    <sheet name="info_cites" sheetId="12" r:id="rId12"/>
    <sheet name="info_weblinks" sheetId="13" r:id="rId13"/>
    <sheet name="info_colors" sheetId="14" r:id="rId14"/>
    <sheet name="info_export" sheetId="23" r:id="rId15"/>
    <sheet name="info_parties2" sheetId="25" r:id="rId16"/>
    <sheet name="other" sheetId="15" r:id="rId17"/>
  </sheets>
  <externalReferences>
    <externalReference r:id="rId18"/>
  </externalReferences>
  <calcPr calcId="191029"/>
  <customWorkbookViews>
    <customWorkbookView name="Kevin - Personal View" guid="{58E98FBC-18A6-4DF7-8BE5-466B393E75B5}" mergeInterval="0" personalView="1" maximized="1" windowWidth="1276" windowHeight="555" tabRatio="787" activeSheetId="3" showComments="commIndAndComment"/>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2" i="24" l="1"/>
  <c r="AS26" i="24"/>
  <c r="AP26" i="24" s="1"/>
  <c r="AT26" i="24"/>
  <c r="AU26" i="24"/>
  <c r="AV26" i="24"/>
  <c r="AW26" i="24"/>
  <c r="AS83" i="24"/>
  <c r="AR83" i="24" s="1"/>
  <c r="AT83" i="24"/>
  <c r="AU83" i="24"/>
  <c r="AV83" i="24"/>
  <c r="AW83" i="24"/>
  <c r="AS25" i="24"/>
  <c r="AP25" i="24" s="1"/>
  <c r="AT25" i="24"/>
  <c r="AU25" i="24"/>
  <c r="AV25" i="24"/>
  <c r="AW25" i="24"/>
  <c r="AS24" i="24"/>
  <c r="AO24" i="24" s="1"/>
  <c r="AT24" i="24"/>
  <c r="AU24" i="24"/>
  <c r="AV24" i="24"/>
  <c r="AS70" i="24"/>
  <c r="AO70" i="24" s="1"/>
  <c r="AT70" i="24"/>
  <c r="AU70" i="24"/>
  <c r="AV70" i="24"/>
  <c r="AS92" i="24"/>
  <c r="AP92" i="24" s="1"/>
  <c r="AT92" i="24"/>
  <c r="AU92" i="24"/>
  <c r="AV92" i="24"/>
  <c r="E93" i="24"/>
  <c r="F93" i="24"/>
  <c r="H93" i="24"/>
  <c r="U93" i="24"/>
  <c r="S93" i="24" s="1"/>
  <c r="V93" i="24"/>
  <c r="W93" i="24"/>
  <c r="X93" i="24"/>
  <c r="AG93" i="24"/>
  <c r="AK93" i="24" s="1"/>
  <c r="AH93" i="24"/>
  <c r="AI93" i="24"/>
  <c r="AJ93" i="24"/>
  <c r="AS93" i="24"/>
  <c r="AP93" i="24" s="1"/>
  <c r="AT93" i="24"/>
  <c r="AU93" i="24"/>
  <c r="AV93" i="24"/>
  <c r="BE93" i="24"/>
  <c r="BB93" i="24" s="1"/>
  <c r="BF93" i="24"/>
  <c r="BG93" i="24"/>
  <c r="BH93" i="24"/>
  <c r="BQ93" i="24"/>
  <c r="BP93" i="24" s="1"/>
  <c r="BR93" i="24"/>
  <c r="BS93" i="24"/>
  <c r="BT93" i="24"/>
  <c r="CC93" i="24"/>
  <c r="BZ93" i="24" s="1"/>
  <c r="CD93" i="24"/>
  <c r="CE93" i="24"/>
  <c r="CF93" i="24"/>
  <c r="CO93" i="24"/>
  <c r="CN93" i="24" s="1"/>
  <c r="CP93" i="24"/>
  <c r="CQ93" i="24"/>
  <c r="CR93" i="24"/>
  <c r="DA93" i="24"/>
  <c r="CW93" i="24" s="1"/>
  <c r="DB93" i="24"/>
  <c r="DC93" i="24"/>
  <c r="DD93" i="24"/>
  <c r="DM93" i="24"/>
  <c r="DJ93" i="24" s="1"/>
  <c r="DN93" i="24"/>
  <c r="DO93" i="24"/>
  <c r="DP93" i="24"/>
  <c r="DY93" i="24"/>
  <c r="DU93" i="24" s="1"/>
  <c r="DZ93" i="24"/>
  <c r="EA93" i="24"/>
  <c r="EB93" i="24"/>
  <c r="EK93" i="24"/>
  <c r="EO93" i="24" s="1"/>
  <c r="EL93" i="24"/>
  <c r="EM93" i="24"/>
  <c r="EN93" i="24"/>
  <c r="EW93" i="24"/>
  <c r="ES93" i="24" s="1"/>
  <c r="EX93" i="24"/>
  <c r="EY93" i="24"/>
  <c r="EZ93" i="24"/>
  <c r="FI93" i="24"/>
  <c r="FE93" i="24" s="1"/>
  <c r="FJ93" i="24"/>
  <c r="FK93" i="24"/>
  <c r="FL93" i="24"/>
  <c r="FU93" i="24"/>
  <c r="FS93" i="24" s="1"/>
  <c r="FV93" i="24"/>
  <c r="FW93" i="24"/>
  <c r="FX93" i="24"/>
  <c r="GG93" i="24"/>
  <c r="GD93" i="24" s="1"/>
  <c r="GH93" i="24"/>
  <c r="GI93" i="24"/>
  <c r="GJ93" i="24"/>
  <c r="GK93" i="24"/>
  <c r="GS93" i="24"/>
  <c r="GO93" i="24" s="1"/>
  <c r="GT93" i="24"/>
  <c r="GU93" i="24"/>
  <c r="GV93" i="24"/>
  <c r="HE93" i="24"/>
  <c r="HA93" i="24" s="1"/>
  <c r="HF93" i="24"/>
  <c r="HG93" i="24"/>
  <c r="HH93" i="24"/>
  <c r="HQ93" i="24"/>
  <c r="HU93" i="24" s="1"/>
  <c r="HR93" i="24"/>
  <c r="HS93" i="24"/>
  <c r="HT93" i="24"/>
  <c r="IC93" i="24"/>
  <c r="HY93" i="24" s="1"/>
  <c r="ID93" i="24"/>
  <c r="IE93" i="24"/>
  <c r="IF93" i="24"/>
  <c r="IO93" i="24"/>
  <c r="IS93" i="24" s="1"/>
  <c r="IP93" i="24"/>
  <c r="IQ93" i="24"/>
  <c r="IR93" i="24"/>
  <c r="JA93" i="24"/>
  <c r="IY93" i="24" s="1"/>
  <c r="JB93" i="24"/>
  <c r="JC93" i="24"/>
  <c r="JD93" i="24"/>
  <c r="JM93" i="24"/>
  <c r="JQ93" i="24" s="1"/>
  <c r="JN93" i="24"/>
  <c r="JO93" i="24"/>
  <c r="JP93" i="24"/>
  <c r="JY93" i="24"/>
  <c r="JV93" i="24" s="1"/>
  <c r="JZ93" i="24"/>
  <c r="KA93" i="24"/>
  <c r="KB93" i="24"/>
  <c r="KC93" i="24"/>
  <c r="AS62" i="24"/>
  <c r="AR62" i="24" s="1"/>
  <c r="AT62" i="24"/>
  <c r="AU62" i="24"/>
  <c r="AV62" i="24"/>
  <c r="AS35" i="24"/>
  <c r="AR35" i="24" s="1"/>
  <c r="AT35" i="24"/>
  <c r="AU35" i="24"/>
  <c r="AV35" i="24"/>
  <c r="AS87" i="24"/>
  <c r="AQ87" i="24" s="1"/>
  <c r="AT87" i="24"/>
  <c r="AU87" i="24"/>
  <c r="AV87" i="24"/>
  <c r="AS42" i="24"/>
  <c r="AQ42" i="24" s="1"/>
  <c r="AT42" i="24"/>
  <c r="AU42" i="24"/>
  <c r="AV42" i="24"/>
  <c r="AS43" i="24"/>
  <c r="AR43" i="24" s="1"/>
  <c r="AT43" i="24"/>
  <c r="AU43" i="24"/>
  <c r="AV43" i="24"/>
  <c r="AS56" i="24"/>
  <c r="AR56" i="24" s="1"/>
  <c r="AT56" i="24"/>
  <c r="AU56" i="24"/>
  <c r="AV56" i="24"/>
  <c r="AR26" i="24" l="1"/>
  <c r="AO26" i="24"/>
  <c r="BI93" i="24"/>
  <c r="AP83" i="24"/>
  <c r="AO83" i="24"/>
  <c r="FM93" i="24"/>
  <c r="AW42" i="24"/>
  <c r="DE93" i="24"/>
  <c r="BU93" i="24"/>
  <c r="AO25" i="24"/>
  <c r="AR25" i="24"/>
  <c r="AQ25" i="24"/>
  <c r="AW24" i="24"/>
  <c r="AR24" i="24"/>
  <c r="AQ24" i="24"/>
  <c r="AP24" i="24"/>
  <c r="IG93" i="24"/>
  <c r="Y93" i="24"/>
  <c r="AW62" i="24"/>
  <c r="FA93" i="24"/>
  <c r="GW93" i="24"/>
  <c r="AW70" i="24"/>
  <c r="AR70" i="24"/>
  <c r="AQ70" i="24"/>
  <c r="AP70" i="24"/>
  <c r="FR93" i="24"/>
  <c r="AO93" i="24"/>
  <c r="GQ93" i="24"/>
  <c r="BO93" i="24"/>
  <c r="BN93" i="24"/>
  <c r="HP93" i="24"/>
  <c r="HO93" i="24"/>
  <c r="AW92" i="24"/>
  <c r="GR93" i="24"/>
  <c r="GP93" i="24"/>
  <c r="JU93" i="24"/>
  <c r="BM93" i="24"/>
  <c r="JE93" i="24"/>
  <c r="HN93" i="24"/>
  <c r="CM93" i="24"/>
  <c r="HM93" i="24"/>
  <c r="FY93" i="24"/>
  <c r="CL93" i="24"/>
  <c r="AW93" i="24"/>
  <c r="HI93" i="24"/>
  <c r="EC93" i="24"/>
  <c r="CK93" i="24"/>
  <c r="FQ93" i="24"/>
  <c r="CG93" i="24"/>
  <c r="AO92" i="24"/>
  <c r="AR92" i="24"/>
  <c r="AQ92" i="24"/>
  <c r="DL93" i="24"/>
  <c r="IN93" i="24"/>
  <c r="IM93" i="24"/>
  <c r="DI93" i="24"/>
  <c r="JK93" i="24"/>
  <c r="IK93" i="24"/>
  <c r="FH93" i="24"/>
  <c r="EH93" i="24"/>
  <c r="AE93" i="24"/>
  <c r="FG93" i="24"/>
  <c r="BD93" i="24"/>
  <c r="GE93" i="24"/>
  <c r="CB93" i="24"/>
  <c r="HD93" i="24"/>
  <c r="CA93" i="24"/>
  <c r="HC93" i="24"/>
  <c r="GC93" i="24"/>
  <c r="CZ93" i="24"/>
  <c r="IB93" i="24"/>
  <c r="HB93" i="24"/>
  <c r="CY93" i="24"/>
  <c r="BY93" i="24"/>
  <c r="IA93" i="24"/>
  <c r="DX93" i="24"/>
  <c r="CX93" i="24"/>
  <c r="HZ93" i="24"/>
  <c r="JX93" i="24"/>
  <c r="IX93" i="24"/>
  <c r="EU93" i="24"/>
  <c r="AR93" i="24"/>
  <c r="R93" i="24"/>
  <c r="JW93" i="24"/>
  <c r="IW93" i="24"/>
  <c r="FT93" i="24"/>
  <c r="ET93" i="24"/>
  <c r="DQ93" i="24"/>
  <c r="AQ93" i="24"/>
  <c r="Q93" i="24"/>
  <c r="IL93" i="24"/>
  <c r="EI93" i="24"/>
  <c r="JJ93" i="24"/>
  <c r="EG93" i="24"/>
  <c r="AD93" i="24"/>
  <c r="JI93" i="24"/>
  <c r="GF93" i="24"/>
  <c r="AC93" i="24"/>
  <c r="BA93" i="24"/>
  <c r="IZ93" i="24"/>
  <c r="DW93" i="24"/>
  <c r="T93" i="24"/>
  <c r="EV93" i="24"/>
  <c r="DV93" i="24"/>
  <c r="CS93" i="24"/>
  <c r="DK93" i="24"/>
  <c r="EJ93" i="24"/>
  <c r="JL93" i="24"/>
  <c r="AF93" i="24"/>
  <c r="FF93" i="24"/>
  <c r="BC93" i="24"/>
  <c r="AO62" i="24"/>
  <c r="AW35" i="24"/>
  <c r="AQ62" i="24"/>
  <c r="AP62" i="24"/>
  <c r="AQ35" i="24"/>
  <c r="AP35" i="24"/>
  <c r="AO35" i="24"/>
  <c r="AO42" i="24"/>
  <c r="AP87" i="24"/>
  <c r="AO87" i="24"/>
  <c r="AW87" i="24"/>
  <c r="AR87" i="24"/>
  <c r="AW43" i="24"/>
  <c r="AP43" i="24"/>
  <c r="AO43" i="24"/>
  <c r="AP42" i="24"/>
  <c r="AR42" i="24"/>
  <c r="AQ43" i="24"/>
  <c r="AW56" i="24"/>
  <c r="AQ56" i="24"/>
  <c r="AP56" i="24"/>
  <c r="AO56" i="24"/>
  <c r="AS107" i="24"/>
  <c r="AO107" i="24" s="1"/>
  <c r="AT107" i="24"/>
  <c r="AU107" i="24"/>
  <c r="AV107" i="24"/>
  <c r="AS50" i="24"/>
  <c r="AR50" i="24" s="1"/>
  <c r="AT50" i="24"/>
  <c r="AU50" i="24"/>
  <c r="AV50" i="24"/>
  <c r="AW50" i="24"/>
  <c r="AS75" i="24"/>
  <c r="AR75" i="24" s="1"/>
  <c r="AT75" i="24"/>
  <c r="AU75" i="24"/>
  <c r="AV75" i="24"/>
  <c r="AS13" i="24"/>
  <c r="AW13" i="24" s="1"/>
  <c r="AT13" i="24"/>
  <c r="AU13" i="24"/>
  <c r="AV13" i="24"/>
  <c r="AS14" i="24"/>
  <c r="AT14" i="24"/>
  <c r="AU14" i="24"/>
  <c r="AV14" i="24"/>
  <c r="AS15" i="24"/>
  <c r="AQ15" i="24" s="1"/>
  <c r="AT15" i="24"/>
  <c r="AU15" i="24"/>
  <c r="AV15" i="24"/>
  <c r="AS16" i="24"/>
  <c r="AO16" i="24" s="1"/>
  <c r="AT16" i="24"/>
  <c r="AU16" i="24"/>
  <c r="AV16" i="24"/>
  <c r="AS17" i="24"/>
  <c r="AQ17" i="24" s="1"/>
  <c r="AT17" i="24"/>
  <c r="AU17" i="24"/>
  <c r="AV17" i="24"/>
  <c r="AS18" i="24"/>
  <c r="AR18" i="24" s="1"/>
  <c r="AT18" i="24"/>
  <c r="AU18" i="24"/>
  <c r="AV18" i="24"/>
  <c r="AS82" i="24"/>
  <c r="AQ82" i="24" s="1"/>
  <c r="AT82" i="24"/>
  <c r="AU82" i="24"/>
  <c r="AV82" i="24"/>
  <c r="AS84" i="24"/>
  <c r="AQ84" i="24" s="1"/>
  <c r="AT84" i="24"/>
  <c r="AU84" i="24"/>
  <c r="AV84" i="24"/>
  <c r="AS40" i="24"/>
  <c r="AW40" i="24" s="1"/>
  <c r="AT40" i="24"/>
  <c r="AU40" i="24"/>
  <c r="AV40" i="24"/>
  <c r="AS41" i="24"/>
  <c r="AW41" i="24" s="1"/>
  <c r="AT41" i="24"/>
  <c r="AU41" i="24"/>
  <c r="AV41" i="24"/>
  <c r="AS33" i="24"/>
  <c r="AT33" i="24"/>
  <c r="AU33" i="24"/>
  <c r="AV33" i="24"/>
  <c r="AS34" i="24"/>
  <c r="AP34" i="24" s="1"/>
  <c r="AT34" i="24"/>
  <c r="AU34" i="24"/>
  <c r="AV34" i="24"/>
  <c r="AS96" i="24"/>
  <c r="AW96" i="24" s="1"/>
  <c r="AT96" i="24"/>
  <c r="AU96" i="24"/>
  <c r="AV96" i="24"/>
  <c r="AS97" i="24"/>
  <c r="AR97" i="24" s="1"/>
  <c r="AT97" i="24"/>
  <c r="AU97" i="24"/>
  <c r="AV97" i="24"/>
  <c r="AS116" i="24"/>
  <c r="AO116" i="24" s="1"/>
  <c r="AT116" i="24"/>
  <c r="AU116" i="24"/>
  <c r="AV116" i="24"/>
  <c r="AS117" i="24"/>
  <c r="AW117" i="24" s="1"/>
  <c r="AT117" i="24"/>
  <c r="AU117" i="24"/>
  <c r="AV117" i="24"/>
  <c r="AS36" i="24"/>
  <c r="AW36" i="24" s="1"/>
  <c r="AT36" i="24"/>
  <c r="AU36" i="24"/>
  <c r="AV36" i="24"/>
  <c r="AS44" i="24"/>
  <c r="AW44" i="24" s="1"/>
  <c r="AT44" i="24"/>
  <c r="AU44" i="24"/>
  <c r="AV44" i="24"/>
  <c r="AS45" i="24"/>
  <c r="AW45" i="24" s="1"/>
  <c r="AT45" i="24"/>
  <c r="AU45" i="24"/>
  <c r="AV45" i="24"/>
  <c r="AS112" i="24"/>
  <c r="AO112" i="24" s="1"/>
  <c r="AT112" i="24"/>
  <c r="AU112" i="24"/>
  <c r="AV112" i="24"/>
  <c r="AS113" i="24"/>
  <c r="AW113" i="24" s="1"/>
  <c r="AT113" i="24"/>
  <c r="AU113" i="24"/>
  <c r="AV113" i="24"/>
  <c r="AS20" i="24"/>
  <c r="AW20" i="24" s="1"/>
  <c r="AT20" i="24"/>
  <c r="AU20" i="24"/>
  <c r="AV20" i="24"/>
  <c r="AS80" i="24"/>
  <c r="AQ80" i="24" s="1"/>
  <c r="AT80" i="24"/>
  <c r="AU80" i="24"/>
  <c r="AV80" i="24"/>
  <c r="AS81" i="24"/>
  <c r="AO81" i="24" s="1"/>
  <c r="AT81" i="24"/>
  <c r="AU81" i="24"/>
  <c r="AV81" i="24"/>
  <c r="AS90" i="24"/>
  <c r="AR90" i="24" s="1"/>
  <c r="AT90" i="24"/>
  <c r="AU90" i="24"/>
  <c r="AV90" i="24"/>
  <c r="AS91" i="24"/>
  <c r="AR91" i="24" s="1"/>
  <c r="AT91" i="24"/>
  <c r="AU91" i="24"/>
  <c r="AV91" i="24"/>
  <c r="AS64" i="24"/>
  <c r="AP64" i="24" s="1"/>
  <c r="AT64" i="24"/>
  <c r="AU64" i="24"/>
  <c r="AV64" i="24"/>
  <c r="AS65" i="24"/>
  <c r="AT65" i="24"/>
  <c r="AU65" i="24"/>
  <c r="AV65" i="24"/>
  <c r="AS66" i="24"/>
  <c r="AW66" i="24" s="1"/>
  <c r="AT66" i="24"/>
  <c r="AU66" i="24"/>
  <c r="AV66" i="24"/>
  <c r="AS22" i="24"/>
  <c r="AW22" i="24" s="1"/>
  <c r="AT22" i="24"/>
  <c r="AU22" i="24"/>
  <c r="AV22" i="24"/>
  <c r="AS28" i="24"/>
  <c r="AQ28" i="24" s="1"/>
  <c r="AT28" i="24"/>
  <c r="AU28" i="24"/>
  <c r="AV28" i="24"/>
  <c r="AS29" i="24"/>
  <c r="AP29" i="24" s="1"/>
  <c r="AT29" i="24"/>
  <c r="AU29" i="24"/>
  <c r="AV29" i="24"/>
  <c r="AS55" i="24"/>
  <c r="AW55" i="24" s="1"/>
  <c r="AT55" i="24"/>
  <c r="AU55" i="24"/>
  <c r="AV55" i="24"/>
  <c r="AS60" i="24"/>
  <c r="AR60" i="24" s="1"/>
  <c r="AT60" i="24"/>
  <c r="AU60" i="24"/>
  <c r="AV60" i="24"/>
  <c r="AS61" i="24"/>
  <c r="AR61" i="24" s="1"/>
  <c r="AT61" i="24"/>
  <c r="AU61" i="24"/>
  <c r="AV61" i="24"/>
  <c r="AS105" i="24"/>
  <c r="AW105" i="24" s="1"/>
  <c r="AT105" i="24"/>
  <c r="AU105" i="24"/>
  <c r="AV105" i="24"/>
  <c r="AS106" i="24"/>
  <c r="AW106" i="24" s="1"/>
  <c r="AT106" i="24"/>
  <c r="AU106" i="24"/>
  <c r="AV106" i="24"/>
  <c r="AS103" i="24"/>
  <c r="AW103" i="24" s="1"/>
  <c r="AT103" i="24"/>
  <c r="AU103" i="24"/>
  <c r="AV103" i="24"/>
  <c r="AS104" i="24"/>
  <c r="AW104" i="24" s="1"/>
  <c r="AT104" i="24"/>
  <c r="AU104" i="24"/>
  <c r="AV104" i="24"/>
  <c r="AS120" i="24"/>
  <c r="AP120" i="24" s="1"/>
  <c r="AT120" i="24"/>
  <c r="AU120" i="24"/>
  <c r="AV120" i="24"/>
  <c r="AS85" i="24"/>
  <c r="AW85" i="24" s="1"/>
  <c r="AT85" i="24"/>
  <c r="AU85" i="24"/>
  <c r="AV85" i="24"/>
  <c r="AS86" i="24"/>
  <c r="AW86" i="24" s="1"/>
  <c r="AT86" i="24"/>
  <c r="AU86" i="24"/>
  <c r="AV86" i="24"/>
  <c r="AS99" i="24"/>
  <c r="AQ99" i="24" s="1"/>
  <c r="AT99" i="24"/>
  <c r="AU99" i="24"/>
  <c r="AV99" i="24"/>
  <c r="AS100" i="24"/>
  <c r="AP100" i="24" s="1"/>
  <c r="AT100" i="24"/>
  <c r="AU100" i="24"/>
  <c r="AV100" i="24"/>
  <c r="AS47" i="24"/>
  <c r="AO47" i="24" s="1"/>
  <c r="AT47" i="24"/>
  <c r="AU47" i="24"/>
  <c r="AV47" i="24"/>
  <c r="AS46" i="24"/>
  <c r="AR46" i="24" s="1"/>
  <c r="AT46" i="24"/>
  <c r="AU46" i="24"/>
  <c r="AV46" i="24"/>
  <c r="AS71" i="24"/>
  <c r="AT71" i="24"/>
  <c r="AU71" i="24"/>
  <c r="AV71" i="24"/>
  <c r="AS72" i="24"/>
  <c r="AT72" i="24"/>
  <c r="AU72" i="24"/>
  <c r="AV72" i="24"/>
  <c r="AS89" i="24"/>
  <c r="AW89" i="24" s="1"/>
  <c r="AT89" i="24"/>
  <c r="AU89" i="24"/>
  <c r="AV89" i="24"/>
  <c r="AS115" i="24"/>
  <c r="AW115" i="24" s="1"/>
  <c r="AT115" i="24"/>
  <c r="AU115" i="24"/>
  <c r="AV115" i="24"/>
  <c r="AS79" i="24"/>
  <c r="AP79" i="24" s="1"/>
  <c r="AT79" i="24"/>
  <c r="AU79" i="24"/>
  <c r="AV79" i="24"/>
  <c r="AS111" i="24"/>
  <c r="AP111" i="24" s="1"/>
  <c r="AT111" i="24"/>
  <c r="AU111" i="24"/>
  <c r="AV111" i="24"/>
  <c r="AS63" i="24"/>
  <c r="AW63" i="24" s="1"/>
  <c r="AT63" i="24"/>
  <c r="AU63" i="24"/>
  <c r="AV63" i="24"/>
  <c r="AS118" i="24"/>
  <c r="AR118" i="24" s="1"/>
  <c r="AT118" i="24"/>
  <c r="AU118" i="24"/>
  <c r="AV118" i="24"/>
  <c r="AS119" i="24"/>
  <c r="AP119" i="24" s="1"/>
  <c r="AT119" i="24"/>
  <c r="AU119" i="24"/>
  <c r="AV119" i="24"/>
  <c r="AS67" i="24"/>
  <c r="AW67" i="24" s="1"/>
  <c r="AT67" i="24"/>
  <c r="AU67" i="24"/>
  <c r="AV67" i="24"/>
  <c r="AS68" i="24"/>
  <c r="AW68" i="24" s="1"/>
  <c r="AT68" i="24"/>
  <c r="AU68" i="24"/>
  <c r="AV68" i="24"/>
  <c r="AS69" i="24"/>
  <c r="AW69" i="24" s="1"/>
  <c r="AT69" i="24"/>
  <c r="AU69" i="24"/>
  <c r="AV69" i="24"/>
  <c r="AS23" i="24"/>
  <c r="AP23" i="24" s="1"/>
  <c r="AT23" i="24"/>
  <c r="AU23" i="24"/>
  <c r="AV23" i="24"/>
  <c r="AS94" i="24"/>
  <c r="AW94" i="24" s="1"/>
  <c r="AT94" i="24"/>
  <c r="AU94" i="24"/>
  <c r="AV94" i="24"/>
  <c r="AS95" i="24"/>
  <c r="AT95" i="24"/>
  <c r="AU95" i="24"/>
  <c r="AV95" i="24"/>
  <c r="AS88" i="24"/>
  <c r="AQ88" i="24" s="1"/>
  <c r="AT88" i="24"/>
  <c r="AU88" i="24"/>
  <c r="AV88" i="24"/>
  <c r="AS58" i="24"/>
  <c r="AP58" i="24" s="1"/>
  <c r="AT58" i="24"/>
  <c r="AU58" i="24"/>
  <c r="AV58" i="24"/>
  <c r="AS59" i="24"/>
  <c r="AR59" i="24" s="1"/>
  <c r="AT59" i="24"/>
  <c r="AU59" i="24"/>
  <c r="AV59" i="24"/>
  <c r="AS31" i="24"/>
  <c r="AR31" i="24" s="1"/>
  <c r="AT31" i="24"/>
  <c r="AU31" i="24"/>
  <c r="AV31" i="24"/>
  <c r="AS32" i="24"/>
  <c r="AT32" i="24"/>
  <c r="AU32" i="24"/>
  <c r="AV32" i="24"/>
  <c r="AS110" i="24"/>
  <c r="AT110" i="24"/>
  <c r="AU110" i="24"/>
  <c r="AV110" i="24"/>
  <c r="AS27" i="24"/>
  <c r="AT27" i="24"/>
  <c r="AU27" i="24"/>
  <c r="AV27" i="24"/>
  <c r="AS48" i="24"/>
  <c r="AW48" i="24" s="1"/>
  <c r="AT48" i="24"/>
  <c r="AU48" i="24"/>
  <c r="AV48" i="24"/>
  <c r="AS49" i="24"/>
  <c r="AW49" i="24" s="1"/>
  <c r="AT49" i="24"/>
  <c r="AU49" i="24"/>
  <c r="AV49" i="24"/>
  <c r="AS114" i="24"/>
  <c r="AW114" i="24" s="1"/>
  <c r="AT114" i="24"/>
  <c r="AU114" i="24"/>
  <c r="AV114" i="24"/>
  <c r="AS21" i="24"/>
  <c r="AW21" i="24" s="1"/>
  <c r="AT21" i="24"/>
  <c r="AU21" i="24"/>
  <c r="AV21" i="24"/>
  <c r="AS98" i="24"/>
  <c r="AR98" i="24" s="1"/>
  <c r="AT98" i="24"/>
  <c r="AU98" i="24"/>
  <c r="AV98" i="24"/>
  <c r="AS39" i="24"/>
  <c r="AR39" i="24" s="1"/>
  <c r="AT39" i="24"/>
  <c r="AU39" i="24"/>
  <c r="AV39" i="24"/>
  <c r="AS74" i="24"/>
  <c r="AR74" i="24" s="1"/>
  <c r="AT74" i="24"/>
  <c r="AU74" i="24"/>
  <c r="AV74" i="24"/>
  <c r="AS77" i="24"/>
  <c r="AO77" i="24" s="1"/>
  <c r="AT77" i="24"/>
  <c r="AU77" i="24"/>
  <c r="AV77" i="24"/>
  <c r="AS78" i="24"/>
  <c r="AW78" i="24" s="1"/>
  <c r="AT78" i="24"/>
  <c r="AU78" i="24"/>
  <c r="AV78" i="24"/>
  <c r="AS76" i="24"/>
  <c r="AW76" i="24" s="1"/>
  <c r="AT76" i="24"/>
  <c r="AU76" i="24"/>
  <c r="AV76" i="24"/>
  <c r="AS101" i="24"/>
  <c r="AT101" i="24"/>
  <c r="AU101" i="24"/>
  <c r="AV101" i="24"/>
  <c r="AS102" i="24"/>
  <c r="AW102" i="24" s="1"/>
  <c r="AT102" i="24"/>
  <c r="AU102" i="24"/>
  <c r="AV102" i="24"/>
  <c r="AS73" i="24"/>
  <c r="AP73" i="24" s="1"/>
  <c r="AT73" i="24"/>
  <c r="AU73" i="24"/>
  <c r="AV73" i="24"/>
  <c r="AS52" i="24"/>
  <c r="AQ52" i="24" s="1"/>
  <c r="AT52" i="24"/>
  <c r="AU52" i="24"/>
  <c r="AV52" i="24"/>
  <c r="AS57" i="24"/>
  <c r="AW57" i="24" s="1"/>
  <c r="AT57" i="24"/>
  <c r="AU57" i="24"/>
  <c r="AV57" i="24"/>
  <c r="AS19" i="24"/>
  <c r="AO19" i="24" s="1"/>
  <c r="AT19" i="24"/>
  <c r="AU19" i="24"/>
  <c r="AV19" i="24"/>
  <c r="AS37" i="24"/>
  <c r="AO37" i="24" s="1"/>
  <c r="AT37" i="24"/>
  <c r="AU37" i="24"/>
  <c r="AV37" i="24"/>
  <c r="AS51" i="24"/>
  <c r="AW51" i="24" s="1"/>
  <c r="AT51" i="24"/>
  <c r="AU51" i="24"/>
  <c r="AV51" i="24"/>
  <c r="AS53" i="24"/>
  <c r="AR53" i="24" s="1"/>
  <c r="AT53" i="24"/>
  <c r="AU53" i="24"/>
  <c r="AV53" i="24"/>
  <c r="AS54" i="24"/>
  <c r="AW54" i="24" s="1"/>
  <c r="AT54" i="24"/>
  <c r="AU54" i="24"/>
  <c r="AV54" i="24"/>
  <c r="AS30" i="24"/>
  <c r="AT30" i="24"/>
  <c r="AU30" i="24"/>
  <c r="AV30" i="24"/>
  <c r="AS38" i="24"/>
  <c r="AO38" i="24" s="1"/>
  <c r="AT38" i="24"/>
  <c r="AU38" i="24"/>
  <c r="AV38" i="24"/>
  <c r="AS108" i="24"/>
  <c r="AW108" i="24" s="1"/>
  <c r="AT108" i="24"/>
  <c r="AU108" i="24"/>
  <c r="AV108" i="24"/>
  <c r="AS109" i="24"/>
  <c r="AO109" i="24" s="1"/>
  <c r="AT109" i="24"/>
  <c r="AU109" i="24"/>
  <c r="AV109" i="24"/>
  <c r="AG72" i="24"/>
  <c r="AC72" i="24" s="1"/>
  <c r="AH72" i="24"/>
  <c r="AI72" i="24"/>
  <c r="AJ72" i="24"/>
  <c r="AG41" i="24"/>
  <c r="AC41" i="24" s="1"/>
  <c r="AH41" i="24"/>
  <c r="AI41" i="24"/>
  <c r="AJ41" i="24"/>
  <c r="DY12" i="5"/>
  <c r="DZ12" i="5"/>
  <c r="DY13" i="5"/>
  <c r="DZ13" i="5"/>
  <c r="DY14" i="5"/>
  <c r="DZ14" i="5"/>
  <c r="DY15" i="5"/>
  <c r="DZ15" i="5"/>
  <c r="DY16" i="5"/>
  <c r="DZ16" i="5"/>
  <c r="DY17" i="5"/>
  <c r="DZ17" i="5"/>
  <c r="DY20" i="5"/>
  <c r="DZ20" i="5"/>
  <c r="DY23" i="5"/>
  <c r="DZ23" i="5"/>
  <c r="DY25" i="5"/>
  <c r="DZ25" i="5"/>
  <c r="DY26" i="5"/>
  <c r="DZ26" i="5"/>
  <c r="DY27" i="5"/>
  <c r="DZ27" i="5"/>
  <c r="DV12" i="5"/>
  <c r="DW12" i="5" s="1"/>
  <c r="DV13" i="5"/>
  <c r="DW13" i="5"/>
  <c r="DV14" i="5"/>
  <c r="DW14" i="5"/>
  <c r="DV15" i="5"/>
  <c r="DW15" i="5"/>
  <c r="DV16" i="5"/>
  <c r="DW16" i="5"/>
  <c r="DV17" i="5"/>
  <c r="DW17" i="5"/>
  <c r="DV20" i="5"/>
  <c r="DW20" i="5"/>
  <c r="DV23" i="5"/>
  <c r="DW23" i="5"/>
  <c r="DV25" i="5"/>
  <c r="DW25" i="5"/>
  <c r="DV26" i="5"/>
  <c r="DW26" i="5"/>
  <c r="DV27" i="5"/>
  <c r="DW27" i="5"/>
  <c r="DZ11" i="5"/>
  <c r="DY11" i="5"/>
  <c r="DW11" i="5"/>
  <c r="DV11" i="5"/>
  <c r="F19" i="2"/>
  <c r="E19" i="2" s="1"/>
  <c r="F18" i="2"/>
  <c r="E18" i="2" s="1"/>
  <c r="DS8" i="5"/>
  <c r="DS6" i="5"/>
  <c r="AF22" i="12"/>
  <c r="AG22" i="12"/>
  <c r="AH22" i="12"/>
  <c r="AF23" i="12"/>
  <c r="AG23" i="12"/>
  <c r="AH23" i="12"/>
  <c r="AF24" i="12"/>
  <c r="AG24" i="12"/>
  <c r="AH24" i="12"/>
  <c r="AF29" i="12"/>
  <c r="AG29" i="12"/>
  <c r="AH29" i="12"/>
  <c r="AF30" i="12"/>
  <c r="AG30" i="12"/>
  <c r="AH30" i="12"/>
  <c r="AF1" i="12"/>
  <c r="AG1" i="12"/>
  <c r="AH1" i="12"/>
  <c r="AF2" i="12"/>
  <c r="AG2" i="12"/>
  <c r="AH2" i="12"/>
  <c r="AJ69" i="24"/>
  <c r="AI69" i="24"/>
  <c r="AH69" i="24"/>
  <c r="AG69" i="24"/>
  <c r="AK69" i="24" s="1"/>
  <c r="AJ81" i="24"/>
  <c r="AI81" i="24"/>
  <c r="AH81" i="24"/>
  <c r="AG81" i="24"/>
  <c r="AK81" i="24" s="1"/>
  <c r="AG74" i="24"/>
  <c r="AC74" i="24" s="1"/>
  <c r="AH74" i="24"/>
  <c r="AI74" i="24"/>
  <c r="AJ74" i="24"/>
  <c r="AG77" i="24"/>
  <c r="AC77" i="24" s="1"/>
  <c r="AH77" i="24"/>
  <c r="AI77" i="24"/>
  <c r="AJ77" i="24"/>
  <c r="AG78" i="24"/>
  <c r="AH78" i="24"/>
  <c r="AI78" i="24"/>
  <c r="AJ78" i="24"/>
  <c r="AG76" i="24"/>
  <c r="AC76" i="24" s="1"/>
  <c r="AH76" i="24"/>
  <c r="AI76" i="24"/>
  <c r="AJ76" i="24"/>
  <c r="AG100" i="24"/>
  <c r="AH100" i="24"/>
  <c r="AI100" i="24"/>
  <c r="AJ100" i="24"/>
  <c r="AG52" i="24"/>
  <c r="AD52" i="24" s="1"/>
  <c r="AH52" i="24"/>
  <c r="AI52" i="24"/>
  <c r="AJ52" i="24"/>
  <c r="AG57" i="24"/>
  <c r="AC57" i="24" s="1"/>
  <c r="AH57" i="24"/>
  <c r="AI57" i="24"/>
  <c r="AJ57" i="24"/>
  <c r="AG19" i="24"/>
  <c r="AE19" i="24" s="1"/>
  <c r="AH19" i="24"/>
  <c r="AI19" i="24"/>
  <c r="AJ19" i="24"/>
  <c r="AG37" i="24"/>
  <c r="AE37" i="24" s="1"/>
  <c r="AH37" i="24"/>
  <c r="AI37" i="24"/>
  <c r="AJ37" i="24"/>
  <c r="AG51" i="24"/>
  <c r="AH51" i="24"/>
  <c r="AI51" i="24"/>
  <c r="AJ51" i="24"/>
  <c r="AG94" i="24"/>
  <c r="AC94" i="24" s="1"/>
  <c r="AH94" i="24"/>
  <c r="AI94" i="24"/>
  <c r="AJ94" i="24"/>
  <c r="AG95" i="24"/>
  <c r="AC95" i="24" s="1"/>
  <c r="AH95" i="24"/>
  <c r="AI95" i="24"/>
  <c r="AJ95" i="24"/>
  <c r="AG18" i="24"/>
  <c r="AC18" i="24" s="1"/>
  <c r="AH18" i="24"/>
  <c r="AI18" i="24"/>
  <c r="AJ18" i="24"/>
  <c r="Y30" i="12"/>
  <c r="W30" i="12"/>
  <c r="AE29" i="12"/>
  <c r="AD29" i="12"/>
  <c r="AC29" i="12"/>
  <c r="AB29" i="12"/>
  <c r="AA29" i="12"/>
  <c r="Z29" i="12"/>
  <c r="Y29" i="12"/>
  <c r="X29" i="12"/>
  <c r="W29" i="12"/>
  <c r="AD24" i="12"/>
  <c r="Y24" i="12"/>
  <c r="W24" i="12"/>
  <c r="AE23" i="12"/>
  <c r="AD23" i="12"/>
  <c r="AC23" i="12"/>
  <c r="AB23" i="12"/>
  <c r="AA23" i="12"/>
  <c r="Z23" i="12"/>
  <c r="Y23" i="12"/>
  <c r="X23" i="12"/>
  <c r="W23" i="12"/>
  <c r="AE22" i="12"/>
  <c r="AD22" i="12"/>
  <c r="AC22" i="12"/>
  <c r="AB22" i="12"/>
  <c r="W22" i="12"/>
  <c r="Y2" i="12"/>
  <c r="W2" i="12"/>
  <c r="AE1" i="12"/>
  <c r="AE30" i="12" s="1"/>
  <c r="AD1" i="12"/>
  <c r="AD30" i="12" s="1"/>
  <c r="AC1" i="12"/>
  <c r="AC24" i="12" s="1"/>
  <c r="AB1" i="12"/>
  <c r="AB2" i="12" s="1"/>
  <c r="AA1" i="12"/>
  <c r="AA22" i="12" s="1"/>
  <c r="Z1" i="12"/>
  <c r="Z24" i="12" s="1"/>
  <c r="Y1" i="12"/>
  <c r="Y22" i="12" s="1"/>
  <c r="X1" i="12"/>
  <c r="X24" i="12" s="1"/>
  <c r="W1" i="12"/>
  <c r="AW33" i="24" l="1"/>
  <c r="AW109" i="24"/>
  <c r="AD69" i="24"/>
  <c r="AW58" i="24"/>
  <c r="AW101" i="24"/>
  <c r="AW119" i="24"/>
  <c r="AK77" i="24"/>
  <c r="AW107" i="24"/>
  <c r="AW74" i="24"/>
  <c r="AW31" i="24"/>
  <c r="AW46" i="24"/>
  <c r="AW34" i="24"/>
  <c r="AW23" i="24"/>
  <c r="AC69" i="24"/>
  <c r="AW79" i="24"/>
  <c r="AW29" i="24"/>
  <c r="AW15" i="24"/>
  <c r="AW14" i="24"/>
  <c r="AW17" i="24"/>
  <c r="AO50" i="24"/>
  <c r="AK94" i="24"/>
  <c r="AW18" i="24"/>
  <c r="AR107" i="24"/>
  <c r="AP107" i="24"/>
  <c r="AQ107" i="24"/>
  <c r="AW38" i="24"/>
  <c r="AW77" i="24"/>
  <c r="AW47" i="24"/>
  <c r="AW37" i="24"/>
  <c r="AW88" i="24"/>
  <c r="AQ50" i="24"/>
  <c r="AW28" i="24"/>
  <c r="AP50" i="24"/>
  <c r="AQ59" i="24"/>
  <c r="AO59" i="24"/>
  <c r="AK52" i="24"/>
  <c r="AW75" i="24"/>
  <c r="AP33" i="24"/>
  <c r="AR33" i="24"/>
  <c r="AP82" i="24"/>
  <c r="AW52" i="24"/>
  <c r="AK74" i="24"/>
  <c r="AW98" i="24"/>
  <c r="AW59" i="24"/>
  <c r="AP59" i="24"/>
  <c r="AR82" i="24"/>
  <c r="AO33" i="24"/>
  <c r="AW60" i="24"/>
  <c r="AW90" i="24"/>
  <c r="AO78" i="24"/>
  <c r="AW99" i="24"/>
  <c r="AQ75" i="24"/>
  <c r="AP75" i="24"/>
  <c r="AO75" i="24"/>
  <c r="AR79" i="24"/>
  <c r="AP28" i="24"/>
  <c r="AP18" i="24"/>
  <c r="AQ79" i="24"/>
  <c r="AO28" i="24"/>
  <c r="AO18" i="24"/>
  <c r="AO79" i="24"/>
  <c r="AP69" i="24"/>
  <c r="AR17" i="24"/>
  <c r="AK72" i="24"/>
  <c r="AW19" i="24"/>
  <c r="AW120" i="24"/>
  <c r="AP17" i="24"/>
  <c r="AQ78" i="24"/>
  <c r="AW111" i="24"/>
  <c r="AO17" i="24"/>
  <c r="AQ18" i="24"/>
  <c r="AP60" i="24"/>
  <c r="AO60" i="24"/>
  <c r="AP78" i="24"/>
  <c r="AW61" i="24"/>
  <c r="AW16" i="24"/>
  <c r="AR19" i="24"/>
  <c r="AQ19" i="24"/>
  <c r="AP19" i="24"/>
  <c r="AR28" i="24"/>
  <c r="AQ60" i="24"/>
  <c r="AP15" i="24"/>
  <c r="AO15" i="24"/>
  <c r="AW80" i="24"/>
  <c r="AW97" i="24"/>
  <c r="AO73" i="24"/>
  <c r="AQ118" i="24"/>
  <c r="AQ53" i="24"/>
  <c r="AP53" i="24"/>
  <c r="AQ49" i="24"/>
  <c r="AP117" i="24"/>
  <c r="AP96" i="24"/>
  <c r="AQ98" i="24"/>
  <c r="AQ46" i="24"/>
  <c r="AO91" i="24"/>
  <c r="AP80" i="24"/>
  <c r="AO117" i="24"/>
  <c r="AO96" i="24"/>
  <c r="AP98" i="24"/>
  <c r="AO46" i="24"/>
  <c r="AP105" i="24"/>
  <c r="AQ31" i="24"/>
  <c r="AQ67" i="24"/>
  <c r="AO105" i="24"/>
  <c r="AP67" i="24"/>
  <c r="AO99" i="24"/>
  <c r="AO88" i="24"/>
  <c r="AQ90" i="24"/>
  <c r="AP44" i="24"/>
  <c r="AR109" i="24"/>
  <c r="AP52" i="24"/>
  <c r="AO111" i="24"/>
  <c r="AR47" i="24"/>
  <c r="AP90" i="24"/>
  <c r="AO44" i="24"/>
  <c r="AQ109" i="24"/>
  <c r="AO52" i="24"/>
  <c r="AO74" i="24"/>
  <c r="AO90" i="24"/>
  <c r="AP109" i="24"/>
  <c r="AW73" i="24"/>
  <c r="AW39" i="24"/>
  <c r="AR69" i="24"/>
  <c r="AP47" i="24"/>
  <c r="AP103" i="24"/>
  <c r="AW81" i="24"/>
  <c r="AQ97" i="24"/>
  <c r="AR49" i="24"/>
  <c r="AO100" i="24"/>
  <c r="AQ117" i="24"/>
  <c r="AQ96" i="24"/>
  <c r="AP49" i="24"/>
  <c r="AO58" i="24"/>
  <c r="AK78" i="24"/>
  <c r="AP46" i="24"/>
  <c r="AQ105" i="24"/>
  <c r="AO98" i="24"/>
  <c r="AP31" i="24"/>
  <c r="AP88" i="24"/>
  <c r="AO29" i="24"/>
  <c r="AQ44" i="24"/>
  <c r="AO34" i="24"/>
  <c r="AQ74" i="24"/>
  <c r="AP74" i="24"/>
  <c r="AR103" i="24"/>
  <c r="AQ47" i="24"/>
  <c r="AQ103" i="24"/>
  <c r="AQ69" i="24"/>
  <c r="AW118" i="24"/>
  <c r="AO103" i="24"/>
  <c r="AW112" i="24"/>
  <c r="AP97" i="24"/>
  <c r="AP118" i="24"/>
  <c r="AR96" i="24"/>
  <c r="AO118" i="24"/>
  <c r="AQ91" i="24"/>
  <c r="AO53" i="24"/>
  <c r="AP91" i="24"/>
  <c r="AO49" i="24"/>
  <c r="AO80" i="24"/>
  <c r="AP99" i="24"/>
  <c r="AO31" i="24"/>
  <c r="AO67" i="24"/>
  <c r="AR44" i="24"/>
  <c r="AR30" i="24"/>
  <c r="AW53" i="24"/>
  <c r="AW100" i="24"/>
  <c r="AO97" i="24"/>
  <c r="AK76" i="24"/>
  <c r="AO69" i="24"/>
  <c r="AW91" i="24"/>
  <c r="AO95" i="24"/>
  <c r="AP95" i="24"/>
  <c r="AQ95" i="24"/>
  <c r="AR95" i="24"/>
  <c r="AW71" i="24"/>
  <c r="AO71" i="24"/>
  <c r="AR55" i="24"/>
  <c r="AR64" i="24"/>
  <c r="AR51" i="24"/>
  <c r="AW32" i="24"/>
  <c r="AO32" i="24"/>
  <c r="AQ55" i="24"/>
  <c r="AQ64" i="24"/>
  <c r="AR32" i="24"/>
  <c r="AQ71" i="24"/>
  <c r="AR116" i="24"/>
  <c r="AR41" i="24"/>
  <c r="AR57" i="24"/>
  <c r="AQ57" i="24"/>
  <c r="AO57" i="24"/>
  <c r="AP57" i="24"/>
  <c r="AR21" i="24"/>
  <c r="AQ32" i="24"/>
  <c r="AP63" i="24"/>
  <c r="AP71" i="24"/>
  <c r="AO22" i="24"/>
  <c r="AP22" i="24"/>
  <c r="AQ22" i="24"/>
  <c r="AQ116" i="24"/>
  <c r="AO51" i="24"/>
  <c r="AO115" i="24"/>
  <c r="AP115" i="24"/>
  <c r="AQ115" i="24"/>
  <c r="AP116" i="24"/>
  <c r="AP21" i="24"/>
  <c r="AO48" i="24"/>
  <c r="AP48" i="24"/>
  <c r="AQ48" i="24"/>
  <c r="AR115" i="24"/>
  <c r="AQ61" i="24"/>
  <c r="AQ54" i="24"/>
  <c r="AO21" i="24"/>
  <c r="AR48" i="24"/>
  <c r="AQ119" i="24"/>
  <c r="AP61" i="24"/>
  <c r="AR112" i="24"/>
  <c r="AO61" i="24"/>
  <c r="AQ112" i="24"/>
  <c r="AO36" i="24"/>
  <c r="AP36" i="24"/>
  <c r="AP108" i="24"/>
  <c r="AQ108" i="24"/>
  <c r="AR108" i="24"/>
  <c r="AQ39" i="24"/>
  <c r="AO119" i="24"/>
  <c r="AP112" i="24"/>
  <c r="AP39" i="24"/>
  <c r="AR23" i="24"/>
  <c r="AO106" i="24"/>
  <c r="AP106" i="24"/>
  <c r="AQ36" i="24"/>
  <c r="AQ101" i="24"/>
  <c r="AO39" i="24"/>
  <c r="AO68" i="24"/>
  <c r="AP68" i="24"/>
  <c r="AR106" i="24"/>
  <c r="AP101" i="24"/>
  <c r="AQ77" i="24"/>
  <c r="AP114" i="24"/>
  <c r="AQ114" i="24"/>
  <c r="AR114" i="24"/>
  <c r="AO114" i="24"/>
  <c r="AR68" i="24"/>
  <c r="AO120" i="24"/>
  <c r="AP77" i="24"/>
  <c r="AO23" i="24"/>
  <c r="AQ68" i="24"/>
  <c r="AO65" i="24"/>
  <c r="AW65" i="24"/>
  <c r="AO72" i="24"/>
  <c r="AW72" i="24"/>
  <c r="AR65" i="24"/>
  <c r="AO110" i="24"/>
  <c r="AW110" i="24"/>
  <c r="AR72" i="24"/>
  <c r="AQ65" i="24"/>
  <c r="AO14" i="24"/>
  <c r="AP14" i="24"/>
  <c r="AQ14" i="24"/>
  <c r="AR14" i="24"/>
  <c r="AR110" i="24"/>
  <c r="AW95" i="24"/>
  <c r="AQ72" i="24"/>
  <c r="AP65" i="24"/>
  <c r="AR73" i="24"/>
  <c r="AQ110" i="24"/>
  <c r="AP72" i="24"/>
  <c r="AR20" i="24"/>
  <c r="AO20" i="24"/>
  <c r="AP20" i="24"/>
  <c r="AQ20" i="24"/>
  <c r="AQ73" i="24"/>
  <c r="AO76" i="24"/>
  <c r="AP76" i="24"/>
  <c r="AQ76" i="24"/>
  <c r="AR76" i="24"/>
  <c r="AP110" i="24"/>
  <c r="AW116" i="24"/>
  <c r="AW82" i="24"/>
  <c r="AO82" i="24"/>
  <c r="AW64" i="24"/>
  <c r="AO64" i="24"/>
  <c r="AR63" i="24"/>
  <c r="AR71" i="24"/>
  <c r="AO41" i="24"/>
  <c r="AP41" i="24"/>
  <c r="AQ41" i="24"/>
  <c r="AQ51" i="24"/>
  <c r="AQ63" i="24"/>
  <c r="AP55" i="24"/>
  <c r="AP51" i="24"/>
  <c r="AO55" i="24"/>
  <c r="AQ21" i="24"/>
  <c r="AP32" i="24"/>
  <c r="AO63" i="24"/>
  <c r="AR22" i="24"/>
  <c r="AR54" i="24"/>
  <c r="AR119" i="24"/>
  <c r="AP54" i="24"/>
  <c r="AO54" i="24"/>
  <c r="AR120" i="24"/>
  <c r="AR36" i="24"/>
  <c r="AO108" i="24"/>
  <c r="AR101" i="24"/>
  <c r="AQ120" i="24"/>
  <c r="AR77" i="24"/>
  <c r="AW27" i="24"/>
  <c r="AQ27" i="24"/>
  <c r="AO27" i="24"/>
  <c r="AP27" i="24"/>
  <c r="AR27" i="24"/>
  <c r="AQ23" i="24"/>
  <c r="AO84" i="24"/>
  <c r="AW84" i="24"/>
  <c r="AQ106" i="24"/>
  <c r="AR84" i="24"/>
  <c r="AO101" i="24"/>
  <c r="AP84" i="24"/>
  <c r="AO30" i="24"/>
  <c r="AP30" i="24"/>
  <c r="AW30" i="24"/>
  <c r="AQ86" i="24"/>
  <c r="AP86" i="24"/>
  <c r="AR86" i="24"/>
  <c r="AO86" i="24"/>
  <c r="AR89" i="24"/>
  <c r="AR40" i="24"/>
  <c r="AR38" i="24"/>
  <c r="AQ89" i="24"/>
  <c r="AO104" i="24"/>
  <c r="AP104" i="24"/>
  <c r="AQ66" i="24"/>
  <c r="AO45" i="24"/>
  <c r="AP45" i="24"/>
  <c r="AQ40" i="24"/>
  <c r="AQ38" i="24"/>
  <c r="AR37" i="24"/>
  <c r="AP89" i="24"/>
  <c r="AR104" i="24"/>
  <c r="AP66" i="24"/>
  <c r="AR45" i="24"/>
  <c r="AP40" i="24"/>
  <c r="AP38" i="24"/>
  <c r="AQ37" i="24"/>
  <c r="AR58" i="24"/>
  <c r="AO89" i="24"/>
  <c r="AR100" i="24"/>
  <c r="AQ104" i="24"/>
  <c r="AO66" i="24"/>
  <c r="AR81" i="24"/>
  <c r="AQ45" i="24"/>
  <c r="AO40" i="24"/>
  <c r="AR16" i="24"/>
  <c r="AP37" i="24"/>
  <c r="AO102" i="24"/>
  <c r="AP102" i="24"/>
  <c r="AQ102" i="24"/>
  <c r="AQ58" i="24"/>
  <c r="AQ100" i="24"/>
  <c r="AQ81" i="24"/>
  <c r="AQ16" i="24"/>
  <c r="AR102" i="24"/>
  <c r="AR67" i="24"/>
  <c r="AR105" i="24"/>
  <c r="AP81" i="24"/>
  <c r="AR117" i="24"/>
  <c r="AP16" i="24"/>
  <c r="AR66" i="24"/>
  <c r="AR78" i="24"/>
  <c r="AO94" i="24"/>
  <c r="AP94" i="24"/>
  <c r="AQ94" i="24"/>
  <c r="AR94" i="24"/>
  <c r="AO85" i="24"/>
  <c r="AP85" i="24"/>
  <c r="AQ85" i="24"/>
  <c r="AR85" i="24"/>
  <c r="AO113" i="24"/>
  <c r="AP113" i="24"/>
  <c r="AQ113" i="24"/>
  <c r="AR113" i="24"/>
  <c r="AO13" i="24"/>
  <c r="AP13" i="24"/>
  <c r="AQ13" i="24"/>
  <c r="AR13" i="24"/>
  <c r="AR15" i="24"/>
  <c r="AR111" i="24"/>
  <c r="AR29" i="24"/>
  <c r="AR34" i="24"/>
  <c r="AR52" i="24"/>
  <c r="AR88" i="24"/>
  <c r="AQ111" i="24"/>
  <c r="AR99" i="24"/>
  <c r="AQ29" i="24"/>
  <c r="AR80" i="24"/>
  <c r="AQ34" i="24"/>
  <c r="AF72" i="24"/>
  <c r="AD72" i="24"/>
  <c r="AF69" i="24"/>
  <c r="AD41" i="24"/>
  <c r="AK41" i="24"/>
  <c r="AF41" i="24"/>
  <c r="AE24" i="12"/>
  <c r="AC81" i="24"/>
  <c r="AD81" i="24"/>
  <c r="AF81" i="24"/>
  <c r="AD78" i="24"/>
  <c r="AC78" i="24"/>
  <c r="AE77" i="24"/>
  <c r="AD77" i="24"/>
  <c r="AF74" i="24"/>
  <c r="AE74" i="24"/>
  <c r="AF78" i="24"/>
  <c r="AD74" i="24"/>
  <c r="AF76" i="24"/>
  <c r="AE76" i="24"/>
  <c r="AD76" i="24"/>
  <c r="AF94" i="24"/>
  <c r="AD94" i="24"/>
  <c r="AC52" i="24"/>
  <c r="AE94" i="24"/>
  <c r="AK100" i="24"/>
  <c r="AF100" i="24"/>
  <c r="AD100" i="24"/>
  <c r="AC100" i="24"/>
  <c r="AD37" i="24"/>
  <c r="AC37" i="24"/>
  <c r="AK57" i="24"/>
  <c r="AK51" i="24"/>
  <c r="AK37" i="24"/>
  <c r="AF52" i="24"/>
  <c r="AE52" i="24"/>
  <c r="AK95" i="24"/>
  <c r="AF51" i="24"/>
  <c r="AD19" i="24"/>
  <c r="AE51" i="24"/>
  <c r="AC19" i="24"/>
  <c r="AD51" i="24"/>
  <c r="AF57" i="24"/>
  <c r="AE57" i="24"/>
  <c r="AF37" i="24"/>
  <c r="AD57" i="24"/>
  <c r="AF19" i="24"/>
  <c r="AC51" i="24"/>
  <c r="AK19" i="24"/>
  <c r="AF95" i="24"/>
  <c r="AE95" i="24"/>
  <c r="AD95" i="24"/>
  <c r="AK18" i="24"/>
  <c r="AF18" i="24"/>
  <c r="AD18" i="24"/>
  <c r="AC2" i="12"/>
  <c r="X30" i="12"/>
  <c r="AD2" i="12"/>
  <c r="X22" i="12"/>
  <c r="AB30" i="12"/>
  <c r="AA24" i="12"/>
  <c r="AC30" i="12"/>
  <c r="Z22" i="12"/>
  <c r="AB24" i="12"/>
  <c r="X2" i="12"/>
  <c r="Z2" i="12"/>
  <c r="AA2" i="12"/>
  <c r="AE2" i="12"/>
  <c r="Z30" i="12"/>
  <c r="AA30" i="12"/>
  <c r="AG54" i="24" l="1"/>
  <c r="AC54" i="24" s="1"/>
  <c r="AH54" i="24"/>
  <c r="AI54" i="24"/>
  <c r="AJ54" i="24"/>
  <c r="AG86" i="24"/>
  <c r="AC86" i="24" s="1"/>
  <c r="AH86" i="24"/>
  <c r="AI86" i="24"/>
  <c r="AJ86" i="24"/>
  <c r="AG104" i="24"/>
  <c r="AC104" i="24" s="1"/>
  <c r="AH104" i="24"/>
  <c r="AI104" i="24"/>
  <c r="AJ104" i="24"/>
  <c r="AG15" i="24"/>
  <c r="AC15" i="24" s="1"/>
  <c r="AH15" i="24"/>
  <c r="AI15" i="24"/>
  <c r="AJ15" i="24"/>
  <c r="AG49" i="24"/>
  <c r="AC49" i="24" s="1"/>
  <c r="AH49" i="24"/>
  <c r="AI49" i="24"/>
  <c r="AJ49" i="24"/>
  <c r="AG114" i="24"/>
  <c r="AF114" i="24" s="1"/>
  <c r="AH114" i="24"/>
  <c r="AI114" i="24"/>
  <c r="AJ114" i="24"/>
  <c r="AG21" i="24"/>
  <c r="AE21" i="24" s="1"/>
  <c r="AH21" i="24"/>
  <c r="AI21" i="24"/>
  <c r="AJ21" i="24"/>
  <c r="AJ17" i="24"/>
  <c r="AI17" i="24"/>
  <c r="AH17" i="24"/>
  <c r="AG17" i="24"/>
  <c r="AG16" i="24"/>
  <c r="AC16" i="24" s="1"/>
  <c r="AH16" i="24"/>
  <c r="AI16" i="24"/>
  <c r="AJ16" i="24"/>
  <c r="AG118" i="24"/>
  <c r="AC118" i="24" s="1"/>
  <c r="AH118" i="24"/>
  <c r="AI118" i="24"/>
  <c r="AJ118" i="24"/>
  <c r="AG119" i="24"/>
  <c r="AD119" i="24" s="1"/>
  <c r="AH119" i="24"/>
  <c r="AI119" i="24"/>
  <c r="AJ119" i="24"/>
  <c r="AG67" i="24"/>
  <c r="AC67" i="24" s="1"/>
  <c r="AH67" i="24"/>
  <c r="AI67" i="24"/>
  <c r="AJ67" i="24"/>
  <c r="AG68" i="24"/>
  <c r="AC68" i="24" s="1"/>
  <c r="AH68" i="24"/>
  <c r="AI68" i="24"/>
  <c r="AJ68" i="24"/>
  <c r="AG91" i="24"/>
  <c r="AH91" i="24"/>
  <c r="AI91" i="24"/>
  <c r="AJ91" i="24"/>
  <c r="AG64" i="24"/>
  <c r="AH64" i="24"/>
  <c r="AI64" i="24"/>
  <c r="AJ64" i="24"/>
  <c r="AG46" i="24"/>
  <c r="AE46" i="24" s="1"/>
  <c r="AH46" i="24"/>
  <c r="AI46" i="24"/>
  <c r="AJ46" i="24"/>
  <c r="AG71" i="24"/>
  <c r="AD71" i="24" s="1"/>
  <c r="AH71" i="24"/>
  <c r="AI71" i="24"/>
  <c r="AJ71" i="24"/>
  <c r="AG89" i="24"/>
  <c r="AC89" i="24" s="1"/>
  <c r="AH89" i="24"/>
  <c r="AI89" i="24"/>
  <c r="AJ89" i="24"/>
  <c r="AG115" i="24"/>
  <c r="AD115" i="24" s="1"/>
  <c r="AH115" i="24"/>
  <c r="AI115" i="24"/>
  <c r="AJ115" i="24"/>
  <c r="AG36" i="24"/>
  <c r="AC36" i="24" s="1"/>
  <c r="AH36" i="24"/>
  <c r="AI36" i="24"/>
  <c r="AJ36" i="24"/>
  <c r="AG84" i="24"/>
  <c r="AE84" i="24" s="1"/>
  <c r="AH84" i="24"/>
  <c r="AI84" i="24"/>
  <c r="AJ84" i="24"/>
  <c r="AG103" i="24"/>
  <c r="AE103" i="24" s="1"/>
  <c r="AH103" i="24"/>
  <c r="AI103" i="24"/>
  <c r="AJ103" i="24"/>
  <c r="AG88" i="24"/>
  <c r="AD88" i="24" s="1"/>
  <c r="AH88" i="24"/>
  <c r="AI88" i="24"/>
  <c r="AJ88" i="24"/>
  <c r="AG29" i="24"/>
  <c r="AE29" i="24" s="1"/>
  <c r="AH29" i="24"/>
  <c r="AI29" i="24"/>
  <c r="AJ29" i="24"/>
  <c r="AG55" i="24"/>
  <c r="AD55" i="24" s="1"/>
  <c r="AH55" i="24"/>
  <c r="AI55" i="24"/>
  <c r="AJ55" i="24"/>
  <c r="U119" i="24"/>
  <c r="Q119" i="24" s="1"/>
  <c r="V119" i="24"/>
  <c r="W119" i="24"/>
  <c r="X119" i="24"/>
  <c r="DE12" i="9"/>
  <c r="DF12" i="9"/>
  <c r="DE13" i="9"/>
  <c r="DF13" i="9" s="1"/>
  <c r="DE14" i="9"/>
  <c r="DF14" i="9"/>
  <c r="DE15" i="9"/>
  <c r="DF15" i="9"/>
  <c r="DE16" i="9"/>
  <c r="DF16" i="9"/>
  <c r="DE17" i="9"/>
  <c r="DF17" i="9" s="1"/>
  <c r="DE19" i="9"/>
  <c r="DF19" i="9"/>
  <c r="DE22" i="9"/>
  <c r="DF22" i="9"/>
  <c r="DE23" i="9"/>
  <c r="DF23" i="9"/>
  <c r="DB12" i="9"/>
  <c r="DC12" i="9" s="1"/>
  <c r="DB13" i="9"/>
  <c r="DC13" i="9" s="1"/>
  <c r="DB14" i="9"/>
  <c r="DC14" i="9" s="1"/>
  <c r="DB15" i="9"/>
  <c r="DC15" i="9" s="1"/>
  <c r="DB16" i="9"/>
  <c r="DC16" i="9" s="1"/>
  <c r="DB17" i="9"/>
  <c r="DC17" i="9" s="1"/>
  <c r="DB19" i="9"/>
  <c r="DC19" i="9" s="1"/>
  <c r="DB22" i="9"/>
  <c r="DC22" i="9" s="1"/>
  <c r="DB23" i="9"/>
  <c r="DC23" i="9" s="1"/>
  <c r="DE11" i="9"/>
  <c r="DB11" i="9"/>
  <c r="DC11" i="9" s="1"/>
  <c r="F17" i="2"/>
  <c r="E17" i="2" s="1"/>
  <c r="CY6" i="9"/>
  <c r="AD91" i="24" l="1"/>
  <c r="AF91" i="24"/>
  <c r="AC64" i="24"/>
  <c r="AE64" i="24"/>
  <c r="AF54" i="24"/>
  <c r="AD54" i="24"/>
  <c r="AK54" i="24"/>
  <c r="AF86" i="24"/>
  <c r="AD86" i="24"/>
  <c r="AK86" i="24"/>
  <c r="AC29" i="24"/>
  <c r="AK46" i="24"/>
  <c r="AE119" i="24"/>
  <c r="AF104" i="24"/>
  <c r="AD104" i="24"/>
  <c r="AK104" i="24"/>
  <c r="AK114" i="24"/>
  <c r="AC71" i="24"/>
  <c r="AK71" i="24"/>
  <c r="AD15" i="24"/>
  <c r="AK15" i="24"/>
  <c r="AK88" i="24"/>
  <c r="AK29" i="24"/>
  <c r="AK21" i="24"/>
  <c r="AF119" i="24"/>
  <c r="AC88" i="24"/>
  <c r="AD29" i="24"/>
  <c r="AK91" i="24"/>
  <c r="AK84" i="24"/>
  <c r="AC46" i="24"/>
  <c r="AK119" i="24"/>
  <c r="AK103" i="24"/>
  <c r="AD21" i="24"/>
  <c r="AD118" i="24"/>
  <c r="AC21" i="24"/>
  <c r="AC55" i="24"/>
  <c r="AD114" i="24"/>
  <c r="AD103" i="24"/>
  <c r="AC84" i="24"/>
  <c r="AE67" i="24"/>
  <c r="AC114" i="24"/>
  <c r="AD84" i="24"/>
  <c r="AK55" i="24"/>
  <c r="AC103" i="24"/>
  <c r="AK36" i="24"/>
  <c r="AD46" i="24"/>
  <c r="AD67" i="24"/>
  <c r="AC119" i="24"/>
  <c r="AD49" i="24"/>
  <c r="AF21" i="24"/>
  <c r="AE114" i="24"/>
  <c r="AK49" i="24"/>
  <c r="AF49" i="24"/>
  <c r="AC91" i="24"/>
  <c r="AC17" i="24"/>
  <c r="AD17" i="24"/>
  <c r="AF17" i="24"/>
  <c r="AK17" i="24"/>
  <c r="AE16" i="24"/>
  <c r="AD16" i="24"/>
  <c r="AK16" i="24"/>
  <c r="AE68" i="24"/>
  <c r="AF67" i="24"/>
  <c r="AD68" i="24"/>
  <c r="AK68" i="24"/>
  <c r="AF118" i="24"/>
  <c r="AK67" i="24"/>
  <c r="AE118" i="24"/>
  <c r="AK118" i="24"/>
  <c r="AF64" i="24"/>
  <c r="AD64" i="24"/>
  <c r="AK64" i="24"/>
  <c r="AK115" i="24"/>
  <c r="AC115" i="24"/>
  <c r="AD89" i="24"/>
  <c r="AE71" i="24"/>
  <c r="AF46" i="24"/>
  <c r="AF115" i="24"/>
  <c r="AE115" i="24"/>
  <c r="AF89" i="24"/>
  <c r="AE89" i="24"/>
  <c r="AK89" i="24"/>
  <c r="AF36" i="24"/>
  <c r="AE36" i="24"/>
  <c r="AD36" i="24"/>
  <c r="AF84" i="24"/>
  <c r="AF88" i="24"/>
  <c r="AE88" i="24"/>
  <c r="AF55" i="24"/>
  <c r="AE55" i="24"/>
  <c r="AF29" i="24"/>
  <c r="T119" i="24"/>
  <c r="S119" i="24"/>
  <c r="R119" i="24"/>
  <c r="Y119" i="24"/>
  <c r="DE24" i="5"/>
  <c r="DF24" i="5" s="1"/>
  <c r="DB24" i="5"/>
  <c r="DC24" i="5" s="1"/>
  <c r="DE23" i="5"/>
  <c r="DF23" i="5" s="1"/>
  <c r="DB23" i="5"/>
  <c r="DC23" i="5" s="1"/>
  <c r="F16" i="2"/>
  <c r="E16" i="2" s="1"/>
  <c r="F15" i="2"/>
  <c r="E15" i="2" s="1"/>
  <c r="DE20" i="5"/>
  <c r="DF20" i="5" s="1"/>
  <c r="DB20" i="5"/>
  <c r="DE17" i="5"/>
  <c r="DF17" i="5" s="1"/>
  <c r="DB17" i="5"/>
  <c r="DE16" i="5"/>
  <c r="DF16" i="5" s="1"/>
  <c r="DB16" i="5"/>
  <c r="DE15" i="5"/>
  <c r="DF15" i="5" s="1"/>
  <c r="DB15" i="5"/>
  <c r="DE14" i="5"/>
  <c r="DF14" i="5" s="1"/>
  <c r="DB14" i="5"/>
  <c r="DE13" i="5"/>
  <c r="DF13" i="5" s="1"/>
  <c r="DB13" i="5"/>
  <c r="DE12" i="5"/>
  <c r="DF12" i="5" s="1"/>
  <c r="DB12" i="5"/>
  <c r="DE11" i="5"/>
  <c r="DF11" i="5" s="1"/>
  <c r="DB11" i="5"/>
  <c r="CY8" i="5" l="1"/>
  <c r="CY6" i="5"/>
  <c r="X113" i="24" l="1"/>
  <c r="W113" i="24"/>
  <c r="V113" i="24"/>
  <c r="U113" i="24"/>
  <c r="Q113" i="24" s="1"/>
  <c r="X20" i="24"/>
  <c r="W20" i="24"/>
  <c r="V20" i="24"/>
  <c r="U20" i="24"/>
  <c r="X110" i="24"/>
  <c r="W110" i="24"/>
  <c r="V110" i="24"/>
  <c r="U110" i="24"/>
  <c r="X32" i="24"/>
  <c r="W32" i="24"/>
  <c r="V32" i="24"/>
  <c r="U32" i="24"/>
  <c r="X49" i="24"/>
  <c r="W49" i="24"/>
  <c r="V49" i="24"/>
  <c r="U49" i="24"/>
  <c r="R49" i="24" s="1"/>
  <c r="R113" i="24" l="1"/>
  <c r="Y20" i="24"/>
  <c r="Y32" i="24"/>
  <c r="R20" i="24"/>
  <c r="Q20" i="24"/>
  <c r="Y113" i="24"/>
  <c r="T20" i="24"/>
  <c r="Y49" i="24"/>
  <c r="Y110" i="24"/>
  <c r="T49" i="24"/>
  <c r="Q49" i="24"/>
  <c r="Q110" i="24"/>
  <c r="R110" i="24"/>
  <c r="T110" i="24"/>
  <c r="Q32" i="24"/>
  <c r="R32" i="24"/>
  <c r="T32" i="24"/>
  <c r="U114" i="24"/>
  <c r="R114" i="24" s="1"/>
  <c r="V114" i="24"/>
  <c r="W114" i="24"/>
  <c r="U117" i="24"/>
  <c r="V117" i="24"/>
  <c r="X117" i="24"/>
  <c r="W117" i="24"/>
  <c r="AC201" i="25"/>
  <c r="AB201" i="25"/>
  <c r="AC200" i="25"/>
  <c r="AB200" i="25"/>
  <c r="AA200" i="25"/>
  <c r="Z200" i="25"/>
  <c r="Y200" i="25"/>
  <c r="X200" i="25"/>
  <c r="W200" i="25"/>
  <c r="V200" i="25"/>
  <c r="U200" i="25"/>
  <c r="T200" i="25"/>
  <c r="S200" i="25"/>
  <c r="R200" i="25"/>
  <c r="Q200" i="25"/>
  <c r="P200" i="25"/>
  <c r="O200" i="25"/>
  <c r="N200" i="25"/>
  <c r="M200" i="25"/>
  <c r="L200" i="25"/>
  <c r="K200" i="25"/>
  <c r="J200" i="25"/>
  <c r="E200" i="25"/>
  <c r="D200" i="25"/>
  <c r="C200" i="25"/>
  <c r="B200" i="25"/>
  <c r="AC199" i="25"/>
  <c r="AB199" i="25"/>
  <c r="AA199" i="25"/>
  <c r="Z199" i="25"/>
  <c r="Y199" i="25"/>
  <c r="X199" i="25"/>
  <c r="W199" i="25"/>
  <c r="V199" i="25"/>
  <c r="U199" i="25"/>
  <c r="T199" i="25"/>
  <c r="S199" i="25"/>
  <c r="R199" i="25"/>
  <c r="Q199" i="25"/>
  <c r="P199" i="25"/>
  <c r="O199" i="25"/>
  <c r="N199" i="25"/>
  <c r="M199" i="25"/>
  <c r="L199" i="25"/>
  <c r="K199" i="25"/>
  <c r="J199" i="25"/>
  <c r="E199" i="25"/>
  <c r="D199" i="25"/>
  <c r="C199" i="25"/>
  <c r="B199" i="25"/>
  <c r="AC198" i="25"/>
  <c r="AB198" i="25"/>
  <c r="AA198" i="25"/>
  <c r="Z198" i="25"/>
  <c r="Y198" i="25"/>
  <c r="X198" i="25"/>
  <c r="W198" i="25"/>
  <c r="V198" i="25"/>
  <c r="U198" i="25"/>
  <c r="T198" i="25"/>
  <c r="S198" i="25"/>
  <c r="R198" i="25"/>
  <c r="Q198" i="25"/>
  <c r="P198" i="25"/>
  <c r="O198" i="25"/>
  <c r="N198" i="25"/>
  <c r="M198" i="25"/>
  <c r="L198" i="25"/>
  <c r="K198" i="25"/>
  <c r="J198" i="25"/>
  <c r="E198" i="25"/>
  <c r="D198" i="25"/>
  <c r="C198" i="25"/>
  <c r="B198" i="25"/>
  <c r="AC197" i="25"/>
  <c r="AB197" i="25"/>
  <c r="AA197" i="25"/>
  <c r="Z197" i="25"/>
  <c r="Y197" i="25"/>
  <c r="X197" i="25"/>
  <c r="W197" i="25"/>
  <c r="V197" i="25"/>
  <c r="U197" i="25"/>
  <c r="T197" i="25"/>
  <c r="S197" i="25"/>
  <c r="R197" i="25"/>
  <c r="Q197" i="25"/>
  <c r="P197" i="25"/>
  <c r="O197" i="25"/>
  <c r="N197" i="25"/>
  <c r="M197" i="25"/>
  <c r="L197" i="25"/>
  <c r="K197" i="25"/>
  <c r="J197" i="25"/>
  <c r="E197" i="25"/>
  <c r="D197" i="25"/>
  <c r="C197" i="25"/>
  <c r="B197" i="25"/>
  <c r="AC196" i="25"/>
  <c r="AB196" i="25"/>
  <c r="AA196" i="25"/>
  <c r="Z196" i="25"/>
  <c r="Y196" i="25"/>
  <c r="X196" i="25"/>
  <c r="W196" i="25"/>
  <c r="V196" i="25"/>
  <c r="U196" i="25"/>
  <c r="T196" i="25"/>
  <c r="S196" i="25"/>
  <c r="R196" i="25"/>
  <c r="Q196" i="25"/>
  <c r="P196" i="25"/>
  <c r="O196" i="25"/>
  <c r="N196" i="25"/>
  <c r="M196" i="25"/>
  <c r="L196" i="25"/>
  <c r="K196" i="25"/>
  <c r="J196" i="25"/>
  <c r="E196" i="25"/>
  <c r="D196" i="25"/>
  <c r="C196" i="25"/>
  <c r="B196" i="25"/>
  <c r="AC195" i="25"/>
  <c r="AB195" i="25"/>
  <c r="AA195" i="25"/>
  <c r="Z195" i="25"/>
  <c r="Y195" i="25"/>
  <c r="X195" i="25"/>
  <c r="W195" i="25"/>
  <c r="V195" i="25"/>
  <c r="U195" i="25"/>
  <c r="T195" i="25"/>
  <c r="S195" i="25"/>
  <c r="R195" i="25"/>
  <c r="Q195" i="25"/>
  <c r="P195" i="25"/>
  <c r="O195" i="25"/>
  <c r="N195" i="25"/>
  <c r="M195" i="25"/>
  <c r="L195" i="25"/>
  <c r="K195" i="25"/>
  <c r="J195" i="25"/>
  <c r="E195" i="25"/>
  <c r="D195" i="25"/>
  <c r="C195" i="25"/>
  <c r="B195" i="25"/>
  <c r="AC194" i="25"/>
  <c r="AB194" i="25"/>
  <c r="AA194" i="25"/>
  <c r="Z194" i="25"/>
  <c r="Y194" i="25"/>
  <c r="X194" i="25"/>
  <c r="W194" i="25"/>
  <c r="V194" i="25"/>
  <c r="U194" i="25"/>
  <c r="T194" i="25"/>
  <c r="S194" i="25"/>
  <c r="R194" i="25"/>
  <c r="Q194" i="25"/>
  <c r="P194" i="25"/>
  <c r="O194" i="25"/>
  <c r="N194" i="25"/>
  <c r="M194" i="25"/>
  <c r="L194" i="25"/>
  <c r="K194" i="25"/>
  <c r="J194" i="25"/>
  <c r="E194" i="25"/>
  <c r="D194" i="25"/>
  <c r="C194" i="25"/>
  <c r="B194" i="25"/>
  <c r="AC193" i="25"/>
  <c r="AB193" i="25"/>
  <c r="AA193" i="25"/>
  <c r="Z193" i="25"/>
  <c r="Y193" i="25"/>
  <c r="X193" i="25"/>
  <c r="W193" i="25"/>
  <c r="V193" i="25"/>
  <c r="U193" i="25"/>
  <c r="T193" i="25"/>
  <c r="S193" i="25"/>
  <c r="R193" i="25"/>
  <c r="Q193" i="25"/>
  <c r="P193" i="25"/>
  <c r="O193" i="25"/>
  <c r="N193" i="25"/>
  <c r="M193" i="25"/>
  <c r="L193" i="25"/>
  <c r="K193" i="25"/>
  <c r="J193" i="25"/>
  <c r="E193" i="25"/>
  <c r="D193" i="25"/>
  <c r="C193" i="25"/>
  <c r="B193" i="25"/>
  <c r="AC192" i="25"/>
  <c r="AB192" i="25"/>
  <c r="AA192" i="25"/>
  <c r="Z192" i="25"/>
  <c r="Y192" i="25"/>
  <c r="X192" i="25"/>
  <c r="W192" i="25"/>
  <c r="V192" i="25"/>
  <c r="U192" i="25"/>
  <c r="T192" i="25"/>
  <c r="S192" i="25"/>
  <c r="R192" i="25"/>
  <c r="Q192" i="25"/>
  <c r="P192" i="25"/>
  <c r="O192" i="25"/>
  <c r="N192" i="25"/>
  <c r="M192" i="25"/>
  <c r="L192" i="25"/>
  <c r="K192" i="25"/>
  <c r="J192" i="25"/>
  <c r="E192" i="25"/>
  <c r="D192" i="25"/>
  <c r="C192" i="25"/>
  <c r="B192" i="25"/>
  <c r="AC191" i="25"/>
  <c r="AB191" i="25"/>
  <c r="AA191" i="25"/>
  <c r="Z191" i="25"/>
  <c r="Y191" i="25"/>
  <c r="X191" i="25"/>
  <c r="W191" i="25"/>
  <c r="V191" i="25"/>
  <c r="U191" i="25"/>
  <c r="T191" i="25"/>
  <c r="S191" i="25"/>
  <c r="R191" i="25"/>
  <c r="Q191" i="25"/>
  <c r="P191" i="25"/>
  <c r="O191" i="25"/>
  <c r="N191" i="25"/>
  <c r="M191" i="25"/>
  <c r="L191" i="25"/>
  <c r="K191" i="25"/>
  <c r="J191" i="25"/>
  <c r="E191" i="25"/>
  <c r="D191" i="25"/>
  <c r="C191" i="25"/>
  <c r="B191" i="25"/>
  <c r="AC190" i="25"/>
  <c r="AB190" i="25"/>
  <c r="AA190" i="25"/>
  <c r="Z190" i="25"/>
  <c r="Y190" i="25"/>
  <c r="X190" i="25"/>
  <c r="W190" i="25"/>
  <c r="V190" i="25"/>
  <c r="U190" i="25"/>
  <c r="T190" i="25"/>
  <c r="S190" i="25"/>
  <c r="R190" i="25"/>
  <c r="Q190" i="25"/>
  <c r="P190" i="25"/>
  <c r="O190" i="25"/>
  <c r="N190" i="25"/>
  <c r="M190" i="25"/>
  <c r="L190" i="25"/>
  <c r="K190" i="25"/>
  <c r="J190" i="25"/>
  <c r="E190" i="25"/>
  <c r="D190" i="25"/>
  <c r="C190" i="25"/>
  <c r="B190" i="25"/>
  <c r="AC189" i="25"/>
  <c r="AB189" i="25"/>
  <c r="AA189" i="25"/>
  <c r="Z189" i="25"/>
  <c r="Y189" i="25"/>
  <c r="X189" i="25"/>
  <c r="W189" i="25"/>
  <c r="V189" i="25"/>
  <c r="U189" i="25"/>
  <c r="T189" i="25"/>
  <c r="S189" i="25"/>
  <c r="R189" i="25"/>
  <c r="Q189" i="25"/>
  <c r="P189" i="25"/>
  <c r="O189" i="25"/>
  <c r="N189" i="25"/>
  <c r="M189" i="25"/>
  <c r="L189" i="25"/>
  <c r="K189" i="25"/>
  <c r="J189" i="25"/>
  <c r="E189" i="25"/>
  <c r="D189" i="25"/>
  <c r="C189" i="25"/>
  <c r="B189" i="25"/>
  <c r="AC188" i="25"/>
  <c r="AB188" i="25"/>
  <c r="AA188" i="25"/>
  <c r="Z188" i="25"/>
  <c r="Y188" i="25"/>
  <c r="X188" i="25"/>
  <c r="W188" i="25"/>
  <c r="V188" i="25"/>
  <c r="U188" i="25"/>
  <c r="T188" i="25"/>
  <c r="S188" i="25"/>
  <c r="R188" i="25"/>
  <c r="Q188" i="25"/>
  <c r="P188" i="25"/>
  <c r="O188" i="25"/>
  <c r="N188" i="25"/>
  <c r="M188" i="25"/>
  <c r="L188" i="25"/>
  <c r="K188" i="25"/>
  <c r="J188" i="25"/>
  <c r="E188" i="25"/>
  <c r="D188" i="25"/>
  <c r="C188" i="25"/>
  <c r="B188" i="25"/>
  <c r="AC187" i="25"/>
  <c r="AB187" i="25"/>
  <c r="AA187" i="25"/>
  <c r="Z187" i="25"/>
  <c r="Y187" i="25"/>
  <c r="X187" i="25"/>
  <c r="W187" i="25"/>
  <c r="V187" i="25"/>
  <c r="U187" i="25"/>
  <c r="T187" i="25"/>
  <c r="S187" i="25"/>
  <c r="R187" i="25"/>
  <c r="Q187" i="25"/>
  <c r="P187" i="25"/>
  <c r="O187" i="25"/>
  <c r="N187" i="25"/>
  <c r="M187" i="25"/>
  <c r="L187" i="25"/>
  <c r="K187" i="25"/>
  <c r="J187" i="25"/>
  <c r="E187" i="25"/>
  <c r="D187" i="25"/>
  <c r="C187" i="25"/>
  <c r="B187" i="25"/>
  <c r="AC186" i="25"/>
  <c r="AB186" i="25"/>
  <c r="AA186" i="25"/>
  <c r="Z186" i="25"/>
  <c r="Y186" i="25"/>
  <c r="X186" i="25"/>
  <c r="W186" i="25"/>
  <c r="V186" i="25"/>
  <c r="U186" i="25"/>
  <c r="T186" i="25"/>
  <c r="S186" i="25"/>
  <c r="R186" i="25"/>
  <c r="Q186" i="25"/>
  <c r="P186" i="25"/>
  <c r="O186" i="25"/>
  <c r="N186" i="25"/>
  <c r="M186" i="25"/>
  <c r="L186" i="25"/>
  <c r="K186" i="25"/>
  <c r="J186" i="25"/>
  <c r="E186" i="25"/>
  <c r="D186" i="25"/>
  <c r="C186" i="25"/>
  <c r="B186" i="25"/>
  <c r="AC185" i="25"/>
  <c r="AB185" i="25"/>
  <c r="AA185" i="25"/>
  <c r="Z185" i="25"/>
  <c r="Y185" i="25"/>
  <c r="X185" i="25"/>
  <c r="W185" i="25"/>
  <c r="V185" i="25"/>
  <c r="U185" i="25"/>
  <c r="T185" i="25"/>
  <c r="S185" i="25"/>
  <c r="R185" i="25"/>
  <c r="Q185" i="25"/>
  <c r="P185" i="25"/>
  <c r="O185" i="25"/>
  <c r="N185" i="25"/>
  <c r="M185" i="25"/>
  <c r="L185" i="25"/>
  <c r="K185" i="25"/>
  <c r="J185" i="25"/>
  <c r="E185" i="25"/>
  <c r="D185" i="25"/>
  <c r="C185" i="25"/>
  <c r="B185" i="25"/>
  <c r="AC184" i="25"/>
  <c r="AB184" i="25"/>
  <c r="AA184" i="25"/>
  <c r="Z184" i="25"/>
  <c r="Y184" i="25"/>
  <c r="X184" i="25"/>
  <c r="W184" i="25"/>
  <c r="V184" i="25"/>
  <c r="U184" i="25"/>
  <c r="T184" i="25"/>
  <c r="S184" i="25"/>
  <c r="R184" i="25"/>
  <c r="Q184" i="25"/>
  <c r="P184" i="25"/>
  <c r="O184" i="25"/>
  <c r="N184" i="25"/>
  <c r="M184" i="25"/>
  <c r="L184" i="25"/>
  <c r="K184" i="25"/>
  <c r="J184" i="25"/>
  <c r="E184" i="25"/>
  <c r="D184" i="25"/>
  <c r="C184" i="25"/>
  <c r="B184" i="25"/>
  <c r="AC183" i="25"/>
  <c r="AB183" i="25"/>
  <c r="AA183" i="25"/>
  <c r="Z183" i="25"/>
  <c r="Y183" i="25"/>
  <c r="X183" i="25"/>
  <c r="W183" i="25"/>
  <c r="V183" i="25"/>
  <c r="U183" i="25"/>
  <c r="T183" i="25"/>
  <c r="S183" i="25"/>
  <c r="R183" i="25"/>
  <c r="Q183" i="25"/>
  <c r="P183" i="25"/>
  <c r="O183" i="25"/>
  <c r="N183" i="25"/>
  <c r="M183" i="25"/>
  <c r="L183" i="25"/>
  <c r="K183" i="25"/>
  <c r="J183" i="25"/>
  <c r="E183" i="25"/>
  <c r="D183" i="25"/>
  <c r="C183" i="25"/>
  <c r="B183" i="25"/>
  <c r="AC182" i="25"/>
  <c r="AB182" i="25"/>
  <c r="AA182" i="25"/>
  <c r="Z182" i="25"/>
  <c r="Y182" i="25"/>
  <c r="X182" i="25"/>
  <c r="W182" i="25"/>
  <c r="V182" i="25"/>
  <c r="U182" i="25"/>
  <c r="T182" i="25"/>
  <c r="S182" i="25"/>
  <c r="R182" i="25"/>
  <c r="Q182" i="25"/>
  <c r="P182" i="25"/>
  <c r="O182" i="25"/>
  <c r="N182" i="25"/>
  <c r="M182" i="25"/>
  <c r="L182" i="25"/>
  <c r="K182" i="25"/>
  <c r="J182" i="25"/>
  <c r="E182" i="25"/>
  <c r="D182" i="25"/>
  <c r="C182" i="25"/>
  <c r="B182" i="25"/>
  <c r="AC181" i="25"/>
  <c r="AB181" i="25"/>
  <c r="AA181" i="25"/>
  <c r="Z181" i="25"/>
  <c r="Y181" i="25"/>
  <c r="X181" i="25"/>
  <c r="W181" i="25"/>
  <c r="V181" i="25"/>
  <c r="U181" i="25"/>
  <c r="T181" i="25"/>
  <c r="S181" i="25"/>
  <c r="R181" i="25"/>
  <c r="Q181" i="25"/>
  <c r="P181" i="25"/>
  <c r="O181" i="25"/>
  <c r="N181" i="25"/>
  <c r="M181" i="25"/>
  <c r="L181" i="25"/>
  <c r="K181" i="25"/>
  <c r="J181" i="25"/>
  <c r="E181" i="25"/>
  <c r="D181" i="25"/>
  <c r="C181" i="25"/>
  <c r="B181" i="25"/>
  <c r="AC180" i="25"/>
  <c r="AB180" i="25"/>
  <c r="AA180" i="25"/>
  <c r="Z180" i="25"/>
  <c r="Y180" i="25"/>
  <c r="X180" i="25"/>
  <c r="W180" i="25"/>
  <c r="V180" i="25"/>
  <c r="U180" i="25"/>
  <c r="T180" i="25"/>
  <c r="S180" i="25"/>
  <c r="R180" i="25"/>
  <c r="Q180" i="25"/>
  <c r="P180" i="25"/>
  <c r="O180" i="25"/>
  <c r="N180" i="25"/>
  <c r="M180" i="25"/>
  <c r="L180" i="25"/>
  <c r="K180" i="25"/>
  <c r="J180" i="25"/>
  <c r="E180" i="25"/>
  <c r="D180" i="25"/>
  <c r="C180" i="25"/>
  <c r="B180" i="25"/>
  <c r="AC179" i="25"/>
  <c r="AB179" i="25"/>
  <c r="AA179" i="25"/>
  <c r="Z179" i="25"/>
  <c r="Y179" i="25"/>
  <c r="X179" i="25"/>
  <c r="W179" i="25"/>
  <c r="V179" i="25"/>
  <c r="U179" i="25"/>
  <c r="T179" i="25"/>
  <c r="S179" i="25"/>
  <c r="R179" i="25"/>
  <c r="Q179" i="25"/>
  <c r="P179" i="25"/>
  <c r="O179" i="25"/>
  <c r="N179" i="25"/>
  <c r="M179" i="25"/>
  <c r="L179" i="25"/>
  <c r="K179" i="25"/>
  <c r="J179" i="25"/>
  <c r="E179" i="25"/>
  <c r="D179" i="25"/>
  <c r="C179" i="25"/>
  <c r="B179" i="25"/>
  <c r="AC178" i="25"/>
  <c r="AB178" i="25"/>
  <c r="AA178" i="25"/>
  <c r="Z178" i="25"/>
  <c r="Y178" i="25"/>
  <c r="X178" i="25"/>
  <c r="W178" i="25"/>
  <c r="V178" i="25"/>
  <c r="U178" i="25"/>
  <c r="T178" i="25"/>
  <c r="S178" i="25"/>
  <c r="R178" i="25"/>
  <c r="Q178" i="25"/>
  <c r="P178" i="25"/>
  <c r="O178" i="25"/>
  <c r="N178" i="25"/>
  <c r="M178" i="25"/>
  <c r="L178" i="25"/>
  <c r="K178" i="25"/>
  <c r="J178" i="25"/>
  <c r="E178" i="25"/>
  <c r="D178" i="25"/>
  <c r="C178" i="25"/>
  <c r="B178" i="25"/>
  <c r="AC177" i="25"/>
  <c r="AB177" i="25"/>
  <c r="AA177" i="25"/>
  <c r="Z177" i="25"/>
  <c r="Y177" i="25"/>
  <c r="X177" i="25"/>
  <c r="W177" i="25"/>
  <c r="V177" i="25"/>
  <c r="U177" i="25"/>
  <c r="T177" i="25"/>
  <c r="S177" i="25"/>
  <c r="R177" i="25"/>
  <c r="Q177" i="25"/>
  <c r="P177" i="25"/>
  <c r="O177" i="25"/>
  <c r="N177" i="25"/>
  <c r="M177" i="25"/>
  <c r="L177" i="25"/>
  <c r="K177" i="25"/>
  <c r="J177" i="25"/>
  <c r="E177" i="25"/>
  <c r="D177" i="25"/>
  <c r="C177" i="25"/>
  <c r="B177" i="25"/>
  <c r="AC176" i="25"/>
  <c r="AB176" i="25"/>
  <c r="AA176" i="25"/>
  <c r="Z176" i="25"/>
  <c r="Y176" i="25"/>
  <c r="X176" i="25"/>
  <c r="W176" i="25"/>
  <c r="V176" i="25"/>
  <c r="U176" i="25"/>
  <c r="T176" i="25"/>
  <c r="S176" i="25"/>
  <c r="R176" i="25"/>
  <c r="Q176" i="25"/>
  <c r="P176" i="25"/>
  <c r="O176" i="25"/>
  <c r="N176" i="25"/>
  <c r="M176" i="25"/>
  <c r="L176" i="25"/>
  <c r="K176" i="25"/>
  <c r="J176" i="25"/>
  <c r="E176" i="25"/>
  <c r="D176" i="25"/>
  <c r="C176" i="25"/>
  <c r="B176" i="25"/>
  <c r="AC175" i="25"/>
  <c r="AB175" i="25"/>
  <c r="AA175" i="25"/>
  <c r="Z175" i="25"/>
  <c r="Y175" i="25"/>
  <c r="X175" i="25"/>
  <c r="W175" i="25"/>
  <c r="V175" i="25"/>
  <c r="U175" i="25"/>
  <c r="T175" i="25"/>
  <c r="S175" i="25"/>
  <c r="R175" i="25"/>
  <c r="Q175" i="25"/>
  <c r="P175" i="25"/>
  <c r="O175" i="25"/>
  <c r="N175" i="25"/>
  <c r="M175" i="25"/>
  <c r="L175" i="25"/>
  <c r="K175" i="25"/>
  <c r="J175" i="25"/>
  <c r="E175" i="25"/>
  <c r="D175" i="25"/>
  <c r="C175" i="25"/>
  <c r="B175" i="25"/>
  <c r="AC174" i="25"/>
  <c r="AB174" i="25"/>
  <c r="AA174" i="25"/>
  <c r="Z174" i="25"/>
  <c r="Y174" i="25"/>
  <c r="X174" i="25"/>
  <c r="W174" i="25"/>
  <c r="V174" i="25"/>
  <c r="U174" i="25"/>
  <c r="T174" i="25"/>
  <c r="S174" i="25"/>
  <c r="R174" i="25"/>
  <c r="Q174" i="25"/>
  <c r="P174" i="25"/>
  <c r="O174" i="25"/>
  <c r="N174" i="25"/>
  <c r="M174" i="25"/>
  <c r="L174" i="25"/>
  <c r="K174" i="25"/>
  <c r="J174" i="25"/>
  <c r="E174" i="25"/>
  <c r="D174" i="25"/>
  <c r="C174" i="25"/>
  <c r="B174" i="25"/>
  <c r="AC173" i="25"/>
  <c r="AB173" i="25"/>
  <c r="AA173" i="25"/>
  <c r="Z173" i="25"/>
  <c r="Y173" i="25"/>
  <c r="X173" i="25"/>
  <c r="W173" i="25"/>
  <c r="V173" i="25"/>
  <c r="U173" i="25"/>
  <c r="T173" i="25"/>
  <c r="S173" i="25"/>
  <c r="R173" i="25"/>
  <c r="Q173" i="25"/>
  <c r="P173" i="25"/>
  <c r="O173" i="25"/>
  <c r="N173" i="25"/>
  <c r="M173" i="25"/>
  <c r="L173" i="25"/>
  <c r="K173" i="25"/>
  <c r="J173" i="25"/>
  <c r="E173" i="25"/>
  <c r="D173" i="25"/>
  <c r="C173" i="25"/>
  <c r="B173" i="25"/>
  <c r="AC172" i="25"/>
  <c r="AB172" i="25"/>
  <c r="AA172" i="25"/>
  <c r="Z172" i="25"/>
  <c r="Y172" i="25"/>
  <c r="X172" i="25"/>
  <c r="W172" i="25"/>
  <c r="V172" i="25"/>
  <c r="U172" i="25"/>
  <c r="T172" i="25"/>
  <c r="S172" i="25"/>
  <c r="R172" i="25"/>
  <c r="Q172" i="25"/>
  <c r="P172" i="25"/>
  <c r="O172" i="25"/>
  <c r="N172" i="25"/>
  <c r="M172" i="25"/>
  <c r="L172" i="25"/>
  <c r="K172" i="25"/>
  <c r="J172" i="25"/>
  <c r="E172" i="25"/>
  <c r="D172" i="25"/>
  <c r="C172" i="25"/>
  <c r="B172" i="25"/>
  <c r="AC171" i="25"/>
  <c r="AB171" i="25"/>
  <c r="AA171" i="25"/>
  <c r="Z171" i="25"/>
  <c r="Y171" i="25"/>
  <c r="X171" i="25"/>
  <c r="W171" i="25"/>
  <c r="V171" i="25"/>
  <c r="U171" i="25"/>
  <c r="T171" i="25"/>
  <c r="S171" i="25"/>
  <c r="R171" i="25"/>
  <c r="Q171" i="25"/>
  <c r="P171" i="25"/>
  <c r="O171" i="25"/>
  <c r="N171" i="25"/>
  <c r="M171" i="25"/>
  <c r="L171" i="25"/>
  <c r="K171" i="25"/>
  <c r="J171" i="25"/>
  <c r="E171" i="25"/>
  <c r="D171" i="25"/>
  <c r="C171" i="25"/>
  <c r="B171" i="25"/>
  <c r="AC170" i="25"/>
  <c r="AB170" i="25"/>
  <c r="AA170" i="25"/>
  <c r="Z170" i="25"/>
  <c r="Y170" i="25"/>
  <c r="X170" i="25"/>
  <c r="W170" i="25"/>
  <c r="V170" i="25"/>
  <c r="U170" i="25"/>
  <c r="T170" i="25"/>
  <c r="S170" i="25"/>
  <c r="R170" i="25"/>
  <c r="Q170" i="25"/>
  <c r="P170" i="25"/>
  <c r="O170" i="25"/>
  <c r="N170" i="25"/>
  <c r="M170" i="25"/>
  <c r="L170" i="25"/>
  <c r="K170" i="25"/>
  <c r="J170" i="25"/>
  <c r="E170" i="25"/>
  <c r="D170" i="25"/>
  <c r="C170" i="25"/>
  <c r="B170" i="25"/>
  <c r="AC169" i="25"/>
  <c r="AB169" i="25"/>
  <c r="AA169" i="25"/>
  <c r="Z169" i="25"/>
  <c r="Y169" i="25"/>
  <c r="X169" i="25"/>
  <c r="W169" i="25"/>
  <c r="V169" i="25"/>
  <c r="U169" i="25"/>
  <c r="T169" i="25"/>
  <c r="S169" i="25"/>
  <c r="R169" i="25"/>
  <c r="Q169" i="25"/>
  <c r="P169" i="25"/>
  <c r="O169" i="25"/>
  <c r="N169" i="25"/>
  <c r="M169" i="25"/>
  <c r="L169" i="25"/>
  <c r="K169" i="25"/>
  <c r="J169" i="25"/>
  <c r="E169" i="25"/>
  <c r="D169" i="25"/>
  <c r="C169" i="25"/>
  <c r="B169" i="25"/>
  <c r="AC168" i="25"/>
  <c r="AB168" i="25"/>
  <c r="AA168" i="25"/>
  <c r="Z168" i="25"/>
  <c r="Y168" i="25"/>
  <c r="X168" i="25"/>
  <c r="W168" i="25"/>
  <c r="V168" i="25"/>
  <c r="U168" i="25"/>
  <c r="T168" i="25"/>
  <c r="S168" i="25"/>
  <c r="R168" i="25"/>
  <c r="Q168" i="25"/>
  <c r="P168" i="25"/>
  <c r="O168" i="25"/>
  <c r="N168" i="25"/>
  <c r="M168" i="25"/>
  <c r="L168" i="25"/>
  <c r="K168" i="25"/>
  <c r="J168" i="25"/>
  <c r="E168" i="25"/>
  <c r="D168" i="25"/>
  <c r="C168" i="25"/>
  <c r="B168" i="25"/>
  <c r="AC167" i="25"/>
  <c r="AB167" i="25"/>
  <c r="AA167" i="25"/>
  <c r="Z167" i="25"/>
  <c r="Y167" i="25"/>
  <c r="X167" i="25"/>
  <c r="W167" i="25"/>
  <c r="V167" i="25"/>
  <c r="U167" i="25"/>
  <c r="T167" i="25"/>
  <c r="S167" i="25"/>
  <c r="R167" i="25"/>
  <c r="Q167" i="25"/>
  <c r="P167" i="25"/>
  <c r="O167" i="25"/>
  <c r="N167" i="25"/>
  <c r="M167" i="25"/>
  <c r="L167" i="25"/>
  <c r="K167" i="25"/>
  <c r="J167" i="25"/>
  <c r="E167" i="25"/>
  <c r="D167" i="25"/>
  <c r="C167" i="25"/>
  <c r="B167" i="25"/>
  <c r="AC166" i="25"/>
  <c r="AB166" i="25"/>
  <c r="AA166" i="25"/>
  <c r="Z166" i="25"/>
  <c r="Y166" i="25"/>
  <c r="X166" i="25"/>
  <c r="W166" i="25"/>
  <c r="V166" i="25"/>
  <c r="U166" i="25"/>
  <c r="T166" i="25"/>
  <c r="S166" i="25"/>
  <c r="R166" i="25"/>
  <c r="Q166" i="25"/>
  <c r="P166" i="25"/>
  <c r="O166" i="25"/>
  <c r="N166" i="25"/>
  <c r="M166" i="25"/>
  <c r="L166" i="25"/>
  <c r="K166" i="25"/>
  <c r="J166" i="25"/>
  <c r="E166" i="25"/>
  <c r="D166" i="25"/>
  <c r="C166" i="25"/>
  <c r="B166" i="25"/>
  <c r="AC165" i="25"/>
  <c r="AB165" i="25"/>
  <c r="AA165" i="25"/>
  <c r="Z165" i="25"/>
  <c r="Y165" i="25"/>
  <c r="X165" i="25"/>
  <c r="W165" i="25"/>
  <c r="V165" i="25"/>
  <c r="U165" i="25"/>
  <c r="T165" i="25"/>
  <c r="S165" i="25"/>
  <c r="R165" i="25"/>
  <c r="Q165" i="25"/>
  <c r="P165" i="25"/>
  <c r="O165" i="25"/>
  <c r="N165" i="25"/>
  <c r="M165" i="25"/>
  <c r="L165" i="25"/>
  <c r="K165" i="25"/>
  <c r="J165" i="25"/>
  <c r="E165" i="25"/>
  <c r="D165" i="25"/>
  <c r="C165" i="25"/>
  <c r="B165" i="25"/>
  <c r="AC164" i="25"/>
  <c r="AB164" i="25"/>
  <c r="AA164" i="25"/>
  <c r="Z164" i="25"/>
  <c r="Y164" i="25"/>
  <c r="X164" i="25"/>
  <c r="W164" i="25"/>
  <c r="V164" i="25"/>
  <c r="U164" i="25"/>
  <c r="T164" i="25"/>
  <c r="S164" i="25"/>
  <c r="R164" i="25"/>
  <c r="Q164" i="25"/>
  <c r="P164" i="25"/>
  <c r="O164" i="25"/>
  <c r="N164" i="25"/>
  <c r="M164" i="25"/>
  <c r="L164" i="25"/>
  <c r="K164" i="25"/>
  <c r="J164" i="25"/>
  <c r="E164" i="25"/>
  <c r="D164" i="25"/>
  <c r="C164" i="25"/>
  <c r="B164" i="25"/>
  <c r="AC163" i="25"/>
  <c r="AB163" i="25"/>
  <c r="AA163" i="25"/>
  <c r="Z163" i="25"/>
  <c r="Y163" i="25"/>
  <c r="X163" i="25"/>
  <c r="W163" i="25"/>
  <c r="V163" i="25"/>
  <c r="U163" i="25"/>
  <c r="T163" i="25"/>
  <c r="S163" i="25"/>
  <c r="R163" i="25"/>
  <c r="Q163" i="25"/>
  <c r="P163" i="25"/>
  <c r="O163" i="25"/>
  <c r="N163" i="25"/>
  <c r="M163" i="25"/>
  <c r="L163" i="25"/>
  <c r="K163" i="25"/>
  <c r="J163" i="25"/>
  <c r="E163" i="25"/>
  <c r="D163" i="25"/>
  <c r="C163" i="25"/>
  <c r="B163" i="25"/>
  <c r="AC162" i="25"/>
  <c r="AB162" i="25"/>
  <c r="AA162" i="25"/>
  <c r="Z162" i="25"/>
  <c r="Y162" i="25"/>
  <c r="X162" i="25"/>
  <c r="W162" i="25"/>
  <c r="V162" i="25"/>
  <c r="U162" i="25"/>
  <c r="T162" i="25"/>
  <c r="S162" i="25"/>
  <c r="R162" i="25"/>
  <c r="Q162" i="25"/>
  <c r="P162" i="25"/>
  <c r="O162" i="25"/>
  <c r="N162" i="25"/>
  <c r="M162" i="25"/>
  <c r="L162" i="25"/>
  <c r="K162" i="25"/>
  <c r="J162" i="25"/>
  <c r="E162" i="25"/>
  <c r="D162" i="25"/>
  <c r="C162" i="25"/>
  <c r="B162" i="25"/>
  <c r="AC161" i="25"/>
  <c r="AB161" i="25"/>
  <c r="AA161" i="25"/>
  <c r="Z161" i="25"/>
  <c r="Y161" i="25"/>
  <c r="X161" i="25"/>
  <c r="W161" i="25"/>
  <c r="V161" i="25"/>
  <c r="U161" i="25"/>
  <c r="T161" i="25"/>
  <c r="S161" i="25"/>
  <c r="R161" i="25"/>
  <c r="Q161" i="25"/>
  <c r="P161" i="25"/>
  <c r="O161" i="25"/>
  <c r="N161" i="25"/>
  <c r="M161" i="25"/>
  <c r="L161" i="25"/>
  <c r="K161" i="25"/>
  <c r="J161" i="25"/>
  <c r="E161" i="25"/>
  <c r="D161" i="25"/>
  <c r="C161" i="25"/>
  <c r="B161" i="25"/>
  <c r="AC160" i="25"/>
  <c r="AB160" i="25"/>
  <c r="AA160" i="25"/>
  <c r="Z160" i="25"/>
  <c r="Y160" i="25"/>
  <c r="X160" i="25"/>
  <c r="W160" i="25"/>
  <c r="V160" i="25"/>
  <c r="U160" i="25"/>
  <c r="T160" i="25"/>
  <c r="S160" i="25"/>
  <c r="R160" i="25"/>
  <c r="Q160" i="25"/>
  <c r="P160" i="25"/>
  <c r="O160" i="25"/>
  <c r="N160" i="25"/>
  <c r="M160" i="25"/>
  <c r="L160" i="25"/>
  <c r="K160" i="25"/>
  <c r="J160" i="25"/>
  <c r="E160" i="25"/>
  <c r="D160" i="25"/>
  <c r="C160" i="25"/>
  <c r="B160" i="25"/>
  <c r="AC159" i="25"/>
  <c r="AB159" i="25"/>
  <c r="AA159" i="25"/>
  <c r="Z159" i="25"/>
  <c r="Y159" i="25"/>
  <c r="X159" i="25"/>
  <c r="W159" i="25"/>
  <c r="V159" i="25"/>
  <c r="U159" i="25"/>
  <c r="T159" i="25"/>
  <c r="S159" i="25"/>
  <c r="R159" i="25"/>
  <c r="Q159" i="25"/>
  <c r="P159" i="25"/>
  <c r="O159" i="25"/>
  <c r="N159" i="25"/>
  <c r="M159" i="25"/>
  <c r="L159" i="25"/>
  <c r="K159" i="25"/>
  <c r="J159" i="25"/>
  <c r="E159" i="25"/>
  <c r="D159" i="25"/>
  <c r="C159" i="25"/>
  <c r="B159" i="25"/>
  <c r="AC158" i="25"/>
  <c r="AB158" i="25"/>
  <c r="AA158" i="25"/>
  <c r="Z158" i="25"/>
  <c r="Y158" i="25"/>
  <c r="X158" i="25"/>
  <c r="W158" i="25"/>
  <c r="V158" i="25"/>
  <c r="U158" i="25"/>
  <c r="T158" i="25"/>
  <c r="S158" i="25"/>
  <c r="R158" i="25"/>
  <c r="Q158" i="25"/>
  <c r="P158" i="25"/>
  <c r="O158" i="25"/>
  <c r="N158" i="25"/>
  <c r="M158" i="25"/>
  <c r="L158" i="25"/>
  <c r="K158" i="25"/>
  <c r="J158" i="25"/>
  <c r="E158" i="25"/>
  <c r="D158" i="25"/>
  <c r="C158" i="25"/>
  <c r="B158" i="25"/>
  <c r="AC157" i="25"/>
  <c r="AB157" i="25"/>
  <c r="AA157" i="25"/>
  <c r="Z157" i="25"/>
  <c r="Y157" i="25"/>
  <c r="X157" i="25"/>
  <c r="W157" i="25"/>
  <c r="V157" i="25"/>
  <c r="U157" i="25"/>
  <c r="T157" i="25"/>
  <c r="S157" i="25"/>
  <c r="R157" i="25"/>
  <c r="Q157" i="25"/>
  <c r="P157" i="25"/>
  <c r="O157" i="25"/>
  <c r="N157" i="25"/>
  <c r="M157" i="25"/>
  <c r="L157" i="25"/>
  <c r="K157" i="25"/>
  <c r="J157" i="25"/>
  <c r="E157" i="25"/>
  <c r="D157" i="25"/>
  <c r="C157" i="25"/>
  <c r="B157" i="25"/>
  <c r="AC156" i="25"/>
  <c r="AB156" i="25"/>
  <c r="AA156" i="25"/>
  <c r="Z156" i="25"/>
  <c r="Y156" i="25"/>
  <c r="X156" i="25"/>
  <c r="W156" i="25"/>
  <c r="V156" i="25"/>
  <c r="U156" i="25"/>
  <c r="T156" i="25"/>
  <c r="S156" i="25"/>
  <c r="R156" i="25"/>
  <c r="Q156" i="25"/>
  <c r="P156" i="25"/>
  <c r="O156" i="25"/>
  <c r="N156" i="25"/>
  <c r="M156" i="25"/>
  <c r="L156" i="25"/>
  <c r="K156" i="25"/>
  <c r="J156" i="25"/>
  <c r="E156" i="25"/>
  <c r="D156" i="25"/>
  <c r="C156" i="25"/>
  <c r="B156" i="25"/>
  <c r="AC155" i="25"/>
  <c r="AB155" i="25"/>
  <c r="AA155" i="25"/>
  <c r="Z155" i="25"/>
  <c r="Y155" i="25"/>
  <c r="X155" i="25"/>
  <c r="W155" i="25"/>
  <c r="V155" i="25"/>
  <c r="U155" i="25"/>
  <c r="T155" i="25"/>
  <c r="S155" i="25"/>
  <c r="R155" i="25"/>
  <c r="Q155" i="25"/>
  <c r="P155" i="25"/>
  <c r="O155" i="25"/>
  <c r="N155" i="25"/>
  <c r="M155" i="25"/>
  <c r="L155" i="25"/>
  <c r="K155" i="25"/>
  <c r="J155" i="25"/>
  <c r="E155" i="25"/>
  <c r="D155" i="25"/>
  <c r="C155" i="25"/>
  <c r="B155" i="25"/>
  <c r="AC154" i="25"/>
  <c r="AB154" i="25"/>
  <c r="AA154" i="25"/>
  <c r="Z154" i="25"/>
  <c r="Y154" i="25"/>
  <c r="X154" i="25"/>
  <c r="W154" i="25"/>
  <c r="V154" i="25"/>
  <c r="U154" i="25"/>
  <c r="T154" i="25"/>
  <c r="S154" i="25"/>
  <c r="R154" i="25"/>
  <c r="Q154" i="25"/>
  <c r="P154" i="25"/>
  <c r="O154" i="25"/>
  <c r="N154" i="25"/>
  <c r="M154" i="25"/>
  <c r="L154" i="25"/>
  <c r="K154" i="25"/>
  <c r="J154" i="25"/>
  <c r="E154" i="25"/>
  <c r="D154" i="25"/>
  <c r="C154" i="25"/>
  <c r="B154" i="25"/>
  <c r="AC153" i="25"/>
  <c r="AB153" i="25"/>
  <c r="AA153" i="25"/>
  <c r="Z153" i="25"/>
  <c r="Y153" i="25"/>
  <c r="X153" i="25"/>
  <c r="W153" i="25"/>
  <c r="V153" i="25"/>
  <c r="U153" i="25"/>
  <c r="T153" i="25"/>
  <c r="S153" i="25"/>
  <c r="R153" i="25"/>
  <c r="Q153" i="25"/>
  <c r="P153" i="25"/>
  <c r="O153" i="25"/>
  <c r="N153" i="25"/>
  <c r="M153" i="25"/>
  <c r="L153" i="25"/>
  <c r="K153" i="25"/>
  <c r="J153" i="25"/>
  <c r="E153" i="25"/>
  <c r="D153" i="25"/>
  <c r="C153" i="25"/>
  <c r="B153" i="25"/>
  <c r="AC152" i="25"/>
  <c r="AB152" i="25"/>
  <c r="AA152" i="25"/>
  <c r="Z152" i="25"/>
  <c r="Y152" i="25"/>
  <c r="X152" i="25"/>
  <c r="W152" i="25"/>
  <c r="V152" i="25"/>
  <c r="U152" i="25"/>
  <c r="T152" i="25"/>
  <c r="S152" i="25"/>
  <c r="R152" i="25"/>
  <c r="Q152" i="25"/>
  <c r="P152" i="25"/>
  <c r="O152" i="25"/>
  <c r="N152" i="25"/>
  <c r="M152" i="25"/>
  <c r="L152" i="25"/>
  <c r="K152" i="25"/>
  <c r="J152" i="25"/>
  <c r="E152" i="25"/>
  <c r="D152" i="25"/>
  <c r="C152" i="25"/>
  <c r="B152" i="25"/>
  <c r="AC151" i="25"/>
  <c r="AB151" i="25"/>
  <c r="AA151" i="25"/>
  <c r="Z151" i="25"/>
  <c r="Y151" i="25"/>
  <c r="X151" i="25"/>
  <c r="W151" i="25"/>
  <c r="V151" i="25"/>
  <c r="U151" i="25"/>
  <c r="T151" i="25"/>
  <c r="S151" i="25"/>
  <c r="R151" i="25"/>
  <c r="Q151" i="25"/>
  <c r="P151" i="25"/>
  <c r="O151" i="25"/>
  <c r="N151" i="25"/>
  <c r="M151" i="25"/>
  <c r="L151" i="25"/>
  <c r="K151" i="25"/>
  <c r="J151" i="25"/>
  <c r="E151" i="25"/>
  <c r="D151" i="25"/>
  <c r="C151" i="25"/>
  <c r="B151" i="25"/>
  <c r="AC150" i="25"/>
  <c r="AB150" i="25"/>
  <c r="AA150" i="25"/>
  <c r="Z150" i="25"/>
  <c r="Y150" i="25"/>
  <c r="X150" i="25"/>
  <c r="W150" i="25"/>
  <c r="V150" i="25"/>
  <c r="U150" i="25"/>
  <c r="T150" i="25"/>
  <c r="S150" i="25"/>
  <c r="R150" i="25"/>
  <c r="Q150" i="25"/>
  <c r="P150" i="25"/>
  <c r="O150" i="25"/>
  <c r="N150" i="25"/>
  <c r="M150" i="25"/>
  <c r="L150" i="25"/>
  <c r="K150" i="25"/>
  <c r="J150" i="25"/>
  <c r="E150" i="25"/>
  <c r="D150" i="25"/>
  <c r="C150" i="25"/>
  <c r="B150" i="25"/>
  <c r="AC149" i="25"/>
  <c r="AB149" i="25"/>
  <c r="AA149" i="25"/>
  <c r="Z149" i="25"/>
  <c r="Y149" i="25"/>
  <c r="X149" i="25"/>
  <c r="W149" i="25"/>
  <c r="V149" i="25"/>
  <c r="U149" i="25"/>
  <c r="T149" i="25"/>
  <c r="S149" i="25"/>
  <c r="R149" i="25"/>
  <c r="Q149" i="25"/>
  <c r="P149" i="25"/>
  <c r="O149" i="25"/>
  <c r="N149" i="25"/>
  <c r="M149" i="25"/>
  <c r="L149" i="25"/>
  <c r="K149" i="25"/>
  <c r="J149" i="25"/>
  <c r="E149" i="25"/>
  <c r="D149" i="25"/>
  <c r="C149" i="25"/>
  <c r="B149" i="25"/>
  <c r="AC148" i="25"/>
  <c r="AB148" i="25"/>
  <c r="AA148" i="25"/>
  <c r="Z148" i="25"/>
  <c r="Y148" i="25"/>
  <c r="X148" i="25"/>
  <c r="W148" i="25"/>
  <c r="V148" i="25"/>
  <c r="U148" i="25"/>
  <c r="T148" i="25"/>
  <c r="S148" i="25"/>
  <c r="R148" i="25"/>
  <c r="Q148" i="25"/>
  <c r="P148" i="25"/>
  <c r="O148" i="25"/>
  <c r="N148" i="25"/>
  <c r="M148" i="25"/>
  <c r="L148" i="25"/>
  <c r="K148" i="25"/>
  <c r="J148" i="25"/>
  <c r="E148" i="25"/>
  <c r="D148" i="25"/>
  <c r="C148" i="25"/>
  <c r="B148" i="25"/>
  <c r="AC147" i="25"/>
  <c r="AB147" i="25"/>
  <c r="AA147" i="25"/>
  <c r="Z147" i="25"/>
  <c r="Y147" i="25"/>
  <c r="X147" i="25"/>
  <c r="W147" i="25"/>
  <c r="V147" i="25"/>
  <c r="U147" i="25"/>
  <c r="T147" i="25"/>
  <c r="S147" i="25"/>
  <c r="R147" i="25"/>
  <c r="Q147" i="25"/>
  <c r="P147" i="25"/>
  <c r="O147" i="25"/>
  <c r="N147" i="25"/>
  <c r="M147" i="25"/>
  <c r="L147" i="25"/>
  <c r="K147" i="25"/>
  <c r="J147" i="25"/>
  <c r="E147" i="25"/>
  <c r="D147" i="25"/>
  <c r="C147" i="25"/>
  <c r="B147" i="25"/>
  <c r="AC146" i="25"/>
  <c r="AB146" i="25"/>
  <c r="AA146" i="25"/>
  <c r="Z146" i="25"/>
  <c r="Y146" i="25"/>
  <c r="X146" i="25"/>
  <c r="W146" i="25"/>
  <c r="V146" i="25"/>
  <c r="U146" i="25"/>
  <c r="T146" i="25"/>
  <c r="S146" i="25"/>
  <c r="R146" i="25"/>
  <c r="Q146" i="25"/>
  <c r="P146" i="25"/>
  <c r="O146" i="25"/>
  <c r="N146" i="25"/>
  <c r="M146" i="25"/>
  <c r="L146" i="25"/>
  <c r="K146" i="25"/>
  <c r="J146" i="25"/>
  <c r="E146" i="25"/>
  <c r="D146" i="25"/>
  <c r="C146" i="25"/>
  <c r="B146" i="25"/>
  <c r="AC145" i="25"/>
  <c r="AB145" i="25"/>
  <c r="AA145" i="25"/>
  <c r="Z145" i="25"/>
  <c r="Y145" i="25"/>
  <c r="X145" i="25"/>
  <c r="W145" i="25"/>
  <c r="V145" i="25"/>
  <c r="U145" i="25"/>
  <c r="T145" i="25"/>
  <c r="S145" i="25"/>
  <c r="R145" i="25"/>
  <c r="Q145" i="25"/>
  <c r="P145" i="25"/>
  <c r="O145" i="25"/>
  <c r="N145" i="25"/>
  <c r="M145" i="25"/>
  <c r="L145" i="25"/>
  <c r="K145" i="25"/>
  <c r="J145" i="25"/>
  <c r="E145" i="25"/>
  <c r="D145" i="25"/>
  <c r="C145" i="25"/>
  <c r="B145" i="25"/>
  <c r="AC144" i="25"/>
  <c r="AB144" i="25"/>
  <c r="AA144" i="25"/>
  <c r="Z144" i="25"/>
  <c r="Y144" i="25"/>
  <c r="X144" i="25"/>
  <c r="W144" i="25"/>
  <c r="V144" i="25"/>
  <c r="U144" i="25"/>
  <c r="T144" i="25"/>
  <c r="S144" i="25"/>
  <c r="R144" i="25"/>
  <c r="Q144" i="25"/>
  <c r="P144" i="25"/>
  <c r="O144" i="25"/>
  <c r="N144" i="25"/>
  <c r="M144" i="25"/>
  <c r="L144" i="25"/>
  <c r="K144" i="25"/>
  <c r="J144" i="25"/>
  <c r="E144" i="25"/>
  <c r="D144" i="25"/>
  <c r="C144" i="25"/>
  <c r="B144" i="25"/>
  <c r="AC143" i="25"/>
  <c r="AB143" i="25"/>
  <c r="AA143" i="25"/>
  <c r="Z143" i="25"/>
  <c r="Y143" i="25"/>
  <c r="X143" i="25"/>
  <c r="W143" i="25"/>
  <c r="V143" i="25"/>
  <c r="U143" i="25"/>
  <c r="T143" i="25"/>
  <c r="S143" i="25"/>
  <c r="R143" i="25"/>
  <c r="Q143" i="25"/>
  <c r="P143" i="25"/>
  <c r="O143" i="25"/>
  <c r="N143" i="25"/>
  <c r="M143" i="25"/>
  <c r="L143" i="25"/>
  <c r="K143" i="25"/>
  <c r="J143" i="25"/>
  <c r="E143" i="25"/>
  <c r="D143" i="25"/>
  <c r="C143" i="25"/>
  <c r="B143" i="25"/>
  <c r="AC142" i="25"/>
  <c r="AB142" i="25"/>
  <c r="AA142" i="25"/>
  <c r="Z142" i="25"/>
  <c r="Y142" i="25"/>
  <c r="X142" i="25"/>
  <c r="W142" i="25"/>
  <c r="V142" i="25"/>
  <c r="U142" i="25"/>
  <c r="T142" i="25"/>
  <c r="S142" i="25"/>
  <c r="R142" i="25"/>
  <c r="Q142" i="25"/>
  <c r="P142" i="25"/>
  <c r="O142" i="25"/>
  <c r="N142" i="25"/>
  <c r="M142" i="25"/>
  <c r="L142" i="25"/>
  <c r="K142" i="25"/>
  <c r="J142" i="25"/>
  <c r="E142" i="25"/>
  <c r="D142" i="25"/>
  <c r="C142" i="25"/>
  <c r="B142" i="25"/>
  <c r="AC141" i="25"/>
  <c r="AB141" i="25"/>
  <c r="AA141" i="25"/>
  <c r="Z141" i="25"/>
  <c r="Y141" i="25"/>
  <c r="X141" i="25"/>
  <c r="W141" i="25"/>
  <c r="V141" i="25"/>
  <c r="U141" i="25"/>
  <c r="T141" i="25"/>
  <c r="S141" i="25"/>
  <c r="R141" i="25"/>
  <c r="Q141" i="25"/>
  <c r="P141" i="25"/>
  <c r="O141" i="25"/>
  <c r="N141" i="25"/>
  <c r="M141" i="25"/>
  <c r="L141" i="25"/>
  <c r="K141" i="25"/>
  <c r="J141" i="25"/>
  <c r="E141" i="25"/>
  <c r="D141" i="25"/>
  <c r="C141" i="25"/>
  <c r="B141" i="25"/>
  <c r="AC140" i="25"/>
  <c r="AB140" i="25"/>
  <c r="AA140" i="25"/>
  <c r="Z140" i="25"/>
  <c r="Y140" i="25"/>
  <c r="X140" i="25"/>
  <c r="W140" i="25"/>
  <c r="V140" i="25"/>
  <c r="U140" i="25"/>
  <c r="T140" i="25"/>
  <c r="S140" i="25"/>
  <c r="R140" i="25"/>
  <c r="Q140" i="25"/>
  <c r="P140" i="25"/>
  <c r="O140" i="25"/>
  <c r="N140" i="25"/>
  <c r="M140" i="25"/>
  <c r="L140" i="25"/>
  <c r="K140" i="25"/>
  <c r="J140" i="25"/>
  <c r="E140" i="25"/>
  <c r="D140" i="25"/>
  <c r="C140" i="25"/>
  <c r="B140" i="25"/>
  <c r="AC139" i="25"/>
  <c r="AB139" i="25"/>
  <c r="AA139" i="25"/>
  <c r="Z139" i="25"/>
  <c r="Y139" i="25"/>
  <c r="X139" i="25"/>
  <c r="W139" i="25"/>
  <c r="V139" i="25"/>
  <c r="U139" i="25"/>
  <c r="T139" i="25"/>
  <c r="S139" i="25"/>
  <c r="R139" i="25"/>
  <c r="Q139" i="25"/>
  <c r="P139" i="25"/>
  <c r="O139" i="25"/>
  <c r="N139" i="25"/>
  <c r="M139" i="25"/>
  <c r="L139" i="25"/>
  <c r="K139" i="25"/>
  <c r="J139" i="25"/>
  <c r="E139" i="25"/>
  <c r="D139" i="25"/>
  <c r="C139" i="25"/>
  <c r="B139" i="25"/>
  <c r="AC138" i="25"/>
  <c r="AB138" i="25"/>
  <c r="AA138" i="25"/>
  <c r="Z138" i="25"/>
  <c r="Y138" i="25"/>
  <c r="X138" i="25"/>
  <c r="W138" i="25"/>
  <c r="V138" i="25"/>
  <c r="U138" i="25"/>
  <c r="T138" i="25"/>
  <c r="S138" i="25"/>
  <c r="R138" i="25"/>
  <c r="Q138" i="25"/>
  <c r="P138" i="25"/>
  <c r="O138" i="25"/>
  <c r="N138" i="25"/>
  <c r="M138" i="25"/>
  <c r="L138" i="25"/>
  <c r="K138" i="25"/>
  <c r="J138" i="25"/>
  <c r="E138" i="25"/>
  <c r="D138" i="25"/>
  <c r="C138" i="25"/>
  <c r="B138" i="25"/>
  <c r="AC137" i="25"/>
  <c r="AB137" i="25"/>
  <c r="AA137" i="25"/>
  <c r="Z137" i="25"/>
  <c r="Y137" i="25"/>
  <c r="X137" i="25"/>
  <c r="W137" i="25"/>
  <c r="V137" i="25"/>
  <c r="U137" i="25"/>
  <c r="T137" i="25"/>
  <c r="S137" i="25"/>
  <c r="R137" i="25"/>
  <c r="Q137" i="25"/>
  <c r="P137" i="25"/>
  <c r="O137" i="25"/>
  <c r="N137" i="25"/>
  <c r="M137" i="25"/>
  <c r="L137" i="25"/>
  <c r="K137" i="25"/>
  <c r="J137" i="25"/>
  <c r="E137" i="25"/>
  <c r="D137" i="25"/>
  <c r="C137" i="25"/>
  <c r="B137" i="25"/>
  <c r="AC136" i="25"/>
  <c r="AB136" i="25"/>
  <c r="AA136" i="25"/>
  <c r="Z136" i="25"/>
  <c r="Y136" i="25"/>
  <c r="X136" i="25"/>
  <c r="W136" i="25"/>
  <c r="V136" i="25"/>
  <c r="U136" i="25"/>
  <c r="T136" i="25"/>
  <c r="S136" i="25"/>
  <c r="R136" i="25"/>
  <c r="Q136" i="25"/>
  <c r="P136" i="25"/>
  <c r="O136" i="25"/>
  <c r="N136" i="25"/>
  <c r="M136" i="25"/>
  <c r="L136" i="25"/>
  <c r="K136" i="25"/>
  <c r="J136" i="25"/>
  <c r="E136" i="25"/>
  <c r="D136" i="25"/>
  <c r="C136" i="25"/>
  <c r="B136" i="25"/>
  <c r="AC135" i="25"/>
  <c r="AB135" i="25"/>
  <c r="AA135" i="25"/>
  <c r="Z135" i="25"/>
  <c r="Y135" i="25"/>
  <c r="X135" i="25"/>
  <c r="W135" i="25"/>
  <c r="V135" i="25"/>
  <c r="U135" i="25"/>
  <c r="T135" i="25"/>
  <c r="S135" i="25"/>
  <c r="R135" i="25"/>
  <c r="Q135" i="25"/>
  <c r="P135" i="25"/>
  <c r="O135" i="25"/>
  <c r="N135" i="25"/>
  <c r="M135" i="25"/>
  <c r="L135" i="25"/>
  <c r="K135" i="25"/>
  <c r="J135" i="25"/>
  <c r="E135" i="25"/>
  <c r="D135" i="25"/>
  <c r="C135" i="25"/>
  <c r="B135" i="25"/>
  <c r="AC134" i="25"/>
  <c r="AB134" i="25"/>
  <c r="AA134" i="25"/>
  <c r="Z134" i="25"/>
  <c r="Y134" i="25"/>
  <c r="X134" i="25"/>
  <c r="W134" i="25"/>
  <c r="V134" i="25"/>
  <c r="U134" i="25"/>
  <c r="T134" i="25"/>
  <c r="S134" i="25"/>
  <c r="R134" i="25"/>
  <c r="Q134" i="25"/>
  <c r="P134" i="25"/>
  <c r="O134" i="25"/>
  <c r="N134" i="25"/>
  <c r="M134" i="25"/>
  <c r="L134" i="25"/>
  <c r="K134" i="25"/>
  <c r="J134" i="25"/>
  <c r="E134" i="25"/>
  <c r="D134" i="25"/>
  <c r="C134" i="25"/>
  <c r="B134" i="25"/>
  <c r="AC133" i="25"/>
  <c r="AB133" i="25"/>
  <c r="AA133" i="25"/>
  <c r="Z133" i="25"/>
  <c r="Y133" i="25"/>
  <c r="X133" i="25"/>
  <c r="W133" i="25"/>
  <c r="V133" i="25"/>
  <c r="U133" i="25"/>
  <c r="T133" i="25"/>
  <c r="S133" i="25"/>
  <c r="R133" i="25"/>
  <c r="Q133" i="25"/>
  <c r="P133" i="25"/>
  <c r="O133" i="25"/>
  <c r="N133" i="25"/>
  <c r="M133" i="25"/>
  <c r="L133" i="25"/>
  <c r="K133" i="25"/>
  <c r="J133" i="25"/>
  <c r="E133" i="25"/>
  <c r="D133" i="25"/>
  <c r="C133" i="25"/>
  <c r="B133" i="25"/>
  <c r="AC132" i="25"/>
  <c r="AB132" i="25"/>
  <c r="AA132" i="25"/>
  <c r="Z132" i="25"/>
  <c r="Y132" i="25"/>
  <c r="X132" i="25"/>
  <c r="W132" i="25"/>
  <c r="V132" i="25"/>
  <c r="U132" i="25"/>
  <c r="T132" i="25"/>
  <c r="S132" i="25"/>
  <c r="R132" i="25"/>
  <c r="Q132" i="25"/>
  <c r="P132" i="25"/>
  <c r="O132" i="25"/>
  <c r="N132" i="25"/>
  <c r="M132" i="25"/>
  <c r="L132" i="25"/>
  <c r="K132" i="25"/>
  <c r="J132" i="25"/>
  <c r="E132" i="25"/>
  <c r="D132" i="25"/>
  <c r="C132" i="25"/>
  <c r="B132" i="25"/>
  <c r="AC131" i="25"/>
  <c r="AB131" i="25"/>
  <c r="AA131" i="25"/>
  <c r="Z131" i="25"/>
  <c r="Y131" i="25"/>
  <c r="X131" i="25"/>
  <c r="W131" i="25"/>
  <c r="V131" i="25"/>
  <c r="U131" i="25"/>
  <c r="T131" i="25"/>
  <c r="S131" i="25"/>
  <c r="R131" i="25"/>
  <c r="Q131" i="25"/>
  <c r="P131" i="25"/>
  <c r="O131" i="25"/>
  <c r="N131" i="25"/>
  <c r="M131" i="25"/>
  <c r="L131" i="25"/>
  <c r="K131" i="25"/>
  <c r="J131" i="25"/>
  <c r="E131" i="25"/>
  <c r="D131" i="25"/>
  <c r="C131" i="25"/>
  <c r="B131" i="25"/>
  <c r="AC130" i="25"/>
  <c r="AB130" i="25"/>
  <c r="AA130" i="25"/>
  <c r="Z130" i="25"/>
  <c r="Y130" i="25"/>
  <c r="X130" i="25"/>
  <c r="W130" i="25"/>
  <c r="V130" i="25"/>
  <c r="U130" i="25"/>
  <c r="T130" i="25"/>
  <c r="S130" i="25"/>
  <c r="R130" i="25"/>
  <c r="Q130" i="25"/>
  <c r="P130" i="25"/>
  <c r="O130" i="25"/>
  <c r="N130" i="25"/>
  <c r="M130" i="25"/>
  <c r="L130" i="25"/>
  <c r="K130" i="25"/>
  <c r="J130" i="25"/>
  <c r="E130" i="25"/>
  <c r="D130" i="25"/>
  <c r="C130" i="25"/>
  <c r="B130" i="25"/>
  <c r="AC129" i="25"/>
  <c r="AB129" i="25"/>
  <c r="AA129" i="25"/>
  <c r="Z129" i="25"/>
  <c r="Y129" i="25"/>
  <c r="X129" i="25"/>
  <c r="W129" i="25"/>
  <c r="V129" i="25"/>
  <c r="U129" i="25"/>
  <c r="T129" i="25"/>
  <c r="S129" i="25"/>
  <c r="R129" i="25"/>
  <c r="Q129" i="25"/>
  <c r="P129" i="25"/>
  <c r="O129" i="25"/>
  <c r="N129" i="25"/>
  <c r="M129" i="25"/>
  <c r="L129" i="25"/>
  <c r="K129" i="25"/>
  <c r="J129" i="25"/>
  <c r="E129" i="25"/>
  <c r="D129" i="25"/>
  <c r="C129" i="25"/>
  <c r="B129" i="25"/>
  <c r="AC128" i="25"/>
  <c r="AB128" i="25"/>
  <c r="AA128" i="25"/>
  <c r="Z128" i="25"/>
  <c r="Y128" i="25"/>
  <c r="X128" i="25"/>
  <c r="W128" i="25"/>
  <c r="V128" i="25"/>
  <c r="U128" i="25"/>
  <c r="T128" i="25"/>
  <c r="S128" i="25"/>
  <c r="R128" i="25"/>
  <c r="Q128" i="25"/>
  <c r="P128" i="25"/>
  <c r="O128" i="25"/>
  <c r="N128" i="25"/>
  <c r="M128" i="25"/>
  <c r="L128" i="25"/>
  <c r="K128" i="25"/>
  <c r="J128" i="25"/>
  <c r="E128" i="25"/>
  <c r="D128" i="25"/>
  <c r="C128" i="25"/>
  <c r="B128" i="25"/>
  <c r="AC127" i="25"/>
  <c r="AB127" i="25"/>
  <c r="AA127" i="25"/>
  <c r="Z127" i="25"/>
  <c r="Y127" i="25"/>
  <c r="X127" i="25"/>
  <c r="W127" i="25"/>
  <c r="V127" i="25"/>
  <c r="U127" i="25"/>
  <c r="T127" i="25"/>
  <c r="S127" i="25"/>
  <c r="R127" i="25"/>
  <c r="Q127" i="25"/>
  <c r="P127" i="25"/>
  <c r="O127" i="25"/>
  <c r="N127" i="25"/>
  <c r="M127" i="25"/>
  <c r="L127" i="25"/>
  <c r="K127" i="25"/>
  <c r="J127" i="25"/>
  <c r="E127" i="25"/>
  <c r="D127" i="25"/>
  <c r="C127" i="25"/>
  <c r="B127" i="25"/>
  <c r="AC126" i="25"/>
  <c r="AB126" i="25"/>
  <c r="AA126" i="25"/>
  <c r="Z126" i="25"/>
  <c r="Y126" i="25"/>
  <c r="X126" i="25"/>
  <c r="W126" i="25"/>
  <c r="V126" i="25"/>
  <c r="U126" i="25"/>
  <c r="T126" i="25"/>
  <c r="S126" i="25"/>
  <c r="R126" i="25"/>
  <c r="Q126" i="25"/>
  <c r="P126" i="25"/>
  <c r="O126" i="25"/>
  <c r="N126" i="25"/>
  <c r="M126" i="25"/>
  <c r="L126" i="25"/>
  <c r="K126" i="25"/>
  <c r="J126" i="25"/>
  <c r="E126" i="25"/>
  <c r="D126" i="25"/>
  <c r="C126" i="25"/>
  <c r="B126" i="25"/>
  <c r="AC125" i="25"/>
  <c r="AB125" i="25"/>
  <c r="AA125" i="25"/>
  <c r="Z125" i="25"/>
  <c r="Y125" i="25"/>
  <c r="X125" i="25"/>
  <c r="W125" i="25"/>
  <c r="V125" i="25"/>
  <c r="U125" i="25"/>
  <c r="T125" i="25"/>
  <c r="S125" i="25"/>
  <c r="R125" i="25"/>
  <c r="Q125" i="25"/>
  <c r="P125" i="25"/>
  <c r="O125" i="25"/>
  <c r="N125" i="25"/>
  <c r="M125" i="25"/>
  <c r="L125" i="25"/>
  <c r="K125" i="25"/>
  <c r="J125" i="25"/>
  <c r="E125" i="25"/>
  <c r="D125" i="25"/>
  <c r="C125" i="25"/>
  <c r="B125" i="25"/>
  <c r="AC124" i="25"/>
  <c r="AB124" i="25"/>
  <c r="AA124" i="25"/>
  <c r="Z124" i="25"/>
  <c r="Y124" i="25"/>
  <c r="X124" i="25"/>
  <c r="W124" i="25"/>
  <c r="V124" i="25"/>
  <c r="U124" i="25"/>
  <c r="T124" i="25"/>
  <c r="S124" i="25"/>
  <c r="R124" i="25"/>
  <c r="Q124" i="25"/>
  <c r="P124" i="25"/>
  <c r="O124" i="25"/>
  <c r="N124" i="25"/>
  <c r="M124" i="25"/>
  <c r="L124" i="25"/>
  <c r="K124" i="25"/>
  <c r="J124" i="25"/>
  <c r="E124" i="25"/>
  <c r="D124" i="25"/>
  <c r="C124" i="25"/>
  <c r="B124" i="25"/>
  <c r="AC123" i="25"/>
  <c r="AB123" i="25"/>
  <c r="AA123" i="25"/>
  <c r="Z123" i="25"/>
  <c r="Y123" i="25"/>
  <c r="X123" i="25"/>
  <c r="W123" i="25"/>
  <c r="V123" i="25"/>
  <c r="U123" i="25"/>
  <c r="T123" i="25"/>
  <c r="S123" i="25"/>
  <c r="R123" i="25"/>
  <c r="Q123" i="25"/>
  <c r="P123" i="25"/>
  <c r="O123" i="25"/>
  <c r="N123" i="25"/>
  <c r="M123" i="25"/>
  <c r="L123" i="25"/>
  <c r="K123" i="25"/>
  <c r="J123" i="25"/>
  <c r="E123" i="25"/>
  <c r="D123" i="25"/>
  <c r="C123" i="25"/>
  <c r="B123" i="25"/>
  <c r="AC122" i="25"/>
  <c r="AB122" i="25"/>
  <c r="AA122" i="25"/>
  <c r="Z122" i="25"/>
  <c r="Y122" i="25"/>
  <c r="X122" i="25"/>
  <c r="W122" i="25"/>
  <c r="V122" i="25"/>
  <c r="U122" i="25"/>
  <c r="T122" i="25"/>
  <c r="S122" i="25"/>
  <c r="R122" i="25"/>
  <c r="Q122" i="25"/>
  <c r="P122" i="25"/>
  <c r="O122" i="25"/>
  <c r="N122" i="25"/>
  <c r="M122" i="25"/>
  <c r="L122" i="25"/>
  <c r="K122" i="25"/>
  <c r="J122" i="25"/>
  <c r="E122" i="25"/>
  <c r="D122" i="25"/>
  <c r="C122" i="25"/>
  <c r="B122" i="25"/>
  <c r="AC121" i="25"/>
  <c r="AB121" i="25"/>
  <c r="AA121" i="25"/>
  <c r="Z121" i="25"/>
  <c r="Y121" i="25"/>
  <c r="X121" i="25"/>
  <c r="W121" i="25"/>
  <c r="V121" i="25"/>
  <c r="U121" i="25"/>
  <c r="T121" i="25"/>
  <c r="S121" i="25"/>
  <c r="R121" i="25"/>
  <c r="Q121" i="25"/>
  <c r="P121" i="25"/>
  <c r="O121" i="25"/>
  <c r="N121" i="25"/>
  <c r="M121" i="25"/>
  <c r="L121" i="25"/>
  <c r="K121" i="25"/>
  <c r="J121" i="25"/>
  <c r="E121" i="25"/>
  <c r="D121" i="25"/>
  <c r="C121" i="25"/>
  <c r="B121" i="25"/>
  <c r="AC120" i="25"/>
  <c r="AB120" i="25"/>
  <c r="AA120" i="25"/>
  <c r="Z120" i="25"/>
  <c r="Y120" i="25"/>
  <c r="X120" i="25"/>
  <c r="W120" i="25"/>
  <c r="V120" i="25"/>
  <c r="U120" i="25"/>
  <c r="T120" i="25"/>
  <c r="S120" i="25"/>
  <c r="R120" i="25"/>
  <c r="Q120" i="25"/>
  <c r="P120" i="25"/>
  <c r="O120" i="25"/>
  <c r="N120" i="25"/>
  <c r="M120" i="25"/>
  <c r="L120" i="25"/>
  <c r="K120" i="25"/>
  <c r="J120" i="25"/>
  <c r="E120" i="25"/>
  <c r="D120" i="25"/>
  <c r="C120" i="25"/>
  <c r="B120" i="25"/>
  <c r="AC119" i="25"/>
  <c r="AB119" i="25"/>
  <c r="AA119" i="25"/>
  <c r="Z119" i="25"/>
  <c r="Y119" i="25"/>
  <c r="X119" i="25"/>
  <c r="W119" i="25"/>
  <c r="V119" i="25"/>
  <c r="U119" i="25"/>
  <c r="T119" i="25"/>
  <c r="S119" i="25"/>
  <c r="R119" i="25"/>
  <c r="Q119" i="25"/>
  <c r="P119" i="25"/>
  <c r="O119" i="25"/>
  <c r="N119" i="25"/>
  <c r="M119" i="25"/>
  <c r="L119" i="25"/>
  <c r="K119" i="25"/>
  <c r="J119" i="25"/>
  <c r="E119" i="25"/>
  <c r="D119" i="25"/>
  <c r="C119" i="25"/>
  <c r="B119" i="25"/>
  <c r="AC118" i="25"/>
  <c r="AB118" i="25"/>
  <c r="AA118" i="25"/>
  <c r="Z118" i="25"/>
  <c r="Y118" i="25"/>
  <c r="X118" i="25"/>
  <c r="W118" i="25"/>
  <c r="V118" i="25"/>
  <c r="U118" i="25"/>
  <c r="T118" i="25"/>
  <c r="S118" i="25"/>
  <c r="R118" i="25"/>
  <c r="Q118" i="25"/>
  <c r="P118" i="25"/>
  <c r="O118" i="25"/>
  <c r="N118" i="25"/>
  <c r="M118" i="25"/>
  <c r="L118" i="25"/>
  <c r="K118" i="25"/>
  <c r="J118" i="25"/>
  <c r="E118" i="25"/>
  <c r="D118" i="25"/>
  <c r="C118" i="25"/>
  <c r="B118" i="25"/>
  <c r="AC117" i="25"/>
  <c r="AB117" i="25"/>
  <c r="AA117" i="25"/>
  <c r="Z117" i="25"/>
  <c r="Y117" i="25"/>
  <c r="X117" i="25"/>
  <c r="W117" i="25"/>
  <c r="V117" i="25"/>
  <c r="U117" i="25"/>
  <c r="T117" i="25"/>
  <c r="S117" i="25"/>
  <c r="R117" i="25"/>
  <c r="Q117" i="25"/>
  <c r="P117" i="25"/>
  <c r="O117" i="25"/>
  <c r="N117" i="25"/>
  <c r="M117" i="25"/>
  <c r="L117" i="25"/>
  <c r="K117" i="25"/>
  <c r="J117" i="25"/>
  <c r="E117" i="25"/>
  <c r="D117" i="25"/>
  <c r="C117" i="25"/>
  <c r="B117" i="25"/>
  <c r="AC116" i="25"/>
  <c r="AB116" i="25"/>
  <c r="AA116" i="25"/>
  <c r="Z116" i="25"/>
  <c r="Y116" i="25"/>
  <c r="X116" i="25"/>
  <c r="W116" i="25"/>
  <c r="V116" i="25"/>
  <c r="U116" i="25"/>
  <c r="T116" i="25"/>
  <c r="S116" i="25"/>
  <c r="R116" i="25"/>
  <c r="Q116" i="25"/>
  <c r="P116" i="25"/>
  <c r="O116" i="25"/>
  <c r="N116" i="25"/>
  <c r="M116" i="25"/>
  <c r="L116" i="25"/>
  <c r="K116" i="25"/>
  <c r="J116" i="25"/>
  <c r="E116" i="25"/>
  <c r="D116" i="25"/>
  <c r="C116" i="25"/>
  <c r="B116" i="25"/>
  <c r="AC115" i="25"/>
  <c r="AB115" i="25"/>
  <c r="AA115" i="25"/>
  <c r="Z115" i="25"/>
  <c r="Y115" i="25"/>
  <c r="X115" i="25"/>
  <c r="W115" i="25"/>
  <c r="V115" i="25"/>
  <c r="U115" i="25"/>
  <c r="T115" i="25"/>
  <c r="S115" i="25"/>
  <c r="R115" i="25"/>
  <c r="Q115" i="25"/>
  <c r="P115" i="25"/>
  <c r="O115" i="25"/>
  <c r="N115" i="25"/>
  <c r="M115" i="25"/>
  <c r="L115" i="25"/>
  <c r="K115" i="25"/>
  <c r="J115" i="25"/>
  <c r="E115" i="25"/>
  <c r="D115" i="25"/>
  <c r="C115" i="25"/>
  <c r="B115" i="25"/>
  <c r="AC114" i="25"/>
  <c r="AB114" i="25"/>
  <c r="AA114" i="25"/>
  <c r="Z114" i="25"/>
  <c r="Y114" i="25"/>
  <c r="X114" i="25"/>
  <c r="W114" i="25"/>
  <c r="V114" i="25"/>
  <c r="U114" i="25"/>
  <c r="T114" i="25"/>
  <c r="S114" i="25"/>
  <c r="R114" i="25"/>
  <c r="Q114" i="25"/>
  <c r="P114" i="25"/>
  <c r="O114" i="25"/>
  <c r="N114" i="25"/>
  <c r="M114" i="25"/>
  <c r="L114" i="25"/>
  <c r="K114" i="25"/>
  <c r="J114" i="25"/>
  <c r="E114" i="25"/>
  <c r="D114" i="25"/>
  <c r="C114" i="25"/>
  <c r="B114" i="25"/>
  <c r="AC113" i="25"/>
  <c r="AB113" i="25"/>
  <c r="AA113" i="25"/>
  <c r="Z113" i="25"/>
  <c r="Y113" i="25"/>
  <c r="X113" i="25"/>
  <c r="W113" i="25"/>
  <c r="V113" i="25"/>
  <c r="U113" i="25"/>
  <c r="T113" i="25"/>
  <c r="S113" i="25"/>
  <c r="R113" i="25"/>
  <c r="Q113" i="25"/>
  <c r="P113" i="25"/>
  <c r="O113" i="25"/>
  <c r="N113" i="25"/>
  <c r="M113" i="25"/>
  <c r="L113" i="25"/>
  <c r="K113" i="25"/>
  <c r="J113" i="25"/>
  <c r="E113" i="25"/>
  <c r="D113" i="25"/>
  <c r="C113" i="25"/>
  <c r="B113" i="25"/>
  <c r="AC112" i="25"/>
  <c r="AB112" i="25"/>
  <c r="AA112" i="25"/>
  <c r="Z112" i="25"/>
  <c r="Y112" i="25"/>
  <c r="X112" i="25"/>
  <c r="W112" i="25"/>
  <c r="V112" i="25"/>
  <c r="U112" i="25"/>
  <c r="T112" i="25"/>
  <c r="S112" i="25"/>
  <c r="R112" i="25"/>
  <c r="Q112" i="25"/>
  <c r="P112" i="25"/>
  <c r="O112" i="25"/>
  <c r="N112" i="25"/>
  <c r="M112" i="25"/>
  <c r="L112" i="25"/>
  <c r="K112" i="25"/>
  <c r="J112" i="25"/>
  <c r="E112" i="25"/>
  <c r="D112" i="25"/>
  <c r="C112" i="25"/>
  <c r="B112" i="25"/>
  <c r="AC111" i="25"/>
  <c r="AB111" i="25"/>
  <c r="AA111" i="25"/>
  <c r="Z111" i="25"/>
  <c r="Y111" i="25"/>
  <c r="X111" i="25"/>
  <c r="W111" i="25"/>
  <c r="V111" i="25"/>
  <c r="U111" i="25"/>
  <c r="T111" i="25"/>
  <c r="S111" i="25"/>
  <c r="R111" i="25"/>
  <c r="Q111" i="25"/>
  <c r="P111" i="25"/>
  <c r="O111" i="25"/>
  <c r="N111" i="25"/>
  <c r="M111" i="25"/>
  <c r="L111" i="25"/>
  <c r="K111" i="25"/>
  <c r="J111" i="25"/>
  <c r="E111" i="25"/>
  <c r="D111" i="25"/>
  <c r="C111" i="25"/>
  <c r="B111" i="25"/>
  <c r="AC110" i="25"/>
  <c r="AB110" i="25"/>
  <c r="AA110" i="25"/>
  <c r="Z110" i="25"/>
  <c r="Y110" i="25"/>
  <c r="X110" i="25"/>
  <c r="W110" i="25"/>
  <c r="V110" i="25"/>
  <c r="U110" i="25"/>
  <c r="T110" i="25"/>
  <c r="S110" i="25"/>
  <c r="R110" i="25"/>
  <c r="Q110" i="25"/>
  <c r="P110" i="25"/>
  <c r="O110" i="25"/>
  <c r="N110" i="25"/>
  <c r="M110" i="25"/>
  <c r="L110" i="25"/>
  <c r="K110" i="25"/>
  <c r="J110" i="25"/>
  <c r="E110" i="25"/>
  <c r="D110" i="25"/>
  <c r="C110" i="25"/>
  <c r="B110" i="25"/>
  <c r="AC109" i="25"/>
  <c r="AB109" i="25"/>
  <c r="AA109" i="25"/>
  <c r="Z109" i="25"/>
  <c r="Y109" i="25"/>
  <c r="X109" i="25"/>
  <c r="W109" i="25"/>
  <c r="V109" i="25"/>
  <c r="U109" i="25"/>
  <c r="T109" i="25"/>
  <c r="S109" i="25"/>
  <c r="R109" i="25"/>
  <c r="Q109" i="25"/>
  <c r="P109" i="25"/>
  <c r="O109" i="25"/>
  <c r="N109" i="25"/>
  <c r="M109" i="25"/>
  <c r="L109" i="25"/>
  <c r="K109" i="25"/>
  <c r="J109" i="25"/>
  <c r="E109" i="25"/>
  <c r="D109" i="25"/>
  <c r="C109" i="25"/>
  <c r="B109" i="25"/>
  <c r="AC108" i="25"/>
  <c r="AB108" i="25"/>
  <c r="AA108" i="25"/>
  <c r="Z108" i="25"/>
  <c r="Y108" i="25"/>
  <c r="X108" i="25"/>
  <c r="W108" i="25"/>
  <c r="V108" i="25"/>
  <c r="U108" i="25"/>
  <c r="T108" i="25"/>
  <c r="S108" i="25"/>
  <c r="R108" i="25"/>
  <c r="Q108" i="25"/>
  <c r="P108" i="25"/>
  <c r="O108" i="25"/>
  <c r="N108" i="25"/>
  <c r="M108" i="25"/>
  <c r="L108" i="25"/>
  <c r="K108" i="25"/>
  <c r="J108" i="25"/>
  <c r="E108" i="25"/>
  <c r="D108" i="25"/>
  <c r="C108" i="25"/>
  <c r="B108" i="25"/>
  <c r="AC107" i="25"/>
  <c r="AB107" i="25"/>
  <c r="AA107" i="25"/>
  <c r="Z107" i="25"/>
  <c r="Y107" i="25"/>
  <c r="X107" i="25"/>
  <c r="W107" i="25"/>
  <c r="V107" i="25"/>
  <c r="U107" i="25"/>
  <c r="T107" i="25"/>
  <c r="S107" i="25"/>
  <c r="R107" i="25"/>
  <c r="Q107" i="25"/>
  <c r="P107" i="25"/>
  <c r="O107" i="25"/>
  <c r="N107" i="25"/>
  <c r="M107" i="25"/>
  <c r="L107" i="25"/>
  <c r="K107" i="25"/>
  <c r="J107" i="25"/>
  <c r="E107" i="25"/>
  <c r="D107" i="25"/>
  <c r="C107" i="25"/>
  <c r="B107" i="25"/>
  <c r="AC106" i="25"/>
  <c r="AB106" i="25"/>
  <c r="AA106" i="25"/>
  <c r="Z106" i="25"/>
  <c r="Y106" i="25"/>
  <c r="X106" i="25"/>
  <c r="W106" i="25"/>
  <c r="V106" i="25"/>
  <c r="U106" i="25"/>
  <c r="T106" i="25"/>
  <c r="S106" i="25"/>
  <c r="R106" i="25"/>
  <c r="Q106" i="25"/>
  <c r="P106" i="25"/>
  <c r="O106" i="25"/>
  <c r="N106" i="25"/>
  <c r="M106" i="25"/>
  <c r="L106" i="25"/>
  <c r="K106" i="25"/>
  <c r="J106" i="25"/>
  <c r="E106" i="25"/>
  <c r="D106" i="25"/>
  <c r="C106" i="25"/>
  <c r="B106" i="25"/>
  <c r="AC105" i="25"/>
  <c r="AB105" i="25"/>
  <c r="AA105" i="25"/>
  <c r="Z105" i="25"/>
  <c r="Y105" i="25"/>
  <c r="X105" i="25"/>
  <c r="W105" i="25"/>
  <c r="V105" i="25"/>
  <c r="U105" i="25"/>
  <c r="T105" i="25"/>
  <c r="S105" i="25"/>
  <c r="R105" i="25"/>
  <c r="Q105" i="25"/>
  <c r="P105" i="25"/>
  <c r="O105" i="25"/>
  <c r="N105" i="25"/>
  <c r="M105" i="25"/>
  <c r="L105" i="25"/>
  <c r="K105" i="25"/>
  <c r="J105" i="25"/>
  <c r="E105" i="25"/>
  <c r="D105" i="25"/>
  <c r="C105" i="25"/>
  <c r="B105" i="25"/>
  <c r="AC104" i="25"/>
  <c r="AB104" i="25"/>
  <c r="AA104" i="25"/>
  <c r="Z104" i="25"/>
  <c r="Y104" i="25"/>
  <c r="X104" i="25"/>
  <c r="W104" i="25"/>
  <c r="V104" i="25"/>
  <c r="U104" i="25"/>
  <c r="T104" i="25"/>
  <c r="S104" i="25"/>
  <c r="R104" i="25"/>
  <c r="Q104" i="25"/>
  <c r="P104" i="25"/>
  <c r="O104" i="25"/>
  <c r="N104" i="25"/>
  <c r="M104" i="25"/>
  <c r="L104" i="25"/>
  <c r="K104" i="25"/>
  <c r="J104" i="25"/>
  <c r="E104" i="25"/>
  <c r="D104" i="25"/>
  <c r="C104" i="25"/>
  <c r="B104" i="25"/>
  <c r="AC103" i="25"/>
  <c r="AB103" i="25"/>
  <c r="AA103" i="25"/>
  <c r="Z103" i="25"/>
  <c r="Y103" i="25"/>
  <c r="X103" i="25"/>
  <c r="W103" i="25"/>
  <c r="V103" i="25"/>
  <c r="U103" i="25"/>
  <c r="T103" i="25"/>
  <c r="S103" i="25"/>
  <c r="R103" i="25"/>
  <c r="Q103" i="25"/>
  <c r="P103" i="25"/>
  <c r="O103" i="25"/>
  <c r="N103" i="25"/>
  <c r="M103" i="25"/>
  <c r="L103" i="25"/>
  <c r="K103" i="25"/>
  <c r="J103" i="25"/>
  <c r="E103" i="25"/>
  <c r="D103" i="25"/>
  <c r="C103" i="25"/>
  <c r="B103" i="25"/>
  <c r="AC102" i="25"/>
  <c r="AB102" i="25"/>
  <c r="AA102" i="25"/>
  <c r="Z102" i="25"/>
  <c r="Y102" i="25"/>
  <c r="X102" i="25"/>
  <c r="W102" i="25"/>
  <c r="V102" i="25"/>
  <c r="U102" i="25"/>
  <c r="T102" i="25"/>
  <c r="S102" i="25"/>
  <c r="R102" i="25"/>
  <c r="Q102" i="25"/>
  <c r="P102" i="25"/>
  <c r="O102" i="25"/>
  <c r="N102" i="25"/>
  <c r="M102" i="25"/>
  <c r="L102" i="25"/>
  <c r="K102" i="25"/>
  <c r="J102" i="25"/>
  <c r="E102" i="25"/>
  <c r="D102" i="25"/>
  <c r="C102" i="25"/>
  <c r="B102" i="25"/>
  <c r="E101" i="25"/>
  <c r="D101" i="25"/>
  <c r="C101" i="25"/>
  <c r="A101" i="25"/>
  <c r="E100" i="25"/>
  <c r="D100" i="25"/>
  <c r="C100" i="25"/>
  <c r="A100" i="25"/>
  <c r="Z100" i="25" s="1"/>
  <c r="V99" i="25"/>
  <c r="U99" i="25"/>
  <c r="E99" i="25"/>
  <c r="D99" i="25"/>
  <c r="C99" i="25"/>
  <c r="B99" i="25"/>
  <c r="A99" i="25"/>
  <c r="Z98" i="25"/>
  <c r="E98" i="25"/>
  <c r="D98" i="25"/>
  <c r="C98" i="25"/>
  <c r="B98" i="25"/>
  <c r="A98" i="25"/>
  <c r="X98" i="25" s="1"/>
  <c r="E97" i="25"/>
  <c r="D97" i="25"/>
  <c r="C97" i="25"/>
  <c r="A97" i="25"/>
  <c r="E96" i="25"/>
  <c r="D96" i="25"/>
  <c r="C96" i="25"/>
  <c r="A96" i="25"/>
  <c r="AA96" i="25" s="1"/>
  <c r="E95" i="25"/>
  <c r="D95" i="25"/>
  <c r="C95" i="25"/>
  <c r="A95" i="25"/>
  <c r="E94" i="25"/>
  <c r="D94" i="25"/>
  <c r="C94" i="25"/>
  <c r="A94" i="25"/>
  <c r="Y94" i="25" s="1"/>
  <c r="X93" i="25"/>
  <c r="P93" i="25"/>
  <c r="O93" i="25"/>
  <c r="E93" i="25"/>
  <c r="D93" i="25"/>
  <c r="C93" i="25"/>
  <c r="B93" i="25"/>
  <c r="A93" i="25"/>
  <c r="E92" i="25"/>
  <c r="D92" i="25"/>
  <c r="C92" i="25"/>
  <c r="A92" i="25"/>
  <c r="E91" i="25"/>
  <c r="D91" i="25"/>
  <c r="C91" i="25"/>
  <c r="A91" i="25"/>
  <c r="X91" i="25" s="1"/>
  <c r="E90" i="25"/>
  <c r="D90" i="25"/>
  <c r="C90" i="25"/>
  <c r="A90" i="25"/>
  <c r="AC90" i="25" s="1"/>
  <c r="S89" i="25"/>
  <c r="E89" i="25"/>
  <c r="D89" i="25"/>
  <c r="C89" i="25"/>
  <c r="A89" i="25"/>
  <c r="AC89" i="25" s="1"/>
  <c r="E88" i="25"/>
  <c r="D88" i="25"/>
  <c r="C88" i="25"/>
  <c r="A88" i="25"/>
  <c r="T88" i="25" s="1"/>
  <c r="E87" i="25"/>
  <c r="D87" i="25"/>
  <c r="C87" i="25"/>
  <c r="A87" i="25"/>
  <c r="S86" i="25"/>
  <c r="R86" i="25"/>
  <c r="E86" i="25"/>
  <c r="D86" i="25"/>
  <c r="C86" i="25"/>
  <c r="A86" i="25"/>
  <c r="AC86" i="25" s="1"/>
  <c r="X85" i="25"/>
  <c r="Q85" i="25"/>
  <c r="E85" i="25"/>
  <c r="D85" i="25"/>
  <c r="C85" i="25"/>
  <c r="A85" i="25"/>
  <c r="P85" i="25" s="1"/>
  <c r="Z84" i="25"/>
  <c r="V84" i="25"/>
  <c r="N84" i="25"/>
  <c r="M84" i="25"/>
  <c r="E84" i="25"/>
  <c r="D84" i="25"/>
  <c r="C84" i="25"/>
  <c r="A84" i="25"/>
  <c r="U84" i="25" s="1"/>
  <c r="W83" i="25"/>
  <c r="P83" i="25"/>
  <c r="L83" i="25"/>
  <c r="E83" i="25"/>
  <c r="D83" i="25"/>
  <c r="C83" i="25"/>
  <c r="A83" i="25"/>
  <c r="R83" i="25" s="1"/>
  <c r="P82" i="25"/>
  <c r="E82" i="25"/>
  <c r="D82" i="25"/>
  <c r="C82" i="25"/>
  <c r="A82" i="25"/>
  <c r="R82" i="25" s="1"/>
  <c r="E81" i="25"/>
  <c r="D81" i="25"/>
  <c r="C81" i="25"/>
  <c r="A81" i="25"/>
  <c r="E80" i="25"/>
  <c r="D80" i="25"/>
  <c r="C80" i="25"/>
  <c r="A80" i="25"/>
  <c r="M80" i="25" s="1"/>
  <c r="K79" i="25"/>
  <c r="E79" i="25"/>
  <c r="D79" i="25"/>
  <c r="C79" i="25"/>
  <c r="A79" i="25"/>
  <c r="AA79" i="25" s="1"/>
  <c r="E78" i="25"/>
  <c r="D78" i="25"/>
  <c r="C78" i="25"/>
  <c r="A78" i="25"/>
  <c r="N78" i="25" s="1"/>
  <c r="E77" i="25"/>
  <c r="D77" i="25"/>
  <c r="C77" i="25"/>
  <c r="A77" i="25"/>
  <c r="Y76" i="25"/>
  <c r="U76" i="25"/>
  <c r="E76" i="25"/>
  <c r="D76" i="25"/>
  <c r="C76" i="25"/>
  <c r="A76" i="25"/>
  <c r="E75" i="25"/>
  <c r="D75" i="25"/>
  <c r="C75" i="25"/>
  <c r="A75" i="25"/>
  <c r="Q75" i="25" s="1"/>
  <c r="E74" i="25"/>
  <c r="D74" i="25"/>
  <c r="C74" i="25"/>
  <c r="A74" i="25"/>
  <c r="R74" i="25" s="1"/>
  <c r="P73" i="25"/>
  <c r="O73" i="25"/>
  <c r="E73" i="25"/>
  <c r="D73" i="25"/>
  <c r="C73" i="25"/>
  <c r="A73" i="25"/>
  <c r="R73" i="25" s="1"/>
  <c r="Q72" i="25"/>
  <c r="M72" i="25"/>
  <c r="E72" i="25"/>
  <c r="D72" i="25"/>
  <c r="C72" i="25"/>
  <c r="A72" i="25"/>
  <c r="E71" i="25"/>
  <c r="D71" i="25"/>
  <c r="C71" i="25"/>
  <c r="A71" i="25"/>
  <c r="S71" i="25" s="1"/>
  <c r="E70" i="25"/>
  <c r="D70" i="25"/>
  <c r="C70" i="25"/>
  <c r="A70" i="25"/>
  <c r="AC70" i="25"/>
  <c r="S69" i="25"/>
  <c r="R69" i="25"/>
  <c r="E69" i="25"/>
  <c r="D69" i="25"/>
  <c r="C69" i="25"/>
  <c r="A69" i="25"/>
  <c r="N69" i="25" s="1"/>
  <c r="E68" i="25"/>
  <c r="D68" i="25"/>
  <c r="C68" i="25"/>
  <c r="A68" i="25"/>
  <c r="U67" i="25"/>
  <c r="N67" i="25"/>
  <c r="J67" i="25"/>
  <c r="E67" i="25"/>
  <c r="D67" i="25"/>
  <c r="C67" i="25"/>
  <c r="B67" i="25"/>
  <c r="A67" i="25"/>
  <c r="Y67" i="25" s="1"/>
  <c r="Z67" i="25"/>
  <c r="E66" i="25"/>
  <c r="D66" i="25"/>
  <c r="C66" i="25"/>
  <c r="A66" i="25"/>
  <c r="E65" i="25"/>
  <c r="D65" i="25"/>
  <c r="C65" i="25"/>
  <c r="A65" i="25"/>
  <c r="T65" i="25" s="1"/>
  <c r="E64" i="25"/>
  <c r="D64" i="25"/>
  <c r="C64" i="25"/>
  <c r="A64" i="25"/>
  <c r="K64" i="25" s="1"/>
  <c r="U64" i="25"/>
  <c r="E63" i="25"/>
  <c r="D63" i="25"/>
  <c r="C63" i="25"/>
  <c r="A63" i="25"/>
  <c r="AB63" i="25" s="1"/>
  <c r="E62" i="25"/>
  <c r="D62" i="25"/>
  <c r="C62" i="25"/>
  <c r="A62" i="25"/>
  <c r="AA61" i="25"/>
  <c r="Z61" i="25"/>
  <c r="V61" i="25"/>
  <c r="P61" i="25"/>
  <c r="O61" i="25"/>
  <c r="E61" i="25"/>
  <c r="D61" i="25"/>
  <c r="C61" i="25"/>
  <c r="B61" i="25"/>
  <c r="A61" i="25"/>
  <c r="AC60" i="25"/>
  <c r="W60" i="25"/>
  <c r="T60" i="25"/>
  <c r="O60" i="25"/>
  <c r="M60" i="25"/>
  <c r="E60" i="25"/>
  <c r="D60" i="25"/>
  <c r="C60" i="25"/>
  <c r="A60" i="25"/>
  <c r="Y60" i="25" s="1"/>
  <c r="AB59" i="25"/>
  <c r="U59" i="25"/>
  <c r="R59" i="25"/>
  <c r="J59" i="25"/>
  <c r="E59" i="25"/>
  <c r="D59" i="25"/>
  <c r="C59" i="25"/>
  <c r="B59" i="25"/>
  <c r="A59" i="25"/>
  <c r="E58" i="25"/>
  <c r="D58" i="25"/>
  <c r="C58" i="25"/>
  <c r="A58" i="25"/>
  <c r="AB57" i="25"/>
  <c r="N57" i="25"/>
  <c r="E57" i="25"/>
  <c r="D57" i="25"/>
  <c r="C57" i="25"/>
  <c r="A57" i="25"/>
  <c r="AC56" i="25"/>
  <c r="E56" i="25"/>
  <c r="D56" i="25"/>
  <c r="C56" i="25"/>
  <c r="A56" i="25"/>
  <c r="W56" i="25" s="1"/>
  <c r="AB55" i="25"/>
  <c r="U55" i="25"/>
  <c r="E55" i="25"/>
  <c r="D55" i="25"/>
  <c r="C55" i="25"/>
  <c r="A55" i="25"/>
  <c r="N55" i="25" s="1"/>
  <c r="AA54" i="25"/>
  <c r="E54" i="25"/>
  <c r="D54" i="25"/>
  <c r="C54" i="25"/>
  <c r="A54" i="25"/>
  <c r="N54" i="25" s="1"/>
  <c r="S53" i="25"/>
  <c r="E53" i="25"/>
  <c r="D53" i="25"/>
  <c r="C53" i="25"/>
  <c r="A53" i="25"/>
  <c r="Y53" i="25" s="1"/>
  <c r="O52" i="25"/>
  <c r="E52" i="25"/>
  <c r="D52" i="25"/>
  <c r="C52" i="25"/>
  <c r="A52" i="25"/>
  <c r="AB52" i="25" s="1"/>
  <c r="E51" i="25"/>
  <c r="D51" i="25"/>
  <c r="C51" i="25"/>
  <c r="A51" i="25"/>
  <c r="U50" i="25"/>
  <c r="S50" i="25"/>
  <c r="E50" i="25"/>
  <c r="D50" i="25"/>
  <c r="C50" i="25"/>
  <c r="A50" i="25"/>
  <c r="R49" i="25"/>
  <c r="E49" i="25"/>
  <c r="D49" i="25"/>
  <c r="C49" i="25"/>
  <c r="A49" i="25"/>
  <c r="AC49" i="25" s="1"/>
  <c r="AA48" i="25"/>
  <c r="T48" i="25"/>
  <c r="P48" i="25"/>
  <c r="E48" i="25"/>
  <c r="D48" i="25"/>
  <c r="C48" i="25"/>
  <c r="B48" i="25"/>
  <c r="A48" i="25"/>
  <c r="E47" i="25"/>
  <c r="D47" i="25"/>
  <c r="C47" i="25"/>
  <c r="A47" i="25"/>
  <c r="J47" i="25" s="1"/>
  <c r="AB46" i="25"/>
  <c r="X46" i="25"/>
  <c r="Q46" i="25"/>
  <c r="M46" i="25"/>
  <c r="J46" i="25"/>
  <c r="E46" i="25"/>
  <c r="D46" i="25"/>
  <c r="C46" i="25"/>
  <c r="B46" i="25"/>
  <c r="A46" i="25"/>
  <c r="AC46" i="25" s="1"/>
  <c r="E45" i="25"/>
  <c r="D45" i="25"/>
  <c r="C45" i="25"/>
  <c r="A45" i="25"/>
  <c r="AC45" i="25" s="1"/>
  <c r="E44" i="25"/>
  <c r="D44" i="25"/>
  <c r="C44" i="25"/>
  <c r="A44" i="25"/>
  <c r="AB43" i="25"/>
  <c r="X43" i="25"/>
  <c r="S43" i="25"/>
  <c r="Q43" i="25"/>
  <c r="E43" i="25"/>
  <c r="D43" i="25"/>
  <c r="C43" i="25"/>
  <c r="A43" i="25"/>
  <c r="Y43" i="25"/>
  <c r="Z42" i="25"/>
  <c r="U42" i="25"/>
  <c r="E42" i="25"/>
  <c r="D42" i="25"/>
  <c r="C42" i="25"/>
  <c r="A42" i="25"/>
  <c r="AC42" i="25"/>
  <c r="V41" i="25"/>
  <c r="K41" i="25"/>
  <c r="J41" i="25"/>
  <c r="E41" i="25"/>
  <c r="D41" i="25"/>
  <c r="C41" i="25"/>
  <c r="B41" i="25"/>
  <c r="A41" i="25"/>
  <c r="O41" i="25" s="1"/>
  <c r="E40" i="25"/>
  <c r="D40" i="25"/>
  <c r="C40" i="25"/>
  <c r="A40" i="25"/>
  <c r="S40" i="25" s="1"/>
  <c r="E39" i="25"/>
  <c r="D39" i="25"/>
  <c r="C39" i="25"/>
  <c r="A39" i="25"/>
  <c r="J39" i="25" s="1"/>
  <c r="AC39" i="25"/>
  <c r="E38" i="25"/>
  <c r="D38" i="25"/>
  <c r="C38" i="25"/>
  <c r="A38" i="25"/>
  <c r="AB38" i="25" s="1"/>
  <c r="E37" i="25"/>
  <c r="D37" i="25"/>
  <c r="C37" i="25"/>
  <c r="A37" i="25"/>
  <c r="AB36" i="25"/>
  <c r="Z36" i="25"/>
  <c r="V36" i="25"/>
  <c r="T36" i="25"/>
  <c r="R36" i="25"/>
  <c r="O36" i="25"/>
  <c r="L36" i="25"/>
  <c r="E36" i="25"/>
  <c r="D36" i="25"/>
  <c r="C36" i="25"/>
  <c r="B36" i="25"/>
  <c r="A36" i="25"/>
  <c r="AC36" i="25"/>
  <c r="E35" i="25"/>
  <c r="D35" i="25"/>
  <c r="C35" i="25"/>
  <c r="A35" i="25"/>
  <c r="L35" i="25" s="1"/>
  <c r="R34" i="25"/>
  <c r="E34" i="25"/>
  <c r="D34" i="25"/>
  <c r="C34" i="25"/>
  <c r="A34" i="25"/>
  <c r="AC33" i="25"/>
  <c r="E33" i="25"/>
  <c r="D33" i="25"/>
  <c r="C33" i="25"/>
  <c r="A33" i="25"/>
  <c r="AB32" i="25"/>
  <c r="O32" i="25"/>
  <c r="L32" i="25"/>
  <c r="K32" i="25"/>
  <c r="E32" i="25"/>
  <c r="D32" i="25"/>
  <c r="C32" i="25"/>
  <c r="A32" i="25"/>
  <c r="R32" i="25" s="1"/>
  <c r="AC31" i="25"/>
  <c r="AB31" i="25"/>
  <c r="X31" i="25"/>
  <c r="T31" i="25"/>
  <c r="Q31" i="25"/>
  <c r="O31" i="25"/>
  <c r="M31" i="25"/>
  <c r="E31" i="25"/>
  <c r="D31" i="25"/>
  <c r="C31" i="25"/>
  <c r="A31" i="25"/>
  <c r="Y31" i="25" s="1"/>
  <c r="Z30" i="25"/>
  <c r="R30" i="25"/>
  <c r="P30" i="25"/>
  <c r="M30" i="25"/>
  <c r="E30" i="25"/>
  <c r="D30" i="25"/>
  <c r="C30" i="25"/>
  <c r="A30" i="25"/>
  <c r="E29" i="25"/>
  <c r="D29" i="25"/>
  <c r="C29" i="25"/>
  <c r="A29" i="25"/>
  <c r="E28" i="25"/>
  <c r="D28" i="25"/>
  <c r="C28" i="25"/>
  <c r="A28" i="25"/>
  <c r="W27" i="25"/>
  <c r="Q27" i="25"/>
  <c r="E27" i="25"/>
  <c r="D27" i="25"/>
  <c r="C27" i="25"/>
  <c r="A27" i="25"/>
  <c r="AB27" i="25" s="1"/>
  <c r="AB26" i="25"/>
  <c r="E26" i="25"/>
  <c r="D26" i="25"/>
  <c r="C26" i="25"/>
  <c r="A26" i="25"/>
  <c r="E25" i="25"/>
  <c r="D25" i="25"/>
  <c r="C25" i="25"/>
  <c r="A25" i="25"/>
  <c r="AB24" i="25"/>
  <c r="AA24" i="25"/>
  <c r="W24" i="25"/>
  <c r="V24" i="25"/>
  <c r="T24" i="25"/>
  <c r="R24" i="25"/>
  <c r="O24" i="25"/>
  <c r="L24" i="25"/>
  <c r="J24" i="25"/>
  <c r="E24" i="25"/>
  <c r="D24" i="25"/>
  <c r="C24" i="25"/>
  <c r="B24" i="25"/>
  <c r="A24" i="25"/>
  <c r="AC24" i="25"/>
  <c r="T23" i="25"/>
  <c r="J23" i="25"/>
  <c r="E23" i="25"/>
  <c r="D23" i="25"/>
  <c r="C23" i="25"/>
  <c r="B23" i="25"/>
  <c r="A23" i="25"/>
  <c r="T22" i="25"/>
  <c r="E22" i="25"/>
  <c r="D22" i="25"/>
  <c r="C22" i="25"/>
  <c r="A22" i="25"/>
  <c r="AA22" i="25"/>
  <c r="E21" i="25"/>
  <c r="D21" i="25"/>
  <c r="C21" i="25"/>
  <c r="A21" i="25"/>
  <c r="B21" i="25" s="1"/>
  <c r="V20" i="25"/>
  <c r="S20" i="25"/>
  <c r="E20" i="25"/>
  <c r="D20" i="25"/>
  <c r="C20" i="25"/>
  <c r="A20" i="25"/>
  <c r="AA20" i="25" s="1"/>
  <c r="E19" i="25"/>
  <c r="D19" i="25"/>
  <c r="C19" i="25"/>
  <c r="A19" i="25"/>
  <c r="U19" i="25" s="1"/>
  <c r="E18" i="25"/>
  <c r="D18" i="25"/>
  <c r="C18" i="25"/>
  <c r="A18" i="25"/>
  <c r="M18" i="25" s="1"/>
  <c r="AA18" i="25"/>
  <c r="E17" i="25"/>
  <c r="D17" i="25"/>
  <c r="C17" i="25"/>
  <c r="A17" i="25"/>
  <c r="AB17" i="25"/>
  <c r="E16" i="25"/>
  <c r="D16" i="25"/>
  <c r="C16" i="25"/>
  <c r="A16" i="25"/>
  <c r="E15" i="25"/>
  <c r="D15" i="25"/>
  <c r="C15" i="25"/>
  <c r="A15" i="25"/>
  <c r="T14" i="25"/>
  <c r="E14" i="25"/>
  <c r="D14" i="25"/>
  <c r="C14" i="25"/>
  <c r="A14" i="25"/>
  <c r="AA14" i="25" s="1"/>
  <c r="E13" i="25"/>
  <c r="D13" i="25"/>
  <c r="C13" i="25"/>
  <c r="A13" i="25"/>
  <c r="AB13" i="25" s="1"/>
  <c r="E12" i="25"/>
  <c r="D12" i="25"/>
  <c r="C12" i="25"/>
  <c r="A12" i="25"/>
  <c r="AC12" i="25" s="1"/>
  <c r="E11" i="25"/>
  <c r="D11" i="25"/>
  <c r="C11" i="25"/>
  <c r="A11" i="25"/>
  <c r="X10" i="25"/>
  <c r="T10" i="25"/>
  <c r="P10" i="25"/>
  <c r="E10" i="25"/>
  <c r="D10" i="25"/>
  <c r="C10" i="25"/>
  <c r="A10" i="25"/>
  <c r="AB10" i="25" s="1"/>
  <c r="AA10" i="25"/>
  <c r="E9" i="25"/>
  <c r="D9" i="25"/>
  <c r="C9" i="25"/>
  <c r="A9" i="25"/>
  <c r="AB9" i="25"/>
  <c r="E8" i="25"/>
  <c r="D8" i="25"/>
  <c r="C8" i="25"/>
  <c r="A8" i="25"/>
  <c r="Q8" i="25" s="1"/>
  <c r="E7" i="25"/>
  <c r="D7" i="25"/>
  <c r="C7" i="25"/>
  <c r="A7" i="25"/>
  <c r="P6" i="25"/>
  <c r="E6" i="25"/>
  <c r="D6" i="25"/>
  <c r="C6" i="25"/>
  <c r="A6" i="25"/>
  <c r="AA6" i="25" s="1"/>
  <c r="E5" i="25"/>
  <c r="D5" i="25"/>
  <c r="C5" i="25"/>
  <c r="A5" i="25"/>
  <c r="AB5" i="25"/>
  <c r="V4" i="25"/>
  <c r="S4" i="25"/>
  <c r="E4" i="25"/>
  <c r="D4" i="25"/>
  <c r="C4" i="25"/>
  <c r="A4" i="25"/>
  <c r="W4" i="25" s="1"/>
  <c r="E3" i="25"/>
  <c r="D3" i="25"/>
  <c r="C3" i="25"/>
  <c r="A3" i="25"/>
  <c r="E2" i="25"/>
  <c r="D2" i="25"/>
  <c r="C2" i="25"/>
  <c r="A2" i="25"/>
  <c r="X2" i="25" s="1"/>
  <c r="AC1" i="25"/>
  <c r="AB1" i="25"/>
  <c r="AA1" i="25"/>
  <c r="Z1" i="25"/>
  <c r="Y1" i="25"/>
  <c r="X1" i="25"/>
  <c r="W1" i="25"/>
  <c r="V1" i="25"/>
  <c r="U1" i="25"/>
  <c r="T1" i="25"/>
  <c r="S1" i="25"/>
  <c r="R1" i="25"/>
  <c r="Q1" i="25"/>
  <c r="P1" i="25"/>
  <c r="O1" i="25"/>
  <c r="N1" i="25"/>
  <c r="M1" i="25"/>
  <c r="L1" i="25"/>
  <c r="K1" i="25"/>
  <c r="J1" i="25"/>
  <c r="Y17" i="25"/>
  <c r="AC17" i="25"/>
  <c r="M21" i="25"/>
  <c r="U21" i="25"/>
  <c r="AB37" i="25"/>
  <c r="P37" i="25"/>
  <c r="L37" i="25"/>
  <c r="M2" i="25"/>
  <c r="Q2" i="25"/>
  <c r="AC2" i="25"/>
  <c r="B5" i="25"/>
  <c r="J5" i="25"/>
  <c r="R5" i="25"/>
  <c r="V5" i="25"/>
  <c r="Z5" i="25"/>
  <c r="U6" i="25"/>
  <c r="Y6" i="25"/>
  <c r="J9" i="25"/>
  <c r="N9" i="25"/>
  <c r="R9" i="25"/>
  <c r="M10" i="25"/>
  <c r="Q10" i="25"/>
  <c r="U10" i="25"/>
  <c r="Y10" i="25"/>
  <c r="AC10" i="25"/>
  <c r="B13" i="25"/>
  <c r="M14" i="25"/>
  <c r="U14" i="25"/>
  <c r="Y14" i="25"/>
  <c r="AC14" i="25"/>
  <c r="Z17" i="25"/>
  <c r="M22" i="25"/>
  <c r="Q22" i="25"/>
  <c r="Y22" i="25"/>
  <c r="AC22" i="25"/>
  <c r="AB33" i="25"/>
  <c r="L33" i="25"/>
  <c r="N33" i="25"/>
  <c r="Y33" i="25"/>
  <c r="AA34" i="25"/>
  <c r="S34" i="25"/>
  <c r="N34" i="25"/>
  <c r="Z35" i="25"/>
  <c r="P35" i="25"/>
  <c r="B37" i="25"/>
  <c r="J37" i="25"/>
  <c r="O37" i="25"/>
  <c r="B38" i="25"/>
  <c r="J38" i="25"/>
  <c r="P38" i="25"/>
  <c r="U38" i="25"/>
  <c r="Z38" i="25"/>
  <c r="L39" i="25"/>
  <c r="Q39" i="25"/>
  <c r="W39" i="25"/>
  <c r="AB39" i="25"/>
  <c r="L49" i="25"/>
  <c r="Z49" i="25"/>
  <c r="W81" i="25"/>
  <c r="K81" i="25"/>
  <c r="J81" i="25"/>
  <c r="B81" i="25"/>
  <c r="T81" i="25"/>
  <c r="V81" i="25"/>
  <c r="Z64" i="25"/>
  <c r="V64" i="25"/>
  <c r="AC64" i="25"/>
  <c r="X64" i="25"/>
  <c r="M64" i="25"/>
  <c r="Q64" i="25"/>
  <c r="AA64" i="25"/>
  <c r="P64" i="25"/>
  <c r="B2" i="25"/>
  <c r="J2" i="25"/>
  <c r="Z2" i="25"/>
  <c r="Y3" i="25"/>
  <c r="L4" i="25"/>
  <c r="P4" i="25"/>
  <c r="T4" i="25"/>
  <c r="X4" i="25"/>
  <c r="AB4" i="25"/>
  <c r="K5" i="25"/>
  <c r="O5" i="25"/>
  <c r="S5" i="25"/>
  <c r="W5" i="25"/>
  <c r="AA5" i="25"/>
  <c r="R6" i="25"/>
  <c r="M7" i="25"/>
  <c r="Q7" i="25"/>
  <c r="P8" i="25"/>
  <c r="K9" i="25"/>
  <c r="O9" i="25"/>
  <c r="S9" i="25"/>
  <c r="B10" i="25"/>
  <c r="J10" i="25"/>
  <c r="R10" i="25"/>
  <c r="V10" i="25"/>
  <c r="Z10" i="25"/>
  <c r="M11" i="25"/>
  <c r="P12" i="25"/>
  <c r="X12" i="25"/>
  <c r="AB12" i="25"/>
  <c r="AA13" i="25"/>
  <c r="B14" i="25"/>
  <c r="N14" i="25"/>
  <c r="R14" i="25"/>
  <c r="V14" i="25"/>
  <c r="L16" i="25"/>
  <c r="P16" i="25"/>
  <c r="AB16" i="25"/>
  <c r="K17" i="25"/>
  <c r="L20" i="25"/>
  <c r="P20" i="25"/>
  <c r="T20" i="25"/>
  <c r="X20" i="25"/>
  <c r="O21" i="25"/>
  <c r="W21" i="25"/>
  <c r="J22" i="25"/>
  <c r="N22" i="25"/>
  <c r="Z22" i="25"/>
  <c r="Z23" i="25"/>
  <c r="V23" i="25"/>
  <c r="R23" i="25"/>
  <c r="N23" i="25"/>
  <c r="M23" i="25"/>
  <c r="X23" i="25"/>
  <c r="AC23" i="25"/>
  <c r="M25" i="25"/>
  <c r="R25" i="25"/>
  <c r="W25" i="25"/>
  <c r="O27" i="25"/>
  <c r="T27" i="25"/>
  <c r="X29" i="25"/>
  <c r="T29" i="25"/>
  <c r="P29" i="25"/>
  <c r="Y29" i="25"/>
  <c r="AA30" i="25"/>
  <c r="S30" i="25"/>
  <c r="O30" i="25"/>
  <c r="K30" i="25"/>
  <c r="Z31" i="25"/>
  <c r="V31" i="25"/>
  <c r="R31" i="25"/>
  <c r="N31" i="25"/>
  <c r="J31" i="25"/>
  <c r="B31" i="25"/>
  <c r="K31" i="25"/>
  <c r="P31" i="25"/>
  <c r="U31" i="25"/>
  <c r="AA31" i="25"/>
  <c r="J33" i="25"/>
  <c r="O33" i="25"/>
  <c r="Z33" i="25"/>
  <c r="P34" i="25"/>
  <c r="U34" i="25"/>
  <c r="W35" i="25"/>
  <c r="V37" i="25"/>
  <c r="AA37" i="25"/>
  <c r="L38" i="25"/>
  <c r="Q38" i="25"/>
  <c r="V38" i="25"/>
  <c r="M39" i="25"/>
  <c r="S39" i="25"/>
  <c r="X39" i="25"/>
  <c r="M41" i="25"/>
  <c r="R41" i="25"/>
  <c r="W41" i="25"/>
  <c r="R42" i="25"/>
  <c r="X42" i="25"/>
  <c r="O43" i="25"/>
  <c r="T43" i="25"/>
  <c r="S45" i="25"/>
  <c r="Y45" i="25"/>
  <c r="AA46" i="25"/>
  <c r="W46" i="25"/>
  <c r="S46" i="25"/>
  <c r="O46" i="25"/>
  <c r="K46" i="25"/>
  <c r="N46" i="25"/>
  <c r="T46" i="25"/>
  <c r="Y46" i="25"/>
  <c r="R47" i="25"/>
  <c r="K47" i="25"/>
  <c r="U49" i="25"/>
  <c r="M5" i="25"/>
  <c r="Q5" i="25"/>
  <c r="U5" i="25"/>
  <c r="Y5" i="25"/>
  <c r="AC5" i="25"/>
  <c r="M9" i="25"/>
  <c r="Q9" i="25"/>
  <c r="Y9" i="25"/>
  <c r="AC9" i="25"/>
  <c r="M13" i="25"/>
  <c r="S37" i="25"/>
  <c r="AA38" i="25"/>
  <c r="W38" i="25"/>
  <c r="S38" i="25"/>
  <c r="O38" i="25"/>
  <c r="K38" i="25"/>
  <c r="N38" i="25"/>
  <c r="T38" i="25"/>
  <c r="Y38" i="25"/>
  <c r="Z39" i="25"/>
  <c r="V39" i="25"/>
  <c r="R39" i="25"/>
  <c r="N39" i="25"/>
  <c r="B39" i="25"/>
  <c r="K39" i="25"/>
  <c r="P39" i="25"/>
  <c r="U39" i="25"/>
  <c r="AA39" i="25"/>
  <c r="S2" i="25"/>
  <c r="M4" i="25"/>
  <c r="Q4" i="25"/>
  <c r="U4" i="25"/>
  <c r="L5" i="25"/>
  <c r="P5" i="25"/>
  <c r="T5" i="25"/>
  <c r="X5" i="25"/>
  <c r="O6" i="25"/>
  <c r="S6" i="25"/>
  <c r="M8" i="25"/>
  <c r="U8" i="25"/>
  <c r="P9" i="25"/>
  <c r="T9" i="25"/>
  <c r="K10" i="25"/>
  <c r="O10" i="25"/>
  <c r="S10" i="25"/>
  <c r="W10" i="25"/>
  <c r="U12" i="25"/>
  <c r="K14" i="25"/>
  <c r="O14" i="25"/>
  <c r="S14" i="25"/>
  <c r="M16" i="25"/>
  <c r="Q16" i="25"/>
  <c r="U16" i="25"/>
  <c r="P17" i="25"/>
  <c r="T17" i="25"/>
  <c r="X17" i="25"/>
  <c r="M20" i="25"/>
  <c r="Q20" i="25"/>
  <c r="U20" i="25"/>
  <c r="Y20" i="25"/>
  <c r="P21" i="25"/>
  <c r="T21" i="25"/>
  <c r="S22" i="25"/>
  <c r="W22" i="25"/>
  <c r="X25" i="25"/>
  <c r="T25" i="25"/>
  <c r="P25" i="25"/>
  <c r="S25" i="25"/>
  <c r="Y25" i="25"/>
  <c r="W26" i="25"/>
  <c r="S26" i="25"/>
  <c r="O26" i="25"/>
  <c r="T26" i="25"/>
  <c r="Y26" i="25"/>
  <c r="Z27" i="25"/>
  <c r="V27" i="25"/>
  <c r="R27" i="25"/>
  <c r="N27" i="25"/>
  <c r="J27" i="25"/>
  <c r="B27" i="25"/>
  <c r="K27" i="25"/>
  <c r="P27" i="25"/>
  <c r="U27" i="25"/>
  <c r="AA27" i="25"/>
  <c r="K33" i="25"/>
  <c r="Q33" i="25"/>
  <c r="L34" i="25"/>
  <c r="Q34" i="25"/>
  <c r="AB34" i="25"/>
  <c r="S35" i="25"/>
  <c r="M37" i="25"/>
  <c r="R37" i="25"/>
  <c r="AC37" i="25"/>
  <c r="M38" i="25"/>
  <c r="R38" i="25"/>
  <c r="X38" i="25"/>
  <c r="AC38" i="25"/>
  <c r="O39" i="25"/>
  <c r="T39" i="25"/>
  <c r="Y39" i="25"/>
  <c r="AB41" i="25"/>
  <c r="X41" i="25"/>
  <c r="T41" i="25"/>
  <c r="P41" i="25"/>
  <c r="L41" i="25"/>
  <c r="N41" i="25"/>
  <c r="S41" i="25"/>
  <c r="Y41" i="25"/>
  <c r="AA42" i="25"/>
  <c r="W42" i="25"/>
  <c r="S42" i="25"/>
  <c r="N42" i="25"/>
  <c r="T42" i="25"/>
  <c r="Z43" i="25"/>
  <c r="V43" i="25"/>
  <c r="R43" i="25"/>
  <c r="N43" i="25"/>
  <c r="J43" i="25"/>
  <c r="B43" i="25"/>
  <c r="K43" i="25"/>
  <c r="P43" i="25"/>
  <c r="U43" i="25"/>
  <c r="AA43" i="25"/>
  <c r="K49" i="25"/>
  <c r="AB49" i="25"/>
  <c r="AB54" i="25"/>
  <c r="X54" i="25"/>
  <c r="T54" i="25"/>
  <c r="P54" i="25"/>
  <c r="L54" i="25"/>
  <c r="AC54" i="25"/>
  <c r="W54" i="25"/>
  <c r="R54" i="25"/>
  <c r="M54" i="25"/>
  <c r="O54" i="25"/>
  <c r="V54" i="25"/>
  <c r="AA55" i="25"/>
  <c r="W55" i="25"/>
  <c r="S55" i="25"/>
  <c r="O55" i="25"/>
  <c r="K55" i="25"/>
  <c r="AC55" i="25"/>
  <c r="X55" i="25"/>
  <c r="R55" i="25"/>
  <c r="M55" i="25"/>
  <c r="P55" i="25"/>
  <c r="V55" i="25"/>
  <c r="Z56" i="25"/>
  <c r="V56" i="25"/>
  <c r="R56" i="25"/>
  <c r="N56" i="25"/>
  <c r="J56" i="25"/>
  <c r="B56" i="25"/>
  <c r="Y56" i="25"/>
  <c r="T56" i="25"/>
  <c r="O56" i="25"/>
  <c r="K56" i="25"/>
  <c r="Q56" i="25"/>
  <c r="X56" i="25"/>
  <c r="W63" i="25"/>
  <c r="S63" i="25"/>
  <c r="O63" i="25"/>
  <c r="V63" i="25"/>
  <c r="P63" i="25"/>
  <c r="B63" i="25"/>
  <c r="M63" i="25"/>
  <c r="M24" i="25"/>
  <c r="Q24" i="25"/>
  <c r="U24" i="25"/>
  <c r="Y24" i="25"/>
  <c r="M28" i="25"/>
  <c r="Q28" i="25"/>
  <c r="U28" i="25"/>
  <c r="M32" i="25"/>
  <c r="U32" i="25"/>
  <c r="Y32" i="25"/>
  <c r="M36" i="25"/>
  <c r="Q36" i="25"/>
  <c r="U36" i="25"/>
  <c r="Y36" i="25"/>
  <c r="M40" i="25"/>
  <c r="U40" i="25"/>
  <c r="M44" i="25"/>
  <c r="Q44" i="25"/>
  <c r="U44" i="25"/>
  <c r="M48" i="25"/>
  <c r="Q48" i="25"/>
  <c r="U48" i="25"/>
  <c r="Y48" i="25"/>
  <c r="AB50" i="25"/>
  <c r="X50" i="25"/>
  <c r="T50" i="25"/>
  <c r="L50" i="25"/>
  <c r="AA50" i="25"/>
  <c r="V50" i="25"/>
  <c r="Q50" i="25"/>
  <c r="K50" i="25"/>
  <c r="O50" i="25"/>
  <c r="W50" i="25"/>
  <c r="S51" i="25"/>
  <c r="O51" i="25"/>
  <c r="K51" i="25"/>
  <c r="V51" i="25"/>
  <c r="Z52" i="25"/>
  <c r="V52" i="25"/>
  <c r="R52" i="25"/>
  <c r="J52" i="25"/>
  <c r="M52" i="25"/>
  <c r="K52" i="25"/>
  <c r="Q52" i="25"/>
  <c r="B54" i="25"/>
  <c r="J54" i="25"/>
  <c r="Q54" i="25"/>
  <c r="Y54" i="25"/>
  <c r="B55" i="25"/>
  <c r="J55" i="25"/>
  <c r="Q55" i="25"/>
  <c r="Y55" i="25"/>
  <c r="L56" i="25"/>
  <c r="S56" i="25"/>
  <c r="AA56" i="25"/>
  <c r="AB62" i="25"/>
  <c r="X62" i="25"/>
  <c r="T62" i="25"/>
  <c r="P62" i="25"/>
  <c r="V62" i="25"/>
  <c r="Q62" i="25"/>
  <c r="K62" i="25"/>
  <c r="Z62" i="25"/>
  <c r="U62" i="25"/>
  <c r="O62" i="25"/>
  <c r="J62" i="25"/>
  <c r="W62" i="25"/>
  <c r="P67" i="25"/>
  <c r="Q68" i="25"/>
  <c r="K54" i="25"/>
  <c r="S54" i="25"/>
  <c r="Z54" i="25"/>
  <c r="L55" i="25"/>
  <c r="T55" i="25"/>
  <c r="Z55" i="25"/>
  <c r="M56" i="25"/>
  <c r="U56" i="25"/>
  <c r="AB56" i="25"/>
  <c r="AC63" i="25"/>
  <c r="P66" i="25"/>
  <c r="L66" i="25"/>
  <c r="W66" i="25"/>
  <c r="M66" i="25"/>
  <c r="K66" i="25"/>
  <c r="AA67" i="25"/>
  <c r="W67" i="25"/>
  <c r="S67" i="25"/>
  <c r="O67" i="25"/>
  <c r="K67" i="25"/>
  <c r="AC67" i="25"/>
  <c r="X67" i="25"/>
  <c r="R67" i="25"/>
  <c r="M67" i="25"/>
  <c r="AB67" i="25"/>
  <c r="V67" i="25"/>
  <c r="Q67" i="25"/>
  <c r="L67" i="25"/>
  <c r="T67" i="25"/>
  <c r="Z68" i="25"/>
  <c r="V68" i="25"/>
  <c r="R68" i="25"/>
  <c r="N68" i="25"/>
  <c r="J68" i="25"/>
  <c r="B68" i="25"/>
  <c r="Y68" i="25"/>
  <c r="T68" i="25"/>
  <c r="O68" i="25"/>
  <c r="AC68" i="25"/>
  <c r="X68" i="25"/>
  <c r="S68" i="25"/>
  <c r="M68" i="25"/>
  <c r="K68" i="25"/>
  <c r="U68" i="25"/>
  <c r="P80" i="25"/>
  <c r="L80" i="25"/>
  <c r="AC80" i="25"/>
  <c r="R80" i="25"/>
  <c r="J80" i="25"/>
  <c r="B80" i="25"/>
  <c r="K80" i="25"/>
  <c r="AB95" i="25"/>
  <c r="X95" i="25"/>
  <c r="P95" i="25"/>
  <c r="L95" i="25"/>
  <c r="AA95" i="25"/>
  <c r="W95" i="25"/>
  <c r="S95" i="25"/>
  <c r="O95" i="25"/>
  <c r="K95" i="25"/>
  <c r="N95" i="25"/>
  <c r="AC95" i="25"/>
  <c r="U95" i="25"/>
  <c r="M95" i="25"/>
  <c r="Z95" i="25"/>
  <c r="R95" i="25"/>
  <c r="J95" i="25"/>
  <c r="Y95" i="25"/>
  <c r="Q95" i="25"/>
  <c r="T58" i="25"/>
  <c r="P58" i="25"/>
  <c r="L58" i="25"/>
  <c r="Y58" i="25"/>
  <c r="AA59" i="25"/>
  <c r="W59" i="25"/>
  <c r="S59" i="25"/>
  <c r="O59" i="25"/>
  <c r="K59" i="25"/>
  <c r="T59" i="25"/>
  <c r="Y59" i="25"/>
  <c r="Z60" i="25"/>
  <c r="V60" i="25"/>
  <c r="R60" i="25"/>
  <c r="N60" i="25"/>
  <c r="J60" i="25"/>
  <c r="B60" i="25"/>
  <c r="K60" i="25"/>
  <c r="P60" i="25"/>
  <c r="U60" i="25"/>
  <c r="AA60" i="25"/>
  <c r="W70" i="25"/>
  <c r="R71" i="25"/>
  <c r="X71" i="25"/>
  <c r="O72" i="25"/>
  <c r="T72" i="25"/>
  <c r="L74" i="25"/>
  <c r="N74" i="25"/>
  <c r="S74" i="25"/>
  <c r="AC75" i="25"/>
  <c r="AA75" i="25"/>
  <c r="V75" i="25"/>
  <c r="P75" i="25"/>
  <c r="O75" i="25"/>
  <c r="X76" i="25"/>
  <c r="T76" i="25"/>
  <c r="P76" i="25"/>
  <c r="L76" i="25"/>
  <c r="AA76" i="25"/>
  <c r="V76" i="25"/>
  <c r="Q76" i="25"/>
  <c r="O76" i="25"/>
  <c r="W76" i="25"/>
  <c r="AA77" i="25"/>
  <c r="W77" i="25"/>
  <c r="S77" i="25"/>
  <c r="O77" i="25"/>
  <c r="K77" i="25"/>
  <c r="V77" i="25"/>
  <c r="Q77" i="25"/>
  <c r="L77" i="25"/>
  <c r="P77" i="25"/>
  <c r="X77" i="25"/>
  <c r="N80" i="25"/>
  <c r="Y80" i="25"/>
  <c r="T70" i="25"/>
  <c r="S70" i="25"/>
  <c r="Y70" i="25"/>
  <c r="W71" i="25"/>
  <c r="O71" i="25"/>
  <c r="Y71" i="25"/>
  <c r="V72" i="25"/>
  <c r="R72" i="25"/>
  <c r="N72" i="25"/>
  <c r="J72" i="25"/>
  <c r="B72" i="25"/>
  <c r="K72" i="25"/>
  <c r="P72" i="25"/>
  <c r="AA72" i="25"/>
  <c r="Q80" i="25"/>
  <c r="AA80" i="25"/>
  <c r="V82" i="25"/>
  <c r="Y82" i="25"/>
  <c r="T82" i="25"/>
  <c r="O82" i="25"/>
  <c r="W82" i="25"/>
  <c r="Z78" i="25"/>
  <c r="V78" i="25"/>
  <c r="R78" i="25"/>
  <c r="J78" i="25"/>
  <c r="AA78" i="25"/>
  <c r="Z88" i="25"/>
  <c r="V88" i="25"/>
  <c r="R88" i="25"/>
  <c r="N88" i="25"/>
  <c r="J88" i="25"/>
  <c r="B88" i="25"/>
  <c r="AC88" i="25"/>
  <c r="X88" i="25"/>
  <c r="S88" i="25"/>
  <c r="M88" i="25"/>
  <c r="AB88" i="25"/>
  <c r="W88" i="25"/>
  <c r="Q88" i="25"/>
  <c r="L88" i="25"/>
  <c r="K88" i="25"/>
  <c r="U88" i="25"/>
  <c r="AC85" i="25"/>
  <c r="AA85" i="25"/>
  <c r="W85" i="25"/>
  <c r="S85" i="25"/>
  <c r="O85" i="25"/>
  <c r="K85" i="25"/>
  <c r="Z85" i="25"/>
  <c r="V85" i="25"/>
  <c r="R85" i="25"/>
  <c r="N85" i="25"/>
  <c r="J85" i="25"/>
  <c r="B85" i="25"/>
  <c r="L85" i="25"/>
  <c r="T85" i="25"/>
  <c r="AB85" i="25"/>
  <c r="AA87" i="25"/>
  <c r="W87" i="25"/>
  <c r="S87" i="25"/>
  <c r="O87" i="25"/>
  <c r="K87" i="25"/>
  <c r="AB87" i="25"/>
  <c r="V87" i="25"/>
  <c r="Q87" i="25"/>
  <c r="L87" i="25"/>
  <c r="Z87" i="25"/>
  <c r="U87" i="25"/>
  <c r="P87" i="25"/>
  <c r="J87" i="25"/>
  <c r="B87" i="25"/>
  <c r="M87" i="25"/>
  <c r="X87" i="25"/>
  <c r="O88" i="25"/>
  <c r="Y88" i="25"/>
  <c r="M53" i="25"/>
  <c r="U53" i="25"/>
  <c r="M57" i="25"/>
  <c r="Q57" i="25"/>
  <c r="U57" i="25"/>
  <c r="Y57" i="25"/>
  <c r="M61" i="25"/>
  <c r="Q61" i="25"/>
  <c r="U61" i="25"/>
  <c r="Y61" i="25"/>
  <c r="U65" i="25"/>
  <c r="Y65" i="25"/>
  <c r="M69" i="25"/>
  <c r="Q69" i="25"/>
  <c r="U69" i="25"/>
  <c r="Y69" i="25"/>
  <c r="M73" i="25"/>
  <c r="Q73" i="25"/>
  <c r="U73" i="25"/>
  <c r="Y73" i="25"/>
  <c r="M78" i="25"/>
  <c r="X78" i="25"/>
  <c r="AB84" i="25"/>
  <c r="X84" i="25"/>
  <c r="T84" i="25"/>
  <c r="P84" i="25"/>
  <c r="L84" i="25"/>
  <c r="AA84" i="25"/>
  <c r="W84" i="25"/>
  <c r="S84" i="25"/>
  <c r="O84" i="25"/>
  <c r="K84" i="25"/>
  <c r="Q84" i="25"/>
  <c r="Y84" i="25"/>
  <c r="M85" i="25"/>
  <c r="U85" i="25"/>
  <c r="AB86" i="25"/>
  <c r="X86" i="25"/>
  <c r="T86" i="25"/>
  <c r="P86" i="25"/>
  <c r="L86" i="25"/>
  <c r="AA86" i="25"/>
  <c r="V86" i="25"/>
  <c r="Q86" i="25"/>
  <c r="K86" i="25"/>
  <c r="Z86" i="25"/>
  <c r="U86" i="25"/>
  <c r="O86" i="25"/>
  <c r="J86" i="25"/>
  <c r="B86" i="25"/>
  <c r="M86" i="25"/>
  <c r="W86" i="25"/>
  <c r="N87" i="25"/>
  <c r="Y87" i="25"/>
  <c r="P88" i="25"/>
  <c r="AA88" i="25"/>
  <c r="AA92" i="25"/>
  <c r="W92" i="25"/>
  <c r="S92" i="25"/>
  <c r="O92" i="25"/>
  <c r="K92" i="25"/>
  <c r="Z92" i="25"/>
  <c r="V92" i="25"/>
  <c r="R92" i="25"/>
  <c r="N92" i="25"/>
  <c r="J92" i="25"/>
  <c r="B92" i="25"/>
  <c r="L92" i="25"/>
  <c r="T92" i="25"/>
  <c r="AB92" i="25"/>
  <c r="S100" i="25"/>
  <c r="O100" i="25"/>
  <c r="K100" i="25"/>
  <c r="V100" i="25"/>
  <c r="B100" i="25"/>
  <c r="L100" i="25"/>
  <c r="T100" i="25"/>
  <c r="M79" i="25"/>
  <c r="M83" i="25"/>
  <c r="Q83" i="25"/>
  <c r="U83" i="25"/>
  <c r="Y83" i="25"/>
  <c r="AB91" i="25"/>
  <c r="L91" i="25"/>
  <c r="AA91" i="25"/>
  <c r="W91" i="25"/>
  <c r="O91" i="25"/>
  <c r="M92" i="25"/>
  <c r="U92" i="25"/>
  <c r="AC92" i="25"/>
  <c r="W96" i="25"/>
  <c r="O96" i="25"/>
  <c r="Z96" i="25"/>
  <c r="V96" i="25"/>
  <c r="R96" i="25"/>
  <c r="J96" i="25"/>
  <c r="L96" i="25"/>
  <c r="AB96" i="25"/>
  <c r="AB99" i="25"/>
  <c r="X99" i="25"/>
  <c r="T99" i="25"/>
  <c r="P99" i="25"/>
  <c r="L99" i="25"/>
  <c r="AA99" i="25"/>
  <c r="W99" i="25"/>
  <c r="S99" i="25"/>
  <c r="O99" i="25"/>
  <c r="K99" i="25"/>
  <c r="Q99" i="25"/>
  <c r="Y99" i="25"/>
  <c r="U100" i="25"/>
  <c r="M89" i="25"/>
  <c r="Q89" i="25"/>
  <c r="U89" i="25"/>
  <c r="L90" i="25"/>
  <c r="T90" i="25"/>
  <c r="AB90" i="25"/>
  <c r="M93" i="25"/>
  <c r="Q93" i="25"/>
  <c r="U93" i="25"/>
  <c r="Y93" i="25"/>
  <c r="AC93" i="25"/>
  <c r="L94" i="25"/>
  <c r="T94" i="25"/>
  <c r="X94" i="25"/>
  <c r="AB94" i="25"/>
  <c r="M97" i="25"/>
  <c r="Q97" i="25"/>
  <c r="U97" i="25"/>
  <c r="Y97" i="25"/>
  <c r="AC97" i="25"/>
  <c r="L98" i="25"/>
  <c r="P98" i="25"/>
  <c r="T98" i="25"/>
  <c r="AB98" i="25"/>
  <c r="M101" i="25"/>
  <c r="Q101" i="25"/>
  <c r="U101" i="25"/>
  <c r="Y101" i="25"/>
  <c r="AC101" i="25"/>
  <c r="M90" i="25"/>
  <c r="U90" i="25"/>
  <c r="R93" i="25"/>
  <c r="V93" i="25"/>
  <c r="M94" i="25"/>
  <c r="Q94" i="25"/>
  <c r="U94" i="25"/>
  <c r="J97" i="25"/>
  <c r="N97" i="25"/>
  <c r="R97" i="25"/>
  <c r="V97" i="25"/>
  <c r="M98" i="25"/>
  <c r="Q98" i="25"/>
  <c r="U98" i="25"/>
  <c r="B101" i="25"/>
  <c r="J101" i="25"/>
  <c r="N101" i="25"/>
  <c r="R101" i="25"/>
  <c r="V101" i="25"/>
  <c r="F5" i="2"/>
  <c r="E5" i="2" s="1"/>
  <c r="B30" i="23"/>
  <c r="B28" i="23"/>
  <c r="B27" i="23"/>
  <c r="B26" i="23"/>
  <c r="B25" i="23"/>
  <c r="B24" i="23"/>
  <c r="B23" i="23"/>
  <c r="B20" i="23"/>
  <c r="B19" i="23"/>
  <c r="B18" i="23"/>
  <c r="B17" i="23"/>
  <c r="B16" i="23"/>
  <c r="B15" i="23"/>
  <c r="B14" i="23"/>
  <c r="B13" i="23"/>
  <c r="B12" i="23"/>
  <c r="B11" i="23"/>
  <c r="B10" i="23"/>
  <c r="B9" i="23"/>
  <c r="B8" i="23"/>
  <c r="B7" i="23"/>
  <c r="X84" i="24"/>
  <c r="W84" i="24"/>
  <c r="V84" i="24"/>
  <c r="U84" i="24"/>
  <c r="Q84" i="24" s="1"/>
  <c r="X88" i="24"/>
  <c r="W88" i="24"/>
  <c r="V88" i="24"/>
  <c r="U88" i="24"/>
  <c r="X96" i="24"/>
  <c r="W96" i="24"/>
  <c r="V96" i="24"/>
  <c r="U96" i="24"/>
  <c r="Q96" i="24" s="1"/>
  <c r="X116" i="24"/>
  <c r="W116" i="24"/>
  <c r="V116" i="24"/>
  <c r="U116" i="24"/>
  <c r="Q116" i="24" s="1"/>
  <c r="X112" i="24"/>
  <c r="W112" i="24"/>
  <c r="V112" i="24"/>
  <c r="U112" i="24"/>
  <c r="X45" i="24"/>
  <c r="W45" i="24"/>
  <c r="V45" i="24"/>
  <c r="U45" i="24"/>
  <c r="T45" i="24" s="1"/>
  <c r="X120" i="24"/>
  <c r="W120" i="24"/>
  <c r="V120" i="24"/>
  <c r="U120" i="24"/>
  <c r="S120" i="24" s="1"/>
  <c r="X71" i="24"/>
  <c r="W71" i="24"/>
  <c r="V71" i="24"/>
  <c r="U71" i="24"/>
  <c r="X89" i="24"/>
  <c r="W89" i="24"/>
  <c r="V89" i="24"/>
  <c r="U89" i="24"/>
  <c r="R89" i="24" s="1"/>
  <c r="X115" i="24"/>
  <c r="W115" i="24"/>
  <c r="V115" i="24"/>
  <c r="U115" i="24"/>
  <c r="T115" i="24" s="1"/>
  <c r="X111" i="24"/>
  <c r="W111" i="24"/>
  <c r="V111" i="24"/>
  <c r="U111" i="24"/>
  <c r="S111" i="24" s="1"/>
  <c r="X118" i="24"/>
  <c r="W118" i="24"/>
  <c r="V118" i="24"/>
  <c r="U118" i="24"/>
  <c r="R118" i="24" s="1"/>
  <c r="X67" i="24"/>
  <c r="W67" i="24"/>
  <c r="V67" i="24"/>
  <c r="U67" i="24"/>
  <c r="Q67" i="24" s="1"/>
  <c r="X97" i="24"/>
  <c r="W97" i="24"/>
  <c r="V97" i="24"/>
  <c r="U97" i="24"/>
  <c r="T97" i="24" s="1"/>
  <c r="X46" i="24"/>
  <c r="W46" i="24"/>
  <c r="V46" i="24"/>
  <c r="U46" i="24"/>
  <c r="T46" i="24" s="1"/>
  <c r="X76" i="24"/>
  <c r="W76" i="24"/>
  <c r="V76" i="24"/>
  <c r="U76" i="24"/>
  <c r="Q76" i="24" s="1"/>
  <c r="CK23" i="24"/>
  <c r="CF23" i="24"/>
  <c r="CE23" i="24"/>
  <c r="CD23" i="24"/>
  <c r="CC23" i="24"/>
  <c r="CB23" i="24" s="1"/>
  <c r="BT23" i="24"/>
  <c r="BS23" i="24"/>
  <c r="BR23" i="24"/>
  <c r="BQ23" i="24"/>
  <c r="BU23" i="24" s="1"/>
  <c r="BH23" i="24"/>
  <c r="BG23" i="24"/>
  <c r="BF23" i="24"/>
  <c r="BE23" i="24"/>
  <c r="BD23" i="24" s="1"/>
  <c r="AJ23" i="24"/>
  <c r="AI23" i="24"/>
  <c r="AH23" i="24"/>
  <c r="AG23" i="24"/>
  <c r="AK23" i="24" s="1"/>
  <c r="X23" i="24"/>
  <c r="W23" i="24"/>
  <c r="V23" i="24"/>
  <c r="U23" i="24"/>
  <c r="F23" i="24"/>
  <c r="E23" i="24"/>
  <c r="X94" i="24"/>
  <c r="W94" i="24"/>
  <c r="V94" i="24"/>
  <c r="U94" i="24"/>
  <c r="X103" i="24"/>
  <c r="W103" i="24"/>
  <c r="V103" i="24"/>
  <c r="U103" i="24"/>
  <c r="Q103" i="24" s="1"/>
  <c r="H31" i="24"/>
  <c r="H63" i="24"/>
  <c r="H79" i="24"/>
  <c r="H47" i="24"/>
  <c r="H99" i="24"/>
  <c r="H85" i="24"/>
  <c r="H106" i="24"/>
  <c r="H28" i="24"/>
  <c r="H80" i="24"/>
  <c r="H96" i="24"/>
  <c r="H82" i="24"/>
  <c r="H14" i="24"/>
  <c r="H13" i="24"/>
  <c r="H12" i="24"/>
  <c r="H11" i="24"/>
  <c r="F101" i="24"/>
  <c r="F77" i="24"/>
  <c r="F39" i="24"/>
  <c r="F98" i="24"/>
  <c r="F21" i="24"/>
  <c r="F48" i="24"/>
  <c r="F27" i="24"/>
  <c r="F31" i="24"/>
  <c r="F58" i="24"/>
  <c r="F63" i="24"/>
  <c r="F79" i="24"/>
  <c r="F47" i="24"/>
  <c r="F99" i="24"/>
  <c r="F85" i="24"/>
  <c r="F106" i="24"/>
  <c r="F105" i="24"/>
  <c r="F60" i="24"/>
  <c r="F28" i="24"/>
  <c r="F44" i="24"/>
  <c r="F22" i="24"/>
  <c r="F65" i="24"/>
  <c r="F90" i="24"/>
  <c r="F80" i="24"/>
  <c r="F96" i="24"/>
  <c r="F33" i="24"/>
  <c r="F40" i="24"/>
  <c r="F82" i="24"/>
  <c r="F14" i="24"/>
  <c r="F13" i="24"/>
  <c r="F12" i="24"/>
  <c r="F11" i="24"/>
  <c r="E101" i="24"/>
  <c r="E77" i="24"/>
  <c r="E39" i="24"/>
  <c r="E98" i="24"/>
  <c r="E21" i="24"/>
  <c r="E48" i="24"/>
  <c r="E27" i="24"/>
  <c r="E31" i="24"/>
  <c r="E58" i="24"/>
  <c r="E63" i="24"/>
  <c r="E79" i="24"/>
  <c r="E47" i="24"/>
  <c r="E99" i="24"/>
  <c r="E85" i="24"/>
  <c r="E106" i="24"/>
  <c r="E105" i="24"/>
  <c r="E60" i="24"/>
  <c r="E28" i="24"/>
  <c r="E44" i="24"/>
  <c r="E22" i="24"/>
  <c r="E65" i="24"/>
  <c r="E90" i="24"/>
  <c r="E80" i="24"/>
  <c r="E96" i="24"/>
  <c r="E33" i="24"/>
  <c r="E40" i="24"/>
  <c r="E82" i="24"/>
  <c r="E14" i="24"/>
  <c r="E13" i="24"/>
  <c r="E12" i="24"/>
  <c r="E11" i="24"/>
  <c r="N59" i="24"/>
  <c r="K59" i="24"/>
  <c r="J59" i="24"/>
  <c r="I59" i="24"/>
  <c r="F59" i="24" s="1"/>
  <c r="N61" i="24"/>
  <c r="L61" i="24"/>
  <c r="K61" i="24"/>
  <c r="J61" i="24"/>
  <c r="I61" i="24"/>
  <c r="N29" i="24"/>
  <c r="L29" i="24"/>
  <c r="K29" i="24"/>
  <c r="J29" i="24"/>
  <c r="I29" i="24"/>
  <c r="F29" i="24" s="1"/>
  <c r="N45" i="24"/>
  <c r="K45" i="24"/>
  <c r="J45" i="24"/>
  <c r="I45" i="24"/>
  <c r="N66" i="24"/>
  <c r="L66" i="24"/>
  <c r="K66" i="24"/>
  <c r="J66" i="24"/>
  <c r="I66" i="24"/>
  <c r="F66" i="24" s="1"/>
  <c r="N91" i="24"/>
  <c r="L91" i="24"/>
  <c r="K91" i="24"/>
  <c r="J91" i="24"/>
  <c r="I91" i="24"/>
  <c r="N34" i="24"/>
  <c r="K34" i="24"/>
  <c r="J34" i="24"/>
  <c r="I34" i="24"/>
  <c r="E34" i="24" s="1"/>
  <c r="N41" i="24"/>
  <c r="K41" i="24"/>
  <c r="J41" i="24"/>
  <c r="I41" i="24"/>
  <c r="F41" i="24" s="1"/>
  <c r="CH21" i="5"/>
  <c r="CH20" i="5"/>
  <c r="CH17" i="5"/>
  <c r="CH16" i="5"/>
  <c r="CH15" i="5"/>
  <c r="CH14" i="5"/>
  <c r="CH13" i="5"/>
  <c r="CH12" i="5"/>
  <c r="CH11" i="5"/>
  <c r="CE8" i="9"/>
  <c r="CE6" i="9"/>
  <c r="CK11" i="9"/>
  <c r="DF11" i="9" s="1"/>
  <c r="CL21" i="5"/>
  <c r="CL20" i="5"/>
  <c r="CL17" i="5"/>
  <c r="CL16" i="5"/>
  <c r="CL15" i="5"/>
  <c r="CL14" i="5"/>
  <c r="CL13" i="5"/>
  <c r="CL12" i="5"/>
  <c r="CL11" i="5"/>
  <c r="CI16" i="5"/>
  <c r="CI14" i="5"/>
  <c r="F13" i="2"/>
  <c r="E13" i="2" s="1"/>
  <c r="F12" i="2"/>
  <c r="E12" i="2" s="1"/>
  <c r="K23" i="12"/>
  <c r="AX11" i="5"/>
  <c r="AX12" i="5"/>
  <c r="AX13" i="5"/>
  <c r="AX14" i="5"/>
  <c r="AX15" i="5"/>
  <c r="AX16" i="5"/>
  <c r="AX17" i="5"/>
  <c r="AX18" i="5"/>
  <c r="BR19" i="5"/>
  <c r="BR17" i="5"/>
  <c r="BR16" i="5"/>
  <c r="BR15" i="5"/>
  <c r="BR14" i="5"/>
  <c r="BR13" i="5"/>
  <c r="BR12" i="5"/>
  <c r="BR11" i="5"/>
  <c r="AD22" i="5"/>
  <c r="AD16" i="5"/>
  <c r="AD15" i="5"/>
  <c r="AD13" i="5"/>
  <c r="AD12" i="5"/>
  <c r="AD11" i="5"/>
  <c r="C5" i="21"/>
  <c r="D5" i="21"/>
  <c r="JY167" i="24"/>
  <c r="JY166" i="24"/>
  <c r="JY165" i="24"/>
  <c r="JY164" i="24"/>
  <c r="JY163" i="24"/>
  <c r="JW163" i="24" s="1"/>
  <c r="JY162" i="24"/>
  <c r="JY161" i="24"/>
  <c r="JY160" i="24"/>
  <c r="JY159" i="24"/>
  <c r="JW159" i="24" s="1"/>
  <c r="JY158" i="24"/>
  <c r="KC158" i="24" s="1"/>
  <c r="JY157" i="24"/>
  <c r="JV157" i="24" s="1"/>
  <c r="JY156" i="24"/>
  <c r="JX156" i="24" s="1"/>
  <c r="JY155" i="24"/>
  <c r="JW155" i="24" s="1"/>
  <c r="JY154" i="24"/>
  <c r="JW154" i="24" s="1"/>
  <c r="JY153" i="24"/>
  <c r="KC153" i="24" s="1"/>
  <c r="JY152" i="24"/>
  <c r="JY151" i="24"/>
  <c r="JY150" i="24"/>
  <c r="JY149" i="24"/>
  <c r="JU149" i="24" s="1"/>
  <c r="JY148" i="24"/>
  <c r="JU148" i="24" s="1"/>
  <c r="JY147" i="24"/>
  <c r="JW147" i="24" s="1"/>
  <c r="JY146" i="24"/>
  <c r="JY145" i="24"/>
  <c r="KC145" i="24" s="1"/>
  <c r="JY144" i="24"/>
  <c r="JY143" i="24"/>
  <c r="JY142" i="24"/>
  <c r="JY141" i="24"/>
  <c r="JY140" i="24"/>
  <c r="JY139" i="24"/>
  <c r="JY138" i="24"/>
  <c r="JY137" i="24"/>
  <c r="JU137" i="24" s="1"/>
  <c r="JY136" i="24"/>
  <c r="JV136" i="24" s="1"/>
  <c r="JY135" i="24"/>
  <c r="JV135" i="24" s="1"/>
  <c r="JY134" i="24"/>
  <c r="JW134" i="24" s="1"/>
  <c r="JY133" i="24"/>
  <c r="JW133" i="24" s="1"/>
  <c r="JY132" i="24"/>
  <c r="JV132" i="24" s="1"/>
  <c r="JY131" i="24"/>
  <c r="JY130" i="24"/>
  <c r="JV130" i="24" s="1"/>
  <c r="JY129" i="24"/>
  <c r="JY128" i="24"/>
  <c r="JY127" i="24"/>
  <c r="JY126" i="24"/>
  <c r="JY125" i="24"/>
  <c r="JX125" i="24" s="1"/>
  <c r="JY124" i="24"/>
  <c r="JY123" i="24"/>
  <c r="JY122" i="24"/>
  <c r="JY121" i="24"/>
  <c r="JX121" i="24" s="1"/>
  <c r="JY109" i="24"/>
  <c r="JY108" i="24"/>
  <c r="JV108" i="24" s="1"/>
  <c r="JY38" i="24"/>
  <c r="JX38" i="24" s="1"/>
  <c r="JY30" i="24"/>
  <c r="JU30" i="24" s="1"/>
  <c r="JY53" i="24"/>
  <c r="JX53" i="24" s="1"/>
  <c r="JY51" i="24"/>
  <c r="JU51" i="24" s="1"/>
  <c r="JY37" i="24"/>
  <c r="KC37" i="24" s="1"/>
  <c r="JY19" i="24"/>
  <c r="JU19" i="24" s="1"/>
  <c r="JY57" i="24"/>
  <c r="JV57" i="24" s="1"/>
  <c r="JY73" i="24"/>
  <c r="JY101" i="24"/>
  <c r="JY77" i="24"/>
  <c r="JY39" i="24"/>
  <c r="KC39" i="24" s="1"/>
  <c r="JY98" i="24"/>
  <c r="JY21" i="24"/>
  <c r="JY48" i="24"/>
  <c r="JY27" i="24"/>
  <c r="JY31" i="24"/>
  <c r="JY58" i="24"/>
  <c r="JY63" i="24"/>
  <c r="JY79" i="24"/>
  <c r="JU79" i="24" s="1"/>
  <c r="JY47" i="24"/>
  <c r="JX47" i="24" s="1"/>
  <c r="JY99" i="24"/>
  <c r="JX99" i="24" s="1"/>
  <c r="JY85" i="24"/>
  <c r="JV85" i="24" s="1"/>
  <c r="JY106" i="24"/>
  <c r="JW106" i="24" s="1"/>
  <c r="JY105" i="24"/>
  <c r="JY60" i="24"/>
  <c r="JX60" i="24" s="1"/>
  <c r="JY28" i="24"/>
  <c r="JU28" i="24" s="1"/>
  <c r="JY44" i="24"/>
  <c r="JY65" i="24"/>
  <c r="JY90" i="24"/>
  <c r="JW90" i="24" s="1"/>
  <c r="JY80" i="24"/>
  <c r="KC80" i="24" s="1"/>
  <c r="JY96" i="24"/>
  <c r="JY33" i="24"/>
  <c r="JY40" i="24"/>
  <c r="JY82" i="24"/>
  <c r="JY14" i="24"/>
  <c r="JY13" i="24"/>
  <c r="JY12" i="24"/>
  <c r="JW12" i="24" s="1"/>
  <c r="JY11" i="24"/>
  <c r="JM167" i="24"/>
  <c r="JJ167" i="24" s="1"/>
  <c r="JM166" i="24"/>
  <c r="JQ166" i="24" s="1"/>
  <c r="JM165" i="24"/>
  <c r="JI165" i="24" s="1"/>
  <c r="JM164" i="24"/>
  <c r="JJ164" i="24" s="1"/>
  <c r="JM163" i="24"/>
  <c r="JM162" i="24"/>
  <c r="JL162" i="24" s="1"/>
  <c r="JM161" i="24"/>
  <c r="JM160" i="24"/>
  <c r="JM159" i="24"/>
  <c r="JM158" i="24"/>
  <c r="JM157" i="24"/>
  <c r="JM156" i="24"/>
  <c r="JL156" i="24" s="1"/>
  <c r="JM155" i="24"/>
  <c r="JM154" i="24"/>
  <c r="JL154" i="24" s="1"/>
  <c r="JM153" i="24"/>
  <c r="JK153" i="24" s="1"/>
  <c r="JM152" i="24"/>
  <c r="JM151" i="24"/>
  <c r="JM150" i="24"/>
  <c r="JM149" i="24"/>
  <c r="JL149" i="24" s="1"/>
  <c r="JM148" i="24"/>
  <c r="JI148" i="24" s="1"/>
  <c r="JM147" i="24"/>
  <c r="JJ147" i="24" s="1"/>
  <c r="JM146" i="24"/>
  <c r="JM145" i="24"/>
  <c r="JQ145" i="24" s="1"/>
  <c r="JM144" i="24"/>
  <c r="JL144" i="24" s="1"/>
  <c r="JM143" i="24"/>
  <c r="JK143" i="24" s="1"/>
  <c r="JM142" i="24"/>
  <c r="JL142" i="24" s="1"/>
  <c r="JM141" i="24"/>
  <c r="JK141" i="24" s="1"/>
  <c r="JM140" i="24"/>
  <c r="JM139" i="24"/>
  <c r="JM138" i="24"/>
  <c r="JJ138" i="24" s="1"/>
  <c r="JM137" i="24"/>
  <c r="JK137" i="24" s="1"/>
  <c r="JM136" i="24"/>
  <c r="JM135" i="24"/>
  <c r="JM134" i="24"/>
  <c r="JQ134" i="24" s="1"/>
  <c r="JM133" i="24"/>
  <c r="JM132" i="24"/>
  <c r="JM131" i="24"/>
  <c r="JL131" i="24" s="1"/>
  <c r="JM130" i="24"/>
  <c r="JM129" i="24"/>
  <c r="JK129" i="24" s="1"/>
  <c r="JM128" i="24"/>
  <c r="JM127" i="24"/>
  <c r="JQ127" i="24" s="1"/>
  <c r="JM126" i="24"/>
  <c r="JL126" i="24" s="1"/>
  <c r="JM125" i="24"/>
  <c r="JK125" i="24" s="1"/>
  <c r="JM124" i="24"/>
  <c r="JK124" i="24" s="1"/>
  <c r="JM123" i="24"/>
  <c r="JI123" i="24" s="1"/>
  <c r="JM122" i="24"/>
  <c r="JK122" i="24" s="1"/>
  <c r="JM121" i="24"/>
  <c r="JJ121" i="24" s="1"/>
  <c r="JM109" i="24"/>
  <c r="JJ109" i="24" s="1"/>
  <c r="JM108" i="24"/>
  <c r="JK108" i="24" s="1"/>
  <c r="JM38" i="24"/>
  <c r="JI38" i="24" s="1"/>
  <c r="JM30" i="24"/>
  <c r="JM53" i="24"/>
  <c r="JM51" i="24"/>
  <c r="JM37" i="24"/>
  <c r="JJ37" i="24" s="1"/>
  <c r="JM19" i="24"/>
  <c r="JK19" i="24" s="1"/>
  <c r="JM57" i="24"/>
  <c r="JM73" i="24"/>
  <c r="JM101" i="24"/>
  <c r="JM77" i="24"/>
  <c r="JM39" i="24"/>
  <c r="JM98" i="24"/>
  <c r="JI98" i="24" s="1"/>
  <c r="JM21" i="24"/>
  <c r="JI21" i="24" s="1"/>
  <c r="JM48" i="24"/>
  <c r="JQ48" i="24" s="1"/>
  <c r="JM27" i="24"/>
  <c r="JJ27" i="24" s="1"/>
  <c r="JM31" i="24"/>
  <c r="JI31" i="24" s="1"/>
  <c r="JM58" i="24"/>
  <c r="JK58" i="24" s="1"/>
  <c r="JM63" i="24"/>
  <c r="JK63" i="24" s="1"/>
  <c r="JM79" i="24"/>
  <c r="JM47" i="24"/>
  <c r="JM99" i="24"/>
  <c r="JM85" i="24"/>
  <c r="JM106" i="24"/>
  <c r="JM105" i="24"/>
  <c r="JM60" i="24"/>
  <c r="JK60" i="24" s="1"/>
  <c r="JM28" i="24"/>
  <c r="JM44" i="24"/>
  <c r="JM65" i="24"/>
  <c r="JM90" i="24"/>
  <c r="JM80" i="24"/>
  <c r="JM96" i="24"/>
  <c r="JL96" i="24" s="1"/>
  <c r="JM33" i="24"/>
  <c r="JL33" i="24" s="1"/>
  <c r="JM40" i="24"/>
  <c r="JK40" i="24" s="1"/>
  <c r="JM82" i="24"/>
  <c r="JK82" i="24" s="1"/>
  <c r="JM14" i="24"/>
  <c r="JQ14" i="24" s="1"/>
  <c r="JM13" i="24"/>
  <c r="JQ13" i="24" s="1"/>
  <c r="JM12" i="24"/>
  <c r="JQ12" i="24" s="1"/>
  <c r="JM11" i="24"/>
  <c r="JA167" i="24"/>
  <c r="JA166" i="24"/>
  <c r="JA165" i="24"/>
  <c r="JA164" i="24"/>
  <c r="IY164" i="24" s="1"/>
  <c r="JA163" i="24"/>
  <c r="JA162" i="24"/>
  <c r="JE162" i="24" s="1"/>
  <c r="JA161" i="24"/>
  <c r="JA160" i="24"/>
  <c r="JA159" i="24"/>
  <c r="JA158" i="24"/>
  <c r="JA157" i="24"/>
  <c r="IZ157" i="24" s="1"/>
  <c r="JA156" i="24"/>
  <c r="JA155" i="24"/>
  <c r="JA154" i="24"/>
  <c r="JA153" i="24"/>
  <c r="IY153" i="24" s="1"/>
  <c r="JA152" i="24"/>
  <c r="IX152" i="24" s="1"/>
  <c r="JA151" i="24"/>
  <c r="JE151" i="24" s="1"/>
  <c r="JA150" i="24"/>
  <c r="IX150" i="24" s="1"/>
  <c r="JA149" i="24"/>
  <c r="IX149" i="24" s="1"/>
  <c r="JA148" i="24"/>
  <c r="JA147" i="24"/>
  <c r="JA146" i="24"/>
  <c r="JA145" i="24"/>
  <c r="JA144" i="24"/>
  <c r="JA143" i="24"/>
  <c r="IZ143" i="24" s="1"/>
  <c r="JA142" i="24"/>
  <c r="JA141" i="24"/>
  <c r="JA140" i="24"/>
  <c r="IW140" i="24" s="1"/>
  <c r="JA139" i="24"/>
  <c r="JA138" i="24"/>
  <c r="JA137" i="24"/>
  <c r="IW137" i="24" s="1"/>
  <c r="JA136" i="24"/>
  <c r="JA135" i="24"/>
  <c r="IZ135" i="24" s="1"/>
  <c r="JA134" i="24"/>
  <c r="JA133" i="24"/>
  <c r="JE133" i="24" s="1"/>
  <c r="JA132" i="24"/>
  <c r="IZ132" i="24" s="1"/>
  <c r="JA131" i="24"/>
  <c r="IY131" i="24" s="1"/>
  <c r="JA130" i="24"/>
  <c r="IW130" i="24" s="1"/>
  <c r="JA129" i="24"/>
  <c r="JA128" i="24"/>
  <c r="IX128" i="24" s="1"/>
  <c r="JA127" i="24"/>
  <c r="JA126" i="24"/>
  <c r="IW126" i="24" s="1"/>
  <c r="JA125" i="24"/>
  <c r="JA124" i="24"/>
  <c r="JA123" i="24"/>
  <c r="JA122" i="24"/>
  <c r="JA121" i="24"/>
  <c r="JA109" i="24"/>
  <c r="JA108" i="24"/>
  <c r="JA38" i="24"/>
  <c r="JA30" i="24"/>
  <c r="JA53" i="24"/>
  <c r="JA51" i="24"/>
  <c r="IW51" i="24" s="1"/>
  <c r="JA37" i="24"/>
  <c r="IZ37" i="24" s="1"/>
  <c r="JA19" i="24"/>
  <c r="IY19" i="24" s="1"/>
  <c r="JA57" i="24"/>
  <c r="IY57" i="24" s="1"/>
  <c r="JA73" i="24"/>
  <c r="IY73" i="24" s="1"/>
  <c r="JA101" i="24"/>
  <c r="IZ101" i="24" s="1"/>
  <c r="JA77" i="24"/>
  <c r="JA39" i="24"/>
  <c r="JA98" i="24"/>
  <c r="IZ98" i="24" s="1"/>
  <c r="JA21" i="24"/>
  <c r="IY21" i="24" s="1"/>
  <c r="JA48" i="24"/>
  <c r="IY48" i="24" s="1"/>
  <c r="JA27" i="24"/>
  <c r="JA31" i="24"/>
  <c r="JA58" i="24"/>
  <c r="JA63" i="24"/>
  <c r="JA79" i="24"/>
  <c r="JA47" i="24"/>
  <c r="JA99" i="24"/>
  <c r="JA85" i="24"/>
  <c r="JA106" i="24"/>
  <c r="IW106" i="24" s="1"/>
  <c r="JA105" i="24"/>
  <c r="IZ105" i="24" s="1"/>
  <c r="JA60" i="24"/>
  <c r="IZ60" i="24" s="1"/>
  <c r="JA28" i="24"/>
  <c r="IZ28" i="24" s="1"/>
  <c r="JA44" i="24"/>
  <c r="IZ44" i="24" s="1"/>
  <c r="JA65" i="24"/>
  <c r="IY65" i="24" s="1"/>
  <c r="JA90" i="24"/>
  <c r="IY90" i="24" s="1"/>
  <c r="JA80" i="24"/>
  <c r="IW80" i="24" s="1"/>
  <c r="JA96" i="24"/>
  <c r="IX96" i="24" s="1"/>
  <c r="JA33" i="24"/>
  <c r="IZ33" i="24" s="1"/>
  <c r="JA40" i="24"/>
  <c r="JA82" i="24"/>
  <c r="JA14" i="24"/>
  <c r="JA13" i="24"/>
  <c r="IZ13" i="24" s="1"/>
  <c r="JA12" i="24"/>
  <c r="JA11" i="24"/>
  <c r="IO167" i="24"/>
  <c r="IO166" i="24"/>
  <c r="IO165" i="24"/>
  <c r="IO164" i="24"/>
  <c r="IO163" i="24"/>
  <c r="IO162" i="24"/>
  <c r="IO161" i="24"/>
  <c r="IN161" i="24" s="1"/>
  <c r="IO160" i="24"/>
  <c r="IK160" i="24" s="1"/>
  <c r="IO159" i="24"/>
  <c r="IO158" i="24"/>
  <c r="IM158" i="24" s="1"/>
  <c r="IO157" i="24"/>
  <c r="IO156" i="24"/>
  <c r="IO155" i="24"/>
  <c r="IO154" i="24"/>
  <c r="IO153" i="24"/>
  <c r="IO152" i="24"/>
  <c r="IO151" i="24"/>
  <c r="IO150" i="24"/>
  <c r="IM150" i="24" s="1"/>
  <c r="IO149" i="24"/>
  <c r="IO148" i="24"/>
  <c r="IO147" i="24"/>
  <c r="IO146" i="24"/>
  <c r="IO145" i="24"/>
  <c r="IO144" i="24"/>
  <c r="IM144" i="24" s="1"/>
  <c r="IO143" i="24"/>
  <c r="IO142" i="24"/>
  <c r="IN142" i="24" s="1"/>
  <c r="IO141" i="24"/>
  <c r="IM141" i="24" s="1"/>
  <c r="IO140" i="24"/>
  <c r="IM140" i="24" s="1"/>
  <c r="IO139" i="24"/>
  <c r="IK139" i="24" s="1"/>
  <c r="IO138" i="24"/>
  <c r="IM138" i="24" s="1"/>
  <c r="IO137" i="24"/>
  <c r="IN137" i="24" s="1"/>
  <c r="IO136" i="24"/>
  <c r="IM136" i="24" s="1"/>
  <c r="IO135" i="24"/>
  <c r="IN135" i="24" s="1"/>
  <c r="IO134" i="24"/>
  <c r="IK134" i="24" s="1"/>
  <c r="IO133" i="24"/>
  <c r="IO132" i="24"/>
  <c r="IO131" i="24"/>
  <c r="IO130" i="24"/>
  <c r="IO129" i="24"/>
  <c r="IO128" i="24"/>
  <c r="IO127" i="24"/>
  <c r="IO126" i="24"/>
  <c r="IO125" i="24"/>
  <c r="IO124" i="24"/>
  <c r="IO123" i="24"/>
  <c r="IO122" i="24"/>
  <c r="IO121" i="24"/>
  <c r="IK121" i="24" s="1"/>
  <c r="IO109" i="24"/>
  <c r="IS109" i="24" s="1"/>
  <c r="IO108" i="24"/>
  <c r="IS108" i="24" s="1"/>
  <c r="IO38" i="24"/>
  <c r="IS38" i="24" s="1"/>
  <c r="IO30" i="24"/>
  <c r="IL30" i="24" s="1"/>
  <c r="IO53" i="24"/>
  <c r="IO51" i="24"/>
  <c r="IO37" i="24"/>
  <c r="IO19" i="24"/>
  <c r="IK19" i="24" s="1"/>
  <c r="IO57" i="24"/>
  <c r="IO73" i="24"/>
  <c r="IO101" i="24"/>
  <c r="IS101" i="24" s="1"/>
  <c r="IO77" i="24"/>
  <c r="IO39" i="24"/>
  <c r="IL39" i="24" s="1"/>
  <c r="IO98" i="24"/>
  <c r="IO21" i="24"/>
  <c r="IO48" i="24"/>
  <c r="IO27" i="24"/>
  <c r="IO31" i="24"/>
  <c r="IN31" i="24" s="1"/>
  <c r="IO58" i="24"/>
  <c r="IO63" i="24"/>
  <c r="IN63" i="24" s="1"/>
  <c r="IO79" i="24"/>
  <c r="IM79" i="24" s="1"/>
  <c r="IO47" i="24"/>
  <c r="IM47" i="24" s="1"/>
  <c r="IO99" i="24"/>
  <c r="IO85" i="24"/>
  <c r="IO106" i="24"/>
  <c r="IO105" i="24"/>
  <c r="IK105" i="24" s="1"/>
  <c r="IO60" i="24"/>
  <c r="IS60" i="24" s="1"/>
  <c r="IO28" i="24"/>
  <c r="IO44" i="24"/>
  <c r="IO65" i="24"/>
  <c r="IO90" i="24"/>
  <c r="IK90" i="24" s="1"/>
  <c r="IO80" i="24"/>
  <c r="IO96" i="24"/>
  <c r="IN96" i="24" s="1"/>
  <c r="IO33" i="24"/>
  <c r="IO40" i="24"/>
  <c r="IL40" i="24" s="1"/>
  <c r="IO82" i="24"/>
  <c r="IO14" i="24"/>
  <c r="IO13" i="24"/>
  <c r="IO12" i="24"/>
  <c r="IS12" i="24" s="1"/>
  <c r="IO11" i="24"/>
  <c r="IK11" i="24" s="1"/>
  <c r="IC167" i="24"/>
  <c r="IC166" i="24"/>
  <c r="IC165" i="24"/>
  <c r="IC164" i="24"/>
  <c r="IA164" i="24" s="1"/>
  <c r="IC163" i="24"/>
  <c r="IB163" i="24" s="1"/>
  <c r="IC162" i="24"/>
  <c r="IC161" i="24"/>
  <c r="IC160" i="24"/>
  <c r="IC159" i="24"/>
  <c r="HZ159" i="24" s="1"/>
  <c r="IC158" i="24"/>
  <c r="IC157" i="24"/>
  <c r="IC156" i="24"/>
  <c r="IC155" i="24"/>
  <c r="IC154" i="24"/>
  <c r="IC153" i="24"/>
  <c r="IC152" i="24"/>
  <c r="IA152" i="24" s="1"/>
  <c r="IC151" i="24"/>
  <c r="IA151" i="24" s="1"/>
  <c r="IC150" i="24"/>
  <c r="IC149" i="24"/>
  <c r="HZ149" i="24" s="1"/>
  <c r="IC148" i="24"/>
  <c r="HZ148" i="24" s="1"/>
  <c r="IC147" i="24"/>
  <c r="HY147" i="24" s="1"/>
  <c r="IC146" i="24"/>
  <c r="HZ146" i="24" s="1"/>
  <c r="IC145" i="24"/>
  <c r="IC144" i="24"/>
  <c r="IC143" i="24"/>
  <c r="IC142" i="24"/>
  <c r="IC141" i="24"/>
  <c r="HY141" i="24" s="1"/>
  <c r="IC140" i="24"/>
  <c r="IC139" i="24"/>
  <c r="IA139" i="24" s="1"/>
  <c r="IC138" i="24"/>
  <c r="HZ138" i="24" s="1"/>
  <c r="IC137" i="24"/>
  <c r="IC136" i="24"/>
  <c r="IC135" i="24"/>
  <c r="IC134" i="24"/>
  <c r="IC133" i="24"/>
  <c r="IC132" i="24"/>
  <c r="IC131" i="24"/>
  <c r="HY131" i="24" s="1"/>
  <c r="IC130" i="24"/>
  <c r="IC129" i="24"/>
  <c r="IB129" i="24" s="1"/>
  <c r="IC128" i="24"/>
  <c r="IB128" i="24" s="1"/>
  <c r="IC127" i="24"/>
  <c r="IB127" i="24" s="1"/>
  <c r="IC126" i="24"/>
  <c r="IC125" i="24"/>
  <c r="IA125" i="24" s="1"/>
  <c r="IC124" i="24"/>
  <c r="IC123" i="24"/>
  <c r="IC122" i="24"/>
  <c r="IC121" i="24"/>
  <c r="IA121" i="24" s="1"/>
  <c r="IC109" i="24"/>
  <c r="IB109" i="24" s="1"/>
  <c r="IC108" i="24"/>
  <c r="IC38" i="24"/>
  <c r="IB38" i="24" s="1"/>
  <c r="IC30" i="24"/>
  <c r="IC53" i="24"/>
  <c r="IC51" i="24"/>
  <c r="IC37" i="24"/>
  <c r="IC19" i="24"/>
  <c r="IG19" i="24" s="1"/>
  <c r="IC57" i="24"/>
  <c r="IC73" i="24"/>
  <c r="HZ73" i="24" s="1"/>
  <c r="IC101" i="24"/>
  <c r="IC77" i="24"/>
  <c r="HY77" i="24" s="1"/>
  <c r="IC39" i="24"/>
  <c r="IA39" i="24" s="1"/>
  <c r="IC98" i="24"/>
  <c r="HZ98" i="24" s="1"/>
  <c r="IC21" i="24"/>
  <c r="HY21" i="24" s="1"/>
  <c r="IC48" i="24"/>
  <c r="IC27" i="24"/>
  <c r="IC31" i="24"/>
  <c r="IB31" i="24" s="1"/>
  <c r="IC58" i="24"/>
  <c r="IA58" i="24" s="1"/>
  <c r="IC63" i="24"/>
  <c r="IC79" i="24"/>
  <c r="IG79" i="24" s="1"/>
  <c r="IC47" i="24"/>
  <c r="IC99" i="24"/>
  <c r="IA99" i="24" s="1"/>
  <c r="IC85" i="24"/>
  <c r="IC106" i="24"/>
  <c r="IC105" i="24"/>
  <c r="IC60" i="24"/>
  <c r="IC28" i="24"/>
  <c r="IC44" i="24"/>
  <c r="IC65" i="24"/>
  <c r="IB65" i="24" s="1"/>
  <c r="IC90" i="24"/>
  <c r="IG90" i="24" s="1"/>
  <c r="IC80" i="24"/>
  <c r="HZ80" i="24" s="1"/>
  <c r="IC96" i="24"/>
  <c r="IA96" i="24" s="1"/>
  <c r="IC33" i="24"/>
  <c r="IA33" i="24" s="1"/>
  <c r="IC40" i="24"/>
  <c r="IC82" i="24"/>
  <c r="IC14" i="24"/>
  <c r="IC13" i="24"/>
  <c r="IC12" i="24"/>
  <c r="IC11" i="24"/>
  <c r="HQ167" i="24"/>
  <c r="HP167" i="24" s="1"/>
  <c r="HQ166" i="24"/>
  <c r="HQ165" i="24"/>
  <c r="HO165" i="24" s="1"/>
  <c r="HQ164" i="24"/>
  <c r="HQ163" i="24"/>
  <c r="HO163" i="24" s="1"/>
  <c r="HQ162" i="24"/>
  <c r="HQ161" i="24"/>
  <c r="HQ160" i="24"/>
  <c r="HQ159" i="24"/>
  <c r="HQ158" i="24"/>
  <c r="HP158" i="24" s="1"/>
  <c r="HQ157" i="24"/>
  <c r="HU157" i="24" s="1"/>
  <c r="HQ156" i="24"/>
  <c r="HU156" i="24" s="1"/>
  <c r="HQ155" i="24"/>
  <c r="HM155" i="24" s="1"/>
  <c r="HQ154" i="24"/>
  <c r="HQ153" i="24"/>
  <c r="HN153" i="24" s="1"/>
  <c r="HQ152" i="24"/>
  <c r="HQ151" i="24"/>
  <c r="HQ150" i="24"/>
  <c r="HQ149" i="24"/>
  <c r="HQ148" i="24"/>
  <c r="HQ147" i="24"/>
  <c r="HQ146" i="24"/>
  <c r="HQ145" i="24"/>
  <c r="HQ144" i="24"/>
  <c r="HQ143" i="24"/>
  <c r="HQ142" i="24"/>
  <c r="HQ141" i="24"/>
  <c r="HQ140" i="24"/>
  <c r="HQ139" i="24"/>
  <c r="HM139" i="24" s="1"/>
  <c r="HQ138" i="24"/>
  <c r="HM138" i="24" s="1"/>
  <c r="HQ137" i="24"/>
  <c r="HU137" i="24" s="1"/>
  <c r="HQ136" i="24"/>
  <c r="HM136" i="24" s="1"/>
  <c r="HQ135" i="24"/>
  <c r="HM135" i="24" s="1"/>
  <c r="HQ134" i="24"/>
  <c r="HQ133" i="24"/>
  <c r="HQ132" i="24"/>
  <c r="HP132" i="24" s="1"/>
  <c r="HQ131" i="24"/>
  <c r="HU131" i="24" s="1"/>
  <c r="HQ130" i="24"/>
  <c r="HQ129" i="24"/>
  <c r="HP129" i="24" s="1"/>
  <c r="HQ128" i="24"/>
  <c r="HQ127" i="24"/>
  <c r="HQ126" i="24"/>
  <c r="HU126" i="24" s="1"/>
  <c r="HQ125" i="24"/>
  <c r="HU125" i="24" s="1"/>
  <c r="HQ124" i="24"/>
  <c r="HQ123" i="24"/>
  <c r="HQ122" i="24"/>
  <c r="HQ121" i="24"/>
  <c r="HQ109" i="24"/>
  <c r="HQ108" i="24"/>
  <c r="HU108" i="24" s="1"/>
  <c r="HQ38" i="24"/>
  <c r="HP38" i="24" s="1"/>
  <c r="HQ30" i="24"/>
  <c r="HP30" i="24" s="1"/>
  <c r="HQ53" i="24"/>
  <c r="HO53" i="24" s="1"/>
  <c r="HQ51" i="24"/>
  <c r="HQ37" i="24"/>
  <c r="HU37" i="24" s="1"/>
  <c r="HQ19" i="24"/>
  <c r="HN19" i="24" s="1"/>
  <c r="HQ57" i="24"/>
  <c r="HQ73" i="24"/>
  <c r="HQ101" i="24"/>
  <c r="HQ77" i="24"/>
  <c r="HQ39" i="24"/>
  <c r="HQ98" i="24"/>
  <c r="HP98" i="24" s="1"/>
  <c r="HQ21" i="24"/>
  <c r="HQ48" i="24"/>
  <c r="HQ27" i="24"/>
  <c r="HQ31" i="24"/>
  <c r="HM31" i="24" s="1"/>
  <c r="HQ58" i="24"/>
  <c r="HQ63" i="24"/>
  <c r="HQ79" i="24"/>
  <c r="HP79" i="24" s="1"/>
  <c r="HQ47" i="24"/>
  <c r="HU47" i="24" s="1"/>
  <c r="HQ99" i="24"/>
  <c r="HM99" i="24" s="1"/>
  <c r="HQ85" i="24"/>
  <c r="HO85" i="24" s="1"/>
  <c r="HQ106" i="24"/>
  <c r="HQ105" i="24"/>
  <c r="HQ60" i="24"/>
  <c r="HQ28" i="24"/>
  <c r="HO28" i="24" s="1"/>
  <c r="HQ44" i="24"/>
  <c r="HQ65" i="24"/>
  <c r="HP65" i="24" s="1"/>
  <c r="HQ90" i="24"/>
  <c r="HQ80" i="24"/>
  <c r="HQ96" i="24"/>
  <c r="HP96" i="24" s="1"/>
  <c r="HQ33" i="24"/>
  <c r="HQ40" i="24"/>
  <c r="HQ82" i="24"/>
  <c r="HQ14" i="24"/>
  <c r="HQ13" i="24"/>
  <c r="HQ12" i="24"/>
  <c r="HQ11" i="24"/>
  <c r="HE167" i="24"/>
  <c r="HD167" i="24" s="1"/>
  <c r="HE166" i="24"/>
  <c r="HB166" i="24" s="1"/>
  <c r="HE165" i="24"/>
  <c r="HA165" i="24" s="1"/>
  <c r="HE164" i="24"/>
  <c r="HB164" i="24" s="1"/>
  <c r="HE163" i="24"/>
  <c r="HC163" i="24" s="1"/>
  <c r="HE162" i="24"/>
  <c r="HC162" i="24" s="1"/>
  <c r="HE161" i="24"/>
  <c r="HE160" i="24"/>
  <c r="HB160" i="24" s="1"/>
  <c r="HE159" i="24"/>
  <c r="HI159" i="24" s="1"/>
  <c r="HE158" i="24"/>
  <c r="HE157" i="24"/>
  <c r="HE156" i="24"/>
  <c r="HE155" i="24"/>
  <c r="HE154" i="24"/>
  <c r="HE153" i="24"/>
  <c r="HE152" i="24"/>
  <c r="HE151" i="24"/>
  <c r="HE150" i="24"/>
  <c r="HE149" i="24"/>
  <c r="HE148" i="24"/>
  <c r="HE147" i="24"/>
  <c r="HE146" i="24"/>
  <c r="HD146" i="24" s="1"/>
  <c r="HE145" i="24"/>
  <c r="HD145" i="24" s="1"/>
  <c r="HE144" i="24"/>
  <c r="HD144" i="24" s="1"/>
  <c r="HE143" i="24"/>
  <c r="HC143" i="24" s="1"/>
  <c r="HE142" i="24"/>
  <c r="HD142" i="24" s="1"/>
  <c r="HE141" i="24"/>
  <c r="HE140" i="24"/>
  <c r="HE139" i="24"/>
  <c r="HA139" i="24" s="1"/>
  <c r="HE138" i="24"/>
  <c r="HC138" i="24" s="1"/>
  <c r="HE137" i="24"/>
  <c r="HC137" i="24" s="1"/>
  <c r="HE136" i="24"/>
  <c r="HE135" i="24"/>
  <c r="HD135" i="24" s="1"/>
  <c r="HE134" i="24"/>
  <c r="HE133" i="24"/>
  <c r="HC133" i="24" s="1"/>
  <c r="HE132" i="24"/>
  <c r="HE131" i="24"/>
  <c r="HE130" i="24"/>
  <c r="HE129" i="24"/>
  <c r="HE128" i="24"/>
  <c r="HA128" i="24" s="1"/>
  <c r="HE127" i="24"/>
  <c r="HE126" i="24"/>
  <c r="HI126" i="24" s="1"/>
  <c r="HE125" i="24"/>
  <c r="HA125" i="24" s="1"/>
  <c r="HE124" i="24"/>
  <c r="HD124" i="24" s="1"/>
  <c r="HE123" i="24"/>
  <c r="HI123" i="24" s="1"/>
  <c r="HE122" i="24"/>
  <c r="HE121" i="24"/>
  <c r="HE109" i="24"/>
  <c r="HD109" i="24" s="1"/>
  <c r="HE108" i="24"/>
  <c r="HE38" i="24"/>
  <c r="HE30" i="24"/>
  <c r="HB30" i="24" s="1"/>
  <c r="HE53" i="24"/>
  <c r="HE51" i="24"/>
  <c r="HE37" i="24"/>
  <c r="HE19" i="24"/>
  <c r="HD19" i="24" s="1"/>
  <c r="HE57" i="24"/>
  <c r="HE73" i="24"/>
  <c r="HE101" i="24"/>
  <c r="HE77" i="24"/>
  <c r="HD77" i="24" s="1"/>
  <c r="HE39" i="24"/>
  <c r="HE98" i="24"/>
  <c r="HA98" i="24" s="1"/>
  <c r="HE21" i="24"/>
  <c r="HC21" i="24" s="1"/>
  <c r="HE48" i="24"/>
  <c r="HI48" i="24" s="1"/>
  <c r="HE27" i="24"/>
  <c r="HA27" i="24" s="1"/>
  <c r="HE31" i="24"/>
  <c r="HA31" i="24" s="1"/>
  <c r="HE58" i="24"/>
  <c r="HD58" i="24" s="1"/>
  <c r="HE63" i="24"/>
  <c r="HE79" i="24"/>
  <c r="HC79" i="24" s="1"/>
  <c r="HE47" i="24"/>
  <c r="HD47" i="24" s="1"/>
  <c r="HE99" i="24"/>
  <c r="HE85" i="24"/>
  <c r="HA85" i="24" s="1"/>
  <c r="HE106" i="24"/>
  <c r="HE105" i="24"/>
  <c r="HE60" i="24"/>
  <c r="HE28" i="24"/>
  <c r="HE44" i="24"/>
  <c r="HE65" i="24"/>
  <c r="HE90" i="24"/>
  <c r="HE80" i="24"/>
  <c r="HE96" i="24"/>
  <c r="HA96" i="24" s="1"/>
  <c r="HE33" i="24"/>
  <c r="HD33" i="24" s="1"/>
  <c r="HE40" i="24"/>
  <c r="HC40" i="24" s="1"/>
  <c r="HE82" i="24"/>
  <c r="HC82" i="24" s="1"/>
  <c r="HE14" i="24"/>
  <c r="HC14" i="24" s="1"/>
  <c r="HE13" i="24"/>
  <c r="HE12" i="24"/>
  <c r="HB12" i="24" s="1"/>
  <c r="HE11" i="24"/>
  <c r="GS167" i="24"/>
  <c r="GS166" i="24"/>
  <c r="GS165" i="24"/>
  <c r="GO165" i="24" s="1"/>
  <c r="GS164" i="24"/>
  <c r="GW164" i="24" s="1"/>
  <c r="GS163" i="24"/>
  <c r="GS162" i="24"/>
  <c r="GS161" i="24"/>
  <c r="GS160" i="24"/>
  <c r="GS159" i="24"/>
  <c r="GS158" i="24"/>
  <c r="GQ158" i="24" s="1"/>
  <c r="GS157" i="24"/>
  <c r="GR157" i="24" s="1"/>
  <c r="GS156" i="24"/>
  <c r="GS155" i="24"/>
  <c r="GS154" i="24"/>
  <c r="GS153" i="24"/>
  <c r="GO153" i="24" s="1"/>
  <c r="GS152" i="24"/>
  <c r="GO152" i="24" s="1"/>
  <c r="GS151" i="24"/>
  <c r="GW151" i="24" s="1"/>
  <c r="GS150" i="24"/>
  <c r="GQ150" i="24" s="1"/>
  <c r="GS149" i="24"/>
  <c r="GQ149" i="24" s="1"/>
  <c r="GS148" i="24"/>
  <c r="GP148" i="24" s="1"/>
  <c r="GS147" i="24"/>
  <c r="GQ147" i="24" s="1"/>
  <c r="GS146" i="24"/>
  <c r="GS145" i="24"/>
  <c r="GS144" i="24"/>
  <c r="GS143" i="24"/>
  <c r="GS142" i="24"/>
  <c r="GS141" i="24"/>
  <c r="GS140" i="24"/>
  <c r="GS139" i="24"/>
  <c r="GS138" i="24"/>
  <c r="GS137" i="24"/>
  <c r="GS136" i="24"/>
  <c r="GS135" i="24"/>
  <c r="GS134" i="24"/>
  <c r="GQ134" i="24" s="1"/>
  <c r="GS133" i="24"/>
  <c r="GO133" i="24" s="1"/>
  <c r="GS132" i="24"/>
  <c r="GO132" i="24" s="1"/>
  <c r="GS131" i="24"/>
  <c r="GR131" i="24" s="1"/>
  <c r="GS130" i="24"/>
  <c r="GS129" i="24"/>
  <c r="GO129" i="24" s="1"/>
  <c r="GS128" i="24"/>
  <c r="GS127" i="24"/>
  <c r="GQ127" i="24" s="1"/>
  <c r="GS126" i="24"/>
  <c r="GS125" i="24"/>
  <c r="GS124" i="24"/>
  <c r="GR124" i="24" s="1"/>
  <c r="GS123" i="24"/>
  <c r="GS122" i="24"/>
  <c r="GQ122" i="24" s="1"/>
  <c r="GS121" i="24"/>
  <c r="GS109" i="24"/>
  <c r="GS108" i="24"/>
  <c r="GS38" i="24"/>
  <c r="GS30" i="24"/>
  <c r="GR30" i="24" s="1"/>
  <c r="GS53" i="24"/>
  <c r="GS51" i="24"/>
  <c r="GS37" i="24"/>
  <c r="GW37" i="24" s="1"/>
  <c r="GS19" i="24"/>
  <c r="GQ19" i="24" s="1"/>
  <c r="GS57" i="24"/>
  <c r="GQ57" i="24" s="1"/>
  <c r="GS73" i="24"/>
  <c r="GR73" i="24" s="1"/>
  <c r="GS101" i="24"/>
  <c r="GQ101" i="24" s="1"/>
  <c r="GS77" i="24"/>
  <c r="GQ77" i="24" s="1"/>
  <c r="GS39" i="24"/>
  <c r="GS98" i="24"/>
  <c r="GS21" i="24"/>
  <c r="GP21" i="24" s="1"/>
  <c r="GS48" i="24"/>
  <c r="GQ48" i="24" s="1"/>
  <c r="GS27" i="24"/>
  <c r="GQ27" i="24" s="1"/>
  <c r="GS31" i="24"/>
  <c r="GS58" i="24"/>
  <c r="GS63" i="24"/>
  <c r="GS79" i="24"/>
  <c r="GS47" i="24"/>
  <c r="GS99" i="24"/>
  <c r="GS85" i="24"/>
  <c r="GS106" i="24"/>
  <c r="GO106" i="24" s="1"/>
  <c r="GS105" i="24"/>
  <c r="GO105" i="24" s="1"/>
  <c r="GS60" i="24"/>
  <c r="GQ60" i="24" s="1"/>
  <c r="GS28" i="24"/>
  <c r="GS44" i="24"/>
  <c r="GS65" i="24"/>
  <c r="GR65" i="24" s="1"/>
  <c r="GS90" i="24"/>
  <c r="GS80" i="24"/>
  <c r="GQ80" i="24" s="1"/>
  <c r="GS96" i="24"/>
  <c r="GS33" i="24"/>
  <c r="GS40" i="24"/>
  <c r="GS82" i="24"/>
  <c r="GS14" i="24"/>
  <c r="GR14" i="24" s="1"/>
  <c r="GS13" i="24"/>
  <c r="GS12" i="24"/>
  <c r="GS11" i="24"/>
  <c r="GW11" i="24" s="1"/>
  <c r="GG167" i="24"/>
  <c r="GG166" i="24"/>
  <c r="GE166" i="24" s="1"/>
  <c r="GG165" i="24"/>
  <c r="GG164" i="24"/>
  <c r="GG163" i="24"/>
  <c r="GF163" i="24" s="1"/>
  <c r="GG162" i="24"/>
  <c r="GE162" i="24" s="1"/>
  <c r="GG161" i="24"/>
  <c r="GD161" i="24" s="1"/>
  <c r="GG160" i="24"/>
  <c r="GC160" i="24" s="1"/>
  <c r="GG159" i="24"/>
  <c r="GF159" i="24" s="1"/>
  <c r="GG158" i="24"/>
  <c r="GG157" i="24"/>
  <c r="GF157" i="24" s="1"/>
  <c r="GG156" i="24"/>
  <c r="GG155" i="24"/>
  <c r="GG154" i="24"/>
  <c r="GG153" i="24"/>
  <c r="GK153" i="24" s="1"/>
  <c r="GG152" i="24"/>
  <c r="GG151" i="24"/>
  <c r="GG150" i="24"/>
  <c r="GG149" i="24"/>
  <c r="GG148" i="24"/>
  <c r="GG147" i="24"/>
  <c r="GG146" i="24"/>
  <c r="GG145" i="24"/>
  <c r="GF145" i="24" s="1"/>
  <c r="GG144" i="24"/>
  <c r="GG143" i="24"/>
  <c r="GG142" i="24"/>
  <c r="GG141" i="24"/>
  <c r="GK141" i="24" s="1"/>
  <c r="GG140" i="24"/>
  <c r="GD140" i="24" s="1"/>
  <c r="GG139" i="24"/>
  <c r="GC139" i="24" s="1"/>
  <c r="GG138" i="24"/>
  <c r="GD138" i="24" s="1"/>
  <c r="GG137" i="24"/>
  <c r="GK137" i="24" s="1"/>
  <c r="GG136" i="24"/>
  <c r="GG135" i="24"/>
  <c r="GG134" i="24"/>
  <c r="GG133" i="24"/>
  <c r="GG132" i="24"/>
  <c r="GG131" i="24"/>
  <c r="GF131" i="24" s="1"/>
  <c r="GG130" i="24"/>
  <c r="GK130" i="24" s="1"/>
  <c r="GG129" i="24"/>
  <c r="GG128" i="24"/>
  <c r="GG127" i="24"/>
  <c r="GG126" i="24"/>
  <c r="GG125" i="24"/>
  <c r="GG124" i="24"/>
  <c r="GG123" i="24"/>
  <c r="GE123" i="24" s="1"/>
  <c r="GG122" i="24"/>
  <c r="GF122" i="24" s="1"/>
  <c r="GG121" i="24"/>
  <c r="GC121" i="24" s="1"/>
  <c r="GG109" i="24"/>
  <c r="GC109" i="24" s="1"/>
  <c r="GG108" i="24"/>
  <c r="GE108" i="24" s="1"/>
  <c r="GG38" i="24"/>
  <c r="GF38" i="24" s="1"/>
  <c r="GG30" i="24"/>
  <c r="GG53" i="24"/>
  <c r="GF53" i="24" s="1"/>
  <c r="GG51" i="24"/>
  <c r="GK51" i="24" s="1"/>
  <c r="GG37" i="24"/>
  <c r="GG19" i="24"/>
  <c r="GG57" i="24"/>
  <c r="GD57" i="24" s="1"/>
  <c r="GG73" i="24"/>
  <c r="GG101" i="24"/>
  <c r="GD101" i="24" s="1"/>
  <c r="GG77" i="24"/>
  <c r="GF77" i="24" s="1"/>
  <c r="GG39" i="24"/>
  <c r="GG98" i="24"/>
  <c r="GG21" i="24"/>
  <c r="GG48" i="24"/>
  <c r="GG27" i="24"/>
  <c r="GG31" i="24"/>
  <c r="GC31" i="24" s="1"/>
  <c r="GG58" i="24"/>
  <c r="GK58" i="24" s="1"/>
  <c r="GG63" i="24"/>
  <c r="GF63" i="24" s="1"/>
  <c r="GG79" i="24"/>
  <c r="GK79" i="24" s="1"/>
  <c r="GG47" i="24"/>
  <c r="GD47" i="24" s="1"/>
  <c r="GG99" i="24"/>
  <c r="GG85" i="24"/>
  <c r="GG106" i="24"/>
  <c r="GG105" i="24"/>
  <c r="GF105" i="24" s="1"/>
  <c r="GG60" i="24"/>
  <c r="GG28" i="24"/>
  <c r="GG44" i="24"/>
  <c r="GF44" i="24" s="1"/>
  <c r="GG65" i="24"/>
  <c r="GG90" i="24"/>
  <c r="GG80" i="24"/>
  <c r="GG96" i="24"/>
  <c r="GG33" i="24"/>
  <c r="GG40" i="24"/>
  <c r="GG82" i="24"/>
  <c r="GG14" i="24"/>
  <c r="GG13" i="24"/>
  <c r="GG12" i="24"/>
  <c r="GE12" i="24" s="1"/>
  <c r="GG11" i="24"/>
  <c r="GK11" i="24" s="1"/>
  <c r="FU167" i="24"/>
  <c r="FS167" i="24" s="1"/>
  <c r="FU166" i="24"/>
  <c r="FS166" i="24" s="1"/>
  <c r="FU165" i="24"/>
  <c r="FU164" i="24"/>
  <c r="FU163" i="24"/>
  <c r="FQ163" i="24" s="1"/>
  <c r="FU162" i="24"/>
  <c r="FU161" i="24"/>
  <c r="FU160" i="24"/>
  <c r="FU159" i="24"/>
  <c r="FU158" i="24"/>
  <c r="FU157" i="24"/>
  <c r="FS157" i="24" s="1"/>
  <c r="FU156" i="24"/>
  <c r="FU155" i="24"/>
  <c r="FU154" i="24"/>
  <c r="FR154" i="24" s="1"/>
  <c r="FU153" i="24"/>
  <c r="FU152" i="24"/>
  <c r="FU151" i="24"/>
  <c r="FY151" i="24" s="1"/>
  <c r="FU150" i="24"/>
  <c r="FU149" i="24"/>
  <c r="FR149" i="24" s="1"/>
  <c r="FU148" i="24"/>
  <c r="FT148" i="24" s="1"/>
  <c r="FU147" i="24"/>
  <c r="FS147" i="24" s="1"/>
  <c r="FU146" i="24"/>
  <c r="FQ146" i="24" s="1"/>
  <c r="FU145" i="24"/>
  <c r="FU144" i="24"/>
  <c r="FU143" i="24"/>
  <c r="FU142" i="24"/>
  <c r="FU141" i="24"/>
  <c r="FU140" i="24"/>
  <c r="FU139" i="24"/>
  <c r="FS139" i="24" s="1"/>
  <c r="FU138" i="24"/>
  <c r="FU137" i="24"/>
  <c r="FU136" i="24"/>
  <c r="FU135" i="24"/>
  <c r="FU134" i="24"/>
  <c r="FU133" i="24"/>
  <c r="FU132" i="24"/>
  <c r="FQ132" i="24" s="1"/>
  <c r="FU131" i="24"/>
  <c r="FU130" i="24"/>
  <c r="FY130" i="24" s="1"/>
  <c r="FU129" i="24"/>
  <c r="FS129" i="24" s="1"/>
  <c r="FU128" i="24"/>
  <c r="FR128" i="24" s="1"/>
  <c r="FU127" i="24"/>
  <c r="FT127" i="24" s="1"/>
  <c r="FU126" i="24"/>
  <c r="FQ126" i="24" s="1"/>
  <c r="FU125" i="24"/>
  <c r="FU124" i="24"/>
  <c r="FU123" i="24"/>
  <c r="FY123" i="24" s="1"/>
  <c r="FU122" i="24"/>
  <c r="FT122" i="24" s="1"/>
  <c r="FU121" i="24"/>
  <c r="FU109" i="24"/>
  <c r="FU108" i="24"/>
  <c r="FU38" i="24"/>
  <c r="FU30" i="24"/>
  <c r="FU53" i="24"/>
  <c r="FU51" i="24"/>
  <c r="FU37" i="24"/>
  <c r="FU19" i="24"/>
  <c r="FU57" i="24"/>
  <c r="FU73" i="24"/>
  <c r="FT73" i="24" s="1"/>
  <c r="FU101" i="24"/>
  <c r="FT101" i="24" s="1"/>
  <c r="FU77" i="24"/>
  <c r="FT77" i="24" s="1"/>
  <c r="FU39" i="24"/>
  <c r="FS39" i="24" s="1"/>
  <c r="FU98" i="24"/>
  <c r="FU21" i="24"/>
  <c r="FU48" i="24"/>
  <c r="FU27" i="24"/>
  <c r="FU31" i="24"/>
  <c r="FU58" i="24"/>
  <c r="FU63" i="24"/>
  <c r="FY63" i="24" s="1"/>
  <c r="FU79" i="24"/>
  <c r="FU47" i="24"/>
  <c r="FT47" i="24" s="1"/>
  <c r="FU99" i="24"/>
  <c r="FU85" i="24"/>
  <c r="FU106" i="24"/>
  <c r="FU105" i="24"/>
  <c r="FU60" i="24"/>
  <c r="FU28" i="24"/>
  <c r="FU44" i="24"/>
  <c r="FT44" i="24" s="1"/>
  <c r="FU65" i="24"/>
  <c r="FQ65" i="24" s="1"/>
  <c r="FU90" i="24"/>
  <c r="FQ90" i="24" s="1"/>
  <c r="FU80" i="24"/>
  <c r="FY80" i="24" s="1"/>
  <c r="FU96" i="24"/>
  <c r="FR96" i="24" s="1"/>
  <c r="FU33" i="24"/>
  <c r="FR33" i="24" s="1"/>
  <c r="FU40" i="24"/>
  <c r="FU82" i="24"/>
  <c r="FY82" i="24" s="1"/>
  <c r="FU14" i="24"/>
  <c r="FT14" i="24" s="1"/>
  <c r="FU13" i="24"/>
  <c r="FU12" i="24"/>
  <c r="FU11" i="24"/>
  <c r="FT11" i="24" s="1"/>
  <c r="KD187" i="24"/>
  <c r="JY187" i="24"/>
  <c r="KB187" i="24"/>
  <c r="KA187" i="24"/>
  <c r="JZ187" i="24"/>
  <c r="JR187" i="24"/>
  <c r="JM187" i="24"/>
  <c r="JJ187" i="24" s="1"/>
  <c r="JP187" i="24"/>
  <c r="JO187" i="24"/>
  <c r="JN187" i="24"/>
  <c r="JF187" i="24"/>
  <c r="JA187" i="24"/>
  <c r="JE187" i="24" s="1"/>
  <c r="JD187" i="24"/>
  <c r="JC187" i="24"/>
  <c r="JB187" i="24"/>
  <c r="IT187" i="24"/>
  <c r="IO187" i="24"/>
  <c r="IL187" i="24" s="1"/>
  <c r="IR187" i="24"/>
  <c r="IQ187" i="24"/>
  <c r="IP187" i="24"/>
  <c r="IH187" i="24"/>
  <c r="IC187" i="24"/>
  <c r="IG187" i="24" s="1"/>
  <c r="IF187" i="24"/>
  <c r="IE187" i="24"/>
  <c r="ID187" i="24"/>
  <c r="HV187" i="24"/>
  <c r="HQ187" i="24"/>
  <c r="HN187" i="24" s="1"/>
  <c r="HT187" i="24"/>
  <c r="HS187" i="24"/>
  <c r="HR187" i="24"/>
  <c r="HJ187" i="24"/>
  <c r="HE187" i="24"/>
  <c r="HI187" i="24" s="1"/>
  <c r="HH187" i="24"/>
  <c r="HG187" i="24"/>
  <c r="HF187" i="24"/>
  <c r="GX187" i="24"/>
  <c r="GS187" i="24"/>
  <c r="GP187" i="24" s="1"/>
  <c r="GV187" i="24"/>
  <c r="GU187" i="24"/>
  <c r="GT187" i="24"/>
  <c r="GL187" i="24"/>
  <c r="GG187" i="24"/>
  <c r="GK187" i="24" s="1"/>
  <c r="GJ187" i="24"/>
  <c r="GI187" i="24"/>
  <c r="GH187" i="24"/>
  <c r="FZ187" i="24"/>
  <c r="FU187" i="24"/>
  <c r="FR187" i="24" s="1"/>
  <c r="FX187" i="24"/>
  <c r="FW187" i="24"/>
  <c r="FV187" i="24"/>
  <c r="FN187" i="24"/>
  <c r="FI187" i="24"/>
  <c r="FM187" i="24" s="1"/>
  <c r="FL187" i="24"/>
  <c r="FK187" i="24"/>
  <c r="FJ187" i="24"/>
  <c r="FB187" i="24"/>
  <c r="EW187" i="24"/>
  <c r="ET187" i="24" s="1"/>
  <c r="EZ187" i="24"/>
  <c r="EY187" i="24"/>
  <c r="EX187" i="24"/>
  <c r="EP187" i="24"/>
  <c r="EK187" i="24"/>
  <c r="EN187" i="24"/>
  <c r="EM187" i="24"/>
  <c r="EL187" i="24"/>
  <c r="ED187" i="24"/>
  <c r="DY187" i="24"/>
  <c r="DV187" i="24" s="1"/>
  <c r="EB187" i="24"/>
  <c r="EA187" i="24"/>
  <c r="DZ187" i="24"/>
  <c r="DR187" i="24"/>
  <c r="DM187" i="24"/>
  <c r="DQ187" i="24" s="1"/>
  <c r="DP187" i="24"/>
  <c r="DO187" i="24"/>
  <c r="DN187" i="24"/>
  <c r="DF187" i="24"/>
  <c r="DA187" i="24"/>
  <c r="CX187" i="24" s="1"/>
  <c r="DD187" i="24"/>
  <c r="DC187" i="24"/>
  <c r="DB187" i="24"/>
  <c r="CT187" i="24"/>
  <c r="CO187" i="24"/>
  <c r="CR187" i="24"/>
  <c r="CQ187" i="24"/>
  <c r="CP187" i="24"/>
  <c r="CH187" i="24"/>
  <c r="CC187" i="24"/>
  <c r="CF187" i="24"/>
  <c r="CE187" i="24"/>
  <c r="CD187" i="24"/>
  <c r="BV187" i="24"/>
  <c r="BQ187" i="24"/>
  <c r="BU187" i="24" s="1"/>
  <c r="BT187" i="24"/>
  <c r="BS187" i="24"/>
  <c r="BR187" i="24"/>
  <c r="BJ187" i="24"/>
  <c r="BE187" i="24"/>
  <c r="BH187" i="24"/>
  <c r="BG187" i="24"/>
  <c r="BF187" i="24"/>
  <c r="AX187" i="24"/>
  <c r="AS187" i="24"/>
  <c r="AV187" i="24"/>
  <c r="AU187" i="24"/>
  <c r="AT187" i="24"/>
  <c r="AL187" i="24"/>
  <c r="AG187" i="24"/>
  <c r="AJ187" i="24"/>
  <c r="AI187" i="24"/>
  <c r="AH187" i="24"/>
  <c r="Z187" i="24"/>
  <c r="U187" i="24"/>
  <c r="Y187" i="24" s="1"/>
  <c r="X187" i="24"/>
  <c r="W187" i="24"/>
  <c r="V187" i="24"/>
  <c r="N187" i="24"/>
  <c r="I187" i="24"/>
  <c r="L187" i="24"/>
  <c r="K187" i="24"/>
  <c r="J187" i="24"/>
  <c r="KD186" i="24"/>
  <c r="JY186" i="24"/>
  <c r="JU186" i="24" s="1"/>
  <c r="KB186" i="24"/>
  <c r="KA186" i="24"/>
  <c r="JZ186" i="24"/>
  <c r="JR186" i="24"/>
  <c r="JM186" i="24"/>
  <c r="JI186" i="24" s="1"/>
  <c r="JP186" i="24"/>
  <c r="JO186" i="24"/>
  <c r="JN186" i="24"/>
  <c r="JF186" i="24"/>
  <c r="JA186" i="24"/>
  <c r="IW186" i="24" s="1"/>
  <c r="JD186" i="24"/>
  <c r="JC186" i="24"/>
  <c r="JB186" i="24"/>
  <c r="IT186" i="24"/>
  <c r="IO186" i="24"/>
  <c r="IR186" i="24"/>
  <c r="IQ186" i="24"/>
  <c r="IP186" i="24"/>
  <c r="IH186" i="24"/>
  <c r="IC186" i="24"/>
  <c r="IF186" i="24"/>
  <c r="IE186" i="24"/>
  <c r="ID186" i="24"/>
  <c r="HV186" i="24"/>
  <c r="HQ186" i="24"/>
  <c r="HN186" i="24" s="1"/>
  <c r="HT186" i="24"/>
  <c r="HS186" i="24"/>
  <c r="HR186" i="24"/>
  <c r="HJ186" i="24"/>
  <c r="HE186" i="24"/>
  <c r="HA186" i="24" s="1"/>
  <c r="HH186" i="24"/>
  <c r="HG186" i="24"/>
  <c r="HF186" i="24"/>
  <c r="GX186" i="24"/>
  <c r="GS186" i="24"/>
  <c r="GO186" i="24" s="1"/>
  <c r="GV186" i="24"/>
  <c r="GU186" i="24"/>
  <c r="GT186" i="24"/>
  <c r="GL186" i="24"/>
  <c r="GG186" i="24"/>
  <c r="GJ186" i="24"/>
  <c r="GI186" i="24"/>
  <c r="GH186" i="24"/>
  <c r="FZ186" i="24"/>
  <c r="FU186" i="24"/>
  <c r="FX186" i="24"/>
  <c r="FW186" i="24"/>
  <c r="FV186" i="24"/>
  <c r="FN186" i="24"/>
  <c r="FI186" i="24"/>
  <c r="FE186" i="24" s="1"/>
  <c r="FL186" i="24"/>
  <c r="FK186" i="24"/>
  <c r="FJ186" i="24"/>
  <c r="FB186" i="24"/>
  <c r="EW186" i="24"/>
  <c r="ES186" i="24" s="1"/>
  <c r="EZ186" i="24"/>
  <c r="EY186" i="24"/>
  <c r="EX186" i="24"/>
  <c r="EP186" i="24"/>
  <c r="EK186" i="24"/>
  <c r="EN186" i="24"/>
  <c r="EM186" i="24"/>
  <c r="EL186" i="24"/>
  <c r="ED186" i="24"/>
  <c r="DY186" i="24"/>
  <c r="EB186" i="24"/>
  <c r="EA186" i="24"/>
  <c r="DZ186" i="24"/>
  <c r="DR186" i="24"/>
  <c r="DM186" i="24"/>
  <c r="DQ186" i="24" s="1"/>
  <c r="DP186" i="24"/>
  <c r="DO186" i="24"/>
  <c r="DN186" i="24"/>
  <c r="DF186" i="24"/>
  <c r="DA186" i="24"/>
  <c r="DD186" i="24"/>
  <c r="DC186" i="24"/>
  <c r="DB186" i="24"/>
  <c r="CT186" i="24"/>
  <c r="CO186" i="24"/>
  <c r="CR186" i="24"/>
  <c r="CQ186" i="24"/>
  <c r="CP186" i="24"/>
  <c r="CH186" i="24"/>
  <c r="CC186" i="24"/>
  <c r="CF186" i="24"/>
  <c r="CE186" i="24"/>
  <c r="CD186" i="24"/>
  <c r="BV186" i="24"/>
  <c r="BQ186" i="24"/>
  <c r="BM186" i="24" s="1"/>
  <c r="BT186" i="24"/>
  <c r="BS186" i="24"/>
  <c r="BR186" i="24"/>
  <c r="BJ186" i="24"/>
  <c r="BE186" i="24"/>
  <c r="BH186" i="24"/>
  <c r="BG186" i="24"/>
  <c r="BF186" i="24"/>
  <c r="AX186" i="24"/>
  <c r="AS186" i="24"/>
  <c r="AV186" i="24"/>
  <c r="AU186" i="24"/>
  <c r="AT186" i="24"/>
  <c r="AL186" i="24"/>
  <c r="AG186" i="24"/>
  <c r="AJ186" i="24"/>
  <c r="AI186" i="24"/>
  <c r="AH186" i="24"/>
  <c r="Z186" i="24"/>
  <c r="U186" i="24"/>
  <c r="Q186" i="24" s="1"/>
  <c r="X186" i="24"/>
  <c r="W186" i="24"/>
  <c r="V186" i="24"/>
  <c r="N186" i="24"/>
  <c r="I186" i="24"/>
  <c r="M186" i="24" s="1"/>
  <c r="L186" i="24"/>
  <c r="K186" i="24"/>
  <c r="J186" i="24"/>
  <c r="KD185" i="24"/>
  <c r="JY185" i="24"/>
  <c r="KC185" i="24" s="1"/>
  <c r="KB185" i="24"/>
  <c r="KA185" i="24"/>
  <c r="JZ185" i="24"/>
  <c r="JR185" i="24"/>
  <c r="JM185" i="24"/>
  <c r="JI185" i="24" s="1"/>
  <c r="JP185" i="24"/>
  <c r="JO185" i="24"/>
  <c r="JN185" i="24"/>
  <c r="JF185" i="24"/>
  <c r="JA185" i="24"/>
  <c r="IW185" i="24" s="1"/>
  <c r="JD185" i="24"/>
  <c r="JC185" i="24"/>
  <c r="JB185" i="24"/>
  <c r="IT185" i="24"/>
  <c r="IO185" i="24"/>
  <c r="IR185" i="24"/>
  <c r="IQ185" i="24"/>
  <c r="IP185" i="24"/>
  <c r="IH185" i="24"/>
  <c r="IC185" i="24"/>
  <c r="IG185" i="24" s="1"/>
  <c r="IF185" i="24"/>
  <c r="IE185" i="24"/>
  <c r="ID185" i="24"/>
  <c r="HV185" i="24"/>
  <c r="HQ185" i="24"/>
  <c r="HT185" i="24"/>
  <c r="HS185" i="24"/>
  <c r="HR185" i="24"/>
  <c r="HJ185" i="24"/>
  <c r="HE185" i="24"/>
  <c r="HA185" i="24" s="1"/>
  <c r="HH185" i="24"/>
  <c r="HG185" i="24"/>
  <c r="HF185" i="24"/>
  <c r="GX185" i="24"/>
  <c r="GS185" i="24"/>
  <c r="GP185" i="24" s="1"/>
  <c r="GV185" i="24"/>
  <c r="GU185" i="24"/>
  <c r="GT185" i="24"/>
  <c r="GL185" i="24"/>
  <c r="GG185" i="24"/>
  <c r="GJ185" i="24"/>
  <c r="GI185" i="24"/>
  <c r="GH185" i="24"/>
  <c r="FZ185" i="24"/>
  <c r="FU185" i="24"/>
  <c r="FX185" i="24"/>
  <c r="FW185" i="24"/>
  <c r="FV185" i="24"/>
  <c r="FN185" i="24"/>
  <c r="FI185" i="24"/>
  <c r="FF185" i="24" s="1"/>
  <c r="FL185" i="24"/>
  <c r="FK185" i="24"/>
  <c r="FJ185" i="24"/>
  <c r="FB185" i="24"/>
  <c r="EW185" i="24"/>
  <c r="ES185" i="24" s="1"/>
  <c r="EZ185" i="24"/>
  <c r="EY185" i="24"/>
  <c r="EX185" i="24"/>
  <c r="EP185" i="24"/>
  <c r="EK185" i="24"/>
  <c r="EN185" i="24"/>
  <c r="EM185" i="24"/>
  <c r="EL185" i="24"/>
  <c r="ED185" i="24"/>
  <c r="DY185" i="24"/>
  <c r="EB185" i="24"/>
  <c r="EA185" i="24"/>
  <c r="DZ185" i="24"/>
  <c r="DR185" i="24"/>
  <c r="DM185" i="24"/>
  <c r="DI185" i="24" s="1"/>
  <c r="DP185" i="24"/>
  <c r="DO185" i="24"/>
  <c r="DN185" i="24"/>
  <c r="DF185" i="24"/>
  <c r="DA185" i="24"/>
  <c r="DD185" i="24"/>
  <c r="DC185" i="24"/>
  <c r="DB185" i="24"/>
  <c r="CT185" i="24"/>
  <c r="CO185" i="24"/>
  <c r="CR185" i="24"/>
  <c r="CQ185" i="24"/>
  <c r="CP185" i="24"/>
  <c r="CH185" i="24"/>
  <c r="CC185" i="24"/>
  <c r="CF185" i="24"/>
  <c r="CE185" i="24"/>
  <c r="CD185" i="24"/>
  <c r="BV185" i="24"/>
  <c r="BQ185" i="24"/>
  <c r="BM185" i="24" s="1"/>
  <c r="BT185" i="24"/>
  <c r="BS185" i="24"/>
  <c r="BR185" i="24"/>
  <c r="BJ185" i="24"/>
  <c r="BE185" i="24"/>
  <c r="BH185" i="24"/>
  <c r="BG185" i="24"/>
  <c r="BF185" i="24"/>
  <c r="AX185" i="24"/>
  <c r="AS185" i="24"/>
  <c r="AV185" i="24"/>
  <c r="AU185" i="24"/>
  <c r="AT185" i="24"/>
  <c r="AL185" i="24"/>
  <c r="AG185" i="24"/>
  <c r="AJ185" i="24"/>
  <c r="AI185" i="24"/>
  <c r="AH185" i="24"/>
  <c r="Z185" i="24"/>
  <c r="U185" i="24"/>
  <c r="Q185" i="24" s="1"/>
  <c r="X185" i="24"/>
  <c r="W185" i="24"/>
  <c r="V185" i="24"/>
  <c r="N185" i="24"/>
  <c r="I185" i="24"/>
  <c r="L185" i="24"/>
  <c r="K185" i="24"/>
  <c r="J185" i="24"/>
  <c r="KD184" i="24"/>
  <c r="JY184" i="24"/>
  <c r="KB184" i="24"/>
  <c r="KA184" i="24"/>
  <c r="JZ184" i="24"/>
  <c r="JR184" i="24"/>
  <c r="JM184" i="24"/>
  <c r="JP184" i="24"/>
  <c r="JO184" i="24"/>
  <c r="JN184" i="24"/>
  <c r="JF184" i="24"/>
  <c r="JA184" i="24"/>
  <c r="IX184" i="24" s="1"/>
  <c r="JD184" i="24"/>
  <c r="JC184" i="24"/>
  <c r="JB184" i="24"/>
  <c r="IT184" i="24"/>
  <c r="IO184" i="24"/>
  <c r="IR184" i="24"/>
  <c r="IQ184" i="24"/>
  <c r="IP184" i="24"/>
  <c r="IH184" i="24"/>
  <c r="IC184" i="24"/>
  <c r="IF184" i="24"/>
  <c r="IE184" i="24"/>
  <c r="ID184" i="24"/>
  <c r="HV184" i="24"/>
  <c r="HQ184" i="24"/>
  <c r="HT184" i="24"/>
  <c r="HS184" i="24"/>
  <c r="HR184" i="24"/>
  <c r="HJ184" i="24"/>
  <c r="HE184" i="24"/>
  <c r="HA184" i="24" s="1"/>
  <c r="HH184" i="24"/>
  <c r="HG184" i="24"/>
  <c r="HF184" i="24"/>
  <c r="GX184" i="24"/>
  <c r="GS184" i="24"/>
  <c r="GV184" i="24"/>
  <c r="GU184" i="24"/>
  <c r="GT184" i="24"/>
  <c r="GL184" i="24"/>
  <c r="GG184" i="24"/>
  <c r="GC184" i="24" s="1"/>
  <c r="GJ184" i="24"/>
  <c r="GI184" i="24"/>
  <c r="GH184" i="24"/>
  <c r="FZ184" i="24"/>
  <c r="FU184" i="24"/>
  <c r="FX184" i="24"/>
  <c r="FW184" i="24"/>
  <c r="FV184" i="24"/>
  <c r="FN184" i="24"/>
  <c r="FI184" i="24"/>
  <c r="FE184" i="24" s="1"/>
  <c r="FL184" i="24"/>
  <c r="FK184" i="24"/>
  <c r="FJ184" i="24"/>
  <c r="FB184" i="24"/>
  <c r="EW184" i="24"/>
  <c r="EZ184" i="24"/>
  <c r="EY184" i="24"/>
  <c r="EX184" i="24"/>
  <c r="EP184" i="24"/>
  <c r="EK184" i="24"/>
  <c r="EN184" i="24"/>
  <c r="EM184" i="24"/>
  <c r="EL184" i="24"/>
  <c r="ED184" i="24"/>
  <c r="DY184" i="24"/>
  <c r="EB184" i="24"/>
  <c r="EA184" i="24"/>
  <c r="DZ184" i="24"/>
  <c r="DR184" i="24"/>
  <c r="DM184" i="24"/>
  <c r="DI184" i="24" s="1"/>
  <c r="DP184" i="24"/>
  <c r="DO184" i="24"/>
  <c r="DN184" i="24"/>
  <c r="DF184" i="24"/>
  <c r="DA184" i="24"/>
  <c r="DD184" i="24"/>
  <c r="DC184" i="24"/>
  <c r="DB184" i="24"/>
  <c r="CT184" i="24"/>
  <c r="CO184" i="24"/>
  <c r="CR184" i="24"/>
  <c r="CQ184" i="24"/>
  <c r="CP184" i="24"/>
  <c r="CH184" i="24"/>
  <c r="CC184" i="24"/>
  <c r="CF184" i="24"/>
  <c r="CE184" i="24"/>
  <c r="CD184" i="24"/>
  <c r="BV184" i="24"/>
  <c r="BQ184" i="24"/>
  <c r="BM184" i="24" s="1"/>
  <c r="BT184" i="24"/>
  <c r="BS184" i="24"/>
  <c r="BR184" i="24"/>
  <c r="BJ184" i="24"/>
  <c r="BE184" i="24"/>
  <c r="BH184" i="24"/>
  <c r="BG184" i="24"/>
  <c r="BF184" i="24"/>
  <c r="AX184" i="24"/>
  <c r="AS184" i="24"/>
  <c r="AV184" i="24"/>
  <c r="AU184" i="24"/>
  <c r="AT184" i="24"/>
  <c r="AL184" i="24"/>
  <c r="AG184" i="24"/>
  <c r="AJ184" i="24"/>
  <c r="AI184" i="24"/>
  <c r="AH184" i="24"/>
  <c r="Z184" i="24"/>
  <c r="U184" i="24"/>
  <c r="X184" i="24"/>
  <c r="W184" i="24"/>
  <c r="V184" i="24"/>
  <c r="N184" i="24"/>
  <c r="I184" i="24"/>
  <c r="F184" i="24" s="1"/>
  <c r="L184" i="24"/>
  <c r="K184" i="24"/>
  <c r="J184" i="24"/>
  <c r="KD183" i="24"/>
  <c r="JY183" i="24"/>
  <c r="KB183" i="24"/>
  <c r="KA183" i="24"/>
  <c r="JZ183" i="24"/>
  <c r="JR183" i="24"/>
  <c r="JM183" i="24"/>
  <c r="JP183" i="24"/>
  <c r="JO183" i="24"/>
  <c r="JN183" i="24"/>
  <c r="JF183" i="24"/>
  <c r="JA183" i="24"/>
  <c r="JD183" i="24"/>
  <c r="JC183" i="24"/>
  <c r="JB183" i="24"/>
  <c r="IT183" i="24"/>
  <c r="IO183" i="24"/>
  <c r="IS183" i="24" s="1"/>
  <c r="IR183" i="24"/>
  <c r="IQ183" i="24"/>
  <c r="IP183" i="24"/>
  <c r="IH183" i="24"/>
  <c r="IC183" i="24"/>
  <c r="IF183" i="24"/>
  <c r="IE183" i="24"/>
  <c r="ID183" i="24"/>
  <c r="HV183" i="24"/>
  <c r="HQ183" i="24"/>
  <c r="HM183" i="24" s="1"/>
  <c r="HT183" i="24"/>
  <c r="HS183" i="24"/>
  <c r="HR183" i="24"/>
  <c r="HJ183" i="24"/>
  <c r="HE183" i="24"/>
  <c r="HA183" i="24" s="1"/>
  <c r="HH183" i="24"/>
  <c r="HG183" i="24"/>
  <c r="HF183" i="24"/>
  <c r="GX183" i="24"/>
  <c r="GS183" i="24"/>
  <c r="GV183" i="24"/>
  <c r="GU183" i="24"/>
  <c r="GT183" i="24"/>
  <c r="GL183" i="24"/>
  <c r="GG183" i="24"/>
  <c r="GJ183" i="24"/>
  <c r="GI183" i="24"/>
  <c r="GH183" i="24"/>
  <c r="FZ183" i="24"/>
  <c r="FU183" i="24"/>
  <c r="FX183" i="24"/>
  <c r="FW183" i="24"/>
  <c r="FV183" i="24"/>
  <c r="FN183" i="24"/>
  <c r="FI183" i="24"/>
  <c r="FF183" i="24" s="1"/>
  <c r="FL183" i="24"/>
  <c r="FK183" i="24"/>
  <c r="FJ183" i="24"/>
  <c r="FB183" i="24"/>
  <c r="EW183" i="24"/>
  <c r="EZ183" i="24"/>
  <c r="EY183" i="24"/>
  <c r="EX183" i="24"/>
  <c r="EP183" i="24"/>
  <c r="EK183" i="24"/>
  <c r="EN183" i="24"/>
  <c r="EM183" i="24"/>
  <c r="EL183" i="24"/>
  <c r="ED183" i="24"/>
  <c r="DY183" i="24"/>
  <c r="EB183" i="24"/>
  <c r="EA183" i="24"/>
  <c r="DZ183" i="24"/>
  <c r="DR183" i="24"/>
  <c r="DM183" i="24"/>
  <c r="DP183" i="24"/>
  <c r="DO183" i="24"/>
  <c r="DN183" i="24"/>
  <c r="DF183" i="24"/>
  <c r="DA183" i="24"/>
  <c r="CW183" i="24" s="1"/>
  <c r="DD183" i="24"/>
  <c r="DC183" i="24"/>
  <c r="DB183" i="24"/>
  <c r="CT183" i="24"/>
  <c r="CO183" i="24"/>
  <c r="CR183" i="24"/>
  <c r="CQ183" i="24"/>
  <c r="CP183" i="24"/>
  <c r="CH183" i="24"/>
  <c r="CC183" i="24"/>
  <c r="CF183" i="24"/>
  <c r="CE183" i="24"/>
  <c r="CD183" i="24"/>
  <c r="BV183" i="24"/>
  <c r="BQ183" i="24"/>
  <c r="BM183" i="24" s="1"/>
  <c r="BT183" i="24"/>
  <c r="BS183" i="24"/>
  <c r="BR183" i="24"/>
  <c r="BJ183" i="24"/>
  <c r="BE183" i="24"/>
  <c r="BH183" i="24"/>
  <c r="BG183" i="24"/>
  <c r="BF183" i="24"/>
  <c r="AX183" i="24"/>
  <c r="AS183" i="24"/>
  <c r="AV183" i="24"/>
  <c r="AU183" i="24"/>
  <c r="AT183" i="24"/>
  <c r="AL183" i="24"/>
  <c r="AG183" i="24"/>
  <c r="AJ183" i="24"/>
  <c r="AI183" i="24"/>
  <c r="AH183" i="24"/>
  <c r="Z183" i="24"/>
  <c r="U183" i="24"/>
  <c r="R183" i="24" s="1"/>
  <c r="X183" i="24"/>
  <c r="W183" i="24"/>
  <c r="V183" i="24"/>
  <c r="N183" i="24"/>
  <c r="I183" i="24"/>
  <c r="M183" i="24" s="1"/>
  <c r="L183" i="24"/>
  <c r="K183" i="24"/>
  <c r="J183" i="24"/>
  <c r="KD182" i="24"/>
  <c r="JY182" i="24"/>
  <c r="KB182" i="24"/>
  <c r="KA182" i="24"/>
  <c r="JZ182" i="24"/>
  <c r="JR182" i="24"/>
  <c r="JM182" i="24"/>
  <c r="JQ182" i="24" s="1"/>
  <c r="JP182" i="24"/>
  <c r="JO182" i="24"/>
  <c r="JN182" i="24"/>
  <c r="JF182" i="24"/>
  <c r="JA182" i="24"/>
  <c r="JE182" i="24" s="1"/>
  <c r="JD182" i="24"/>
  <c r="JC182" i="24"/>
  <c r="JB182" i="24"/>
  <c r="IT182" i="24"/>
  <c r="IO182" i="24"/>
  <c r="IL182" i="24" s="1"/>
  <c r="IR182" i="24"/>
  <c r="IQ182" i="24"/>
  <c r="IP182" i="24"/>
  <c r="IH182" i="24"/>
  <c r="IC182" i="24"/>
  <c r="IF182" i="24"/>
  <c r="IE182" i="24"/>
  <c r="ID182" i="24"/>
  <c r="HV182" i="24"/>
  <c r="HQ182" i="24"/>
  <c r="HN182" i="24" s="1"/>
  <c r="HT182" i="24"/>
  <c r="HS182" i="24"/>
  <c r="HR182" i="24"/>
  <c r="HJ182" i="24"/>
  <c r="HE182" i="24"/>
  <c r="HA182" i="24" s="1"/>
  <c r="HH182" i="24"/>
  <c r="HG182" i="24"/>
  <c r="HF182" i="24"/>
  <c r="GX182" i="24"/>
  <c r="GS182" i="24"/>
  <c r="GO182" i="24" s="1"/>
  <c r="GV182" i="24"/>
  <c r="GU182" i="24"/>
  <c r="GT182" i="24"/>
  <c r="GL182" i="24"/>
  <c r="GG182" i="24"/>
  <c r="GJ182" i="24"/>
  <c r="GI182" i="24"/>
  <c r="GH182" i="24"/>
  <c r="FZ182" i="24"/>
  <c r="FU182" i="24"/>
  <c r="FX182" i="24"/>
  <c r="FW182" i="24"/>
  <c r="FV182" i="24"/>
  <c r="FN182" i="24"/>
  <c r="FI182" i="24"/>
  <c r="FM182" i="24" s="1"/>
  <c r="FL182" i="24"/>
  <c r="FK182" i="24"/>
  <c r="FJ182" i="24"/>
  <c r="FB182" i="24"/>
  <c r="EW182" i="24"/>
  <c r="EZ182" i="24"/>
  <c r="EY182" i="24"/>
  <c r="EX182" i="24"/>
  <c r="EP182" i="24"/>
  <c r="EK182" i="24"/>
  <c r="EG182" i="24" s="1"/>
  <c r="EN182" i="24"/>
  <c r="EM182" i="24"/>
  <c r="EL182" i="24"/>
  <c r="ED182" i="24"/>
  <c r="DY182" i="24"/>
  <c r="EB182" i="24"/>
  <c r="EA182" i="24"/>
  <c r="DZ182" i="24"/>
  <c r="DR182" i="24"/>
  <c r="DM182" i="24"/>
  <c r="DQ182" i="24" s="1"/>
  <c r="DP182" i="24"/>
  <c r="DO182" i="24"/>
  <c r="DN182" i="24"/>
  <c r="DF182" i="24"/>
  <c r="DA182" i="24"/>
  <c r="CW182" i="24" s="1"/>
  <c r="DD182" i="24"/>
  <c r="DC182" i="24"/>
  <c r="DB182" i="24"/>
  <c r="CT182" i="24"/>
  <c r="CO182" i="24"/>
  <c r="CR182" i="24"/>
  <c r="CQ182" i="24"/>
  <c r="CP182" i="24"/>
  <c r="CH182" i="24"/>
  <c r="CC182" i="24"/>
  <c r="CF182" i="24"/>
  <c r="CE182" i="24"/>
  <c r="CD182" i="24"/>
  <c r="BV182" i="24"/>
  <c r="BQ182" i="24"/>
  <c r="BN182" i="24" s="1"/>
  <c r="BT182" i="24"/>
  <c r="BS182" i="24"/>
  <c r="BR182" i="24"/>
  <c r="BJ182" i="24"/>
  <c r="BE182" i="24"/>
  <c r="BI182" i="24" s="1"/>
  <c r="BH182" i="24"/>
  <c r="BG182" i="24"/>
  <c r="BF182" i="24"/>
  <c r="AX182" i="24"/>
  <c r="AS182" i="24"/>
  <c r="AV182" i="24"/>
  <c r="AU182" i="24"/>
  <c r="AT182" i="24"/>
  <c r="AL182" i="24"/>
  <c r="AG182" i="24"/>
  <c r="AJ182" i="24"/>
  <c r="AI182" i="24"/>
  <c r="AH182" i="24"/>
  <c r="Z182" i="24"/>
  <c r="U182" i="24"/>
  <c r="Y182" i="24" s="1"/>
  <c r="X182" i="24"/>
  <c r="W182" i="24"/>
  <c r="V182" i="24"/>
  <c r="N182" i="24"/>
  <c r="I182" i="24"/>
  <c r="F182" i="24" s="1"/>
  <c r="L182" i="24"/>
  <c r="K182" i="24"/>
  <c r="J182" i="24"/>
  <c r="KD181" i="24"/>
  <c r="JY181" i="24"/>
  <c r="KB181" i="24"/>
  <c r="KA181" i="24"/>
  <c r="JZ181" i="24"/>
  <c r="JR181" i="24"/>
  <c r="JM181" i="24"/>
  <c r="JP181" i="24"/>
  <c r="JO181" i="24"/>
  <c r="JN181" i="24"/>
  <c r="JF181" i="24"/>
  <c r="JA181" i="24"/>
  <c r="IW181" i="24" s="1"/>
  <c r="JD181" i="24"/>
  <c r="JC181" i="24"/>
  <c r="JB181" i="24"/>
  <c r="IT181" i="24"/>
  <c r="IO181" i="24"/>
  <c r="IR181" i="24"/>
  <c r="IQ181" i="24"/>
  <c r="IP181" i="24"/>
  <c r="IH181" i="24"/>
  <c r="IC181" i="24"/>
  <c r="IF181" i="24"/>
  <c r="IE181" i="24"/>
  <c r="ID181" i="24"/>
  <c r="HV181" i="24"/>
  <c r="HQ181" i="24"/>
  <c r="HT181" i="24"/>
  <c r="HS181" i="24"/>
  <c r="HR181" i="24"/>
  <c r="HJ181" i="24"/>
  <c r="HE181" i="24"/>
  <c r="HI181" i="24" s="1"/>
  <c r="HH181" i="24"/>
  <c r="HG181" i="24"/>
  <c r="HF181" i="24"/>
  <c r="GX181" i="24"/>
  <c r="GS181" i="24"/>
  <c r="GP181" i="24" s="1"/>
  <c r="GV181" i="24"/>
  <c r="GU181" i="24"/>
  <c r="GT181" i="24"/>
  <c r="GL181" i="24"/>
  <c r="GG181" i="24"/>
  <c r="GJ181" i="24"/>
  <c r="GI181" i="24"/>
  <c r="GH181" i="24"/>
  <c r="FZ181" i="24"/>
  <c r="FU181" i="24"/>
  <c r="FX181" i="24"/>
  <c r="FW181" i="24"/>
  <c r="FV181" i="24"/>
  <c r="FN181" i="24"/>
  <c r="FI181" i="24"/>
  <c r="FM181" i="24" s="1"/>
  <c r="FL181" i="24"/>
  <c r="FK181" i="24"/>
  <c r="FJ181" i="24"/>
  <c r="FB181" i="24"/>
  <c r="EW181" i="24"/>
  <c r="EZ181" i="24"/>
  <c r="EY181" i="24"/>
  <c r="EX181" i="24"/>
  <c r="EP181" i="24"/>
  <c r="EK181" i="24"/>
  <c r="EN181" i="24"/>
  <c r="EM181" i="24"/>
  <c r="EL181" i="24"/>
  <c r="ED181" i="24"/>
  <c r="DY181" i="24"/>
  <c r="EB181" i="24"/>
  <c r="EA181" i="24"/>
  <c r="DZ181" i="24"/>
  <c r="DR181" i="24"/>
  <c r="DM181" i="24"/>
  <c r="DJ181" i="24" s="1"/>
  <c r="DP181" i="24"/>
  <c r="DO181" i="24"/>
  <c r="DN181" i="24"/>
  <c r="DF181" i="24"/>
  <c r="DA181" i="24"/>
  <c r="DD181" i="24"/>
  <c r="DC181" i="24"/>
  <c r="DB181" i="24"/>
  <c r="CT181" i="24"/>
  <c r="CO181" i="24"/>
  <c r="CK181" i="24" s="1"/>
  <c r="CR181" i="24"/>
  <c r="CQ181" i="24"/>
  <c r="CP181" i="24"/>
  <c r="CH181" i="24"/>
  <c r="CC181" i="24"/>
  <c r="CF181" i="24"/>
  <c r="CE181" i="24"/>
  <c r="CD181" i="24"/>
  <c r="BV181" i="24"/>
  <c r="BQ181" i="24"/>
  <c r="BU181" i="24" s="1"/>
  <c r="BT181" i="24"/>
  <c r="BS181" i="24"/>
  <c r="BR181" i="24"/>
  <c r="BJ181" i="24"/>
  <c r="BE181" i="24"/>
  <c r="BH181" i="24"/>
  <c r="BG181" i="24"/>
  <c r="BF181" i="24"/>
  <c r="AX181" i="24"/>
  <c r="AS181" i="24"/>
  <c r="AO181" i="24" s="1"/>
  <c r="AV181" i="24"/>
  <c r="AU181" i="24"/>
  <c r="AT181" i="24"/>
  <c r="AL181" i="24"/>
  <c r="AG181" i="24"/>
  <c r="AJ181" i="24"/>
  <c r="AI181" i="24"/>
  <c r="AH181" i="24"/>
  <c r="Z181" i="24"/>
  <c r="U181" i="24"/>
  <c r="Y181" i="24" s="1"/>
  <c r="X181" i="24"/>
  <c r="W181" i="24"/>
  <c r="V181" i="24"/>
  <c r="N181" i="24"/>
  <c r="I181" i="24"/>
  <c r="L181" i="24"/>
  <c r="K181" i="24"/>
  <c r="J181" i="24"/>
  <c r="KB167" i="24"/>
  <c r="KA167" i="24"/>
  <c r="JZ167" i="24"/>
  <c r="JP167" i="24"/>
  <c r="JO167" i="24"/>
  <c r="JN167" i="24"/>
  <c r="JD167" i="24"/>
  <c r="JC167" i="24"/>
  <c r="JB167" i="24"/>
  <c r="IR167" i="24"/>
  <c r="IQ167" i="24"/>
  <c r="IP167" i="24"/>
  <c r="IF167" i="24"/>
  <c r="IE167" i="24"/>
  <c r="ID167" i="24"/>
  <c r="HT167" i="24"/>
  <c r="HS167" i="24"/>
  <c r="HR167" i="24"/>
  <c r="HH167" i="24"/>
  <c r="HG167" i="24"/>
  <c r="HF167" i="24"/>
  <c r="GV167" i="24"/>
  <c r="GU167" i="24"/>
  <c r="GT167" i="24"/>
  <c r="GJ167" i="24"/>
  <c r="GI167" i="24"/>
  <c r="GH167" i="24"/>
  <c r="FX167" i="24"/>
  <c r="FW167" i="24"/>
  <c r="FV167" i="24"/>
  <c r="FI167" i="24"/>
  <c r="FE167" i="24" s="1"/>
  <c r="FL167" i="24"/>
  <c r="FK167" i="24"/>
  <c r="FJ167" i="24"/>
  <c r="EW167" i="24"/>
  <c r="ES167" i="24" s="1"/>
  <c r="EZ167" i="24"/>
  <c r="EY167" i="24"/>
  <c r="EX167" i="24"/>
  <c r="EK167" i="24"/>
  <c r="EJ167" i="24" s="1"/>
  <c r="EN167" i="24"/>
  <c r="EM167" i="24"/>
  <c r="EL167" i="24"/>
  <c r="DY167" i="24"/>
  <c r="EB167" i="24"/>
  <c r="EA167" i="24"/>
  <c r="DZ167" i="24"/>
  <c r="DM167" i="24"/>
  <c r="DP167" i="24"/>
  <c r="DO167" i="24"/>
  <c r="DN167" i="24"/>
  <c r="DA167" i="24"/>
  <c r="CY167" i="24" s="1"/>
  <c r="DD167" i="24"/>
  <c r="DC167" i="24"/>
  <c r="DB167" i="24"/>
  <c r="CO167" i="24"/>
  <c r="CK167" i="24" s="1"/>
  <c r="CR167" i="24"/>
  <c r="CQ167" i="24"/>
  <c r="CP167" i="24"/>
  <c r="CC167" i="24"/>
  <c r="CF167" i="24"/>
  <c r="CE167" i="24"/>
  <c r="CD167" i="24"/>
  <c r="BQ167" i="24"/>
  <c r="BT167" i="24"/>
  <c r="BS167" i="24"/>
  <c r="BR167" i="24"/>
  <c r="BE167" i="24"/>
  <c r="BH167" i="24"/>
  <c r="BG167" i="24"/>
  <c r="BF167" i="24"/>
  <c r="AS167" i="24"/>
  <c r="AQ167" i="24" s="1"/>
  <c r="AV167" i="24"/>
  <c r="AU167" i="24"/>
  <c r="AT167" i="24"/>
  <c r="AG167" i="24"/>
  <c r="AF167" i="24" s="1"/>
  <c r="AJ167" i="24"/>
  <c r="AI167" i="24"/>
  <c r="AH167" i="24"/>
  <c r="U167" i="24"/>
  <c r="X167" i="24"/>
  <c r="W167" i="24"/>
  <c r="V167" i="24"/>
  <c r="I167" i="24"/>
  <c r="L167" i="24"/>
  <c r="K167" i="24"/>
  <c r="J167" i="24"/>
  <c r="KB166" i="24"/>
  <c r="KA166" i="24"/>
  <c r="JZ166" i="24"/>
  <c r="JP166" i="24"/>
  <c r="JO166" i="24"/>
  <c r="JN166" i="24"/>
  <c r="JD166" i="24"/>
  <c r="JC166" i="24"/>
  <c r="JB166" i="24"/>
  <c r="IR166" i="24"/>
  <c r="IQ166" i="24"/>
  <c r="IP166" i="24"/>
  <c r="IF166" i="24"/>
  <c r="IE166" i="24"/>
  <c r="ID166" i="24"/>
  <c r="HT166" i="24"/>
  <c r="HS166" i="24"/>
  <c r="HR166" i="24"/>
  <c r="HH166" i="24"/>
  <c r="HG166" i="24"/>
  <c r="HF166" i="24"/>
  <c r="GV166" i="24"/>
  <c r="GU166" i="24"/>
  <c r="GT166" i="24"/>
  <c r="GJ166" i="24"/>
  <c r="GI166" i="24"/>
  <c r="GH166" i="24"/>
  <c r="FX166" i="24"/>
  <c r="FW166" i="24"/>
  <c r="FV166" i="24"/>
  <c r="FI166" i="24"/>
  <c r="FL166" i="24"/>
  <c r="FK166" i="24"/>
  <c r="FJ166" i="24"/>
  <c r="EW166" i="24"/>
  <c r="EV166" i="24" s="1"/>
  <c r="EZ166" i="24"/>
  <c r="EY166" i="24"/>
  <c r="EX166" i="24"/>
  <c r="EK166" i="24"/>
  <c r="EN166" i="24"/>
  <c r="EM166" i="24"/>
  <c r="EL166" i="24"/>
  <c r="DY166" i="24"/>
  <c r="DU166" i="24" s="1"/>
  <c r="EB166" i="24"/>
  <c r="EA166" i="24"/>
  <c r="DZ166" i="24"/>
  <c r="DM166" i="24"/>
  <c r="DP166" i="24"/>
  <c r="DO166" i="24"/>
  <c r="DN166" i="24"/>
  <c r="DA166" i="24"/>
  <c r="DD166" i="24"/>
  <c r="DC166" i="24"/>
  <c r="DB166" i="24"/>
  <c r="CO166" i="24"/>
  <c r="CK166" i="24" s="1"/>
  <c r="CR166" i="24"/>
  <c r="CQ166" i="24"/>
  <c r="CP166" i="24"/>
  <c r="CC166" i="24"/>
  <c r="CF166" i="24"/>
  <c r="CE166" i="24"/>
  <c r="CD166" i="24"/>
  <c r="BQ166" i="24"/>
  <c r="BT166" i="24"/>
  <c r="BS166" i="24"/>
  <c r="BR166" i="24"/>
  <c r="BE166" i="24"/>
  <c r="BH166" i="24"/>
  <c r="BG166" i="24"/>
  <c r="BF166" i="24"/>
  <c r="AS166" i="24"/>
  <c r="AV166" i="24"/>
  <c r="AU166" i="24"/>
  <c r="AT166" i="24"/>
  <c r="AG166" i="24"/>
  <c r="AJ166" i="24"/>
  <c r="AI166" i="24"/>
  <c r="AH166" i="24"/>
  <c r="U166" i="24"/>
  <c r="R166" i="24" s="1"/>
  <c r="X166" i="24"/>
  <c r="W166" i="24"/>
  <c r="V166" i="24"/>
  <c r="I166" i="24"/>
  <c r="E166" i="24" s="1"/>
  <c r="L166" i="24"/>
  <c r="K166" i="24"/>
  <c r="J166" i="24"/>
  <c r="KB165" i="24"/>
  <c r="KA165" i="24"/>
  <c r="JZ165" i="24"/>
  <c r="JP165" i="24"/>
  <c r="JO165" i="24"/>
  <c r="JN165" i="24"/>
  <c r="JD165" i="24"/>
  <c r="JC165" i="24"/>
  <c r="JB165" i="24"/>
  <c r="IR165" i="24"/>
  <c r="IQ165" i="24"/>
  <c r="IP165" i="24"/>
  <c r="IF165" i="24"/>
  <c r="IE165" i="24"/>
  <c r="ID165" i="24"/>
  <c r="HT165" i="24"/>
  <c r="HS165" i="24"/>
  <c r="HR165" i="24"/>
  <c r="HH165" i="24"/>
  <c r="HG165" i="24"/>
  <c r="HF165" i="24"/>
  <c r="GV165" i="24"/>
  <c r="GU165" i="24"/>
  <c r="GT165" i="24"/>
  <c r="GJ165" i="24"/>
  <c r="GI165" i="24"/>
  <c r="GH165" i="24"/>
  <c r="FX165" i="24"/>
  <c r="FW165" i="24"/>
  <c r="FV165" i="24"/>
  <c r="FI165" i="24"/>
  <c r="FG165" i="24" s="1"/>
  <c r="FL165" i="24"/>
  <c r="FK165" i="24"/>
  <c r="FJ165" i="24"/>
  <c r="EW165" i="24"/>
  <c r="EZ165" i="24"/>
  <c r="EY165" i="24"/>
  <c r="EX165" i="24"/>
  <c r="EK165" i="24"/>
  <c r="EI165" i="24" s="1"/>
  <c r="EN165" i="24"/>
  <c r="EM165" i="24"/>
  <c r="EL165" i="24"/>
  <c r="DY165" i="24"/>
  <c r="EC165" i="24" s="1"/>
  <c r="EB165" i="24"/>
  <c r="EA165" i="24"/>
  <c r="DZ165" i="24"/>
  <c r="DM165" i="24"/>
  <c r="DP165" i="24"/>
  <c r="DO165" i="24"/>
  <c r="DN165" i="24"/>
  <c r="DA165" i="24"/>
  <c r="DD165" i="24"/>
  <c r="DC165" i="24"/>
  <c r="DB165" i="24"/>
  <c r="CO165" i="24"/>
  <c r="CL165" i="24" s="1"/>
  <c r="CR165" i="24"/>
  <c r="CQ165" i="24"/>
  <c r="CP165" i="24"/>
  <c r="CC165" i="24"/>
  <c r="CF165" i="24"/>
  <c r="CE165" i="24"/>
  <c r="CD165" i="24"/>
  <c r="BQ165" i="24"/>
  <c r="BT165" i="24"/>
  <c r="BS165" i="24"/>
  <c r="BR165" i="24"/>
  <c r="BE165" i="24"/>
  <c r="BH165" i="24"/>
  <c r="BG165" i="24"/>
  <c r="BF165" i="24"/>
  <c r="AS165" i="24"/>
  <c r="AV165" i="24"/>
  <c r="AU165" i="24"/>
  <c r="AT165" i="24"/>
  <c r="AG165" i="24"/>
  <c r="AJ165" i="24"/>
  <c r="AI165" i="24"/>
  <c r="AH165" i="24"/>
  <c r="U165" i="24"/>
  <c r="T165" i="24" s="1"/>
  <c r="X165" i="24"/>
  <c r="W165" i="24"/>
  <c r="V165" i="24"/>
  <c r="I165" i="24"/>
  <c r="L165" i="24"/>
  <c r="K165" i="24"/>
  <c r="J165" i="24"/>
  <c r="KB164" i="24"/>
  <c r="KA164" i="24"/>
  <c r="JZ164" i="24"/>
  <c r="JP164" i="24"/>
  <c r="JO164" i="24"/>
  <c r="JN164" i="24"/>
  <c r="JD164" i="24"/>
  <c r="JC164" i="24"/>
  <c r="JB164" i="24"/>
  <c r="IR164" i="24"/>
  <c r="IQ164" i="24"/>
  <c r="IP164" i="24"/>
  <c r="IF164" i="24"/>
  <c r="IE164" i="24"/>
  <c r="ID164" i="24"/>
  <c r="HT164" i="24"/>
  <c r="HS164" i="24"/>
  <c r="HR164" i="24"/>
  <c r="HH164" i="24"/>
  <c r="HG164" i="24"/>
  <c r="HF164" i="24"/>
  <c r="GV164" i="24"/>
  <c r="GU164" i="24"/>
  <c r="GT164" i="24"/>
  <c r="GJ164" i="24"/>
  <c r="GI164" i="24"/>
  <c r="GH164" i="24"/>
  <c r="FX164" i="24"/>
  <c r="FW164" i="24"/>
  <c r="FV164" i="24"/>
  <c r="FI164" i="24"/>
  <c r="FF164" i="24" s="1"/>
  <c r="FL164" i="24"/>
  <c r="FK164" i="24"/>
  <c r="FJ164" i="24"/>
  <c r="EW164" i="24"/>
  <c r="EZ164" i="24"/>
  <c r="EY164" i="24"/>
  <c r="EX164" i="24"/>
  <c r="EK164" i="24"/>
  <c r="EN164" i="24"/>
  <c r="EM164" i="24"/>
  <c r="EL164" i="24"/>
  <c r="DY164" i="24"/>
  <c r="EB164" i="24"/>
  <c r="EA164" i="24"/>
  <c r="DZ164" i="24"/>
  <c r="DM164" i="24"/>
  <c r="DP164" i="24"/>
  <c r="DO164" i="24"/>
  <c r="DN164" i="24"/>
  <c r="DA164" i="24"/>
  <c r="DE164" i="24" s="1"/>
  <c r="DD164" i="24"/>
  <c r="DC164" i="24"/>
  <c r="DB164" i="24"/>
  <c r="CO164" i="24"/>
  <c r="CR164" i="24"/>
  <c r="CQ164" i="24"/>
  <c r="CP164" i="24"/>
  <c r="CC164" i="24"/>
  <c r="CF164" i="24"/>
  <c r="CE164" i="24"/>
  <c r="CD164" i="24"/>
  <c r="BQ164" i="24"/>
  <c r="BT164" i="24"/>
  <c r="BS164" i="24"/>
  <c r="BR164" i="24"/>
  <c r="BE164" i="24"/>
  <c r="BH164" i="24"/>
  <c r="BG164" i="24"/>
  <c r="BF164" i="24"/>
  <c r="AS164" i="24"/>
  <c r="AW164" i="24" s="1"/>
  <c r="AV164" i="24"/>
  <c r="AU164" i="24"/>
  <c r="AT164" i="24"/>
  <c r="AG164" i="24"/>
  <c r="AC164" i="24" s="1"/>
  <c r="AJ164" i="24"/>
  <c r="AI164" i="24"/>
  <c r="AH164" i="24"/>
  <c r="U164" i="24"/>
  <c r="X164" i="24"/>
  <c r="W164" i="24"/>
  <c r="V164" i="24"/>
  <c r="I164" i="24"/>
  <c r="L164" i="24"/>
  <c r="K164" i="24"/>
  <c r="J164" i="24"/>
  <c r="KB163" i="24"/>
  <c r="KA163" i="24"/>
  <c r="JZ163" i="24"/>
  <c r="JP163" i="24"/>
  <c r="JO163" i="24"/>
  <c r="JN163" i="24"/>
  <c r="JD163" i="24"/>
  <c r="JC163" i="24"/>
  <c r="JB163" i="24"/>
  <c r="IR163" i="24"/>
  <c r="IQ163" i="24"/>
  <c r="IP163" i="24"/>
  <c r="IF163" i="24"/>
  <c r="IE163" i="24"/>
  <c r="ID163" i="24"/>
  <c r="HT163" i="24"/>
  <c r="HS163" i="24"/>
  <c r="HR163" i="24"/>
  <c r="HH163" i="24"/>
  <c r="HG163" i="24"/>
  <c r="HF163" i="24"/>
  <c r="GV163" i="24"/>
  <c r="GU163" i="24"/>
  <c r="GT163" i="24"/>
  <c r="GJ163" i="24"/>
  <c r="GI163" i="24"/>
  <c r="GH163" i="24"/>
  <c r="FX163" i="24"/>
  <c r="FW163" i="24"/>
  <c r="FV163" i="24"/>
  <c r="FI163" i="24"/>
  <c r="FL163" i="24"/>
  <c r="FK163" i="24"/>
  <c r="FJ163" i="24"/>
  <c r="EW163" i="24"/>
  <c r="EZ163" i="24"/>
  <c r="EY163" i="24"/>
  <c r="EX163" i="24"/>
  <c r="EK163" i="24"/>
  <c r="EN163" i="24"/>
  <c r="EM163" i="24"/>
  <c r="EL163" i="24"/>
  <c r="DY163" i="24"/>
  <c r="DU163" i="24" s="1"/>
  <c r="EB163" i="24"/>
  <c r="EA163" i="24"/>
  <c r="DZ163" i="24"/>
  <c r="DM163" i="24"/>
  <c r="DQ163" i="24" s="1"/>
  <c r="DP163" i="24"/>
  <c r="DO163" i="24"/>
  <c r="DN163" i="24"/>
  <c r="DA163" i="24"/>
  <c r="DD163" i="24"/>
  <c r="DC163" i="24"/>
  <c r="DB163" i="24"/>
  <c r="CO163" i="24"/>
  <c r="CR163" i="24"/>
  <c r="CQ163" i="24"/>
  <c r="CP163" i="24"/>
  <c r="CC163" i="24"/>
  <c r="CF163" i="24"/>
  <c r="CE163" i="24"/>
  <c r="CD163" i="24"/>
  <c r="BQ163" i="24"/>
  <c r="BM163" i="24" s="1"/>
  <c r="BT163" i="24"/>
  <c r="BS163" i="24"/>
  <c r="BR163" i="24"/>
  <c r="BE163" i="24"/>
  <c r="BH163" i="24"/>
  <c r="BG163" i="24"/>
  <c r="BF163" i="24"/>
  <c r="AS163" i="24"/>
  <c r="AV163" i="24"/>
  <c r="AU163" i="24"/>
  <c r="AT163" i="24"/>
  <c r="AG163" i="24"/>
  <c r="AJ163" i="24"/>
  <c r="AI163" i="24"/>
  <c r="AH163" i="24"/>
  <c r="U163" i="24"/>
  <c r="Q163" i="24" s="1"/>
  <c r="X163" i="24"/>
  <c r="W163" i="24"/>
  <c r="V163" i="24"/>
  <c r="I163" i="24"/>
  <c r="L163" i="24"/>
  <c r="K163" i="24"/>
  <c r="J163" i="24"/>
  <c r="KB162" i="24"/>
  <c r="KA162" i="24"/>
  <c r="JZ162" i="24"/>
  <c r="JP162" i="24"/>
  <c r="JO162" i="24"/>
  <c r="JN162" i="24"/>
  <c r="JD162" i="24"/>
  <c r="JC162" i="24"/>
  <c r="JB162" i="24"/>
  <c r="IR162" i="24"/>
  <c r="IQ162" i="24"/>
  <c r="IP162" i="24"/>
  <c r="IF162" i="24"/>
  <c r="IE162" i="24"/>
  <c r="ID162" i="24"/>
  <c r="HT162" i="24"/>
  <c r="HS162" i="24"/>
  <c r="HR162" i="24"/>
  <c r="HH162" i="24"/>
  <c r="HG162" i="24"/>
  <c r="HF162" i="24"/>
  <c r="GV162" i="24"/>
  <c r="GU162" i="24"/>
  <c r="GT162" i="24"/>
  <c r="GJ162" i="24"/>
  <c r="GI162" i="24"/>
  <c r="GH162" i="24"/>
  <c r="FX162" i="24"/>
  <c r="FW162" i="24"/>
  <c r="FV162" i="24"/>
  <c r="FI162" i="24"/>
  <c r="FL162" i="24"/>
  <c r="FK162" i="24"/>
  <c r="FJ162" i="24"/>
  <c r="EW162" i="24"/>
  <c r="EU162" i="24" s="1"/>
  <c r="EZ162" i="24"/>
  <c r="EY162" i="24"/>
  <c r="EX162" i="24"/>
  <c r="EK162" i="24"/>
  <c r="EO162" i="24" s="1"/>
  <c r="EN162" i="24"/>
  <c r="EM162" i="24"/>
  <c r="EL162" i="24"/>
  <c r="DY162" i="24"/>
  <c r="DX162" i="24" s="1"/>
  <c r="EB162" i="24"/>
  <c r="EA162" i="24"/>
  <c r="DZ162" i="24"/>
  <c r="DM162" i="24"/>
  <c r="DP162" i="24"/>
  <c r="DO162" i="24"/>
  <c r="DN162" i="24"/>
  <c r="DA162" i="24"/>
  <c r="DD162" i="24"/>
  <c r="DC162" i="24"/>
  <c r="DB162" i="24"/>
  <c r="CO162" i="24"/>
  <c r="CR162" i="24"/>
  <c r="CQ162" i="24"/>
  <c r="CP162" i="24"/>
  <c r="CC162" i="24"/>
  <c r="CA162" i="24" s="1"/>
  <c r="CF162" i="24"/>
  <c r="CE162" i="24"/>
  <c r="CD162" i="24"/>
  <c r="BQ162" i="24"/>
  <c r="BU162" i="24" s="1"/>
  <c r="BT162" i="24"/>
  <c r="BS162" i="24"/>
  <c r="BR162" i="24"/>
  <c r="BE162" i="24"/>
  <c r="BC162" i="24" s="1"/>
  <c r="BH162" i="24"/>
  <c r="BG162" i="24"/>
  <c r="BF162" i="24"/>
  <c r="AS162" i="24"/>
  <c r="AV162" i="24"/>
  <c r="AU162" i="24"/>
  <c r="AT162" i="24"/>
  <c r="AG162" i="24"/>
  <c r="AJ162" i="24"/>
  <c r="AI162" i="24"/>
  <c r="AH162" i="24"/>
  <c r="U162" i="24"/>
  <c r="Q162" i="24" s="1"/>
  <c r="X162" i="24"/>
  <c r="W162" i="24"/>
  <c r="V162" i="24"/>
  <c r="I162" i="24"/>
  <c r="F162" i="24" s="1"/>
  <c r="L162" i="24"/>
  <c r="K162" i="24"/>
  <c r="J162" i="24"/>
  <c r="KB161" i="24"/>
  <c r="KA161" i="24"/>
  <c r="JZ161" i="24"/>
  <c r="JP161" i="24"/>
  <c r="JO161" i="24"/>
  <c r="JN161" i="24"/>
  <c r="JD161" i="24"/>
  <c r="JC161" i="24"/>
  <c r="JB161" i="24"/>
  <c r="IR161" i="24"/>
  <c r="IQ161" i="24"/>
  <c r="IP161" i="24"/>
  <c r="IF161" i="24"/>
  <c r="IE161" i="24"/>
  <c r="ID161" i="24"/>
  <c r="HT161" i="24"/>
  <c r="HS161" i="24"/>
  <c r="HR161" i="24"/>
  <c r="HH161" i="24"/>
  <c r="HG161" i="24"/>
  <c r="HF161" i="24"/>
  <c r="GV161" i="24"/>
  <c r="GU161" i="24"/>
  <c r="GT161" i="24"/>
  <c r="GJ161" i="24"/>
  <c r="GI161" i="24"/>
  <c r="GH161" i="24"/>
  <c r="FX161" i="24"/>
  <c r="FW161" i="24"/>
  <c r="FV161" i="24"/>
  <c r="FI161" i="24"/>
  <c r="FG161" i="24" s="1"/>
  <c r="FL161" i="24"/>
  <c r="FK161" i="24"/>
  <c r="FJ161" i="24"/>
  <c r="EW161" i="24"/>
  <c r="EZ161" i="24"/>
  <c r="EY161" i="24"/>
  <c r="EX161" i="24"/>
  <c r="EK161" i="24"/>
  <c r="EN161" i="24"/>
  <c r="EM161" i="24"/>
  <c r="EL161" i="24"/>
  <c r="DY161" i="24"/>
  <c r="EB161" i="24"/>
  <c r="EA161" i="24"/>
  <c r="DZ161" i="24"/>
  <c r="DM161" i="24"/>
  <c r="DP161" i="24"/>
  <c r="DO161" i="24"/>
  <c r="DN161" i="24"/>
  <c r="DA161" i="24"/>
  <c r="CY161" i="24" s="1"/>
  <c r="DD161" i="24"/>
  <c r="DC161" i="24"/>
  <c r="DB161" i="24"/>
  <c r="CO161" i="24"/>
  <c r="CR161" i="24"/>
  <c r="CQ161" i="24"/>
  <c r="CP161" i="24"/>
  <c r="CC161" i="24"/>
  <c r="CF161" i="24"/>
  <c r="CE161" i="24"/>
  <c r="CD161" i="24"/>
  <c r="BQ161" i="24"/>
  <c r="BT161" i="24"/>
  <c r="BS161" i="24"/>
  <c r="BR161" i="24"/>
  <c r="BE161" i="24"/>
  <c r="BH161" i="24"/>
  <c r="BG161" i="24"/>
  <c r="BF161" i="24"/>
  <c r="AS161" i="24"/>
  <c r="AW161" i="24" s="1"/>
  <c r="AV161" i="24"/>
  <c r="AU161" i="24"/>
  <c r="AT161" i="24"/>
  <c r="AG161" i="24"/>
  <c r="AJ161" i="24"/>
  <c r="AI161" i="24"/>
  <c r="AH161" i="24"/>
  <c r="U161" i="24"/>
  <c r="S161" i="24" s="1"/>
  <c r="X161" i="24"/>
  <c r="W161" i="24"/>
  <c r="V161" i="24"/>
  <c r="I161" i="24"/>
  <c r="H161" i="24" s="1"/>
  <c r="L161" i="24"/>
  <c r="K161" i="24"/>
  <c r="J161" i="24"/>
  <c r="KB160" i="24"/>
  <c r="KA160" i="24"/>
  <c r="JZ160" i="24"/>
  <c r="JP160" i="24"/>
  <c r="JO160" i="24"/>
  <c r="JN160" i="24"/>
  <c r="JD160" i="24"/>
  <c r="JC160" i="24"/>
  <c r="JB160" i="24"/>
  <c r="IR160" i="24"/>
  <c r="IQ160" i="24"/>
  <c r="IP160" i="24"/>
  <c r="IF160" i="24"/>
  <c r="IE160" i="24"/>
  <c r="ID160" i="24"/>
  <c r="HT160" i="24"/>
  <c r="HS160" i="24"/>
  <c r="HR160" i="24"/>
  <c r="HH160" i="24"/>
  <c r="HG160" i="24"/>
  <c r="HF160" i="24"/>
  <c r="GV160" i="24"/>
  <c r="GU160" i="24"/>
  <c r="GT160" i="24"/>
  <c r="GJ160" i="24"/>
  <c r="GI160" i="24"/>
  <c r="GH160" i="24"/>
  <c r="FX160" i="24"/>
  <c r="FW160" i="24"/>
  <c r="FV160" i="24"/>
  <c r="FI160" i="24"/>
  <c r="FG160" i="24" s="1"/>
  <c r="FL160" i="24"/>
  <c r="FK160" i="24"/>
  <c r="FJ160" i="24"/>
  <c r="EW160" i="24"/>
  <c r="FA160" i="24" s="1"/>
  <c r="EZ160" i="24"/>
  <c r="EY160" i="24"/>
  <c r="EX160" i="24"/>
  <c r="EK160" i="24"/>
  <c r="EN160" i="24"/>
  <c r="EM160" i="24"/>
  <c r="EL160" i="24"/>
  <c r="DY160" i="24"/>
  <c r="DX160" i="24" s="1"/>
  <c r="EB160" i="24"/>
  <c r="EA160" i="24"/>
  <c r="DZ160" i="24"/>
  <c r="DM160" i="24"/>
  <c r="DL160" i="24" s="1"/>
  <c r="DP160" i="24"/>
  <c r="DO160" i="24"/>
  <c r="DN160" i="24"/>
  <c r="DA160" i="24"/>
  <c r="CZ160" i="24" s="1"/>
  <c r="DD160" i="24"/>
  <c r="DC160" i="24"/>
  <c r="DB160" i="24"/>
  <c r="CO160" i="24"/>
  <c r="CR160" i="24"/>
  <c r="CQ160" i="24"/>
  <c r="CP160" i="24"/>
  <c r="CC160" i="24"/>
  <c r="CB160" i="24" s="1"/>
  <c r="CF160" i="24"/>
  <c r="CE160" i="24"/>
  <c r="CD160" i="24"/>
  <c r="BQ160" i="24"/>
  <c r="BT160" i="24"/>
  <c r="BS160" i="24"/>
  <c r="BR160" i="24"/>
  <c r="BE160" i="24"/>
  <c r="BB160" i="24" s="1"/>
  <c r="BH160" i="24"/>
  <c r="BG160" i="24"/>
  <c r="BF160" i="24"/>
  <c r="AS160" i="24"/>
  <c r="AW160" i="24" s="1"/>
  <c r="AV160" i="24"/>
  <c r="AU160" i="24"/>
  <c r="AT160" i="24"/>
  <c r="AG160" i="24"/>
  <c r="AK160" i="24" s="1"/>
  <c r="AJ160" i="24"/>
  <c r="AI160" i="24"/>
  <c r="AH160" i="24"/>
  <c r="U160" i="24"/>
  <c r="R160" i="24" s="1"/>
  <c r="X160" i="24"/>
  <c r="W160" i="24"/>
  <c r="V160" i="24"/>
  <c r="I160" i="24"/>
  <c r="M160" i="24" s="1"/>
  <c r="L160" i="24"/>
  <c r="K160" i="24"/>
  <c r="J160" i="24"/>
  <c r="KB159" i="24"/>
  <c r="KA159" i="24"/>
  <c r="JZ159" i="24"/>
  <c r="JP159" i="24"/>
  <c r="JO159" i="24"/>
  <c r="JN159" i="24"/>
  <c r="JD159" i="24"/>
  <c r="JC159" i="24"/>
  <c r="JB159" i="24"/>
  <c r="IR159" i="24"/>
  <c r="IQ159" i="24"/>
  <c r="IP159" i="24"/>
  <c r="IF159" i="24"/>
  <c r="IE159" i="24"/>
  <c r="ID159" i="24"/>
  <c r="HT159" i="24"/>
  <c r="HS159" i="24"/>
  <c r="HR159" i="24"/>
  <c r="HH159" i="24"/>
  <c r="HG159" i="24"/>
  <c r="HF159" i="24"/>
  <c r="GV159" i="24"/>
  <c r="GU159" i="24"/>
  <c r="GT159" i="24"/>
  <c r="GJ159" i="24"/>
  <c r="GI159" i="24"/>
  <c r="GH159" i="24"/>
  <c r="FX159" i="24"/>
  <c r="FW159" i="24"/>
  <c r="FV159" i="24"/>
  <c r="FI159" i="24"/>
  <c r="FE159" i="24" s="1"/>
  <c r="FL159" i="24"/>
  <c r="FK159" i="24"/>
  <c r="FJ159" i="24"/>
  <c r="EW159" i="24"/>
  <c r="EZ159" i="24"/>
  <c r="EY159" i="24"/>
  <c r="EX159" i="24"/>
  <c r="EK159" i="24"/>
  <c r="EJ159" i="24" s="1"/>
  <c r="EN159" i="24"/>
  <c r="EM159" i="24"/>
  <c r="EL159" i="24"/>
  <c r="DY159" i="24"/>
  <c r="EB159" i="24"/>
  <c r="EA159" i="24"/>
  <c r="DZ159" i="24"/>
  <c r="DM159" i="24"/>
  <c r="DP159" i="24"/>
  <c r="DO159" i="24"/>
  <c r="DN159" i="24"/>
  <c r="DA159" i="24"/>
  <c r="DD159" i="24"/>
  <c r="DC159" i="24"/>
  <c r="DB159" i="24"/>
  <c r="CO159" i="24"/>
  <c r="CR159" i="24"/>
  <c r="CQ159" i="24"/>
  <c r="CP159" i="24"/>
  <c r="CC159" i="24"/>
  <c r="CG159" i="24" s="1"/>
  <c r="CF159" i="24"/>
  <c r="CE159" i="24"/>
  <c r="CD159" i="24"/>
  <c r="BQ159" i="24"/>
  <c r="BM159" i="24" s="1"/>
  <c r="BT159" i="24"/>
  <c r="BS159" i="24"/>
  <c r="BR159" i="24"/>
  <c r="BE159" i="24"/>
  <c r="BH159" i="24"/>
  <c r="BG159" i="24"/>
  <c r="BF159" i="24"/>
  <c r="AS159" i="24"/>
  <c r="AO159" i="24" s="1"/>
  <c r="AV159" i="24"/>
  <c r="AU159" i="24"/>
  <c r="AT159" i="24"/>
  <c r="AG159" i="24"/>
  <c r="AK159" i="24" s="1"/>
  <c r="AJ159" i="24"/>
  <c r="AI159" i="24"/>
  <c r="AH159" i="24"/>
  <c r="U159" i="24"/>
  <c r="X159" i="24"/>
  <c r="W159" i="24"/>
  <c r="V159" i="24"/>
  <c r="I159" i="24"/>
  <c r="F159" i="24" s="1"/>
  <c r="L159" i="24"/>
  <c r="K159" i="24"/>
  <c r="J159" i="24"/>
  <c r="KB158" i="24"/>
  <c r="KA158" i="24"/>
  <c r="JZ158" i="24"/>
  <c r="JP158" i="24"/>
  <c r="JO158" i="24"/>
  <c r="JN158" i="24"/>
  <c r="JD158" i="24"/>
  <c r="JC158" i="24"/>
  <c r="JB158" i="24"/>
  <c r="IR158" i="24"/>
  <c r="IQ158" i="24"/>
  <c r="IP158" i="24"/>
  <c r="IF158" i="24"/>
  <c r="IE158" i="24"/>
  <c r="ID158" i="24"/>
  <c r="HT158" i="24"/>
  <c r="HS158" i="24"/>
  <c r="HR158" i="24"/>
  <c r="HH158" i="24"/>
  <c r="HG158" i="24"/>
  <c r="HF158" i="24"/>
  <c r="GV158" i="24"/>
  <c r="GU158" i="24"/>
  <c r="GT158" i="24"/>
  <c r="GJ158" i="24"/>
  <c r="GI158" i="24"/>
  <c r="GH158" i="24"/>
  <c r="FX158" i="24"/>
  <c r="FW158" i="24"/>
  <c r="FV158" i="24"/>
  <c r="FI158" i="24"/>
  <c r="FF158" i="24" s="1"/>
  <c r="FL158" i="24"/>
  <c r="FK158" i="24"/>
  <c r="FJ158" i="24"/>
  <c r="EW158" i="24"/>
  <c r="EZ158" i="24"/>
  <c r="EY158" i="24"/>
  <c r="EX158" i="24"/>
  <c r="EK158" i="24"/>
  <c r="EN158" i="24"/>
  <c r="EM158" i="24"/>
  <c r="EL158" i="24"/>
  <c r="DY158" i="24"/>
  <c r="EB158" i="24"/>
  <c r="EA158" i="24"/>
  <c r="DZ158" i="24"/>
  <c r="DM158" i="24"/>
  <c r="DP158" i="24"/>
  <c r="DO158" i="24"/>
  <c r="DN158" i="24"/>
  <c r="DA158" i="24"/>
  <c r="DD158" i="24"/>
  <c r="DC158" i="24"/>
  <c r="DB158" i="24"/>
  <c r="CO158" i="24"/>
  <c r="CR158" i="24"/>
  <c r="CQ158" i="24"/>
  <c r="CP158" i="24"/>
  <c r="CC158" i="24"/>
  <c r="BY158" i="24" s="1"/>
  <c r="CF158" i="24"/>
  <c r="CE158" i="24"/>
  <c r="CD158" i="24"/>
  <c r="BQ158" i="24"/>
  <c r="BT158" i="24"/>
  <c r="BS158" i="24"/>
  <c r="BR158" i="24"/>
  <c r="BE158" i="24"/>
  <c r="BH158" i="24"/>
  <c r="BG158" i="24"/>
  <c r="BF158" i="24"/>
  <c r="AS158" i="24"/>
  <c r="AR158" i="24" s="1"/>
  <c r="AV158" i="24"/>
  <c r="AU158" i="24"/>
  <c r="AT158" i="24"/>
  <c r="AG158" i="24"/>
  <c r="AK158" i="24" s="1"/>
  <c r="AJ158" i="24"/>
  <c r="AI158" i="24"/>
  <c r="AH158" i="24"/>
  <c r="U158" i="24"/>
  <c r="S158" i="24" s="1"/>
  <c r="X158" i="24"/>
  <c r="W158" i="24"/>
  <c r="V158" i="24"/>
  <c r="I158" i="24"/>
  <c r="H158" i="24" s="1"/>
  <c r="L158" i="24"/>
  <c r="K158" i="24"/>
  <c r="J158" i="24"/>
  <c r="KB157" i="24"/>
  <c r="KA157" i="24"/>
  <c r="JZ157" i="24"/>
  <c r="JP157" i="24"/>
  <c r="JO157" i="24"/>
  <c r="JN157" i="24"/>
  <c r="JD157" i="24"/>
  <c r="JC157" i="24"/>
  <c r="JB157" i="24"/>
  <c r="IR157" i="24"/>
  <c r="IQ157" i="24"/>
  <c r="IP157" i="24"/>
  <c r="IF157" i="24"/>
  <c r="IE157" i="24"/>
  <c r="ID157" i="24"/>
  <c r="HT157" i="24"/>
  <c r="HS157" i="24"/>
  <c r="HR157" i="24"/>
  <c r="HH157" i="24"/>
  <c r="HG157" i="24"/>
  <c r="HF157" i="24"/>
  <c r="GV157" i="24"/>
  <c r="GU157" i="24"/>
  <c r="GT157" i="24"/>
  <c r="GJ157" i="24"/>
  <c r="GI157" i="24"/>
  <c r="GH157" i="24"/>
  <c r="FX157" i="24"/>
  <c r="FW157" i="24"/>
  <c r="FV157" i="24"/>
  <c r="FI157" i="24"/>
  <c r="FL157" i="24"/>
  <c r="FK157" i="24"/>
  <c r="FJ157" i="24"/>
  <c r="EW157" i="24"/>
  <c r="EV157" i="24" s="1"/>
  <c r="EZ157" i="24"/>
  <c r="EY157" i="24"/>
  <c r="EX157" i="24"/>
  <c r="EK157" i="24"/>
  <c r="EN157" i="24"/>
  <c r="EM157" i="24"/>
  <c r="EL157" i="24"/>
  <c r="DY157" i="24"/>
  <c r="EB157" i="24"/>
  <c r="EA157" i="24"/>
  <c r="DZ157" i="24"/>
  <c r="DM157" i="24"/>
  <c r="DP157" i="24"/>
  <c r="DO157" i="24"/>
  <c r="DN157" i="24"/>
  <c r="DA157" i="24"/>
  <c r="DD157" i="24"/>
  <c r="DC157" i="24"/>
  <c r="DB157" i="24"/>
  <c r="CO157" i="24"/>
  <c r="CR157" i="24"/>
  <c r="CQ157" i="24"/>
  <c r="CP157" i="24"/>
  <c r="CC157" i="24"/>
  <c r="BZ157" i="24" s="1"/>
  <c r="CF157" i="24"/>
  <c r="CE157" i="24"/>
  <c r="CD157" i="24"/>
  <c r="BQ157" i="24"/>
  <c r="BU157" i="24" s="1"/>
  <c r="BT157" i="24"/>
  <c r="BS157" i="24"/>
  <c r="BR157" i="24"/>
  <c r="BE157" i="24"/>
  <c r="BI157" i="24" s="1"/>
  <c r="BH157" i="24"/>
  <c r="BG157" i="24"/>
  <c r="BF157" i="24"/>
  <c r="AS157" i="24"/>
  <c r="AP157" i="24" s="1"/>
  <c r="AV157" i="24"/>
  <c r="AU157" i="24"/>
  <c r="AT157" i="24"/>
  <c r="AG157" i="24"/>
  <c r="AJ157" i="24"/>
  <c r="AI157" i="24"/>
  <c r="AH157" i="24"/>
  <c r="U157" i="24"/>
  <c r="X157" i="24"/>
  <c r="W157" i="24"/>
  <c r="V157" i="24"/>
  <c r="I157" i="24"/>
  <c r="L157" i="24"/>
  <c r="K157" i="24"/>
  <c r="J157" i="24"/>
  <c r="KB156" i="24"/>
  <c r="KA156" i="24"/>
  <c r="JZ156" i="24"/>
  <c r="JP156" i="24"/>
  <c r="JO156" i="24"/>
  <c r="JN156" i="24"/>
  <c r="JD156" i="24"/>
  <c r="JC156" i="24"/>
  <c r="JB156" i="24"/>
  <c r="IR156" i="24"/>
  <c r="IQ156" i="24"/>
  <c r="IP156" i="24"/>
  <c r="IF156" i="24"/>
  <c r="IE156" i="24"/>
  <c r="ID156" i="24"/>
  <c r="HT156" i="24"/>
  <c r="HS156" i="24"/>
  <c r="HR156" i="24"/>
  <c r="HH156" i="24"/>
  <c r="HG156" i="24"/>
  <c r="HF156" i="24"/>
  <c r="GV156" i="24"/>
  <c r="GU156" i="24"/>
  <c r="GT156" i="24"/>
  <c r="GJ156" i="24"/>
  <c r="GI156" i="24"/>
  <c r="GH156" i="24"/>
  <c r="FX156" i="24"/>
  <c r="FW156" i="24"/>
  <c r="FV156" i="24"/>
  <c r="FI156" i="24"/>
  <c r="FH156" i="24" s="1"/>
  <c r="FL156" i="24"/>
  <c r="FK156" i="24"/>
  <c r="FJ156" i="24"/>
  <c r="EW156" i="24"/>
  <c r="EZ156" i="24"/>
  <c r="EY156" i="24"/>
  <c r="EX156" i="24"/>
  <c r="EK156" i="24"/>
  <c r="EN156" i="24"/>
  <c r="EM156" i="24"/>
  <c r="EL156" i="24"/>
  <c r="DY156" i="24"/>
  <c r="EB156" i="24"/>
  <c r="EA156" i="24"/>
  <c r="DZ156" i="24"/>
  <c r="DM156" i="24"/>
  <c r="DP156" i="24"/>
  <c r="DO156" i="24"/>
  <c r="DN156" i="24"/>
  <c r="DA156" i="24"/>
  <c r="CY156" i="24" s="1"/>
  <c r="DD156" i="24"/>
  <c r="DC156" i="24"/>
  <c r="DB156" i="24"/>
  <c r="CO156" i="24"/>
  <c r="CR156" i="24"/>
  <c r="CQ156" i="24"/>
  <c r="CP156" i="24"/>
  <c r="CC156" i="24"/>
  <c r="BY156" i="24" s="1"/>
  <c r="CF156" i="24"/>
  <c r="CE156" i="24"/>
  <c r="CD156" i="24"/>
  <c r="BQ156" i="24"/>
  <c r="BU156" i="24" s="1"/>
  <c r="BT156" i="24"/>
  <c r="BS156" i="24"/>
  <c r="BR156" i="24"/>
  <c r="BE156" i="24"/>
  <c r="BH156" i="24"/>
  <c r="BG156" i="24"/>
  <c r="BF156" i="24"/>
  <c r="AS156" i="24"/>
  <c r="AV156" i="24"/>
  <c r="AU156" i="24"/>
  <c r="AT156" i="24"/>
  <c r="AG156" i="24"/>
  <c r="AJ156" i="24"/>
  <c r="AI156" i="24"/>
  <c r="AH156" i="24"/>
  <c r="U156" i="24"/>
  <c r="Q156" i="24" s="1"/>
  <c r="X156" i="24"/>
  <c r="W156" i="24"/>
  <c r="V156" i="24"/>
  <c r="I156" i="24"/>
  <c r="G156" i="24" s="1"/>
  <c r="L156" i="24"/>
  <c r="K156" i="24"/>
  <c r="J156" i="24"/>
  <c r="KB155" i="24"/>
  <c r="KA155" i="24"/>
  <c r="JZ155" i="24"/>
  <c r="JP155" i="24"/>
  <c r="JO155" i="24"/>
  <c r="JN155" i="24"/>
  <c r="JD155" i="24"/>
  <c r="JC155" i="24"/>
  <c r="JB155" i="24"/>
  <c r="IR155" i="24"/>
  <c r="IQ155" i="24"/>
  <c r="IP155" i="24"/>
  <c r="IF155" i="24"/>
  <c r="IE155" i="24"/>
  <c r="ID155" i="24"/>
  <c r="HT155" i="24"/>
  <c r="HS155" i="24"/>
  <c r="HR155" i="24"/>
  <c r="HH155" i="24"/>
  <c r="HG155" i="24"/>
  <c r="HF155" i="24"/>
  <c r="GV155" i="24"/>
  <c r="GU155" i="24"/>
  <c r="GT155" i="24"/>
  <c r="GJ155" i="24"/>
  <c r="GI155" i="24"/>
  <c r="GH155" i="24"/>
  <c r="FX155" i="24"/>
  <c r="FW155" i="24"/>
  <c r="FV155" i="24"/>
  <c r="FI155" i="24"/>
  <c r="FL155" i="24"/>
  <c r="FK155" i="24"/>
  <c r="FJ155" i="24"/>
  <c r="EW155" i="24"/>
  <c r="EV155" i="24" s="1"/>
  <c r="EZ155" i="24"/>
  <c r="EY155" i="24"/>
  <c r="EX155" i="24"/>
  <c r="EK155" i="24"/>
  <c r="EN155" i="24"/>
  <c r="EM155" i="24"/>
  <c r="EL155" i="24"/>
  <c r="DY155" i="24"/>
  <c r="EB155" i="24"/>
  <c r="EA155" i="24"/>
  <c r="DZ155" i="24"/>
  <c r="DM155" i="24"/>
  <c r="DL155" i="24" s="1"/>
  <c r="DP155" i="24"/>
  <c r="DO155" i="24"/>
  <c r="DN155" i="24"/>
  <c r="DA155" i="24"/>
  <c r="DD155" i="24"/>
  <c r="DC155" i="24"/>
  <c r="DB155" i="24"/>
  <c r="CO155" i="24"/>
  <c r="CN155" i="24" s="1"/>
  <c r="CR155" i="24"/>
  <c r="CQ155" i="24"/>
  <c r="CP155" i="24"/>
  <c r="CC155" i="24"/>
  <c r="BZ155" i="24" s="1"/>
  <c r="CF155" i="24"/>
  <c r="CE155" i="24"/>
  <c r="CD155" i="24"/>
  <c r="BQ155" i="24"/>
  <c r="BT155" i="24"/>
  <c r="BS155" i="24"/>
  <c r="BR155" i="24"/>
  <c r="BE155" i="24"/>
  <c r="BH155" i="24"/>
  <c r="BG155" i="24"/>
  <c r="BF155" i="24"/>
  <c r="AS155" i="24"/>
  <c r="AW155" i="24" s="1"/>
  <c r="AV155" i="24"/>
  <c r="AU155" i="24"/>
  <c r="AT155" i="24"/>
  <c r="AG155" i="24"/>
  <c r="AF155" i="24" s="1"/>
  <c r="AJ155" i="24"/>
  <c r="AI155" i="24"/>
  <c r="AH155" i="24"/>
  <c r="U155" i="24"/>
  <c r="X155" i="24"/>
  <c r="W155" i="24"/>
  <c r="V155" i="24"/>
  <c r="I155" i="24"/>
  <c r="L155" i="24"/>
  <c r="K155" i="24"/>
  <c r="J155" i="24"/>
  <c r="KB154" i="24"/>
  <c r="KA154" i="24"/>
  <c r="JZ154" i="24"/>
  <c r="JP154" i="24"/>
  <c r="JO154" i="24"/>
  <c r="JN154" i="24"/>
  <c r="JD154" i="24"/>
  <c r="JC154" i="24"/>
  <c r="JB154" i="24"/>
  <c r="IR154" i="24"/>
  <c r="IQ154" i="24"/>
  <c r="IP154" i="24"/>
  <c r="IF154" i="24"/>
  <c r="IE154" i="24"/>
  <c r="ID154" i="24"/>
  <c r="HT154" i="24"/>
  <c r="HS154" i="24"/>
  <c r="HR154" i="24"/>
  <c r="HH154" i="24"/>
  <c r="HG154" i="24"/>
  <c r="HF154" i="24"/>
  <c r="GV154" i="24"/>
  <c r="GU154" i="24"/>
  <c r="GT154" i="24"/>
  <c r="GJ154" i="24"/>
  <c r="GI154" i="24"/>
  <c r="GH154" i="24"/>
  <c r="FX154" i="24"/>
  <c r="FW154" i="24"/>
  <c r="FV154" i="24"/>
  <c r="FI154" i="24"/>
  <c r="FL154" i="24"/>
  <c r="FK154" i="24"/>
  <c r="FJ154" i="24"/>
  <c r="EW154" i="24"/>
  <c r="EU154" i="24" s="1"/>
  <c r="EZ154" i="24"/>
  <c r="EY154" i="24"/>
  <c r="EX154" i="24"/>
  <c r="EK154" i="24"/>
  <c r="EJ154" i="24" s="1"/>
  <c r="EN154" i="24"/>
  <c r="EM154" i="24"/>
  <c r="EL154" i="24"/>
  <c r="DY154" i="24"/>
  <c r="DV154" i="24" s="1"/>
  <c r="EB154" i="24"/>
  <c r="EA154" i="24"/>
  <c r="DZ154" i="24"/>
  <c r="DM154" i="24"/>
  <c r="DK154" i="24" s="1"/>
  <c r="DP154" i="24"/>
  <c r="DO154" i="24"/>
  <c r="DN154" i="24"/>
  <c r="DA154" i="24"/>
  <c r="CY154" i="24" s="1"/>
  <c r="DD154" i="24"/>
  <c r="DC154" i="24"/>
  <c r="DB154" i="24"/>
  <c r="CO154" i="24"/>
  <c r="CR154" i="24"/>
  <c r="CQ154" i="24"/>
  <c r="CP154" i="24"/>
  <c r="CC154" i="24"/>
  <c r="CB154" i="24" s="1"/>
  <c r="CF154" i="24"/>
  <c r="CE154" i="24"/>
  <c r="CD154" i="24"/>
  <c r="BQ154" i="24"/>
  <c r="BU154" i="24" s="1"/>
  <c r="BT154" i="24"/>
  <c r="BS154" i="24"/>
  <c r="BR154" i="24"/>
  <c r="BE154" i="24"/>
  <c r="BH154" i="24"/>
  <c r="BG154" i="24"/>
  <c r="BF154" i="24"/>
  <c r="AS154" i="24"/>
  <c r="AV154" i="24"/>
  <c r="AU154" i="24"/>
  <c r="AT154" i="24"/>
  <c r="AG154" i="24"/>
  <c r="AJ154" i="24"/>
  <c r="AI154" i="24"/>
  <c r="AH154" i="24"/>
  <c r="U154" i="24"/>
  <c r="Y154" i="24" s="1"/>
  <c r="X154" i="24"/>
  <c r="W154" i="24"/>
  <c r="V154" i="24"/>
  <c r="I154" i="24"/>
  <c r="L154" i="24"/>
  <c r="K154" i="24"/>
  <c r="J154" i="24"/>
  <c r="KB153" i="24"/>
  <c r="KA153" i="24"/>
  <c r="JZ153" i="24"/>
  <c r="JP153" i="24"/>
  <c r="JO153" i="24"/>
  <c r="JN153" i="24"/>
  <c r="JD153" i="24"/>
  <c r="JC153" i="24"/>
  <c r="JB153" i="24"/>
  <c r="IR153" i="24"/>
  <c r="IQ153" i="24"/>
  <c r="IP153" i="24"/>
  <c r="IF153" i="24"/>
  <c r="IE153" i="24"/>
  <c r="ID153" i="24"/>
  <c r="HT153" i="24"/>
  <c r="HS153" i="24"/>
  <c r="HR153" i="24"/>
  <c r="HH153" i="24"/>
  <c r="HG153" i="24"/>
  <c r="HF153" i="24"/>
  <c r="GV153" i="24"/>
  <c r="GU153" i="24"/>
  <c r="GT153" i="24"/>
  <c r="GJ153" i="24"/>
  <c r="GI153" i="24"/>
  <c r="GH153" i="24"/>
  <c r="FX153" i="24"/>
  <c r="FW153" i="24"/>
  <c r="FV153" i="24"/>
  <c r="FI153" i="24"/>
  <c r="FM153" i="24" s="1"/>
  <c r="FL153" i="24"/>
  <c r="FK153" i="24"/>
  <c r="FJ153" i="24"/>
  <c r="EW153" i="24"/>
  <c r="EZ153" i="24"/>
  <c r="EY153" i="24"/>
  <c r="EX153" i="24"/>
  <c r="EK153" i="24"/>
  <c r="EO153" i="24" s="1"/>
  <c r="EN153" i="24"/>
  <c r="EM153" i="24"/>
  <c r="EL153" i="24"/>
  <c r="DY153" i="24"/>
  <c r="DW153" i="24" s="1"/>
  <c r="EB153" i="24"/>
  <c r="EA153" i="24"/>
  <c r="DZ153" i="24"/>
  <c r="DM153" i="24"/>
  <c r="DP153" i="24"/>
  <c r="DO153" i="24"/>
  <c r="DN153" i="24"/>
  <c r="DA153" i="24"/>
  <c r="DD153" i="24"/>
  <c r="DC153" i="24"/>
  <c r="DB153" i="24"/>
  <c r="CO153" i="24"/>
  <c r="CR153" i="24"/>
  <c r="CQ153" i="24"/>
  <c r="CP153" i="24"/>
  <c r="CC153" i="24"/>
  <c r="CG153" i="24" s="1"/>
  <c r="CF153" i="24"/>
  <c r="CE153" i="24"/>
  <c r="CD153" i="24"/>
  <c r="BQ153" i="24"/>
  <c r="BU153" i="24" s="1"/>
  <c r="BT153" i="24"/>
  <c r="BS153" i="24"/>
  <c r="BR153" i="24"/>
  <c r="BE153" i="24"/>
  <c r="BH153" i="24"/>
  <c r="BG153" i="24"/>
  <c r="BF153" i="24"/>
  <c r="AS153" i="24"/>
  <c r="AQ153" i="24" s="1"/>
  <c r="AV153" i="24"/>
  <c r="AU153" i="24"/>
  <c r="AT153" i="24"/>
  <c r="AG153" i="24"/>
  <c r="AJ153" i="24"/>
  <c r="AI153" i="24"/>
  <c r="AH153" i="24"/>
  <c r="U153" i="24"/>
  <c r="X153" i="24"/>
  <c r="W153" i="24"/>
  <c r="V153" i="24"/>
  <c r="I153" i="24"/>
  <c r="F153" i="24" s="1"/>
  <c r="L153" i="24"/>
  <c r="K153" i="24"/>
  <c r="J153" i="24"/>
  <c r="KB152" i="24"/>
  <c r="KA152" i="24"/>
  <c r="JZ152" i="24"/>
  <c r="JP152" i="24"/>
  <c r="JO152" i="24"/>
  <c r="JN152" i="24"/>
  <c r="JD152" i="24"/>
  <c r="JC152" i="24"/>
  <c r="JB152" i="24"/>
  <c r="IR152" i="24"/>
  <c r="IQ152" i="24"/>
  <c r="IP152" i="24"/>
  <c r="IF152" i="24"/>
  <c r="IE152" i="24"/>
  <c r="ID152" i="24"/>
  <c r="HT152" i="24"/>
  <c r="HS152" i="24"/>
  <c r="HR152" i="24"/>
  <c r="HH152" i="24"/>
  <c r="HG152" i="24"/>
  <c r="HF152" i="24"/>
  <c r="GV152" i="24"/>
  <c r="GU152" i="24"/>
  <c r="GT152" i="24"/>
  <c r="GJ152" i="24"/>
  <c r="GI152" i="24"/>
  <c r="GH152" i="24"/>
  <c r="FX152" i="24"/>
  <c r="FW152" i="24"/>
  <c r="FV152" i="24"/>
  <c r="FI152" i="24"/>
  <c r="FL152" i="24"/>
  <c r="FK152" i="24"/>
  <c r="FJ152" i="24"/>
  <c r="EW152" i="24"/>
  <c r="ES152" i="24" s="1"/>
  <c r="EZ152" i="24"/>
  <c r="EY152" i="24"/>
  <c r="EX152" i="24"/>
  <c r="EK152" i="24"/>
  <c r="EN152" i="24"/>
  <c r="EM152" i="24"/>
  <c r="EL152" i="24"/>
  <c r="DY152" i="24"/>
  <c r="EB152" i="24"/>
  <c r="EA152" i="24"/>
  <c r="DZ152" i="24"/>
  <c r="DM152" i="24"/>
  <c r="DK152" i="24" s="1"/>
  <c r="DP152" i="24"/>
  <c r="DO152" i="24"/>
  <c r="DN152" i="24"/>
  <c r="DA152" i="24"/>
  <c r="CY152" i="24" s="1"/>
  <c r="DD152" i="24"/>
  <c r="DC152" i="24"/>
  <c r="DB152" i="24"/>
  <c r="CO152" i="24"/>
  <c r="CR152" i="24"/>
  <c r="CQ152" i="24"/>
  <c r="CP152" i="24"/>
  <c r="CC152" i="24"/>
  <c r="CF152" i="24"/>
  <c r="CE152" i="24"/>
  <c r="CD152" i="24"/>
  <c r="BQ152" i="24"/>
  <c r="BU152" i="24" s="1"/>
  <c r="BT152" i="24"/>
  <c r="BS152" i="24"/>
  <c r="BR152" i="24"/>
  <c r="BE152" i="24"/>
  <c r="BC152" i="24" s="1"/>
  <c r="BH152" i="24"/>
  <c r="BG152" i="24"/>
  <c r="BF152" i="24"/>
  <c r="AS152" i="24"/>
  <c r="AV152" i="24"/>
  <c r="AU152" i="24"/>
  <c r="AT152" i="24"/>
  <c r="AG152" i="24"/>
  <c r="AD152" i="24" s="1"/>
  <c r="AJ152" i="24"/>
  <c r="AI152" i="24"/>
  <c r="AH152" i="24"/>
  <c r="U152" i="24"/>
  <c r="X152" i="24"/>
  <c r="W152" i="24"/>
  <c r="V152" i="24"/>
  <c r="I152" i="24"/>
  <c r="F152" i="24" s="1"/>
  <c r="L152" i="24"/>
  <c r="K152" i="24"/>
  <c r="J152" i="24"/>
  <c r="KB151" i="24"/>
  <c r="KA151" i="24"/>
  <c r="JZ151" i="24"/>
  <c r="JP151" i="24"/>
  <c r="JO151" i="24"/>
  <c r="JN151" i="24"/>
  <c r="JD151" i="24"/>
  <c r="JC151" i="24"/>
  <c r="JB151" i="24"/>
  <c r="IR151" i="24"/>
  <c r="IQ151" i="24"/>
  <c r="IP151" i="24"/>
  <c r="IF151" i="24"/>
  <c r="IE151" i="24"/>
  <c r="ID151" i="24"/>
  <c r="HT151" i="24"/>
  <c r="HS151" i="24"/>
  <c r="HR151" i="24"/>
  <c r="HH151" i="24"/>
  <c r="HG151" i="24"/>
  <c r="HF151" i="24"/>
  <c r="GV151" i="24"/>
  <c r="GU151" i="24"/>
  <c r="GT151" i="24"/>
  <c r="GJ151" i="24"/>
  <c r="GI151" i="24"/>
  <c r="GH151" i="24"/>
  <c r="FX151" i="24"/>
  <c r="FW151" i="24"/>
  <c r="FV151" i="24"/>
  <c r="FI151" i="24"/>
  <c r="FL151" i="24"/>
  <c r="FK151" i="24"/>
  <c r="FJ151" i="24"/>
  <c r="EW151" i="24"/>
  <c r="EZ151" i="24"/>
  <c r="EY151" i="24"/>
  <c r="EX151" i="24"/>
  <c r="EK151" i="24"/>
  <c r="EN151" i="24"/>
  <c r="EM151" i="24"/>
  <c r="EL151" i="24"/>
  <c r="DY151" i="24"/>
  <c r="EB151" i="24"/>
  <c r="EA151" i="24"/>
  <c r="DZ151" i="24"/>
  <c r="DM151" i="24"/>
  <c r="DP151" i="24"/>
  <c r="DO151" i="24"/>
  <c r="DN151" i="24"/>
  <c r="DA151" i="24"/>
  <c r="DD151" i="24"/>
  <c r="DC151" i="24"/>
  <c r="DB151" i="24"/>
  <c r="CO151" i="24"/>
  <c r="CK151" i="24" s="1"/>
  <c r="CR151" i="24"/>
  <c r="CQ151" i="24"/>
  <c r="CP151" i="24"/>
  <c r="CC151" i="24"/>
  <c r="CF151" i="24"/>
  <c r="CE151" i="24"/>
  <c r="CD151" i="24"/>
  <c r="BQ151" i="24"/>
  <c r="BP151" i="24" s="1"/>
  <c r="BT151" i="24"/>
  <c r="BS151" i="24"/>
  <c r="BR151" i="24"/>
  <c r="BE151" i="24"/>
  <c r="BH151" i="24"/>
  <c r="BG151" i="24"/>
  <c r="BF151" i="24"/>
  <c r="AS151" i="24"/>
  <c r="AV151" i="24"/>
  <c r="AU151" i="24"/>
  <c r="AT151" i="24"/>
  <c r="AG151" i="24"/>
  <c r="AD151" i="24" s="1"/>
  <c r="AJ151" i="24"/>
  <c r="AI151" i="24"/>
  <c r="AH151" i="24"/>
  <c r="U151" i="24"/>
  <c r="X151" i="24"/>
  <c r="W151" i="24"/>
  <c r="V151" i="24"/>
  <c r="I151" i="24"/>
  <c r="L151" i="24"/>
  <c r="K151" i="24"/>
  <c r="J151" i="24"/>
  <c r="KB150" i="24"/>
  <c r="KA150" i="24"/>
  <c r="JZ150" i="24"/>
  <c r="JP150" i="24"/>
  <c r="JO150" i="24"/>
  <c r="JN150" i="24"/>
  <c r="JD150" i="24"/>
  <c r="JC150" i="24"/>
  <c r="JB150" i="24"/>
  <c r="IR150" i="24"/>
  <c r="IQ150" i="24"/>
  <c r="IP150" i="24"/>
  <c r="IF150" i="24"/>
  <c r="IE150" i="24"/>
  <c r="ID150" i="24"/>
  <c r="HT150" i="24"/>
  <c r="HS150" i="24"/>
  <c r="HR150" i="24"/>
  <c r="HH150" i="24"/>
  <c r="HG150" i="24"/>
  <c r="HF150" i="24"/>
  <c r="GV150" i="24"/>
  <c r="GU150" i="24"/>
  <c r="GT150" i="24"/>
  <c r="GJ150" i="24"/>
  <c r="GI150" i="24"/>
  <c r="GH150" i="24"/>
  <c r="FX150" i="24"/>
  <c r="FW150" i="24"/>
  <c r="FV150" i="24"/>
  <c r="FI150" i="24"/>
  <c r="FL150" i="24"/>
  <c r="FK150" i="24"/>
  <c r="FJ150" i="24"/>
  <c r="EW150" i="24"/>
  <c r="EZ150" i="24"/>
  <c r="EY150" i="24"/>
  <c r="EX150" i="24"/>
  <c r="EK150" i="24"/>
  <c r="EN150" i="24"/>
  <c r="EM150" i="24"/>
  <c r="EL150" i="24"/>
  <c r="DY150" i="24"/>
  <c r="DX150" i="24" s="1"/>
  <c r="EB150" i="24"/>
  <c r="EA150" i="24"/>
  <c r="DZ150" i="24"/>
  <c r="DM150" i="24"/>
  <c r="DJ150" i="24" s="1"/>
  <c r="DP150" i="24"/>
  <c r="DO150" i="24"/>
  <c r="DN150" i="24"/>
  <c r="DA150" i="24"/>
  <c r="CZ150" i="24" s="1"/>
  <c r="DD150" i="24"/>
  <c r="DC150" i="24"/>
  <c r="DB150" i="24"/>
  <c r="CO150" i="24"/>
  <c r="CR150" i="24"/>
  <c r="CQ150" i="24"/>
  <c r="CP150" i="24"/>
  <c r="CC150" i="24"/>
  <c r="CF150" i="24"/>
  <c r="CE150" i="24"/>
  <c r="CD150" i="24"/>
  <c r="BQ150" i="24"/>
  <c r="BT150" i="24"/>
  <c r="BS150" i="24"/>
  <c r="BR150" i="24"/>
  <c r="BE150" i="24"/>
  <c r="BI150" i="24" s="1"/>
  <c r="BH150" i="24"/>
  <c r="BG150" i="24"/>
  <c r="BF150" i="24"/>
  <c r="AS150" i="24"/>
  <c r="AV150" i="24"/>
  <c r="AU150" i="24"/>
  <c r="AT150" i="24"/>
  <c r="AG150" i="24"/>
  <c r="AJ150" i="24"/>
  <c r="AI150" i="24"/>
  <c r="AH150" i="24"/>
  <c r="U150" i="24"/>
  <c r="X150" i="24"/>
  <c r="W150" i="24"/>
  <c r="V150" i="24"/>
  <c r="I150" i="24"/>
  <c r="H150" i="24" s="1"/>
  <c r="L150" i="24"/>
  <c r="K150" i="24"/>
  <c r="J150" i="24"/>
  <c r="KB149" i="24"/>
  <c r="KA149" i="24"/>
  <c r="JZ149" i="24"/>
  <c r="JP149" i="24"/>
  <c r="JO149" i="24"/>
  <c r="JN149" i="24"/>
  <c r="JD149" i="24"/>
  <c r="JC149" i="24"/>
  <c r="JB149" i="24"/>
  <c r="IR149" i="24"/>
  <c r="IQ149" i="24"/>
  <c r="IP149" i="24"/>
  <c r="IF149" i="24"/>
  <c r="IE149" i="24"/>
  <c r="ID149" i="24"/>
  <c r="HT149" i="24"/>
  <c r="HS149" i="24"/>
  <c r="HR149" i="24"/>
  <c r="HH149" i="24"/>
  <c r="HG149" i="24"/>
  <c r="HF149" i="24"/>
  <c r="GV149" i="24"/>
  <c r="GU149" i="24"/>
  <c r="GT149" i="24"/>
  <c r="GJ149" i="24"/>
  <c r="GI149" i="24"/>
  <c r="GH149" i="24"/>
  <c r="FX149" i="24"/>
  <c r="FW149" i="24"/>
  <c r="FV149" i="24"/>
  <c r="FI149" i="24"/>
  <c r="FF149" i="24" s="1"/>
  <c r="FL149" i="24"/>
  <c r="FK149" i="24"/>
  <c r="FJ149" i="24"/>
  <c r="EW149" i="24"/>
  <c r="EZ149" i="24"/>
  <c r="EY149" i="24"/>
  <c r="EX149" i="24"/>
  <c r="EK149" i="24"/>
  <c r="EH149" i="24" s="1"/>
  <c r="EN149" i="24"/>
  <c r="EM149" i="24"/>
  <c r="EL149" i="24"/>
  <c r="DY149" i="24"/>
  <c r="DX149" i="24" s="1"/>
  <c r="EB149" i="24"/>
  <c r="EA149" i="24"/>
  <c r="DZ149" i="24"/>
  <c r="DM149" i="24"/>
  <c r="DP149" i="24"/>
  <c r="DO149" i="24"/>
  <c r="DN149" i="24"/>
  <c r="DA149" i="24"/>
  <c r="CW149" i="24" s="1"/>
  <c r="DD149" i="24"/>
  <c r="DC149" i="24"/>
  <c r="DB149" i="24"/>
  <c r="CO149" i="24"/>
  <c r="CR149" i="24"/>
  <c r="CQ149" i="24"/>
  <c r="CP149" i="24"/>
  <c r="CC149" i="24"/>
  <c r="BZ149" i="24" s="1"/>
  <c r="CF149" i="24"/>
  <c r="CE149" i="24"/>
  <c r="CD149" i="24"/>
  <c r="BQ149" i="24"/>
  <c r="BT149" i="24"/>
  <c r="BS149" i="24"/>
  <c r="BR149" i="24"/>
  <c r="BE149" i="24"/>
  <c r="BD149" i="24" s="1"/>
  <c r="BH149" i="24"/>
  <c r="BG149" i="24"/>
  <c r="BF149" i="24"/>
  <c r="AS149" i="24"/>
  <c r="AV149" i="24"/>
  <c r="AU149" i="24"/>
  <c r="AT149" i="24"/>
  <c r="AG149" i="24"/>
  <c r="AJ149" i="24"/>
  <c r="AI149" i="24"/>
  <c r="AH149" i="24"/>
  <c r="U149" i="24"/>
  <c r="T149" i="24" s="1"/>
  <c r="X149" i="24"/>
  <c r="W149" i="24"/>
  <c r="V149" i="24"/>
  <c r="I149" i="24"/>
  <c r="L149" i="24"/>
  <c r="K149" i="24"/>
  <c r="J149" i="24"/>
  <c r="KB148" i="24"/>
  <c r="KA148" i="24"/>
  <c r="JZ148" i="24"/>
  <c r="JP148" i="24"/>
  <c r="JO148" i="24"/>
  <c r="JN148" i="24"/>
  <c r="JD148" i="24"/>
  <c r="JC148" i="24"/>
  <c r="JB148" i="24"/>
  <c r="IR148" i="24"/>
  <c r="IQ148" i="24"/>
  <c r="IP148" i="24"/>
  <c r="IF148" i="24"/>
  <c r="IE148" i="24"/>
  <c r="ID148" i="24"/>
  <c r="HT148" i="24"/>
  <c r="HS148" i="24"/>
  <c r="HR148" i="24"/>
  <c r="HH148" i="24"/>
  <c r="HG148" i="24"/>
  <c r="HF148" i="24"/>
  <c r="GV148" i="24"/>
  <c r="GU148" i="24"/>
  <c r="GT148" i="24"/>
  <c r="GJ148" i="24"/>
  <c r="GI148" i="24"/>
  <c r="GH148" i="24"/>
  <c r="FX148" i="24"/>
  <c r="FW148" i="24"/>
  <c r="FV148" i="24"/>
  <c r="FI148" i="24"/>
  <c r="FL148" i="24"/>
  <c r="FK148" i="24"/>
  <c r="FJ148" i="24"/>
  <c r="EW148" i="24"/>
  <c r="EZ148" i="24"/>
  <c r="EY148" i="24"/>
  <c r="EX148" i="24"/>
  <c r="EK148" i="24"/>
  <c r="EN148" i="24"/>
  <c r="EM148" i="24"/>
  <c r="EL148" i="24"/>
  <c r="DY148" i="24"/>
  <c r="EB148" i="24"/>
  <c r="EA148" i="24"/>
  <c r="DZ148" i="24"/>
  <c r="DM148" i="24"/>
  <c r="DP148" i="24"/>
  <c r="DO148" i="24"/>
  <c r="DN148" i="24"/>
  <c r="DA148" i="24"/>
  <c r="CZ148" i="24" s="1"/>
  <c r="DD148" i="24"/>
  <c r="DC148" i="24"/>
  <c r="DB148" i="24"/>
  <c r="CO148" i="24"/>
  <c r="CR148" i="24"/>
  <c r="CQ148" i="24"/>
  <c r="CP148" i="24"/>
  <c r="CC148" i="24"/>
  <c r="BZ148" i="24" s="1"/>
  <c r="CF148" i="24"/>
  <c r="CE148" i="24"/>
  <c r="CD148" i="24"/>
  <c r="BQ148" i="24"/>
  <c r="BM148" i="24" s="1"/>
  <c r="BT148" i="24"/>
  <c r="BS148" i="24"/>
  <c r="BR148" i="24"/>
  <c r="BE148" i="24"/>
  <c r="BB148" i="24" s="1"/>
  <c r="BH148" i="24"/>
  <c r="BG148" i="24"/>
  <c r="BF148" i="24"/>
  <c r="AS148" i="24"/>
  <c r="AV148" i="24"/>
  <c r="AU148" i="24"/>
  <c r="AT148" i="24"/>
  <c r="AG148" i="24"/>
  <c r="AJ148" i="24"/>
  <c r="AI148" i="24"/>
  <c r="AH148" i="24"/>
  <c r="U148" i="24"/>
  <c r="X148" i="24"/>
  <c r="W148" i="24"/>
  <c r="V148" i="24"/>
  <c r="I148" i="24"/>
  <c r="L148" i="24"/>
  <c r="K148" i="24"/>
  <c r="J148" i="24"/>
  <c r="KB147" i="24"/>
  <c r="KA147" i="24"/>
  <c r="JZ147" i="24"/>
  <c r="JP147" i="24"/>
  <c r="JO147" i="24"/>
  <c r="JN147" i="24"/>
  <c r="JD147" i="24"/>
  <c r="JC147" i="24"/>
  <c r="JB147" i="24"/>
  <c r="IR147" i="24"/>
  <c r="IQ147" i="24"/>
  <c r="IP147" i="24"/>
  <c r="IF147" i="24"/>
  <c r="IE147" i="24"/>
  <c r="ID147" i="24"/>
  <c r="HT147" i="24"/>
  <c r="HS147" i="24"/>
  <c r="HR147" i="24"/>
  <c r="HH147" i="24"/>
  <c r="HG147" i="24"/>
  <c r="HF147" i="24"/>
  <c r="GV147" i="24"/>
  <c r="GU147" i="24"/>
  <c r="GT147" i="24"/>
  <c r="GJ147" i="24"/>
  <c r="GI147" i="24"/>
  <c r="GH147" i="24"/>
  <c r="FX147" i="24"/>
  <c r="FW147" i="24"/>
  <c r="FV147" i="24"/>
  <c r="FI147" i="24"/>
  <c r="FH147" i="24" s="1"/>
  <c r="FL147" i="24"/>
  <c r="FK147" i="24"/>
  <c r="FJ147" i="24"/>
  <c r="EW147" i="24"/>
  <c r="FA147" i="24" s="1"/>
  <c r="EZ147" i="24"/>
  <c r="EY147" i="24"/>
  <c r="EX147" i="24"/>
  <c r="EK147" i="24"/>
  <c r="EO147" i="24" s="1"/>
  <c r="EN147" i="24"/>
  <c r="EM147" i="24"/>
  <c r="EL147" i="24"/>
  <c r="DY147" i="24"/>
  <c r="EB147" i="24"/>
  <c r="EA147" i="24"/>
  <c r="DZ147" i="24"/>
  <c r="DM147" i="24"/>
  <c r="DJ147" i="24" s="1"/>
  <c r="DP147" i="24"/>
  <c r="DO147" i="24"/>
  <c r="DN147" i="24"/>
  <c r="DA147" i="24"/>
  <c r="DD147" i="24"/>
  <c r="DC147" i="24"/>
  <c r="DB147" i="24"/>
  <c r="CO147" i="24"/>
  <c r="CM147" i="24" s="1"/>
  <c r="CR147" i="24"/>
  <c r="CQ147" i="24"/>
  <c r="CP147" i="24"/>
  <c r="CC147" i="24"/>
  <c r="BY147" i="24" s="1"/>
  <c r="CF147" i="24"/>
  <c r="CE147" i="24"/>
  <c r="CD147" i="24"/>
  <c r="BQ147" i="24"/>
  <c r="BM147" i="24" s="1"/>
  <c r="BT147" i="24"/>
  <c r="BS147" i="24"/>
  <c r="BR147" i="24"/>
  <c r="BE147" i="24"/>
  <c r="BH147" i="24"/>
  <c r="BG147" i="24"/>
  <c r="BF147" i="24"/>
  <c r="AS147" i="24"/>
  <c r="AP147" i="24" s="1"/>
  <c r="AV147" i="24"/>
  <c r="AU147" i="24"/>
  <c r="AT147" i="24"/>
  <c r="AG147" i="24"/>
  <c r="AK147" i="24" s="1"/>
  <c r="AJ147" i="24"/>
  <c r="AI147" i="24"/>
  <c r="AH147" i="24"/>
  <c r="U147" i="24"/>
  <c r="X147" i="24"/>
  <c r="W147" i="24"/>
  <c r="V147" i="24"/>
  <c r="I147" i="24"/>
  <c r="L147" i="24"/>
  <c r="K147" i="24"/>
  <c r="J147" i="24"/>
  <c r="KB146" i="24"/>
  <c r="KA146" i="24"/>
  <c r="JZ146" i="24"/>
  <c r="JP146" i="24"/>
  <c r="JO146" i="24"/>
  <c r="JN146" i="24"/>
  <c r="JD146" i="24"/>
  <c r="JC146" i="24"/>
  <c r="JB146" i="24"/>
  <c r="IR146" i="24"/>
  <c r="IQ146" i="24"/>
  <c r="IP146" i="24"/>
  <c r="IF146" i="24"/>
  <c r="IE146" i="24"/>
  <c r="ID146" i="24"/>
  <c r="HT146" i="24"/>
  <c r="HS146" i="24"/>
  <c r="HR146" i="24"/>
  <c r="HH146" i="24"/>
  <c r="HG146" i="24"/>
  <c r="HF146" i="24"/>
  <c r="GV146" i="24"/>
  <c r="GU146" i="24"/>
  <c r="GT146" i="24"/>
  <c r="GJ146" i="24"/>
  <c r="GI146" i="24"/>
  <c r="GH146" i="24"/>
  <c r="FX146" i="24"/>
  <c r="FW146" i="24"/>
  <c r="FV146" i="24"/>
  <c r="FI146" i="24"/>
  <c r="FG146" i="24" s="1"/>
  <c r="FL146" i="24"/>
  <c r="FK146" i="24"/>
  <c r="FJ146" i="24"/>
  <c r="EW146" i="24"/>
  <c r="EU146" i="24" s="1"/>
  <c r="EZ146" i="24"/>
  <c r="EY146" i="24"/>
  <c r="EX146" i="24"/>
  <c r="EK146" i="24"/>
  <c r="EN146" i="24"/>
  <c r="EM146" i="24"/>
  <c r="EL146" i="24"/>
  <c r="DY146" i="24"/>
  <c r="EC146" i="24" s="1"/>
  <c r="EB146" i="24"/>
  <c r="EA146" i="24"/>
  <c r="DZ146" i="24"/>
  <c r="DM146" i="24"/>
  <c r="DJ146" i="24" s="1"/>
  <c r="DP146" i="24"/>
  <c r="DO146" i="24"/>
  <c r="DN146" i="24"/>
  <c r="DA146" i="24"/>
  <c r="CZ146" i="24" s="1"/>
  <c r="DD146" i="24"/>
  <c r="DC146" i="24"/>
  <c r="DB146" i="24"/>
  <c r="CO146" i="24"/>
  <c r="CM146" i="24" s="1"/>
  <c r="CR146" i="24"/>
  <c r="CQ146" i="24"/>
  <c r="CP146" i="24"/>
  <c r="CC146" i="24"/>
  <c r="CF146" i="24"/>
  <c r="CE146" i="24"/>
  <c r="CD146" i="24"/>
  <c r="BQ146" i="24"/>
  <c r="BT146" i="24"/>
  <c r="BS146" i="24"/>
  <c r="BR146" i="24"/>
  <c r="BE146" i="24"/>
  <c r="BH146" i="24"/>
  <c r="BG146" i="24"/>
  <c r="BF146" i="24"/>
  <c r="AS146" i="24"/>
  <c r="AV146" i="24"/>
  <c r="AU146" i="24"/>
  <c r="AT146" i="24"/>
  <c r="AG146" i="24"/>
  <c r="AC146" i="24" s="1"/>
  <c r="AJ146" i="24"/>
  <c r="AI146" i="24"/>
  <c r="AH146" i="24"/>
  <c r="U146" i="24"/>
  <c r="X146" i="24"/>
  <c r="W146" i="24"/>
  <c r="V146" i="24"/>
  <c r="I146" i="24"/>
  <c r="E146" i="24" s="1"/>
  <c r="L146" i="24"/>
  <c r="K146" i="24"/>
  <c r="J146" i="24"/>
  <c r="KB145" i="24"/>
  <c r="KA145" i="24"/>
  <c r="JZ145" i="24"/>
  <c r="JP145" i="24"/>
  <c r="JO145" i="24"/>
  <c r="JN145" i="24"/>
  <c r="JD145" i="24"/>
  <c r="JC145" i="24"/>
  <c r="JB145" i="24"/>
  <c r="IR145" i="24"/>
  <c r="IQ145" i="24"/>
  <c r="IP145" i="24"/>
  <c r="IF145" i="24"/>
  <c r="IE145" i="24"/>
  <c r="ID145" i="24"/>
  <c r="HT145" i="24"/>
  <c r="HS145" i="24"/>
  <c r="HR145" i="24"/>
  <c r="HH145" i="24"/>
  <c r="HG145" i="24"/>
  <c r="HF145" i="24"/>
  <c r="GV145" i="24"/>
  <c r="GU145" i="24"/>
  <c r="GT145" i="24"/>
  <c r="GJ145" i="24"/>
  <c r="GI145" i="24"/>
  <c r="GH145" i="24"/>
  <c r="FX145" i="24"/>
  <c r="FW145" i="24"/>
  <c r="FV145" i="24"/>
  <c r="FI145" i="24"/>
  <c r="FL145" i="24"/>
  <c r="FK145" i="24"/>
  <c r="FJ145" i="24"/>
  <c r="EW145" i="24"/>
  <c r="EZ145" i="24"/>
  <c r="EY145" i="24"/>
  <c r="EX145" i="24"/>
  <c r="EK145" i="24"/>
  <c r="EN145" i="24"/>
  <c r="EM145" i="24"/>
  <c r="EL145" i="24"/>
  <c r="DY145" i="24"/>
  <c r="EC145" i="24" s="1"/>
  <c r="EB145" i="24"/>
  <c r="EA145" i="24"/>
  <c r="DZ145" i="24"/>
  <c r="DM145" i="24"/>
  <c r="DP145" i="24"/>
  <c r="DO145" i="24"/>
  <c r="DN145" i="24"/>
  <c r="DA145" i="24"/>
  <c r="DE145" i="24" s="1"/>
  <c r="DD145" i="24"/>
  <c r="DC145" i="24"/>
  <c r="DB145" i="24"/>
  <c r="CO145" i="24"/>
  <c r="CM145" i="24" s="1"/>
  <c r="CR145" i="24"/>
  <c r="CQ145" i="24"/>
  <c r="CP145" i="24"/>
  <c r="CC145" i="24"/>
  <c r="CB145" i="24" s="1"/>
  <c r="CF145" i="24"/>
  <c r="CE145" i="24"/>
  <c r="CD145" i="24"/>
  <c r="BQ145" i="24"/>
  <c r="BP145" i="24" s="1"/>
  <c r="BT145" i="24"/>
  <c r="BS145" i="24"/>
  <c r="BR145" i="24"/>
  <c r="BE145" i="24"/>
  <c r="BH145" i="24"/>
  <c r="BG145" i="24"/>
  <c r="BF145" i="24"/>
  <c r="AS145" i="24"/>
  <c r="AW145" i="24" s="1"/>
  <c r="AV145" i="24"/>
  <c r="AU145" i="24"/>
  <c r="AT145" i="24"/>
  <c r="AG145" i="24"/>
  <c r="AK145" i="24" s="1"/>
  <c r="AJ145" i="24"/>
  <c r="AI145" i="24"/>
  <c r="AH145" i="24"/>
  <c r="U145" i="24"/>
  <c r="T145" i="24" s="1"/>
  <c r="X145" i="24"/>
  <c r="W145" i="24"/>
  <c r="V145" i="24"/>
  <c r="I145" i="24"/>
  <c r="H145" i="24" s="1"/>
  <c r="L145" i="24"/>
  <c r="K145" i="24"/>
  <c r="J145" i="24"/>
  <c r="KB144" i="24"/>
  <c r="KA144" i="24"/>
  <c r="JZ144" i="24"/>
  <c r="JP144" i="24"/>
  <c r="JO144" i="24"/>
  <c r="JN144" i="24"/>
  <c r="JD144" i="24"/>
  <c r="JC144" i="24"/>
  <c r="JB144" i="24"/>
  <c r="IR144" i="24"/>
  <c r="IQ144" i="24"/>
  <c r="IP144" i="24"/>
  <c r="IF144" i="24"/>
  <c r="IE144" i="24"/>
  <c r="ID144" i="24"/>
  <c r="HT144" i="24"/>
  <c r="HS144" i="24"/>
  <c r="HR144" i="24"/>
  <c r="HH144" i="24"/>
  <c r="HG144" i="24"/>
  <c r="HF144" i="24"/>
  <c r="GV144" i="24"/>
  <c r="GU144" i="24"/>
  <c r="GT144" i="24"/>
  <c r="GJ144" i="24"/>
  <c r="GI144" i="24"/>
  <c r="GH144" i="24"/>
  <c r="FX144" i="24"/>
  <c r="FW144" i="24"/>
  <c r="FV144" i="24"/>
  <c r="FI144" i="24"/>
  <c r="FL144" i="24"/>
  <c r="FK144" i="24"/>
  <c r="FJ144" i="24"/>
  <c r="EW144" i="24"/>
  <c r="EZ144" i="24"/>
  <c r="EY144" i="24"/>
  <c r="EX144" i="24"/>
  <c r="EK144" i="24"/>
  <c r="EI144" i="24" s="1"/>
  <c r="EN144" i="24"/>
  <c r="EM144" i="24"/>
  <c r="EL144" i="24"/>
  <c r="DY144" i="24"/>
  <c r="DX144" i="24" s="1"/>
  <c r="EB144" i="24"/>
  <c r="EA144" i="24"/>
  <c r="DZ144" i="24"/>
  <c r="DM144" i="24"/>
  <c r="DL144" i="24" s="1"/>
  <c r="DP144" i="24"/>
  <c r="DO144" i="24"/>
  <c r="DN144" i="24"/>
  <c r="DA144" i="24"/>
  <c r="CX144" i="24" s="1"/>
  <c r="DD144" i="24"/>
  <c r="DC144" i="24"/>
  <c r="DB144" i="24"/>
  <c r="CO144" i="24"/>
  <c r="CR144" i="24"/>
  <c r="CQ144" i="24"/>
  <c r="CP144" i="24"/>
  <c r="CC144" i="24"/>
  <c r="BY144" i="24" s="1"/>
  <c r="CF144" i="24"/>
  <c r="CE144" i="24"/>
  <c r="CD144" i="24"/>
  <c r="BQ144" i="24"/>
  <c r="BM144" i="24" s="1"/>
  <c r="BT144" i="24"/>
  <c r="BS144" i="24"/>
  <c r="BR144" i="24"/>
  <c r="BE144" i="24"/>
  <c r="BA144" i="24" s="1"/>
  <c r="BH144" i="24"/>
  <c r="BG144" i="24"/>
  <c r="BF144" i="24"/>
  <c r="AS144" i="24"/>
  <c r="AV144" i="24"/>
  <c r="AU144" i="24"/>
  <c r="AT144" i="24"/>
  <c r="AG144" i="24"/>
  <c r="AF144" i="24" s="1"/>
  <c r="AJ144" i="24"/>
  <c r="AI144" i="24"/>
  <c r="AH144" i="24"/>
  <c r="U144" i="24"/>
  <c r="X144" i="24"/>
  <c r="W144" i="24"/>
  <c r="V144" i="24"/>
  <c r="I144" i="24"/>
  <c r="G144" i="24" s="1"/>
  <c r="L144" i="24"/>
  <c r="K144" i="24"/>
  <c r="J144" i="24"/>
  <c r="KB143" i="24"/>
  <c r="KA143" i="24"/>
  <c r="JZ143" i="24"/>
  <c r="JP143" i="24"/>
  <c r="JO143" i="24"/>
  <c r="JN143" i="24"/>
  <c r="JD143" i="24"/>
  <c r="JC143" i="24"/>
  <c r="JB143" i="24"/>
  <c r="IR143" i="24"/>
  <c r="IQ143" i="24"/>
  <c r="IP143" i="24"/>
  <c r="IF143" i="24"/>
  <c r="IE143" i="24"/>
  <c r="ID143" i="24"/>
  <c r="HT143" i="24"/>
  <c r="HS143" i="24"/>
  <c r="HR143" i="24"/>
  <c r="HH143" i="24"/>
  <c r="HG143" i="24"/>
  <c r="HF143" i="24"/>
  <c r="GV143" i="24"/>
  <c r="GU143" i="24"/>
  <c r="GT143" i="24"/>
  <c r="GJ143" i="24"/>
  <c r="GI143" i="24"/>
  <c r="GH143" i="24"/>
  <c r="FX143" i="24"/>
  <c r="FW143" i="24"/>
  <c r="FV143" i="24"/>
  <c r="FI143" i="24"/>
  <c r="FH143" i="24" s="1"/>
  <c r="FL143" i="24"/>
  <c r="FK143" i="24"/>
  <c r="FJ143" i="24"/>
  <c r="EW143" i="24"/>
  <c r="EZ143" i="24"/>
  <c r="EY143" i="24"/>
  <c r="EX143" i="24"/>
  <c r="EK143" i="24"/>
  <c r="EN143" i="24"/>
  <c r="EM143" i="24"/>
  <c r="EL143" i="24"/>
  <c r="DY143" i="24"/>
  <c r="EB143" i="24"/>
  <c r="EA143" i="24"/>
  <c r="DZ143" i="24"/>
  <c r="DM143" i="24"/>
  <c r="DI143" i="24" s="1"/>
  <c r="DP143" i="24"/>
  <c r="DO143" i="24"/>
  <c r="DN143" i="24"/>
  <c r="DA143" i="24"/>
  <c r="CY143" i="24" s="1"/>
  <c r="DD143" i="24"/>
  <c r="DC143" i="24"/>
  <c r="DB143" i="24"/>
  <c r="CO143" i="24"/>
  <c r="CS143" i="24" s="1"/>
  <c r="CR143" i="24"/>
  <c r="CQ143" i="24"/>
  <c r="CP143" i="24"/>
  <c r="CC143" i="24"/>
  <c r="CF143" i="24"/>
  <c r="CE143" i="24"/>
  <c r="CD143" i="24"/>
  <c r="BQ143" i="24"/>
  <c r="BT143" i="24"/>
  <c r="BS143" i="24"/>
  <c r="BR143" i="24"/>
  <c r="BE143" i="24"/>
  <c r="BH143" i="24"/>
  <c r="BG143" i="24"/>
  <c r="BF143" i="24"/>
  <c r="AS143" i="24"/>
  <c r="AW143" i="24" s="1"/>
  <c r="AV143" i="24"/>
  <c r="AU143" i="24"/>
  <c r="AT143" i="24"/>
  <c r="AG143" i="24"/>
  <c r="AJ143" i="24"/>
  <c r="AI143" i="24"/>
  <c r="AH143" i="24"/>
  <c r="U143" i="24"/>
  <c r="S143" i="24" s="1"/>
  <c r="X143" i="24"/>
  <c r="W143" i="24"/>
  <c r="V143" i="24"/>
  <c r="I143" i="24"/>
  <c r="L143" i="24"/>
  <c r="K143" i="24"/>
  <c r="J143" i="24"/>
  <c r="KB142" i="24"/>
  <c r="KA142" i="24"/>
  <c r="JZ142" i="24"/>
  <c r="JP142" i="24"/>
  <c r="JO142" i="24"/>
  <c r="JN142" i="24"/>
  <c r="JD142" i="24"/>
  <c r="JC142" i="24"/>
  <c r="JB142" i="24"/>
  <c r="IR142" i="24"/>
  <c r="IQ142" i="24"/>
  <c r="IP142" i="24"/>
  <c r="IF142" i="24"/>
  <c r="IE142" i="24"/>
  <c r="ID142" i="24"/>
  <c r="HT142" i="24"/>
  <c r="HS142" i="24"/>
  <c r="HR142" i="24"/>
  <c r="HH142" i="24"/>
  <c r="HG142" i="24"/>
  <c r="HF142" i="24"/>
  <c r="GV142" i="24"/>
  <c r="GU142" i="24"/>
  <c r="GT142" i="24"/>
  <c r="GJ142" i="24"/>
  <c r="GI142" i="24"/>
  <c r="GH142" i="24"/>
  <c r="FX142" i="24"/>
  <c r="FW142" i="24"/>
  <c r="FV142" i="24"/>
  <c r="FI142" i="24"/>
  <c r="FH142" i="24" s="1"/>
  <c r="FL142" i="24"/>
  <c r="FK142" i="24"/>
  <c r="FJ142" i="24"/>
  <c r="EW142" i="24"/>
  <c r="EZ142" i="24"/>
  <c r="EY142" i="24"/>
  <c r="EX142" i="24"/>
  <c r="EK142" i="24"/>
  <c r="EH142" i="24" s="1"/>
  <c r="EN142" i="24"/>
  <c r="EM142" i="24"/>
  <c r="EL142" i="24"/>
  <c r="DY142" i="24"/>
  <c r="DX142" i="24" s="1"/>
  <c r="EB142" i="24"/>
  <c r="EA142" i="24"/>
  <c r="DZ142" i="24"/>
  <c r="DM142" i="24"/>
  <c r="DQ142" i="24" s="1"/>
  <c r="DP142" i="24"/>
  <c r="DO142" i="24"/>
  <c r="DN142" i="24"/>
  <c r="DA142" i="24"/>
  <c r="CZ142" i="24" s="1"/>
  <c r="DD142" i="24"/>
  <c r="DC142" i="24"/>
  <c r="DB142" i="24"/>
  <c r="CO142" i="24"/>
  <c r="CM142" i="24" s="1"/>
  <c r="CR142" i="24"/>
  <c r="CQ142" i="24"/>
  <c r="CP142" i="24"/>
  <c r="CC142" i="24"/>
  <c r="CB142" i="24" s="1"/>
  <c r="CF142" i="24"/>
  <c r="CE142" i="24"/>
  <c r="CD142" i="24"/>
  <c r="BQ142" i="24"/>
  <c r="BM142" i="24" s="1"/>
  <c r="BT142" i="24"/>
  <c r="BS142" i="24"/>
  <c r="BR142" i="24"/>
  <c r="BE142" i="24"/>
  <c r="BC142" i="24" s="1"/>
  <c r="BH142" i="24"/>
  <c r="BG142" i="24"/>
  <c r="BF142" i="24"/>
  <c r="AS142" i="24"/>
  <c r="AR142" i="24" s="1"/>
  <c r="AV142" i="24"/>
  <c r="AU142" i="24"/>
  <c r="AT142" i="24"/>
  <c r="AG142" i="24"/>
  <c r="AF142" i="24" s="1"/>
  <c r="AJ142" i="24"/>
  <c r="AI142" i="24"/>
  <c r="AH142" i="24"/>
  <c r="U142" i="24"/>
  <c r="R142" i="24" s="1"/>
  <c r="X142" i="24"/>
  <c r="W142" i="24"/>
  <c r="V142" i="24"/>
  <c r="I142" i="24"/>
  <c r="E142" i="24" s="1"/>
  <c r="L142" i="24"/>
  <c r="K142" i="24"/>
  <c r="J142" i="24"/>
  <c r="KB141" i="24"/>
  <c r="KA141" i="24"/>
  <c r="JZ141" i="24"/>
  <c r="JP141" i="24"/>
  <c r="JO141" i="24"/>
  <c r="JN141" i="24"/>
  <c r="JD141" i="24"/>
  <c r="JC141" i="24"/>
  <c r="JB141" i="24"/>
  <c r="IR141" i="24"/>
  <c r="IQ141" i="24"/>
  <c r="IP141" i="24"/>
  <c r="IF141" i="24"/>
  <c r="IE141" i="24"/>
  <c r="ID141" i="24"/>
  <c r="HT141" i="24"/>
  <c r="HS141" i="24"/>
  <c r="HR141" i="24"/>
  <c r="HH141" i="24"/>
  <c r="HG141" i="24"/>
  <c r="HF141" i="24"/>
  <c r="GV141" i="24"/>
  <c r="GU141" i="24"/>
  <c r="GT141" i="24"/>
  <c r="GJ141" i="24"/>
  <c r="GI141" i="24"/>
  <c r="GH141" i="24"/>
  <c r="FX141" i="24"/>
  <c r="FW141" i="24"/>
  <c r="FV141" i="24"/>
  <c r="FI141" i="24"/>
  <c r="FG141" i="24" s="1"/>
  <c r="FL141" i="24"/>
  <c r="FK141" i="24"/>
  <c r="FJ141" i="24"/>
  <c r="EW141" i="24"/>
  <c r="FA141" i="24" s="1"/>
  <c r="EZ141" i="24"/>
  <c r="EY141" i="24"/>
  <c r="EX141" i="24"/>
  <c r="EK141" i="24"/>
  <c r="EI141" i="24" s="1"/>
  <c r="EN141" i="24"/>
  <c r="EM141" i="24"/>
  <c r="EL141" i="24"/>
  <c r="DY141" i="24"/>
  <c r="DX141" i="24" s="1"/>
  <c r="EB141" i="24"/>
  <c r="EA141" i="24"/>
  <c r="DZ141" i="24"/>
  <c r="DM141" i="24"/>
  <c r="DJ141" i="24" s="1"/>
  <c r="DP141" i="24"/>
  <c r="DO141" i="24"/>
  <c r="DN141" i="24"/>
  <c r="DA141" i="24"/>
  <c r="DD141" i="24"/>
  <c r="DC141" i="24"/>
  <c r="DB141" i="24"/>
  <c r="CO141" i="24"/>
  <c r="CK141" i="24" s="1"/>
  <c r="CR141" i="24"/>
  <c r="CQ141" i="24"/>
  <c r="CP141" i="24"/>
  <c r="CC141" i="24"/>
  <c r="CA141" i="24" s="1"/>
  <c r="CF141" i="24"/>
  <c r="CE141" i="24"/>
  <c r="CD141" i="24"/>
  <c r="BQ141" i="24"/>
  <c r="BN141" i="24" s="1"/>
  <c r="BT141" i="24"/>
  <c r="BS141" i="24"/>
  <c r="BR141" i="24"/>
  <c r="BE141" i="24"/>
  <c r="BI141" i="24" s="1"/>
  <c r="BH141" i="24"/>
  <c r="BG141" i="24"/>
  <c r="BF141" i="24"/>
  <c r="AS141" i="24"/>
  <c r="AV141" i="24"/>
  <c r="AU141" i="24"/>
  <c r="AT141" i="24"/>
  <c r="AG141" i="24"/>
  <c r="AK141" i="24" s="1"/>
  <c r="AJ141" i="24"/>
  <c r="AI141" i="24"/>
  <c r="AH141" i="24"/>
  <c r="U141" i="24"/>
  <c r="R141" i="24" s="1"/>
  <c r="X141" i="24"/>
  <c r="W141" i="24"/>
  <c r="V141" i="24"/>
  <c r="I141" i="24"/>
  <c r="E141" i="24" s="1"/>
  <c r="L141" i="24"/>
  <c r="K141" i="24"/>
  <c r="J141" i="24"/>
  <c r="KB140" i="24"/>
  <c r="KA140" i="24"/>
  <c r="JZ140" i="24"/>
  <c r="JP140" i="24"/>
  <c r="JO140" i="24"/>
  <c r="JN140" i="24"/>
  <c r="JD140" i="24"/>
  <c r="JC140" i="24"/>
  <c r="JB140" i="24"/>
  <c r="IR140" i="24"/>
  <c r="IQ140" i="24"/>
  <c r="IP140" i="24"/>
  <c r="IF140" i="24"/>
  <c r="IE140" i="24"/>
  <c r="ID140" i="24"/>
  <c r="HT140" i="24"/>
  <c r="HS140" i="24"/>
  <c r="HR140" i="24"/>
  <c r="HH140" i="24"/>
  <c r="HG140" i="24"/>
  <c r="HF140" i="24"/>
  <c r="GV140" i="24"/>
  <c r="GU140" i="24"/>
  <c r="GT140" i="24"/>
  <c r="GJ140" i="24"/>
  <c r="GI140" i="24"/>
  <c r="GH140" i="24"/>
  <c r="FX140" i="24"/>
  <c r="FW140" i="24"/>
  <c r="FV140" i="24"/>
  <c r="FI140" i="24"/>
  <c r="FL140" i="24"/>
  <c r="FK140" i="24"/>
  <c r="FJ140" i="24"/>
  <c r="EW140" i="24"/>
  <c r="EU140" i="24" s="1"/>
  <c r="EZ140" i="24"/>
  <c r="EY140" i="24"/>
  <c r="EX140" i="24"/>
  <c r="EK140" i="24"/>
  <c r="EN140" i="24"/>
  <c r="EM140" i="24"/>
  <c r="EL140" i="24"/>
  <c r="DY140" i="24"/>
  <c r="DV140" i="24" s="1"/>
  <c r="EB140" i="24"/>
  <c r="EA140" i="24"/>
  <c r="DZ140" i="24"/>
  <c r="DM140" i="24"/>
  <c r="DP140" i="24"/>
  <c r="DO140" i="24"/>
  <c r="DN140" i="24"/>
  <c r="DA140" i="24"/>
  <c r="DD140" i="24"/>
  <c r="DC140" i="24"/>
  <c r="DB140" i="24"/>
  <c r="CO140" i="24"/>
  <c r="CM140" i="24" s="1"/>
  <c r="CR140" i="24"/>
  <c r="CQ140" i="24"/>
  <c r="CP140" i="24"/>
  <c r="CC140" i="24"/>
  <c r="CF140" i="24"/>
  <c r="CE140" i="24"/>
  <c r="CD140" i="24"/>
  <c r="BQ140" i="24"/>
  <c r="BT140" i="24"/>
  <c r="BS140" i="24"/>
  <c r="BR140" i="24"/>
  <c r="BE140" i="24"/>
  <c r="BA140" i="24" s="1"/>
  <c r="BH140" i="24"/>
  <c r="BG140" i="24"/>
  <c r="BF140" i="24"/>
  <c r="AS140" i="24"/>
  <c r="AP140" i="24" s="1"/>
  <c r="AV140" i="24"/>
  <c r="AU140" i="24"/>
  <c r="AT140" i="24"/>
  <c r="AG140" i="24"/>
  <c r="AC140" i="24" s="1"/>
  <c r="AJ140" i="24"/>
  <c r="AI140" i="24"/>
  <c r="AH140" i="24"/>
  <c r="U140" i="24"/>
  <c r="X140" i="24"/>
  <c r="W140" i="24"/>
  <c r="V140" i="24"/>
  <c r="I140" i="24"/>
  <c r="G140" i="24" s="1"/>
  <c r="L140" i="24"/>
  <c r="K140" i="24"/>
  <c r="J140" i="24"/>
  <c r="KB139" i="24"/>
  <c r="KA139" i="24"/>
  <c r="JZ139" i="24"/>
  <c r="JP139" i="24"/>
  <c r="JO139" i="24"/>
  <c r="JN139" i="24"/>
  <c r="JD139" i="24"/>
  <c r="JC139" i="24"/>
  <c r="JB139" i="24"/>
  <c r="IR139" i="24"/>
  <c r="IQ139" i="24"/>
  <c r="IP139" i="24"/>
  <c r="IF139" i="24"/>
  <c r="IE139" i="24"/>
  <c r="ID139" i="24"/>
  <c r="HT139" i="24"/>
  <c r="HS139" i="24"/>
  <c r="HR139" i="24"/>
  <c r="HH139" i="24"/>
  <c r="HG139" i="24"/>
  <c r="HF139" i="24"/>
  <c r="GV139" i="24"/>
  <c r="GU139" i="24"/>
  <c r="GT139" i="24"/>
  <c r="GJ139" i="24"/>
  <c r="GI139" i="24"/>
  <c r="GH139" i="24"/>
  <c r="FX139" i="24"/>
  <c r="FW139" i="24"/>
  <c r="FV139" i="24"/>
  <c r="FI139" i="24"/>
  <c r="FH139" i="24" s="1"/>
  <c r="FL139" i="24"/>
  <c r="FK139" i="24"/>
  <c r="FJ139" i="24"/>
  <c r="EW139" i="24"/>
  <c r="EZ139" i="24"/>
  <c r="EY139" i="24"/>
  <c r="EX139" i="24"/>
  <c r="EK139" i="24"/>
  <c r="EG139" i="24" s="1"/>
  <c r="EN139" i="24"/>
  <c r="EM139" i="24"/>
  <c r="EL139" i="24"/>
  <c r="DY139" i="24"/>
  <c r="DX139" i="24" s="1"/>
  <c r="EB139" i="24"/>
  <c r="EA139" i="24"/>
  <c r="DZ139" i="24"/>
  <c r="DM139" i="24"/>
  <c r="DQ139" i="24" s="1"/>
  <c r="DP139" i="24"/>
  <c r="DO139" i="24"/>
  <c r="DN139" i="24"/>
  <c r="DA139" i="24"/>
  <c r="DD139" i="24"/>
  <c r="DC139" i="24"/>
  <c r="DB139" i="24"/>
  <c r="CO139" i="24"/>
  <c r="CN139" i="24" s="1"/>
  <c r="CR139" i="24"/>
  <c r="CQ139" i="24"/>
  <c r="CP139" i="24"/>
  <c r="CC139" i="24"/>
  <c r="CA139" i="24" s="1"/>
  <c r="CF139" i="24"/>
  <c r="CE139" i="24"/>
  <c r="CD139" i="24"/>
  <c r="BQ139" i="24"/>
  <c r="BN139" i="24" s="1"/>
  <c r="BT139" i="24"/>
  <c r="BS139" i="24"/>
  <c r="BR139" i="24"/>
  <c r="BE139" i="24"/>
  <c r="BC139" i="24" s="1"/>
  <c r="BH139" i="24"/>
  <c r="BG139" i="24"/>
  <c r="BF139" i="24"/>
  <c r="AS139" i="24"/>
  <c r="AR139" i="24" s="1"/>
  <c r="AV139" i="24"/>
  <c r="AU139" i="24"/>
  <c r="AT139" i="24"/>
  <c r="AG139" i="24"/>
  <c r="AJ139" i="24"/>
  <c r="AI139" i="24"/>
  <c r="AH139" i="24"/>
  <c r="U139" i="24"/>
  <c r="S139" i="24" s="1"/>
  <c r="X139" i="24"/>
  <c r="W139" i="24"/>
  <c r="V139" i="24"/>
  <c r="I139" i="24"/>
  <c r="L139" i="24"/>
  <c r="K139" i="24"/>
  <c r="J139" i="24"/>
  <c r="KB138" i="24"/>
  <c r="KA138" i="24"/>
  <c r="JZ138" i="24"/>
  <c r="JP138" i="24"/>
  <c r="JO138" i="24"/>
  <c r="JN138" i="24"/>
  <c r="JD138" i="24"/>
  <c r="JC138" i="24"/>
  <c r="JB138" i="24"/>
  <c r="IR138" i="24"/>
  <c r="IQ138" i="24"/>
  <c r="IP138" i="24"/>
  <c r="IF138" i="24"/>
  <c r="IE138" i="24"/>
  <c r="ID138" i="24"/>
  <c r="HT138" i="24"/>
  <c r="HS138" i="24"/>
  <c r="HR138" i="24"/>
  <c r="HH138" i="24"/>
  <c r="HG138" i="24"/>
  <c r="HF138" i="24"/>
  <c r="GV138" i="24"/>
  <c r="GU138" i="24"/>
  <c r="GT138" i="24"/>
  <c r="GJ138" i="24"/>
  <c r="GI138" i="24"/>
  <c r="GH138" i="24"/>
  <c r="FX138" i="24"/>
  <c r="FW138" i="24"/>
  <c r="FV138" i="24"/>
  <c r="FI138" i="24"/>
  <c r="FL138" i="24"/>
  <c r="FK138" i="24"/>
  <c r="FJ138" i="24"/>
  <c r="EW138" i="24"/>
  <c r="EZ138" i="24"/>
  <c r="EY138" i="24"/>
  <c r="EX138" i="24"/>
  <c r="EK138" i="24"/>
  <c r="EJ138" i="24" s="1"/>
  <c r="EN138" i="24"/>
  <c r="EM138" i="24"/>
  <c r="EL138" i="24"/>
  <c r="DY138" i="24"/>
  <c r="EC138" i="24" s="1"/>
  <c r="EB138" i="24"/>
  <c r="EA138" i="24"/>
  <c r="DZ138" i="24"/>
  <c r="DM138" i="24"/>
  <c r="DP138" i="24"/>
  <c r="DO138" i="24"/>
  <c r="DN138" i="24"/>
  <c r="DA138" i="24"/>
  <c r="CX138" i="24" s="1"/>
  <c r="DD138" i="24"/>
  <c r="DC138" i="24"/>
  <c r="DB138" i="24"/>
  <c r="CO138" i="24"/>
  <c r="CR138" i="24"/>
  <c r="CQ138" i="24"/>
  <c r="CP138" i="24"/>
  <c r="CC138" i="24"/>
  <c r="CF138" i="24"/>
  <c r="CE138" i="24"/>
  <c r="CD138" i="24"/>
  <c r="BQ138" i="24"/>
  <c r="BP138" i="24" s="1"/>
  <c r="BT138" i="24"/>
  <c r="BS138" i="24"/>
  <c r="BR138" i="24"/>
  <c r="BE138" i="24"/>
  <c r="BH138" i="24"/>
  <c r="BG138" i="24"/>
  <c r="BF138" i="24"/>
  <c r="AS138" i="24"/>
  <c r="AV138" i="24"/>
  <c r="AU138" i="24"/>
  <c r="AT138" i="24"/>
  <c r="AG138" i="24"/>
  <c r="AJ138" i="24"/>
  <c r="AI138" i="24"/>
  <c r="AH138" i="24"/>
  <c r="U138" i="24"/>
  <c r="T138" i="24" s="1"/>
  <c r="X138" i="24"/>
  <c r="W138" i="24"/>
  <c r="V138" i="24"/>
  <c r="I138" i="24"/>
  <c r="L138" i="24"/>
  <c r="K138" i="24"/>
  <c r="J138" i="24"/>
  <c r="KB137" i="24"/>
  <c r="KA137" i="24"/>
  <c r="JZ137" i="24"/>
  <c r="JP137" i="24"/>
  <c r="JO137" i="24"/>
  <c r="JN137" i="24"/>
  <c r="JD137" i="24"/>
  <c r="JC137" i="24"/>
  <c r="JB137" i="24"/>
  <c r="IR137" i="24"/>
  <c r="IQ137" i="24"/>
  <c r="IP137" i="24"/>
  <c r="IF137" i="24"/>
  <c r="IE137" i="24"/>
  <c r="ID137" i="24"/>
  <c r="HT137" i="24"/>
  <c r="HS137" i="24"/>
  <c r="HR137" i="24"/>
  <c r="HH137" i="24"/>
  <c r="HG137" i="24"/>
  <c r="HF137" i="24"/>
  <c r="GV137" i="24"/>
  <c r="GU137" i="24"/>
  <c r="GT137" i="24"/>
  <c r="GJ137" i="24"/>
  <c r="GI137" i="24"/>
  <c r="GH137" i="24"/>
  <c r="FX137" i="24"/>
  <c r="FW137" i="24"/>
  <c r="FV137" i="24"/>
  <c r="FI137" i="24"/>
  <c r="FE137" i="24" s="1"/>
  <c r="FL137" i="24"/>
  <c r="FK137" i="24"/>
  <c r="FJ137" i="24"/>
  <c r="EW137" i="24"/>
  <c r="EZ137" i="24"/>
  <c r="EY137" i="24"/>
  <c r="EX137" i="24"/>
  <c r="EK137" i="24"/>
  <c r="EI137" i="24" s="1"/>
  <c r="EN137" i="24"/>
  <c r="EM137" i="24"/>
  <c r="EL137" i="24"/>
  <c r="DY137" i="24"/>
  <c r="DV137" i="24" s="1"/>
  <c r="EB137" i="24"/>
  <c r="EA137" i="24"/>
  <c r="DZ137" i="24"/>
  <c r="DM137" i="24"/>
  <c r="DP137" i="24"/>
  <c r="DO137" i="24"/>
  <c r="DN137" i="24"/>
  <c r="DA137" i="24"/>
  <c r="CZ137" i="24" s="1"/>
  <c r="DD137" i="24"/>
  <c r="DC137" i="24"/>
  <c r="DB137" i="24"/>
  <c r="CO137" i="24"/>
  <c r="CR137" i="24"/>
  <c r="CQ137" i="24"/>
  <c r="CP137" i="24"/>
  <c r="CC137" i="24"/>
  <c r="CB137" i="24" s="1"/>
  <c r="CF137" i="24"/>
  <c r="CE137" i="24"/>
  <c r="CD137" i="24"/>
  <c r="BQ137" i="24"/>
  <c r="BT137" i="24"/>
  <c r="BS137" i="24"/>
  <c r="BR137" i="24"/>
  <c r="BE137" i="24"/>
  <c r="BC137" i="24" s="1"/>
  <c r="BH137" i="24"/>
  <c r="BG137" i="24"/>
  <c r="BF137" i="24"/>
  <c r="AS137" i="24"/>
  <c r="AR137" i="24" s="1"/>
  <c r="AV137" i="24"/>
  <c r="AU137" i="24"/>
  <c r="AT137" i="24"/>
  <c r="AG137" i="24"/>
  <c r="AC137" i="24" s="1"/>
  <c r="AJ137" i="24"/>
  <c r="AI137" i="24"/>
  <c r="AH137" i="24"/>
  <c r="U137" i="24"/>
  <c r="Q137" i="24" s="1"/>
  <c r="X137" i="24"/>
  <c r="W137" i="24"/>
  <c r="V137" i="24"/>
  <c r="I137" i="24"/>
  <c r="E137" i="24" s="1"/>
  <c r="L137" i="24"/>
  <c r="K137" i="24"/>
  <c r="J137" i="24"/>
  <c r="KB136" i="24"/>
  <c r="KA136" i="24"/>
  <c r="JZ136" i="24"/>
  <c r="JP136" i="24"/>
  <c r="JO136" i="24"/>
  <c r="JN136" i="24"/>
  <c r="JD136" i="24"/>
  <c r="JC136" i="24"/>
  <c r="JB136" i="24"/>
  <c r="IR136" i="24"/>
  <c r="IQ136" i="24"/>
  <c r="IP136" i="24"/>
  <c r="IF136" i="24"/>
  <c r="IE136" i="24"/>
  <c r="ID136" i="24"/>
  <c r="HT136" i="24"/>
  <c r="HS136" i="24"/>
  <c r="HR136" i="24"/>
  <c r="HH136" i="24"/>
  <c r="HG136" i="24"/>
  <c r="HF136" i="24"/>
  <c r="GV136" i="24"/>
  <c r="GU136" i="24"/>
  <c r="GT136" i="24"/>
  <c r="GJ136" i="24"/>
  <c r="GI136" i="24"/>
  <c r="GH136" i="24"/>
  <c r="FX136" i="24"/>
  <c r="FW136" i="24"/>
  <c r="FV136" i="24"/>
  <c r="FI136" i="24"/>
  <c r="FH136" i="24" s="1"/>
  <c r="FL136" i="24"/>
  <c r="FK136" i="24"/>
  <c r="FJ136" i="24"/>
  <c r="EW136" i="24"/>
  <c r="EZ136" i="24"/>
  <c r="EY136" i="24"/>
  <c r="EX136" i="24"/>
  <c r="EK136" i="24"/>
  <c r="EN136" i="24"/>
  <c r="EM136" i="24"/>
  <c r="EL136" i="24"/>
  <c r="DY136" i="24"/>
  <c r="DW136" i="24" s="1"/>
  <c r="EB136" i="24"/>
  <c r="EA136" i="24"/>
  <c r="DZ136" i="24"/>
  <c r="DM136" i="24"/>
  <c r="DK136" i="24" s="1"/>
  <c r="DP136" i="24"/>
  <c r="DO136" i="24"/>
  <c r="DN136" i="24"/>
  <c r="DA136" i="24"/>
  <c r="CY136" i="24" s="1"/>
  <c r="DD136" i="24"/>
  <c r="DC136" i="24"/>
  <c r="DB136" i="24"/>
  <c r="CO136" i="24"/>
  <c r="CK136" i="24" s="1"/>
  <c r="CR136" i="24"/>
  <c r="CQ136" i="24"/>
  <c r="CP136" i="24"/>
  <c r="CC136" i="24"/>
  <c r="CF136" i="24"/>
  <c r="CE136" i="24"/>
  <c r="CD136" i="24"/>
  <c r="BQ136" i="24"/>
  <c r="BT136" i="24"/>
  <c r="BS136" i="24"/>
  <c r="BR136" i="24"/>
  <c r="BE136" i="24"/>
  <c r="BD136" i="24" s="1"/>
  <c r="BH136" i="24"/>
  <c r="BG136" i="24"/>
  <c r="BF136" i="24"/>
  <c r="AS136" i="24"/>
  <c r="AW136" i="24" s="1"/>
  <c r="AV136" i="24"/>
  <c r="AU136" i="24"/>
  <c r="AT136" i="24"/>
  <c r="AG136" i="24"/>
  <c r="AK136" i="24" s="1"/>
  <c r="AJ136" i="24"/>
  <c r="AI136" i="24"/>
  <c r="AH136" i="24"/>
  <c r="U136" i="24"/>
  <c r="Q136" i="24" s="1"/>
  <c r="X136" i="24"/>
  <c r="W136" i="24"/>
  <c r="V136" i="24"/>
  <c r="I136" i="24"/>
  <c r="H136" i="24" s="1"/>
  <c r="L136" i="24"/>
  <c r="K136" i="24"/>
  <c r="J136" i="24"/>
  <c r="KB135" i="24"/>
  <c r="KA135" i="24"/>
  <c r="JZ135" i="24"/>
  <c r="JP135" i="24"/>
  <c r="JO135" i="24"/>
  <c r="JN135" i="24"/>
  <c r="JD135" i="24"/>
  <c r="JC135" i="24"/>
  <c r="JB135" i="24"/>
  <c r="IR135" i="24"/>
  <c r="IQ135" i="24"/>
  <c r="IP135" i="24"/>
  <c r="IF135" i="24"/>
  <c r="IE135" i="24"/>
  <c r="ID135" i="24"/>
  <c r="HT135" i="24"/>
  <c r="HS135" i="24"/>
  <c r="HR135" i="24"/>
  <c r="HH135" i="24"/>
  <c r="HG135" i="24"/>
  <c r="HF135" i="24"/>
  <c r="GV135" i="24"/>
  <c r="GU135" i="24"/>
  <c r="GT135" i="24"/>
  <c r="GJ135" i="24"/>
  <c r="GI135" i="24"/>
  <c r="GH135" i="24"/>
  <c r="FX135" i="24"/>
  <c r="FW135" i="24"/>
  <c r="FV135" i="24"/>
  <c r="FI135" i="24"/>
  <c r="FE135" i="24" s="1"/>
  <c r="FL135" i="24"/>
  <c r="FK135" i="24"/>
  <c r="FJ135" i="24"/>
  <c r="EW135" i="24"/>
  <c r="EZ135" i="24"/>
  <c r="EY135" i="24"/>
  <c r="EX135" i="24"/>
  <c r="EK135" i="24"/>
  <c r="EH135" i="24" s="1"/>
  <c r="EN135" i="24"/>
  <c r="EM135" i="24"/>
  <c r="EL135" i="24"/>
  <c r="DY135" i="24"/>
  <c r="DW135" i="24" s="1"/>
  <c r="EB135" i="24"/>
  <c r="EA135" i="24"/>
  <c r="DZ135" i="24"/>
  <c r="DM135" i="24"/>
  <c r="DI135" i="24" s="1"/>
  <c r="DP135" i="24"/>
  <c r="DO135" i="24"/>
  <c r="DN135" i="24"/>
  <c r="DA135" i="24"/>
  <c r="CZ135" i="24" s="1"/>
  <c r="DD135" i="24"/>
  <c r="DC135" i="24"/>
  <c r="DB135" i="24"/>
  <c r="CO135" i="24"/>
  <c r="CN135" i="24" s="1"/>
  <c r="CR135" i="24"/>
  <c r="CQ135" i="24"/>
  <c r="CP135" i="24"/>
  <c r="CC135" i="24"/>
  <c r="CF135" i="24"/>
  <c r="CE135" i="24"/>
  <c r="CD135" i="24"/>
  <c r="BQ135" i="24"/>
  <c r="BO135" i="24" s="1"/>
  <c r="BT135" i="24"/>
  <c r="BS135" i="24"/>
  <c r="BR135" i="24"/>
  <c r="BE135" i="24"/>
  <c r="BI135" i="24" s="1"/>
  <c r="BH135" i="24"/>
  <c r="BG135" i="24"/>
  <c r="BF135" i="24"/>
  <c r="AS135" i="24"/>
  <c r="AQ135" i="24" s="1"/>
  <c r="AV135" i="24"/>
  <c r="AU135" i="24"/>
  <c r="AT135" i="24"/>
  <c r="AG135" i="24"/>
  <c r="AJ135" i="24"/>
  <c r="AI135" i="24"/>
  <c r="AH135" i="24"/>
  <c r="U135" i="24"/>
  <c r="S135" i="24" s="1"/>
  <c r="X135" i="24"/>
  <c r="W135" i="24"/>
  <c r="V135" i="24"/>
  <c r="I135" i="24"/>
  <c r="H135" i="24" s="1"/>
  <c r="L135" i="24"/>
  <c r="K135" i="24"/>
  <c r="J135" i="24"/>
  <c r="KB134" i="24"/>
  <c r="KA134" i="24"/>
  <c r="JZ134" i="24"/>
  <c r="JP134" i="24"/>
  <c r="JO134" i="24"/>
  <c r="JN134" i="24"/>
  <c r="JD134" i="24"/>
  <c r="JC134" i="24"/>
  <c r="JB134" i="24"/>
  <c r="IR134" i="24"/>
  <c r="IQ134" i="24"/>
  <c r="IP134" i="24"/>
  <c r="IF134" i="24"/>
  <c r="IE134" i="24"/>
  <c r="ID134" i="24"/>
  <c r="HT134" i="24"/>
  <c r="HS134" i="24"/>
  <c r="HR134" i="24"/>
  <c r="HH134" i="24"/>
  <c r="HG134" i="24"/>
  <c r="HF134" i="24"/>
  <c r="GV134" i="24"/>
  <c r="GU134" i="24"/>
  <c r="GT134" i="24"/>
  <c r="GJ134" i="24"/>
  <c r="GI134" i="24"/>
  <c r="GH134" i="24"/>
  <c r="FX134" i="24"/>
  <c r="FW134" i="24"/>
  <c r="FV134" i="24"/>
  <c r="FI134" i="24"/>
  <c r="FE134" i="24" s="1"/>
  <c r="FL134" i="24"/>
  <c r="FK134" i="24"/>
  <c r="FJ134" i="24"/>
  <c r="EW134" i="24"/>
  <c r="ES134" i="24" s="1"/>
  <c r="EZ134" i="24"/>
  <c r="EY134" i="24"/>
  <c r="EX134" i="24"/>
  <c r="EK134" i="24"/>
  <c r="EI134" i="24" s="1"/>
  <c r="EN134" i="24"/>
  <c r="EM134" i="24"/>
  <c r="EL134" i="24"/>
  <c r="DY134" i="24"/>
  <c r="DX134" i="24" s="1"/>
  <c r="EB134" i="24"/>
  <c r="EA134" i="24"/>
  <c r="DZ134" i="24"/>
  <c r="DM134" i="24"/>
  <c r="DI134" i="24" s="1"/>
  <c r="DP134" i="24"/>
  <c r="DO134" i="24"/>
  <c r="DN134" i="24"/>
  <c r="DA134" i="24"/>
  <c r="CY134" i="24" s="1"/>
  <c r="DD134" i="24"/>
  <c r="DC134" i="24"/>
  <c r="DB134" i="24"/>
  <c r="CO134" i="24"/>
  <c r="CR134" i="24"/>
  <c r="CQ134" i="24"/>
  <c r="CP134" i="24"/>
  <c r="CC134" i="24"/>
  <c r="BY134" i="24" s="1"/>
  <c r="CF134" i="24"/>
  <c r="CE134" i="24"/>
  <c r="CD134" i="24"/>
  <c r="BQ134" i="24"/>
  <c r="BP134" i="24" s="1"/>
  <c r="BT134" i="24"/>
  <c r="BS134" i="24"/>
  <c r="BR134" i="24"/>
  <c r="BE134" i="24"/>
  <c r="BB134" i="24" s="1"/>
  <c r="BH134" i="24"/>
  <c r="BG134" i="24"/>
  <c r="BF134" i="24"/>
  <c r="AS134" i="24"/>
  <c r="AV134" i="24"/>
  <c r="AU134" i="24"/>
  <c r="AT134" i="24"/>
  <c r="AG134" i="24"/>
  <c r="AC134" i="24" s="1"/>
  <c r="AJ134" i="24"/>
  <c r="AI134" i="24"/>
  <c r="AH134" i="24"/>
  <c r="U134" i="24"/>
  <c r="S134" i="24" s="1"/>
  <c r="X134" i="24"/>
  <c r="W134" i="24"/>
  <c r="V134" i="24"/>
  <c r="I134" i="24"/>
  <c r="G134" i="24" s="1"/>
  <c r="L134" i="24"/>
  <c r="K134" i="24"/>
  <c r="J134" i="24"/>
  <c r="KB133" i="24"/>
  <c r="KA133" i="24"/>
  <c r="JZ133" i="24"/>
  <c r="JP133" i="24"/>
  <c r="JO133" i="24"/>
  <c r="JN133" i="24"/>
  <c r="JD133" i="24"/>
  <c r="JC133" i="24"/>
  <c r="JB133" i="24"/>
  <c r="IR133" i="24"/>
  <c r="IQ133" i="24"/>
  <c r="IP133" i="24"/>
  <c r="IF133" i="24"/>
  <c r="IE133" i="24"/>
  <c r="ID133" i="24"/>
  <c r="HT133" i="24"/>
  <c r="HS133" i="24"/>
  <c r="HR133" i="24"/>
  <c r="HH133" i="24"/>
  <c r="HG133" i="24"/>
  <c r="HF133" i="24"/>
  <c r="GV133" i="24"/>
  <c r="GU133" i="24"/>
  <c r="GT133" i="24"/>
  <c r="GJ133" i="24"/>
  <c r="GI133" i="24"/>
  <c r="GH133" i="24"/>
  <c r="FX133" i="24"/>
  <c r="FW133" i="24"/>
  <c r="FV133" i="24"/>
  <c r="FI133" i="24"/>
  <c r="FM133" i="24" s="1"/>
  <c r="FL133" i="24"/>
  <c r="FK133" i="24"/>
  <c r="FJ133" i="24"/>
  <c r="EW133" i="24"/>
  <c r="ES133" i="24" s="1"/>
  <c r="EZ133" i="24"/>
  <c r="EY133" i="24"/>
  <c r="EX133" i="24"/>
  <c r="EK133" i="24"/>
  <c r="EN133" i="24"/>
  <c r="EM133" i="24"/>
  <c r="EL133" i="24"/>
  <c r="DY133" i="24"/>
  <c r="DX133" i="24" s="1"/>
  <c r="EB133" i="24"/>
  <c r="EA133" i="24"/>
  <c r="DZ133" i="24"/>
  <c r="DM133" i="24"/>
  <c r="DJ133" i="24" s="1"/>
  <c r="DP133" i="24"/>
  <c r="DO133" i="24"/>
  <c r="DN133" i="24"/>
  <c r="DA133" i="24"/>
  <c r="CW133" i="24" s="1"/>
  <c r="DD133" i="24"/>
  <c r="DC133" i="24"/>
  <c r="DB133" i="24"/>
  <c r="CO133" i="24"/>
  <c r="CK133" i="24" s="1"/>
  <c r="CR133" i="24"/>
  <c r="CQ133" i="24"/>
  <c r="CP133" i="24"/>
  <c r="CC133" i="24"/>
  <c r="CA133" i="24" s="1"/>
  <c r="CF133" i="24"/>
  <c r="CE133" i="24"/>
  <c r="CD133" i="24"/>
  <c r="BQ133" i="24"/>
  <c r="BT133" i="24"/>
  <c r="BS133" i="24"/>
  <c r="BR133" i="24"/>
  <c r="BE133" i="24"/>
  <c r="BI133" i="24" s="1"/>
  <c r="BH133" i="24"/>
  <c r="BG133" i="24"/>
  <c r="BF133" i="24"/>
  <c r="AS133" i="24"/>
  <c r="AP133" i="24" s="1"/>
  <c r="AV133" i="24"/>
  <c r="AU133" i="24"/>
  <c r="AT133" i="24"/>
  <c r="AG133" i="24"/>
  <c r="AK133" i="24" s="1"/>
  <c r="AJ133" i="24"/>
  <c r="AI133" i="24"/>
  <c r="AH133" i="24"/>
  <c r="U133" i="24"/>
  <c r="R133" i="24" s="1"/>
  <c r="X133" i="24"/>
  <c r="W133" i="24"/>
  <c r="V133" i="24"/>
  <c r="I133" i="24"/>
  <c r="M133" i="24" s="1"/>
  <c r="L133" i="24"/>
  <c r="K133" i="24"/>
  <c r="J133" i="24"/>
  <c r="KB132" i="24"/>
  <c r="KA132" i="24"/>
  <c r="JZ132" i="24"/>
  <c r="JP132" i="24"/>
  <c r="JO132" i="24"/>
  <c r="JN132" i="24"/>
  <c r="JD132" i="24"/>
  <c r="JC132" i="24"/>
  <c r="JB132" i="24"/>
  <c r="IR132" i="24"/>
  <c r="IQ132" i="24"/>
  <c r="IP132" i="24"/>
  <c r="IF132" i="24"/>
  <c r="IE132" i="24"/>
  <c r="ID132" i="24"/>
  <c r="HT132" i="24"/>
  <c r="HS132" i="24"/>
  <c r="HR132" i="24"/>
  <c r="HH132" i="24"/>
  <c r="HG132" i="24"/>
  <c r="HF132" i="24"/>
  <c r="GV132" i="24"/>
  <c r="GU132" i="24"/>
  <c r="GT132" i="24"/>
  <c r="GJ132" i="24"/>
  <c r="GI132" i="24"/>
  <c r="GH132" i="24"/>
  <c r="FX132" i="24"/>
  <c r="FW132" i="24"/>
  <c r="FV132" i="24"/>
  <c r="FI132" i="24"/>
  <c r="FL132" i="24"/>
  <c r="FK132" i="24"/>
  <c r="FJ132" i="24"/>
  <c r="EW132" i="24"/>
  <c r="FA132" i="24" s="1"/>
  <c r="EZ132" i="24"/>
  <c r="EY132" i="24"/>
  <c r="EX132" i="24"/>
  <c r="EK132" i="24"/>
  <c r="EH132" i="24" s="1"/>
  <c r="EN132" i="24"/>
  <c r="EM132" i="24"/>
  <c r="EL132" i="24"/>
  <c r="DY132" i="24"/>
  <c r="DX132" i="24" s="1"/>
  <c r="EB132" i="24"/>
  <c r="EA132" i="24"/>
  <c r="DZ132" i="24"/>
  <c r="DM132" i="24"/>
  <c r="DP132" i="24"/>
  <c r="DO132" i="24"/>
  <c r="DN132" i="24"/>
  <c r="DA132" i="24"/>
  <c r="CY132" i="24" s="1"/>
  <c r="DD132" i="24"/>
  <c r="DC132" i="24"/>
  <c r="DB132" i="24"/>
  <c r="CO132" i="24"/>
  <c r="CR132" i="24"/>
  <c r="CQ132" i="24"/>
  <c r="CP132" i="24"/>
  <c r="CC132" i="24"/>
  <c r="CF132" i="24"/>
  <c r="CE132" i="24"/>
  <c r="CD132" i="24"/>
  <c r="BQ132" i="24"/>
  <c r="BP132" i="24" s="1"/>
  <c r="BT132" i="24"/>
  <c r="BS132" i="24"/>
  <c r="BR132" i="24"/>
  <c r="BE132" i="24"/>
  <c r="BH132" i="24"/>
  <c r="BG132" i="24"/>
  <c r="BF132" i="24"/>
  <c r="AS132" i="24"/>
  <c r="AV132" i="24"/>
  <c r="AU132" i="24"/>
  <c r="AT132" i="24"/>
  <c r="AG132" i="24"/>
  <c r="AJ132" i="24"/>
  <c r="AI132" i="24"/>
  <c r="AH132" i="24"/>
  <c r="U132" i="24"/>
  <c r="T132" i="24" s="1"/>
  <c r="X132" i="24"/>
  <c r="W132" i="24"/>
  <c r="V132" i="24"/>
  <c r="I132" i="24"/>
  <c r="G132" i="24" s="1"/>
  <c r="L132" i="24"/>
  <c r="K132" i="24"/>
  <c r="J132" i="24"/>
  <c r="KB131" i="24"/>
  <c r="KA131" i="24"/>
  <c r="JZ131" i="24"/>
  <c r="JP131" i="24"/>
  <c r="JO131" i="24"/>
  <c r="JN131" i="24"/>
  <c r="JD131" i="24"/>
  <c r="JC131" i="24"/>
  <c r="JB131" i="24"/>
  <c r="IR131" i="24"/>
  <c r="IQ131" i="24"/>
  <c r="IP131" i="24"/>
  <c r="IF131" i="24"/>
  <c r="IE131" i="24"/>
  <c r="ID131" i="24"/>
  <c r="HT131" i="24"/>
  <c r="HS131" i="24"/>
  <c r="HR131" i="24"/>
  <c r="HH131" i="24"/>
  <c r="HG131" i="24"/>
  <c r="HF131" i="24"/>
  <c r="GV131" i="24"/>
  <c r="GU131" i="24"/>
  <c r="GT131" i="24"/>
  <c r="GJ131" i="24"/>
  <c r="GI131" i="24"/>
  <c r="GH131" i="24"/>
  <c r="FX131" i="24"/>
  <c r="FW131" i="24"/>
  <c r="FV131" i="24"/>
  <c r="FI131" i="24"/>
  <c r="FF131" i="24" s="1"/>
  <c r="FL131" i="24"/>
  <c r="FK131" i="24"/>
  <c r="FJ131" i="24"/>
  <c r="EW131" i="24"/>
  <c r="FA131" i="24" s="1"/>
  <c r="EZ131" i="24"/>
  <c r="EY131" i="24"/>
  <c r="EX131" i="24"/>
  <c r="EK131" i="24"/>
  <c r="EH131" i="24" s="1"/>
  <c r="EN131" i="24"/>
  <c r="EM131" i="24"/>
  <c r="EL131" i="24"/>
  <c r="DY131" i="24"/>
  <c r="EB131" i="24"/>
  <c r="EA131" i="24"/>
  <c r="DZ131" i="24"/>
  <c r="DM131" i="24"/>
  <c r="DJ131" i="24" s="1"/>
  <c r="DP131" i="24"/>
  <c r="DO131" i="24"/>
  <c r="DN131" i="24"/>
  <c r="DA131" i="24"/>
  <c r="CX131" i="24" s="1"/>
  <c r="DD131" i="24"/>
  <c r="DC131" i="24"/>
  <c r="DB131" i="24"/>
  <c r="CO131" i="24"/>
  <c r="CR131" i="24"/>
  <c r="CQ131" i="24"/>
  <c r="CP131" i="24"/>
  <c r="CC131" i="24"/>
  <c r="BZ131" i="24" s="1"/>
  <c r="CF131" i="24"/>
  <c r="CE131" i="24"/>
  <c r="CD131" i="24"/>
  <c r="BQ131" i="24"/>
  <c r="BT131" i="24"/>
  <c r="BS131" i="24"/>
  <c r="BR131" i="24"/>
  <c r="BE131" i="24"/>
  <c r="BC131" i="24" s="1"/>
  <c r="BH131" i="24"/>
  <c r="BG131" i="24"/>
  <c r="BF131" i="24"/>
  <c r="AS131" i="24"/>
  <c r="AQ131" i="24" s="1"/>
  <c r="AV131" i="24"/>
  <c r="AU131" i="24"/>
  <c r="AT131" i="24"/>
  <c r="AG131" i="24"/>
  <c r="AF131" i="24" s="1"/>
  <c r="AJ131" i="24"/>
  <c r="AI131" i="24"/>
  <c r="AH131" i="24"/>
  <c r="U131" i="24"/>
  <c r="R131" i="24" s="1"/>
  <c r="X131" i="24"/>
  <c r="W131" i="24"/>
  <c r="V131" i="24"/>
  <c r="I131" i="24"/>
  <c r="L131" i="24"/>
  <c r="K131" i="24"/>
  <c r="J131" i="24"/>
  <c r="KB130" i="24"/>
  <c r="KA130" i="24"/>
  <c r="JZ130" i="24"/>
  <c r="JP130" i="24"/>
  <c r="JO130" i="24"/>
  <c r="JN130" i="24"/>
  <c r="JD130" i="24"/>
  <c r="JC130" i="24"/>
  <c r="JB130" i="24"/>
  <c r="IR130" i="24"/>
  <c r="IQ130" i="24"/>
  <c r="IP130" i="24"/>
  <c r="IF130" i="24"/>
  <c r="IE130" i="24"/>
  <c r="ID130" i="24"/>
  <c r="HT130" i="24"/>
  <c r="HS130" i="24"/>
  <c r="HR130" i="24"/>
  <c r="HH130" i="24"/>
  <c r="HG130" i="24"/>
  <c r="HF130" i="24"/>
  <c r="GV130" i="24"/>
  <c r="GU130" i="24"/>
  <c r="GT130" i="24"/>
  <c r="GJ130" i="24"/>
  <c r="GI130" i="24"/>
  <c r="GH130" i="24"/>
  <c r="FX130" i="24"/>
  <c r="FW130" i="24"/>
  <c r="FV130" i="24"/>
  <c r="FI130" i="24"/>
  <c r="FE130" i="24" s="1"/>
  <c r="FL130" i="24"/>
  <c r="FK130" i="24"/>
  <c r="FJ130" i="24"/>
  <c r="EW130" i="24"/>
  <c r="FA130" i="24" s="1"/>
  <c r="EZ130" i="24"/>
  <c r="EY130" i="24"/>
  <c r="EX130" i="24"/>
  <c r="EK130" i="24"/>
  <c r="EH130" i="24" s="1"/>
  <c r="EN130" i="24"/>
  <c r="EM130" i="24"/>
  <c r="EL130" i="24"/>
  <c r="DY130" i="24"/>
  <c r="EB130" i="24"/>
  <c r="EA130" i="24"/>
  <c r="DZ130" i="24"/>
  <c r="DM130" i="24"/>
  <c r="DJ130" i="24" s="1"/>
  <c r="DP130" i="24"/>
  <c r="DO130" i="24"/>
  <c r="DN130" i="24"/>
  <c r="DA130" i="24"/>
  <c r="DD130" i="24"/>
  <c r="DC130" i="24"/>
  <c r="DB130" i="24"/>
  <c r="CO130" i="24"/>
  <c r="CN130" i="24" s="1"/>
  <c r="CR130" i="24"/>
  <c r="CQ130" i="24"/>
  <c r="CP130" i="24"/>
  <c r="CC130" i="24"/>
  <c r="CF130" i="24"/>
  <c r="CE130" i="24"/>
  <c r="CD130" i="24"/>
  <c r="BQ130" i="24"/>
  <c r="BP130" i="24" s="1"/>
  <c r="BT130" i="24"/>
  <c r="BS130" i="24"/>
  <c r="BR130" i="24"/>
  <c r="BE130" i="24"/>
  <c r="BH130" i="24"/>
  <c r="BG130" i="24"/>
  <c r="BF130" i="24"/>
  <c r="AS130" i="24"/>
  <c r="AR130" i="24" s="1"/>
  <c r="AV130" i="24"/>
  <c r="AU130" i="24"/>
  <c r="AT130" i="24"/>
  <c r="AG130" i="24"/>
  <c r="AK130" i="24" s="1"/>
  <c r="AJ130" i="24"/>
  <c r="AI130" i="24"/>
  <c r="AH130" i="24"/>
  <c r="U130" i="24"/>
  <c r="T130" i="24" s="1"/>
  <c r="X130" i="24"/>
  <c r="W130" i="24"/>
  <c r="V130" i="24"/>
  <c r="I130" i="24"/>
  <c r="G130" i="24" s="1"/>
  <c r="L130" i="24"/>
  <c r="K130" i="24"/>
  <c r="J130" i="24"/>
  <c r="KB129" i="24"/>
  <c r="KA129" i="24"/>
  <c r="JZ129" i="24"/>
  <c r="JP129" i="24"/>
  <c r="JO129" i="24"/>
  <c r="JN129" i="24"/>
  <c r="JD129" i="24"/>
  <c r="JC129" i="24"/>
  <c r="JB129" i="24"/>
  <c r="IR129" i="24"/>
  <c r="IQ129" i="24"/>
  <c r="IP129" i="24"/>
  <c r="IF129" i="24"/>
  <c r="IE129" i="24"/>
  <c r="ID129" i="24"/>
  <c r="HT129" i="24"/>
  <c r="HS129" i="24"/>
  <c r="HR129" i="24"/>
  <c r="HH129" i="24"/>
  <c r="HG129" i="24"/>
  <c r="HF129" i="24"/>
  <c r="GV129" i="24"/>
  <c r="GU129" i="24"/>
  <c r="GT129" i="24"/>
  <c r="GJ129" i="24"/>
  <c r="GI129" i="24"/>
  <c r="GH129" i="24"/>
  <c r="FX129" i="24"/>
  <c r="FW129" i="24"/>
  <c r="FV129" i="24"/>
  <c r="FI129" i="24"/>
  <c r="FH129" i="24" s="1"/>
  <c r="FL129" i="24"/>
  <c r="FK129" i="24"/>
  <c r="FJ129" i="24"/>
  <c r="EW129" i="24"/>
  <c r="FA129" i="24" s="1"/>
  <c r="EZ129" i="24"/>
  <c r="EY129" i="24"/>
  <c r="EX129" i="24"/>
  <c r="EK129" i="24"/>
  <c r="EH129" i="24" s="1"/>
  <c r="EN129" i="24"/>
  <c r="EM129" i="24"/>
  <c r="EL129" i="24"/>
  <c r="DY129" i="24"/>
  <c r="DV129" i="24" s="1"/>
  <c r="EB129" i="24"/>
  <c r="EA129" i="24"/>
  <c r="DZ129" i="24"/>
  <c r="DM129" i="24"/>
  <c r="DL129" i="24" s="1"/>
  <c r="DP129" i="24"/>
  <c r="DO129" i="24"/>
  <c r="DN129" i="24"/>
  <c r="DA129" i="24"/>
  <c r="DE129" i="24" s="1"/>
  <c r="DD129" i="24"/>
  <c r="DC129" i="24"/>
  <c r="DB129" i="24"/>
  <c r="CO129" i="24"/>
  <c r="CN129" i="24" s="1"/>
  <c r="CR129" i="24"/>
  <c r="CQ129" i="24"/>
  <c r="CP129" i="24"/>
  <c r="CC129" i="24"/>
  <c r="CA129" i="24" s="1"/>
  <c r="CF129" i="24"/>
  <c r="CE129" i="24"/>
  <c r="CD129" i="24"/>
  <c r="BQ129" i="24"/>
  <c r="BU129" i="24" s="1"/>
  <c r="BT129" i="24"/>
  <c r="BS129" i="24"/>
  <c r="BR129" i="24"/>
  <c r="BE129" i="24"/>
  <c r="BA129" i="24" s="1"/>
  <c r="BH129" i="24"/>
  <c r="BG129" i="24"/>
  <c r="BF129" i="24"/>
  <c r="AS129" i="24"/>
  <c r="AV129" i="24"/>
  <c r="AU129" i="24"/>
  <c r="AT129" i="24"/>
  <c r="AG129" i="24"/>
  <c r="AE129" i="24" s="1"/>
  <c r="AJ129" i="24"/>
  <c r="AI129" i="24"/>
  <c r="AH129" i="24"/>
  <c r="U129" i="24"/>
  <c r="R129" i="24" s="1"/>
  <c r="X129" i="24"/>
  <c r="W129" i="24"/>
  <c r="V129" i="24"/>
  <c r="I129" i="24"/>
  <c r="E129" i="24" s="1"/>
  <c r="L129" i="24"/>
  <c r="K129" i="24"/>
  <c r="J129" i="24"/>
  <c r="KB128" i="24"/>
  <c r="KA128" i="24"/>
  <c r="JZ128" i="24"/>
  <c r="JP128" i="24"/>
  <c r="JO128" i="24"/>
  <c r="JN128" i="24"/>
  <c r="JD128" i="24"/>
  <c r="JC128" i="24"/>
  <c r="JB128" i="24"/>
  <c r="IR128" i="24"/>
  <c r="IQ128" i="24"/>
  <c r="IP128" i="24"/>
  <c r="IF128" i="24"/>
  <c r="IE128" i="24"/>
  <c r="ID128" i="24"/>
  <c r="HT128" i="24"/>
  <c r="HS128" i="24"/>
  <c r="HR128" i="24"/>
  <c r="HH128" i="24"/>
  <c r="HG128" i="24"/>
  <c r="HF128" i="24"/>
  <c r="GV128" i="24"/>
  <c r="GU128" i="24"/>
  <c r="GT128" i="24"/>
  <c r="GJ128" i="24"/>
  <c r="GI128" i="24"/>
  <c r="GH128" i="24"/>
  <c r="FX128" i="24"/>
  <c r="FW128" i="24"/>
  <c r="FV128" i="24"/>
  <c r="FI128" i="24"/>
  <c r="FE128" i="24" s="1"/>
  <c r="FL128" i="24"/>
  <c r="FK128" i="24"/>
  <c r="FJ128" i="24"/>
  <c r="EW128" i="24"/>
  <c r="EZ128" i="24"/>
  <c r="EY128" i="24"/>
  <c r="EX128" i="24"/>
  <c r="EK128" i="24"/>
  <c r="EN128" i="24"/>
  <c r="EM128" i="24"/>
  <c r="EL128" i="24"/>
  <c r="DY128" i="24"/>
  <c r="DU128" i="24" s="1"/>
  <c r="EB128" i="24"/>
  <c r="EA128" i="24"/>
  <c r="DZ128" i="24"/>
  <c r="DM128" i="24"/>
  <c r="DI128" i="24" s="1"/>
  <c r="DP128" i="24"/>
  <c r="DO128" i="24"/>
  <c r="DN128" i="24"/>
  <c r="DA128" i="24"/>
  <c r="DD128" i="24"/>
  <c r="DC128" i="24"/>
  <c r="DB128" i="24"/>
  <c r="CO128" i="24"/>
  <c r="CK128" i="24" s="1"/>
  <c r="CR128" i="24"/>
  <c r="CQ128" i="24"/>
  <c r="CP128" i="24"/>
  <c r="CC128" i="24"/>
  <c r="BZ128" i="24" s="1"/>
  <c r="CF128" i="24"/>
  <c r="CE128" i="24"/>
  <c r="CD128" i="24"/>
  <c r="BQ128" i="24"/>
  <c r="BU128" i="24" s="1"/>
  <c r="BT128" i="24"/>
  <c r="BS128" i="24"/>
  <c r="BR128" i="24"/>
  <c r="BE128" i="24"/>
  <c r="BH128" i="24"/>
  <c r="BG128" i="24"/>
  <c r="BF128" i="24"/>
  <c r="AS128" i="24"/>
  <c r="AV128" i="24"/>
  <c r="AU128" i="24"/>
  <c r="AT128" i="24"/>
  <c r="AG128" i="24"/>
  <c r="AC128" i="24" s="1"/>
  <c r="AJ128" i="24"/>
  <c r="AI128" i="24"/>
  <c r="AH128" i="24"/>
  <c r="U128" i="24"/>
  <c r="X128" i="24"/>
  <c r="W128" i="24"/>
  <c r="V128" i="24"/>
  <c r="I128" i="24"/>
  <c r="F128" i="24" s="1"/>
  <c r="L128" i="24"/>
  <c r="K128" i="24"/>
  <c r="J128" i="24"/>
  <c r="KB127" i="24"/>
  <c r="KA127" i="24"/>
  <c r="JZ127" i="24"/>
  <c r="JP127" i="24"/>
  <c r="JO127" i="24"/>
  <c r="JN127" i="24"/>
  <c r="JD127" i="24"/>
  <c r="JC127" i="24"/>
  <c r="JB127" i="24"/>
  <c r="IR127" i="24"/>
  <c r="IQ127" i="24"/>
  <c r="IP127" i="24"/>
  <c r="IF127" i="24"/>
  <c r="IE127" i="24"/>
  <c r="ID127" i="24"/>
  <c r="HT127" i="24"/>
  <c r="HS127" i="24"/>
  <c r="HR127" i="24"/>
  <c r="HH127" i="24"/>
  <c r="HG127" i="24"/>
  <c r="HF127" i="24"/>
  <c r="GV127" i="24"/>
  <c r="GU127" i="24"/>
  <c r="GT127" i="24"/>
  <c r="GJ127" i="24"/>
  <c r="GI127" i="24"/>
  <c r="GH127" i="24"/>
  <c r="FX127" i="24"/>
  <c r="FW127" i="24"/>
  <c r="FV127" i="24"/>
  <c r="FI127" i="24"/>
  <c r="FH127" i="24" s="1"/>
  <c r="FL127" i="24"/>
  <c r="FK127" i="24"/>
  <c r="FJ127" i="24"/>
  <c r="EW127" i="24"/>
  <c r="ES127" i="24" s="1"/>
  <c r="EZ127" i="24"/>
  <c r="EY127" i="24"/>
  <c r="EX127" i="24"/>
  <c r="EK127" i="24"/>
  <c r="EO127" i="24" s="1"/>
  <c r="EN127" i="24"/>
  <c r="EM127" i="24"/>
  <c r="EL127" i="24"/>
  <c r="DY127" i="24"/>
  <c r="EB127" i="24"/>
  <c r="EA127" i="24"/>
  <c r="DZ127" i="24"/>
  <c r="DM127" i="24"/>
  <c r="DQ127" i="24" s="1"/>
  <c r="DP127" i="24"/>
  <c r="DO127" i="24"/>
  <c r="DN127" i="24"/>
  <c r="DA127" i="24"/>
  <c r="DE127" i="24" s="1"/>
  <c r="DD127" i="24"/>
  <c r="DC127" i="24"/>
  <c r="DB127" i="24"/>
  <c r="CO127" i="24"/>
  <c r="CN127" i="24" s="1"/>
  <c r="CR127" i="24"/>
  <c r="CQ127" i="24"/>
  <c r="CP127" i="24"/>
  <c r="CC127" i="24"/>
  <c r="CA127" i="24" s="1"/>
  <c r="CF127" i="24"/>
  <c r="CE127" i="24"/>
  <c r="CD127" i="24"/>
  <c r="BQ127" i="24"/>
  <c r="BU127" i="24" s="1"/>
  <c r="BT127" i="24"/>
  <c r="BS127" i="24"/>
  <c r="BR127" i="24"/>
  <c r="BE127" i="24"/>
  <c r="BA127" i="24" s="1"/>
  <c r="BH127" i="24"/>
  <c r="BG127" i="24"/>
  <c r="BF127" i="24"/>
  <c r="AS127" i="24"/>
  <c r="AP127" i="24" s="1"/>
  <c r="AV127" i="24"/>
  <c r="AU127" i="24"/>
  <c r="AT127" i="24"/>
  <c r="AG127" i="24"/>
  <c r="AE127" i="24" s="1"/>
  <c r="AJ127" i="24"/>
  <c r="AI127" i="24"/>
  <c r="AH127" i="24"/>
  <c r="U127" i="24"/>
  <c r="S127" i="24" s="1"/>
  <c r="X127" i="24"/>
  <c r="W127" i="24"/>
  <c r="V127" i="24"/>
  <c r="I127" i="24"/>
  <c r="M127" i="24" s="1"/>
  <c r="L127" i="24"/>
  <c r="K127" i="24"/>
  <c r="J127" i="24"/>
  <c r="KB126" i="24"/>
  <c r="KA126" i="24"/>
  <c r="JZ126" i="24"/>
  <c r="JP126" i="24"/>
  <c r="JO126" i="24"/>
  <c r="JN126" i="24"/>
  <c r="JD126" i="24"/>
  <c r="JC126" i="24"/>
  <c r="JB126" i="24"/>
  <c r="IR126" i="24"/>
  <c r="IQ126" i="24"/>
  <c r="IP126" i="24"/>
  <c r="IF126" i="24"/>
  <c r="IE126" i="24"/>
  <c r="ID126" i="24"/>
  <c r="HT126" i="24"/>
  <c r="HS126" i="24"/>
  <c r="HR126" i="24"/>
  <c r="HH126" i="24"/>
  <c r="HG126" i="24"/>
  <c r="HF126" i="24"/>
  <c r="GV126" i="24"/>
  <c r="GU126" i="24"/>
  <c r="GT126" i="24"/>
  <c r="GJ126" i="24"/>
  <c r="GI126" i="24"/>
  <c r="GH126" i="24"/>
  <c r="FX126" i="24"/>
  <c r="FW126" i="24"/>
  <c r="FV126" i="24"/>
  <c r="FI126" i="24"/>
  <c r="FM126" i="24" s="1"/>
  <c r="FL126" i="24"/>
  <c r="FK126" i="24"/>
  <c r="FJ126" i="24"/>
  <c r="EW126" i="24"/>
  <c r="EZ126" i="24"/>
  <c r="EY126" i="24"/>
  <c r="EX126" i="24"/>
  <c r="EK126" i="24"/>
  <c r="EN126" i="24"/>
  <c r="EM126" i="24"/>
  <c r="EL126" i="24"/>
  <c r="DY126" i="24"/>
  <c r="DU126" i="24" s="1"/>
  <c r="EB126" i="24"/>
  <c r="EA126" i="24"/>
  <c r="DZ126" i="24"/>
  <c r="DM126" i="24"/>
  <c r="DP126" i="24"/>
  <c r="DO126" i="24"/>
  <c r="DN126" i="24"/>
  <c r="DA126" i="24"/>
  <c r="CY126" i="24" s="1"/>
  <c r="DD126" i="24"/>
  <c r="DC126" i="24"/>
  <c r="DB126" i="24"/>
  <c r="CO126" i="24"/>
  <c r="CL126" i="24" s="1"/>
  <c r="CR126" i="24"/>
  <c r="CQ126" i="24"/>
  <c r="CP126" i="24"/>
  <c r="CC126" i="24"/>
  <c r="BY126" i="24" s="1"/>
  <c r="CF126" i="24"/>
  <c r="CE126" i="24"/>
  <c r="CD126" i="24"/>
  <c r="BQ126" i="24"/>
  <c r="BT126" i="24"/>
  <c r="BS126" i="24"/>
  <c r="BR126" i="24"/>
  <c r="BE126" i="24"/>
  <c r="BH126" i="24"/>
  <c r="BG126" i="24"/>
  <c r="BF126" i="24"/>
  <c r="AS126" i="24"/>
  <c r="AP126" i="24" s="1"/>
  <c r="AV126" i="24"/>
  <c r="AU126" i="24"/>
  <c r="AT126" i="24"/>
  <c r="AG126" i="24"/>
  <c r="AJ126" i="24"/>
  <c r="AI126" i="24"/>
  <c r="AH126" i="24"/>
  <c r="U126" i="24"/>
  <c r="R126" i="24" s="1"/>
  <c r="X126" i="24"/>
  <c r="W126" i="24"/>
  <c r="V126" i="24"/>
  <c r="I126" i="24"/>
  <c r="G126" i="24" s="1"/>
  <c r="L126" i="24"/>
  <c r="K126" i="24"/>
  <c r="J126" i="24"/>
  <c r="KB125" i="24"/>
  <c r="KA125" i="24"/>
  <c r="JZ125" i="24"/>
  <c r="JP125" i="24"/>
  <c r="JO125" i="24"/>
  <c r="JN125" i="24"/>
  <c r="JD125" i="24"/>
  <c r="JC125" i="24"/>
  <c r="JB125" i="24"/>
  <c r="IR125" i="24"/>
  <c r="IQ125" i="24"/>
  <c r="IP125" i="24"/>
  <c r="IF125" i="24"/>
  <c r="IE125" i="24"/>
  <c r="ID125" i="24"/>
  <c r="HT125" i="24"/>
  <c r="HS125" i="24"/>
  <c r="HR125" i="24"/>
  <c r="HH125" i="24"/>
  <c r="HG125" i="24"/>
  <c r="HF125" i="24"/>
  <c r="GV125" i="24"/>
  <c r="GU125" i="24"/>
  <c r="GT125" i="24"/>
  <c r="GJ125" i="24"/>
  <c r="GI125" i="24"/>
  <c r="GH125" i="24"/>
  <c r="FX125" i="24"/>
  <c r="FW125" i="24"/>
  <c r="FV125" i="24"/>
  <c r="FI125" i="24"/>
  <c r="FF125" i="24" s="1"/>
  <c r="FL125" i="24"/>
  <c r="FK125" i="24"/>
  <c r="FJ125" i="24"/>
  <c r="EW125" i="24"/>
  <c r="EV125" i="24" s="1"/>
  <c r="EZ125" i="24"/>
  <c r="EY125" i="24"/>
  <c r="EX125" i="24"/>
  <c r="EK125" i="24"/>
  <c r="EH125" i="24" s="1"/>
  <c r="EN125" i="24"/>
  <c r="EM125" i="24"/>
  <c r="EL125" i="24"/>
  <c r="DY125" i="24"/>
  <c r="DX125" i="24" s="1"/>
  <c r="EB125" i="24"/>
  <c r="EA125" i="24"/>
  <c r="DZ125" i="24"/>
  <c r="DM125" i="24"/>
  <c r="DI125" i="24" s="1"/>
  <c r="DP125" i="24"/>
  <c r="DO125" i="24"/>
  <c r="DN125" i="24"/>
  <c r="DA125" i="24"/>
  <c r="CY125" i="24" s="1"/>
  <c r="DD125" i="24"/>
  <c r="DC125" i="24"/>
  <c r="DB125" i="24"/>
  <c r="CO125" i="24"/>
  <c r="CN125" i="24" s="1"/>
  <c r="CR125" i="24"/>
  <c r="CQ125" i="24"/>
  <c r="CP125" i="24"/>
  <c r="CC125" i="24"/>
  <c r="BY125" i="24" s="1"/>
  <c r="CF125" i="24"/>
  <c r="CE125" i="24"/>
  <c r="CD125" i="24"/>
  <c r="BQ125" i="24"/>
  <c r="BN125" i="24" s="1"/>
  <c r="BT125" i="24"/>
  <c r="BS125" i="24"/>
  <c r="BR125" i="24"/>
  <c r="BE125" i="24"/>
  <c r="BH125" i="24"/>
  <c r="BG125" i="24"/>
  <c r="BF125" i="24"/>
  <c r="AS125" i="24"/>
  <c r="AW125" i="24" s="1"/>
  <c r="AV125" i="24"/>
  <c r="AU125" i="24"/>
  <c r="AT125" i="24"/>
  <c r="AG125" i="24"/>
  <c r="AE125" i="24" s="1"/>
  <c r="AJ125" i="24"/>
  <c r="AI125" i="24"/>
  <c r="AH125" i="24"/>
  <c r="U125" i="24"/>
  <c r="T125" i="24" s="1"/>
  <c r="X125" i="24"/>
  <c r="W125" i="24"/>
  <c r="V125" i="24"/>
  <c r="I125" i="24"/>
  <c r="L125" i="24"/>
  <c r="K125" i="24"/>
  <c r="J125" i="24"/>
  <c r="KB124" i="24"/>
  <c r="KA124" i="24"/>
  <c r="JZ124" i="24"/>
  <c r="JP124" i="24"/>
  <c r="JO124" i="24"/>
  <c r="JN124" i="24"/>
  <c r="JD124" i="24"/>
  <c r="JC124" i="24"/>
  <c r="JB124" i="24"/>
  <c r="IR124" i="24"/>
  <c r="IQ124" i="24"/>
  <c r="IP124" i="24"/>
  <c r="IF124" i="24"/>
  <c r="IE124" i="24"/>
  <c r="ID124" i="24"/>
  <c r="HT124" i="24"/>
  <c r="HS124" i="24"/>
  <c r="HR124" i="24"/>
  <c r="HH124" i="24"/>
  <c r="HG124" i="24"/>
  <c r="HF124" i="24"/>
  <c r="GV124" i="24"/>
  <c r="GU124" i="24"/>
  <c r="GT124" i="24"/>
  <c r="GJ124" i="24"/>
  <c r="GI124" i="24"/>
  <c r="GH124" i="24"/>
  <c r="FX124" i="24"/>
  <c r="FW124" i="24"/>
  <c r="FV124" i="24"/>
  <c r="FI124" i="24"/>
  <c r="FL124" i="24"/>
  <c r="FK124" i="24"/>
  <c r="FJ124" i="24"/>
  <c r="EW124" i="24"/>
  <c r="EZ124" i="24"/>
  <c r="EY124" i="24"/>
  <c r="EX124" i="24"/>
  <c r="EK124" i="24"/>
  <c r="EJ124" i="24" s="1"/>
  <c r="EN124" i="24"/>
  <c r="EM124" i="24"/>
  <c r="EL124" i="24"/>
  <c r="DY124" i="24"/>
  <c r="EB124" i="24"/>
  <c r="EA124" i="24"/>
  <c r="DZ124" i="24"/>
  <c r="DM124" i="24"/>
  <c r="DQ124" i="24" s="1"/>
  <c r="DP124" i="24"/>
  <c r="DO124" i="24"/>
  <c r="DN124" i="24"/>
  <c r="DA124" i="24"/>
  <c r="CZ124" i="24" s="1"/>
  <c r="DD124" i="24"/>
  <c r="DC124" i="24"/>
  <c r="DB124" i="24"/>
  <c r="CO124" i="24"/>
  <c r="CL124" i="24" s="1"/>
  <c r="CR124" i="24"/>
  <c r="CQ124" i="24"/>
  <c r="CP124" i="24"/>
  <c r="CC124" i="24"/>
  <c r="CF124" i="24"/>
  <c r="CE124" i="24"/>
  <c r="CD124" i="24"/>
  <c r="BQ124" i="24"/>
  <c r="BN124" i="24" s="1"/>
  <c r="BT124" i="24"/>
  <c r="BS124" i="24"/>
  <c r="BR124" i="24"/>
  <c r="BE124" i="24"/>
  <c r="BH124" i="24"/>
  <c r="BG124" i="24"/>
  <c r="BF124" i="24"/>
  <c r="AS124" i="24"/>
  <c r="AV124" i="24"/>
  <c r="AU124" i="24"/>
  <c r="AT124" i="24"/>
  <c r="AG124" i="24"/>
  <c r="AF124" i="24" s="1"/>
  <c r="AJ124" i="24"/>
  <c r="AI124" i="24"/>
  <c r="AH124" i="24"/>
  <c r="U124" i="24"/>
  <c r="Y124" i="24" s="1"/>
  <c r="X124" i="24"/>
  <c r="W124" i="24"/>
  <c r="V124" i="24"/>
  <c r="I124" i="24"/>
  <c r="L124" i="24"/>
  <c r="K124" i="24"/>
  <c r="J124" i="24"/>
  <c r="KB123" i="24"/>
  <c r="KA123" i="24"/>
  <c r="JZ123" i="24"/>
  <c r="JP123" i="24"/>
  <c r="JO123" i="24"/>
  <c r="JN123" i="24"/>
  <c r="JD123" i="24"/>
  <c r="JC123" i="24"/>
  <c r="JB123" i="24"/>
  <c r="IR123" i="24"/>
  <c r="IQ123" i="24"/>
  <c r="IP123" i="24"/>
  <c r="IF123" i="24"/>
  <c r="IE123" i="24"/>
  <c r="ID123" i="24"/>
  <c r="HT123" i="24"/>
  <c r="HS123" i="24"/>
  <c r="HR123" i="24"/>
  <c r="HH123" i="24"/>
  <c r="HG123" i="24"/>
  <c r="HF123" i="24"/>
  <c r="GV123" i="24"/>
  <c r="GU123" i="24"/>
  <c r="GT123" i="24"/>
  <c r="GJ123" i="24"/>
  <c r="GI123" i="24"/>
  <c r="GH123" i="24"/>
  <c r="FX123" i="24"/>
  <c r="FW123" i="24"/>
  <c r="FV123" i="24"/>
  <c r="FI123" i="24"/>
  <c r="FM123" i="24" s="1"/>
  <c r="FL123" i="24"/>
  <c r="FK123" i="24"/>
  <c r="FJ123" i="24"/>
  <c r="EW123" i="24"/>
  <c r="ET123" i="24" s="1"/>
  <c r="EZ123" i="24"/>
  <c r="EY123" i="24"/>
  <c r="EX123" i="24"/>
  <c r="EK123" i="24"/>
  <c r="EH123" i="24" s="1"/>
  <c r="EN123" i="24"/>
  <c r="EM123" i="24"/>
  <c r="EL123" i="24"/>
  <c r="DY123" i="24"/>
  <c r="DV123" i="24" s="1"/>
  <c r="EB123" i="24"/>
  <c r="EA123" i="24"/>
  <c r="DZ123" i="24"/>
  <c r="DM123" i="24"/>
  <c r="DL123" i="24" s="1"/>
  <c r="DP123" i="24"/>
  <c r="DO123" i="24"/>
  <c r="DN123" i="24"/>
  <c r="DA123" i="24"/>
  <c r="DE123" i="24" s="1"/>
  <c r="DD123" i="24"/>
  <c r="DC123" i="24"/>
  <c r="DB123" i="24"/>
  <c r="CO123" i="24"/>
  <c r="CR123" i="24"/>
  <c r="CQ123" i="24"/>
  <c r="CP123" i="24"/>
  <c r="CC123" i="24"/>
  <c r="CB123" i="24" s="1"/>
  <c r="CF123" i="24"/>
  <c r="CE123" i="24"/>
  <c r="CD123" i="24"/>
  <c r="BQ123" i="24"/>
  <c r="BU123" i="24" s="1"/>
  <c r="BT123" i="24"/>
  <c r="BS123" i="24"/>
  <c r="BR123" i="24"/>
  <c r="BE123" i="24"/>
  <c r="BA123" i="24" s="1"/>
  <c r="BH123" i="24"/>
  <c r="BG123" i="24"/>
  <c r="BF123" i="24"/>
  <c r="AS123" i="24"/>
  <c r="AP123" i="24" s="1"/>
  <c r="AV123" i="24"/>
  <c r="AU123" i="24"/>
  <c r="AT123" i="24"/>
  <c r="AG123" i="24"/>
  <c r="AJ123" i="24"/>
  <c r="AI123" i="24"/>
  <c r="AH123" i="24"/>
  <c r="U123" i="24"/>
  <c r="T123" i="24" s="1"/>
  <c r="X123" i="24"/>
  <c r="W123" i="24"/>
  <c r="V123" i="24"/>
  <c r="I123" i="24"/>
  <c r="E123" i="24" s="1"/>
  <c r="L123" i="24"/>
  <c r="K123" i="24"/>
  <c r="J123" i="24"/>
  <c r="KB122" i="24"/>
  <c r="KA122" i="24"/>
  <c r="JZ122" i="24"/>
  <c r="JP122" i="24"/>
  <c r="JO122" i="24"/>
  <c r="JN122" i="24"/>
  <c r="JD122" i="24"/>
  <c r="JC122" i="24"/>
  <c r="JB122" i="24"/>
  <c r="IR122" i="24"/>
  <c r="IQ122" i="24"/>
  <c r="IP122" i="24"/>
  <c r="IF122" i="24"/>
  <c r="IE122" i="24"/>
  <c r="ID122" i="24"/>
  <c r="HT122" i="24"/>
  <c r="HS122" i="24"/>
  <c r="HR122" i="24"/>
  <c r="HH122" i="24"/>
  <c r="HG122" i="24"/>
  <c r="HF122" i="24"/>
  <c r="GV122" i="24"/>
  <c r="GU122" i="24"/>
  <c r="GT122" i="24"/>
  <c r="GJ122" i="24"/>
  <c r="GI122" i="24"/>
  <c r="GH122" i="24"/>
  <c r="FX122" i="24"/>
  <c r="FW122" i="24"/>
  <c r="FV122" i="24"/>
  <c r="FI122" i="24"/>
  <c r="FL122" i="24"/>
  <c r="FK122" i="24"/>
  <c r="FJ122" i="24"/>
  <c r="EW122" i="24"/>
  <c r="EZ122" i="24"/>
  <c r="EY122" i="24"/>
  <c r="EX122" i="24"/>
  <c r="EK122" i="24"/>
  <c r="EJ122" i="24" s="1"/>
  <c r="EN122" i="24"/>
  <c r="EM122" i="24"/>
  <c r="EL122" i="24"/>
  <c r="DY122" i="24"/>
  <c r="EC122" i="24" s="1"/>
  <c r="EB122" i="24"/>
  <c r="EA122" i="24"/>
  <c r="DZ122" i="24"/>
  <c r="DM122" i="24"/>
  <c r="DJ122" i="24" s="1"/>
  <c r="DP122" i="24"/>
  <c r="DO122" i="24"/>
  <c r="DN122" i="24"/>
  <c r="DA122" i="24"/>
  <c r="CX122" i="24" s="1"/>
  <c r="DD122" i="24"/>
  <c r="DC122" i="24"/>
  <c r="DB122" i="24"/>
  <c r="CO122" i="24"/>
  <c r="CS122" i="24" s="1"/>
  <c r="CR122" i="24"/>
  <c r="CQ122" i="24"/>
  <c r="CP122" i="24"/>
  <c r="CC122" i="24"/>
  <c r="CF122" i="24"/>
  <c r="CE122" i="24"/>
  <c r="CD122" i="24"/>
  <c r="BQ122" i="24"/>
  <c r="BN122" i="24" s="1"/>
  <c r="BT122" i="24"/>
  <c r="BS122" i="24"/>
  <c r="BR122" i="24"/>
  <c r="BE122" i="24"/>
  <c r="BI122" i="24" s="1"/>
  <c r="BH122" i="24"/>
  <c r="BG122" i="24"/>
  <c r="BF122" i="24"/>
  <c r="AS122" i="24"/>
  <c r="AV122" i="24"/>
  <c r="AU122" i="24"/>
  <c r="AT122" i="24"/>
  <c r="AG122" i="24"/>
  <c r="AC122" i="24" s="1"/>
  <c r="AJ122" i="24"/>
  <c r="AI122" i="24"/>
  <c r="AH122" i="24"/>
  <c r="U122" i="24"/>
  <c r="X122" i="24"/>
  <c r="W122" i="24"/>
  <c r="V122" i="24"/>
  <c r="I122" i="24"/>
  <c r="L122" i="24"/>
  <c r="K122" i="24"/>
  <c r="J122" i="24"/>
  <c r="KB121" i="24"/>
  <c r="KA121" i="24"/>
  <c r="JZ121" i="24"/>
  <c r="JP121" i="24"/>
  <c r="JO121" i="24"/>
  <c r="JN121" i="24"/>
  <c r="JD121" i="24"/>
  <c r="JC121" i="24"/>
  <c r="JB121" i="24"/>
  <c r="IR121" i="24"/>
  <c r="IQ121" i="24"/>
  <c r="IP121" i="24"/>
  <c r="IF121" i="24"/>
  <c r="IE121" i="24"/>
  <c r="ID121" i="24"/>
  <c r="HT121" i="24"/>
  <c r="HS121" i="24"/>
  <c r="HR121" i="24"/>
  <c r="HH121" i="24"/>
  <c r="HG121" i="24"/>
  <c r="HF121" i="24"/>
  <c r="GV121" i="24"/>
  <c r="GU121" i="24"/>
  <c r="GT121" i="24"/>
  <c r="GJ121" i="24"/>
  <c r="GI121" i="24"/>
  <c r="GH121" i="24"/>
  <c r="FX121" i="24"/>
  <c r="FW121" i="24"/>
  <c r="FV121" i="24"/>
  <c r="FI121" i="24"/>
  <c r="FH121" i="24" s="1"/>
  <c r="FL121" i="24"/>
  <c r="FK121" i="24"/>
  <c r="FJ121" i="24"/>
  <c r="EW121" i="24"/>
  <c r="EZ121" i="24"/>
  <c r="EY121" i="24"/>
  <c r="EX121" i="24"/>
  <c r="EK121" i="24"/>
  <c r="EJ121" i="24" s="1"/>
  <c r="EN121" i="24"/>
  <c r="EM121" i="24"/>
  <c r="EL121" i="24"/>
  <c r="DY121" i="24"/>
  <c r="DW121" i="24" s="1"/>
  <c r="EB121" i="24"/>
  <c r="EA121" i="24"/>
  <c r="DZ121" i="24"/>
  <c r="DM121" i="24"/>
  <c r="DP121" i="24"/>
  <c r="DO121" i="24"/>
  <c r="DN121" i="24"/>
  <c r="DA121" i="24"/>
  <c r="CW121" i="24" s="1"/>
  <c r="DD121" i="24"/>
  <c r="DC121" i="24"/>
  <c r="DB121" i="24"/>
  <c r="CO121" i="24"/>
  <c r="CR121" i="24"/>
  <c r="CQ121" i="24"/>
  <c r="CP121" i="24"/>
  <c r="CC121" i="24"/>
  <c r="CA121" i="24" s="1"/>
  <c r="CF121" i="24"/>
  <c r="CE121" i="24"/>
  <c r="CD121" i="24"/>
  <c r="BQ121" i="24"/>
  <c r="BT121" i="24"/>
  <c r="BS121" i="24"/>
  <c r="BR121" i="24"/>
  <c r="BE121" i="24"/>
  <c r="BH121" i="24"/>
  <c r="BG121" i="24"/>
  <c r="BF121" i="24"/>
  <c r="AS121" i="24"/>
  <c r="AV121" i="24"/>
  <c r="AU121" i="24"/>
  <c r="AT121" i="24"/>
  <c r="AG121" i="24"/>
  <c r="AE121" i="24" s="1"/>
  <c r="AJ121" i="24"/>
  <c r="AI121" i="24"/>
  <c r="AH121" i="24"/>
  <c r="U121" i="24"/>
  <c r="R121" i="24" s="1"/>
  <c r="X121" i="24"/>
  <c r="W121" i="24"/>
  <c r="V121" i="24"/>
  <c r="I121" i="24"/>
  <c r="M121" i="24" s="1"/>
  <c r="L121" i="24"/>
  <c r="K121" i="24"/>
  <c r="J121" i="24"/>
  <c r="KB109" i="24"/>
  <c r="KA109" i="24"/>
  <c r="JZ109" i="24"/>
  <c r="JP109" i="24"/>
  <c r="JO109" i="24"/>
  <c r="JN109" i="24"/>
  <c r="JD109" i="24"/>
  <c r="JC109" i="24"/>
  <c r="JB109" i="24"/>
  <c r="IR109" i="24"/>
  <c r="IQ109" i="24"/>
  <c r="IP109" i="24"/>
  <c r="IF109" i="24"/>
  <c r="IE109" i="24"/>
  <c r="ID109" i="24"/>
  <c r="HT109" i="24"/>
  <c r="HS109" i="24"/>
  <c r="HR109" i="24"/>
  <c r="HH109" i="24"/>
  <c r="HG109" i="24"/>
  <c r="HF109" i="24"/>
  <c r="GV109" i="24"/>
  <c r="GU109" i="24"/>
  <c r="GT109" i="24"/>
  <c r="GJ109" i="24"/>
  <c r="GI109" i="24"/>
  <c r="GH109" i="24"/>
  <c r="FX109" i="24"/>
  <c r="FW109" i="24"/>
  <c r="FV109" i="24"/>
  <c r="FI109" i="24"/>
  <c r="FG109" i="24" s="1"/>
  <c r="FL109" i="24"/>
  <c r="FK109" i="24"/>
  <c r="FJ109" i="24"/>
  <c r="EW109" i="24"/>
  <c r="EZ109" i="24"/>
  <c r="EY109" i="24"/>
  <c r="EX109" i="24"/>
  <c r="EK109" i="24"/>
  <c r="EI109" i="24" s="1"/>
  <c r="EN109" i="24"/>
  <c r="EM109" i="24"/>
  <c r="EL109" i="24"/>
  <c r="DY109" i="24"/>
  <c r="DW109" i="24" s="1"/>
  <c r="EB109" i="24"/>
  <c r="EA109" i="24"/>
  <c r="DZ109" i="24"/>
  <c r="DM109" i="24"/>
  <c r="DQ109" i="24" s="1"/>
  <c r="DP109" i="24"/>
  <c r="DO109" i="24"/>
  <c r="DN109" i="24"/>
  <c r="DA109" i="24"/>
  <c r="DD109" i="24"/>
  <c r="DC109" i="24"/>
  <c r="DB109" i="24"/>
  <c r="CO109" i="24"/>
  <c r="CR109" i="24"/>
  <c r="CQ109" i="24"/>
  <c r="CP109" i="24"/>
  <c r="CC109" i="24"/>
  <c r="CF109" i="24"/>
  <c r="CE109" i="24"/>
  <c r="CD109" i="24"/>
  <c r="BQ109" i="24"/>
  <c r="BN109" i="24" s="1"/>
  <c r="BT109" i="24"/>
  <c r="BS109" i="24"/>
  <c r="BR109" i="24"/>
  <c r="BE109" i="24"/>
  <c r="BI109" i="24" s="1"/>
  <c r="BH109" i="24"/>
  <c r="BG109" i="24"/>
  <c r="BF109" i="24"/>
  <c r="AG109" i="24"/>
  <c r="AJ109" i="24"/>
  <c r="AI109" i="24"/>
  <c r="AH109" i="24"/>
  <c r="U109" i="24"/>
  <c r="X109" i="24"/>
  <c r="W109" i="24"/>
  <c r="V109" i="24"/>
  <c r="I109" i="24"/>
  <c r="L109" i="24"/>
  <c r="K109" i="24"/>
  <c r="J109" i="24"/>
  <c r="KB108" i="24"/>
  <c r="KA108" i="24"/>
  <c r="JZ108" i="24"/>
  <c r="JP108" i="24"/>
  <c r="JO108" i="24"/>
  <c r="JN108" i="24"/>
  <c r="JD108" i="24"/>
  <c r="JC108" i="24"/>
  <c r="JB108" i="24"/>
  <c r="IR108" i="24"/>
  <c r="IQ108" i="24"/>
  <c r="IP108" i="24"/>
  <c r="IF108" i="24"/>
  <c r="IE108" i="24"/>
  <c r="ID108" i="24"/>
  <c r="HT108" i="24"/>
  <c r="HS108" i="24"/>
  <c r="HR108" i="24"/>
  <c r="HH108" i="24"/>
  <c r="HG108" i="24"/>
  <c r="HF108" i="24"/>
  <c r="GV108" i="24"/>
  <c r="GU108" i="24"/>
  <c r="GT108" i="24"/>
  <c r="GJ108" i="24"/>
  <c r="GI108" i="24"/>
  <c r="GH108" i="24"/>
  <c r="FX108" i="24"/>
  <c r="FW108" i="24"/>
  <c r="FV108" i="24"/>
  <c r="FI108" i="24"/>
  <c r="FL108" i="24"/>
  <c r="FK108" i="24"/>
  <c r="FJ108" i="24"/>
  <c r="EW108" i="24"/>
  <c r="EZ108" i="24"/>
  <c r="EY108" i="24"/>
  <c r="EX108" i="24"/>
  <c r="EK108" i="24"/>
  <c r="EJ108" i="24" s="1"/>
  <c r="EN108" i="24"/>
  <c r="EM108" i="24"/>
  <c r="EL108" i="24"/>
  <c r="DY108" i="24"/>
  <c r="EB108" i="24"/>
  <c r="EA108" i="24"/>
  <c r="DZ108" i="24"/>
  <c r="DM108" i="24"/>
  <c r="DK108" i="24" s="1"/>
  <c r="DP108" i="24"/>
  <c r="DO108" i="24"/>
  <c r="DN108" i="24"/>
  <c r="DA108" i="24"/>
  <c r="CX108" i="24" s="1"/>
  <c r="DD108" i="24"/>
  <c r="DC108" i="24"/>
  <c r="DB108" i="24"/>
  <c r="CO108" i="24"/>
  <c r="CR108" i="24"/>
  <c r="CQ108" i="24"/>
  <c r="CP108" i="24"/>
  <c r="CC108" i="24"/>
  <c r="CF108" i="24"/>
  <c r="CE108" i="24"/>
  <c r="CD108" i="24"/>
  <c r="BQ108" i="24"/>
  <c r="BT108" i="24"/>
  <c r="BS108" i="24"/>
  <c r="BR108" i="24"/>
  <c r="BE108" i="24"/>
  <c r="BB108" i="24" s="1"/>
  <c r="BH108" i="24"/>
  <c r="BG108" i="24"/>
  <c r="BF108" i="24"/>
  <c r="AG108" i="24"/>
  <c r="AJ108" i="24"/>
  <c r="AI108" i="24"/>
  <c r="AH108" i="24"/>
  <c r="U108" i="24"/>
  <c r="X108" i="24"/>
  <c r="W108" i="24"/>
  <c r="V108" i="24"/>
  <c r="I108" i="24"/>
  <c r="E108" i="24" s="1"/>
  <c r="L108" i="24"/>
  <c r="K108" i="24"/>
  <c r="J108" i="24"/>
  <c r="KB38" i="24"/>
  <c r="KA38" i="24"/>
  <c r="JZ38" i="24"/>
  <c r="JP38" i="24"/>
  <c r="JO38" i="24"/>
  <c r="JN38" i="24"/>
  <c r="JD38" i="24"/>
  <c r="JC38" i="24"/>
  <c r="JB38" i="24"/>
  <c r="IR38" i="24"/>
  <c r="IQ38" i="24"/>
  <c r="IP38" i="24"/>
  <c r="IF38" i="24"/>
  <c r="IE38" i="24"/>
  <c r="ID38" i="24"/>
  <c r="HT38" i="24"/>
  <c r="HS38" i="24"/>
  <c r="HR38" i="24"/>
  <c r="HH38" i="24"/>
  <c r="HG38" i="24"/>
  <c r="HF38" i="24"/>
  <c r="GV38" i="24"/>
  <c r="GU38" i="24"/>
  <c r="GT38" i="24"/>
  <c r="GJ38" i="24"/>
  <c r="GI38" i="24"/>
  <c r="GH38" i="24"/>
  <c r="FX38" i="24"/>
  <c r="FW38" i="24"/>
  <c r="FV38" i="24"/>
  <c r="FI38" i="24"/>
  <c r="FL38" i="24"/>
  <c r="FK38" i="24"/>
  <c r="FJ38" i="24"/>
  <c r="EW38" i="24"/>
  <c r="EZ38" i="24"/>
  <c r="EY38" i="24"/>
  <c r="EX38" i="24"/>
  <c r="EK38" i="24"/>
  <c r="EH38" i="24" s="1"/>
  <c r="EN38" i="24"/>
  <c r="EM38" i="24"/>
  <c r="EL38" i="24"/>
  <c r="DY38" i="24"/>
  <c r="EC38" i="24" s="1"/>
  <c r="EB38" i="24"/>
  <c r="EA38" i="24"/>
  <c r="DZ38" i="24"/>
  <c r="DM38" i="24"/>
  <c r="DI38" i="24" s="1"/>
  <c r="DP38" i="24"/>
  <c r="DO38" i="24"/>
  <c r="DN38" i="24"/>
  <c r="DA38" i="24"/>
  <c r="DD38" i="24"/>
  <c r="DC38" i="24"/>
  <c r="DB38" i="24"/>
  <c r="CO38" i="24"/>
  <c r="CR38" i="24"/>
  <c r="CQ38" i="24"/>
  <c r="CP38" i="24"/>
  <c r="CC38" i="24"/>
  <c r="CG38" i="24" s="1"/>
  <c r="CF38" i="24"/>
  <c r="CE38" i="24"/>
  <c r="CD38" i="24"/>
  <c r="BQ38" i="24"/>
  <c r="BN38" i="24" s="1"/>
  <c r="BT38" i="24"/>
  <c r="BS38" i="24"/>
  <c r="BR38" i="24"/>
  <c r="BE38" i="24"/>
  <c r="BH38" i="24"/>
  <c r="BG38" i="24"/>
  <c r="BF38" i="24"/>
  <c r="AG38" i="24"/>
  <c r="AD38" i="24" s="1"/>
  <c r="AJ38" i="24"/>
  <c r="AI38" i="24"/>
  <c r="AH38" i="24"/>
  <c r="U38" i="24"/>
  <c r="R38" i="24" s="1"/>
  <c r="X38" i="24"/>
  <c r="W38" i="24"/>
  <c r="V38" i="24"/>
  <c r="I38" i="24"/>
  <c r="L38" i="24"/>
  <c r="K38" i="24"/>
  <c r="J38" i="24"/>
  <c r="KB30" i="24"/>
  <c r="KA30" i="24"/>
  <c r="JZ30" i="24"/>
  <c r="JP30" i="24"/>
  <c r="JO30" i="24"/>
  <c r="JN30" i="24"/>
  <c r="JD30" i="24"/>
  <c r="JC30" i="24"/>
  <c r="JB30" i="24"/>
  <c r="IR30" i="24"/>
  <c r="IQ30" i="24"/>
  <c r="IP30" i="24"/>
  <c r="IF30" i="24"/>
  <c r="IE30" i="24"/>
  <c r="ID30" i="24"/>
  <c r="HT30" i="24"/>
  <c r="HS30" i="24"/>
  <c r="HR30" i="24"/>
  <c r="HH30" i="24"/>
  <c r="HG30" i="24"/>
  <c r="HF30" i="24"/>
  <c r="GV30" i="24"/>
  <c r="GU30" i="24"/>
  <c r="GT30" i="24"/>
  <c r="GJ30" i="24"/>
  <c r="GI30" i="24"/>
  <c r="GH30" i="24"/>
  <c r="FX30" i="24"/>
  <c r="FW30" i="24"/>
  <c r="FV30" i="24"/>
  <c r="FI30" i="24"/>
  <c r="FG30" i="24" s="1"/>
  <c r="FL30" i="24"/>
  <c r="FK30" i="24"/>
  <c r="FJ30" i="24"/>
  <c r="EW30" i="24"/>
  <c r="FA30" i="24" s="1"/>
  <c r="EZ30" i="24"/>
  <c r="EY30" i="24"/>
  <c r="EX30" i="24"/>
  <c r="EK30" i="24"/>
  <c r="EI30" i="24" s="1"/>
  <c r="EN30" i="24"/>
  <c r="EM30" i="24"/>
  <c r="EL30" i="24"/>
  <c r="DY30" i="24"/>
  <c r="EB30" i="24"/>
  <c r="EA30" i="24"/>
  <c r="DZ30" i="24"/>
  <c r="DM30" i="24"/>
  <c r="DK30" i="24" s="1"/>
  <c r="DP30" i="24"/>
  <c r="DO30" i="24"/>
  <c r="DN30" i="24"/>
  <c r="DA30" i="24"/>
  <c r="CZ30" i="24" s="1"/>
  <c r="DD30" i="24"/>
  <c r="DC30" i="24"/>
  <c r="DB30" i="24"/>
  <c r="CO30" i="24"/>
  <c r="CR30" i="24"/>
  <c r="CQ30" i="24"/>
  <c r="CP30" i="24"/>
  <c r="CC30" i="24"/>
  <c r="CF30" i="24"/>
  <c r="CE30" i="24"/>
  <c r="CD30" i="24"/>
  <c r="BQ30" i="24"/>
  <c r="BO30" i="24" s="1"/>
  <c r="BT30" i="24"/>
  <c r="BS30" i="24"/>
  <c r="BR30" i="24"/>
  <c r="BE30" i="24"/>
  <c r="BH30" i="24"/>
  <c r="BG30" i="24"/>
  <c r="BF30" i="24"/>
  <c r="AG30" i="24"/>
  <c r="AE30" i="24" s="1"/>
  <c r="AJ30" i="24"/>
  <c r="AI30" i="24"/>
  <c r="AH30" i="24"/>
  <c r="U30" i="24"/>
  <c r="X30" i="24"/>
  <c r="W30" i="24"/>
  <c r="V30" i="24"/>
  <c r="I30" i="24"/>
  <c r="L30" i="24"/>
  <c r="K30" i="24"/>
  <c r="J30" i="24"/>
  <c r="KB53" i="24"/>
  <c r="KA53" i="24"/>
  <c r="JZ53" i="24"/>
  <c r="JP53" i="24"/>
  <c r="JO53" i="24"/>
  <c r="JN53" i="24"/>
  <c r="JD53" i="24"/>
  <c r="JC53" i="24"/>
  <c r="JB53" i="24"/>
  <c r="IR53" i="24"/>
  <c r="IQ53" i="24"/>
  <c r="IP53" i="24"/>
  <c r="IF53" i="24"/>
  <c r="IE53" i="24"/>
  <c r="ID53" i="24"/>
  <c r="HT53" i="24"/>
  <c r="HS53" i="24"/>
  <c r="HR53" i="24"/>
  <c r="HH53" i="24"/>
  <c r="HG53" i="24"/>
  <c r="HF53" i="24"/>
  <c r="GV53" i="24"/>
  <c r="GU53" i="24"/>
  <c r="GT53" i="24"/>
  <c r="GJ53" i="24"/>
  <c r="GI53" i="24"/>
  <c r="GH53" i="24"/>
  <c r="FX53" i="24"/>
  <c r="FW53" i="24"/>
  <c r="FV53" i="24"/>
  <c r="FI53" i="24"/>
  <c r="FF53" i="24" s="1"/>
  <c r="FL53" i="24"/>
  <c r="FK53" i="24"/>
  <c r="FJ53" i="24"/>
  <c r="EW53" i="24"/>
  <c r="EU53" i="24" s="1"/>
  <c r="EZ53" i="24"/>
  <c r="EY53" i="24"/>
  <c r="EX53" i="24"/>
  <c r="EK53" i="24"/>
  <c r="EN53" i="24"/>
  <c r="EM53" i="24"/>
  <c r="EL53" i="24"/>
  <c r="DY53" i="24"/>
  <c r="EC53" i="24" s="1"/>
  <c r="EB53" i="24"/>
  <c r="EA53" i="24"/>
  <c r="DZ53" i="24"/>
  <c r="DM53" i="24"/>
  <c r="DK53" i="24" s="1"/>
  <c r="DP53" i="24"/>
  <c r="DO53" i="24"/>
  <c r="DN53" i="24"/>
  <c r="DA53" i="24"/>
  <c r="DD53" i="24"/>
  <c r="DC53" i="24"/>
  <c r="DB53" i="24"/>
  <c r="CO53" i="24"/>
  <c r="CS53" i="24" s="1"/>
  <c r="CR53" i="24"/>
  <c r="CQ53" i="24"/>
  <c r="CP53" i="24"/>
  <c r="CC53" i="24"/>
  <c r="CF53" i="24"/>
  <c r="CE53" i="24"/>
  <c r="CD53" i="24"/>
  <c r="BQ53" i="24"/>
  <c r="BP53" i="24" s="1"/>
  <c r="BT53" i="24"/>
  <c r="BS53" i="24"/>
  <c r="BR53" i="24"/>
  <c r="BE53" i="24"/>
  <c r="BH53" i="24"/>
  <c r="BG53" i="24"/>
  <c r="BF53" i="24"/>
  <c r="AG53" i="24"/>
  <c r="AJ53" i="24"/>
  <c r="AI53" i="24"/>
  <c r="AH53" i="24"/>
  <c r="U53" i="24"/>
  <c r="X53" i="24"/>
  <c r="W53" i="24"/>
  <c r="V53" i="24"/>
  <c r="I53" i="24"/>
  <c r="E53" i="24" s="1"/>
  <c r="L53" i="24"/>
  <c r="K53" i="24"/>
  <c r="J53" i="24"/>
  <c r="KB51" i="24"/>
  <c r="KA51" i="24"/>
  <c r="JZ51" i="24"/>
  <c r="JP51" i="24"/>
  <c r="JO51" i="24"/>
  <c r="JN51" i="24"/>
  <c r="JD51" i="24"/>
  <c r="JC51" i="24"/>
  <c r="JB51" i="24"/>
  <c r="IR51" i="24"/>
  <c r="IQ51" i="24"/>
  <c r="IP51" i="24"/>
  <c r="IF51" i="24"/>
  <c r="IE51" i="24"/>
  <c r="ID51" i="24"/>
  <c r="HT51" i="24"/>
  <c r="HS51" i="24"/>
  <c r="HR51" i="24"/>
  <c r="HH51" i="24"/>
  <c r="HG51" i="24"/>
  <c r="HF51" i="24"/>
  <c r="GV51" i="24"/>
  <c r="GU51" i="24"/>
  <c r="GT51" i="24"/>
  <c r="GJ51" i="24"/>
  <c r="GI51" i="24"/>
  <c r="GH51" i="24"/>
  <c r="FX51" i="24"/>
  <c r="FW51" i="24"/>
  <c r="FV51" i="24"/>
  <c r="FI51" i="24"/>
  <c r="FG51" i="24" s="1"/>
  <c r="FL51" i="24"/>
  <c r="FK51" i="24"/>
  <c r="FJ51" i="24"/>
  <c r="EW51" i="24"/>
  <c r="EV51" i="24" s="1"/>
  <c r="EZ51" i="24"/>
  <c r="EY51" i="24"/>
  <c r="EX51" i="24"/>
  <c r="EK51" i="24"/>
  <c r="EI51" i="24" s="1"/>
  <c r="EN51" i="24"/>
  <c r="EM51" i="24"/>
  <c r="EL51" i="24"/>
  <c r="DY51" i="24"/>
  <c r="DX51" i="24" s="1"/>
  <c r="EB51" i="24"/>
  <c r="EA51" i="24"/>
  <c r="DZ51" i="24"/>
  <c r="DM51" i="24"/>
  <c r="DK51" i="24" s="1"/>
  <c r="DP51" i="24"/>
  <c r="DO51" i="24"/>
  <c r="DN51" i="24"/>
  <c r="DA51" i="24"/>
  <c r="DD51" i="24"/>
  <c r="DC51" i="24"/>
  <c r="DB51" i="24"/>
  <c r="CO51" i="24"/>
  <c r="CR51" i="24"/>
  <c r="CQ51" i="24"/>
  <c r="CP51" i="24"/>
  <c r="CC51" i="24"/>
  <c r="CF51" i="24"/>
  <c r="CE51" i="24"/>
  <c r="CD51" i="24"/>
  <c r="BQ51" i="24"/>
  <c r="BO51" i="24" s="1"/>
  <c r="BT51" i="24"/>
  <c r="BS51" i="24"/>
  <c r="BR51" i="24"/>
  <c r="BE51" i="24"/>
  <c r="BH51" i="24"/>
  <c r="BG51" i="24"/>
  <c r="BF51" i="24"/>
  <c r="U51" i="24"/>
  <c r="X51" i="24"/>
  <c r="W51" i="24"/>
  <c r="V51" i="24"/>
  <c r="I51" i="24"/>
  <c r="M51" i="24" s="1"/>
  <c r="L51" i="24"/>
  <c r="K51" i="24"/>
  <c r="J51" i="24"/>
  <c r="KB37" i="24"/>
  <c r="KA37" i="24"/>
  <c r="JZ37" i="24"/>
  <c r="JP37" i="24"/>
  <c r="JO37" i="24"/>
  <c r="JN37" i="24"/>
  <c r="JD37" i="24"/>
  <c r="JC37" i="24"/>
  <c r="JB37" i="24"/>
  <c r="IR37" i="24"/>
  <c r="IQ37" i="24"/>
  <c r="IP37" i="24"/>
  <c r="IF37" i="24"/>
  <c r="IE37" i="24"/>
  <c r="ID37" i="24"/>
  <c r="HT37" i="24"/>
  <c r="HS37" i="24"/>
  <c r="HR37" i="24"/>
  <c r="HH37" i="24"/>
  <c r="HG37" i="24"/>
  <c r="HF37" i="24"/>
  <c r="GV37" i="24"/>
  <c r="GU37" i="24"/>
  <c r="GT37" i="24"/>
  <c r="GJ37" i="24"/>
  <c r="GI37" i="24"/>
  <c r="GH37" i="24"/>
  <c r="FX37" i="24"/>
  <c r="FW37" i="24"/>
  <c r="FV37" i="24"/>
  <c r="FI37" i="24"/>
  <c r="FE37" i="24" s="1"/>
  <c r="FL37" i="24"/>
  <c r="FK37" i="24"/>
  <c r="FJ37" i="24"/>
  <c r="EW37" i="24"/>
  <c r="EZ37" i="24"/>
  <c r="EY37" i="24"/>
  <c r="EX37" i="24"/>
  <c r="EK37" i="24"/>
  <c r="EN37" i="24"/>
  <c r="EM37" i="24"/>
  <c r="EL37" i="24"/>
  <c r="DY37" i="24"/>
  <c r="DU37" i="24" s="1"/>
  <c r="EB37" i="24"/>
  <c r="EA37" i="24"/>
  <c r="DZ37" i="24"/>
  <c r="DM37" i="24"/>
  <c r="DP37" i="24"/>
  <c r="DO37" i="24"/>
  <c r="DN37" i="24"/>
  <c r="DA37" i="24"/>
  <c r="CZ37" i="24" s="1"/>
  <c r="DD37" i="24"/>
  <c r="DC37" i="24"/>
  <c r="DB37" i="24"/>
  <c r="CO37" i="24"/>
  <c r="CR37" i="24"/>
  <c r="CQ37" i="24"/>
  <c r="CP37" i="24"/>
  <c r="CC37" i="24"/>
  <c r="CF37" i="24"/>
  <c r="CE37" i="24"/>
  <c r="CD37" i="24"/>
  <c r="BQ37" i="24"/>
  <c r="BM37" i="24" s="1"/>
  <c r="BT37" i="24"/>
  <c r="BS37" i="24"/>
  <c r="BR37" i="24"/>
  <c r="BE37" i="24"/>
  <c r="BH37" i="24"/>
  <c r="BG37" i="24"/>
  <c r="BF37" i="24"/>
  <c r="U37" i="24"/>
  <c r="T37" i="24" s="1"/>
  <c r="X37" i="24"/>
  <c r="W37" i="24"/>
  <c r="V37" i="24"/>
  <c r="I37" i="24"/>
  <c r="G37" i="24" s="1"/>
  <c r="L37" i="24"/>
  <c r="K37" i="24"/>
  <c r="J37" i="24"/>
  <c r="KB19" i="24"/>
  <c r="KA19" i="24"/>
  <c r="JZ19" i="24"/>
  <c r="JP19" i="24"/>
  <c r="JO19" i="24"/>
  <c r="JN19" i="24"/>
  <c r="JD19" i="24"/>
  <c r="JC19" i="24"/>
  <c r="JB19" i="24"/>
  <c r="IR19" i="24"/>
  <c r="IQ19" i="24"/>
  <c r="IP19" i="24"/>
  <c r="IF19" i="24"/>
  <c r="IE19" i="24"/>
  <c r="ID19" i="24"/>
  <c r="HT19" i="24"/>
  <c r="HS19" i="24"/>
  <c r="HR19" i="24"/>
  <c r="HH19" i="24"/>
  <c r="HG19" i="24"/>
  <c r="HF19" i="24"/>
  <c r="GV19" i="24"/>
  <c r="GU19" i="24"/>
  <c r="GT19" i="24"/>
  <c r="GJ19" i="24"/>
  <c r="GI19" i="24"/>
  <c r="GH19" i="24"/>
  <c r="FX19" i="24"/>
  <c r="FW19" i="24"/>
  <c r="FV19" i="24"/>
  <c r="FI19" i="24"/>
  <c r="FG19" i="24" s="1"/>
  <c r="FL19" i="24"/>
  <c r="FK19" i="24"/>
  <c r="FJ19" i="24"/>
  <c r="EW19" i="24"/>
  <c r="FA19" i="24" s="1"/>
  <c r="EZ19" i="24"/>
  <c r="EY19" i="24"/>
  <c r="EX19" i="24"/>
  <c r="EK19" i="24"/>
  <c r="EG19" i="24" s="1"/>
  <c r="EN19" i="24"/>
  <c r="EM19" i="24"/>
  <c r="EL19" i="24"/>
  <c r="DY19" i="24"/>
  <c r="EB19" i="24"/>
  <c r="EA19" i="24"/>
  <c r="DZ19" i="24"/>
  <c r="DM19" i="24"/>
  <c r="DQ19" i="24" s="1"/>
  <c r="DP19" i="24"/>
  <c r="DO19" i="24"/>
  <c r="DN19" i="24"/>
  <c r="DA19" i="24"/>
  <c r="CW19" i="24" s="1"/>
  <c r="DD19" i="24"/>
  <c r="DC19" i="24"/>
  <c r="DB19" i="24"/>
  <c r="CO19" i="24"/>
  <c r="CR19" i="24"/>
  <c r="CQ19" i="24"/>
  <c r="CP19" i="24"/>
  <c r="CC19" i="24"/>
  <c r="CF19" i="24"/>
  <c r="CE19" i="24"/>
  <c r="CD19" i="24"/>
  <c r="BQ19" i="24"/>
  <c r="BT19" i="24"/>
  <c r="BS19" i="24"/>
  <c r="BR19" i="24"/>
  <c r="BE19" i="24"/>
  <c r="BI19" i="24" s="1"/>
  <c r="BH19" i="24"/>
  <c r="BG19" i="24"/>
  <c r="BF19" i="24"/>
  <c r="U19" i="24"/>
  <c r="T19" i="24" s="1"/>
  <c r="X19" i="24"/>
  <c r="W19" i="24"/>
  <c r="V19" i="24"/>
  <c r="I19" i="24"/>
  <c r="F19" i="24" s="1"/>
  <c r="L19" i="24"/>
  <c r="K19" i="24"/>
  <c r="J19" i="24"/>
  <c r="KB57" i="24"/>
  <c r="KA57" i="24"/>
  <c r="JZ57" i="24"/>
  <c r="JP57" i="24"/>
  <c r="JO57" i="24"/>
  <c r="JN57" i="24"/>
  <c r="JD57" i="24"/>
  <c r="JC57" i="24"/>
  <c r="JB57" i="24"/>
  <c r="IR57" i="24"/>
  <c r="IQ57" i="24"/>
  <c r="IP57" i="24"/>
  <c r="IF57" i="24"/>
  <c r="IE57" i="24"/>
  <c r="ID57" i="24"/>
  <c r="HT57" i="24"/>
  <c r="HS57" i="24"/>
  <c r="HR57" i="24"/>
  <c r="HH57" i="24"/>
  <c r="HG57" i="24"/>
  <c r="HF57" i="24"/>
  <c r="GV57" i="24"/>
  <c r="GU57" i="24"/>
  <c r="GT57" i="24"/>
  <c r="GJ57" i="24"/>
  <c r="GI57" i="24"/>
  <c r="GH57" i="24"/>
  <c r="FX57" i="24"/>
  <c r="FW57" i="24"/>
  <c r="FV57" i="24"/>
  <c r="FI57" i="24"/>
  <c r="FL57" i="24"/>
  <c r="FK57" i="24"/>
  <c r="FJ57" i="24"/>
  <c r="EW57" i="24"/>
  <c r="EZ57" i="24"/>
  <c r="EY57" i="24"/>
  <c r="EX57" i="24"/>
  <c r="EK57" i="24"/>
  <c r="EH57" i="24" s="1"/>
  <c r="EN57" i="24"/>
  <c r="EM57" i="24"/>
  <c r="EL57" i="24"/>
  <c r="DY57" i="24"/>
  <c r="DU57" i="24" s="1"/>
  <c r="EB57" i="24"/>
  <c r="EA57" i="24"/>
  <c r="DZ57" i="24"/>
  <c r="DM57" i="24"/>
  <c r="DL57" i="24" s="1"/>
  <c r="DP57" i="24"/>
  <c r="DO57" i="24"/>
  <c r="DN57" i="24"/>
  <c r="DA57" i="24"/>
  <c r="CX57" i="24" s="1"/>
  <c r="DD57" i="24"/>
  <c r="DC57" i="24"/>
  <c r="DB57" i="24"/>
  <c r="CO57" i="24"/>
  <c r="CR57" i="24"/>
  <c r="CQ57" i="24"/>
  <c r="CP57" i="24"/>
  <c r="CC57" i="24"/>
  <c r="BY57" i="24" s="1"/>
  <c r="CF57" i="24"/>
  <c r="CE57" i="24"/>
  <c r="CD57" i="24"/>
  <c r="BQ57" i="24"/>
  <c r="BP57" i="24" s="1"/>
  <c r="BT57" i="24"/>
  <c r="BS57" i="24"/>
  <c r="BR57" i="24"/>
  <c r="BE57" i="24"/>
  <c r="BB57" i="24" s="1"/>
  <c r="BH57" i="24"/>
  <c r="BG57" i="24"/>
  <c r="BF57" i="24"/>
  <c r="U57" i="24"/>
  <c r="R57" i="24" s="1"/>
  <c r="X57" i="24"/>
  <c r="W57" i="24"/>
  <c r="V57" i="24"/>
  <c r="I57" i="24"/>
  <c r="M57" i="24" s="1"/>
  <c r="L57" i="24"/>
  <c r="K57" i="24"/>
  <c r="J57" i="24"/>
  <c r="KB73" i="24"/>
  <c r="KA73" i="24"/>
  <c r="JZ73" i="24"/>
  <c r="JP73" i="24"/>
  <c r="JO73" i="24"/>
  <c r="JN73" i="24"/>
  <c r="JD73" i="24"/>
  <c r="JC73" i="24"/>
  <c r="JB73" i="24"/>
  <c r="IR73" i="24"/>
  <c r="IQ73" i="24"/>
  <c r="IP73" i="24"/>
  <c r="IF73" i="24"/>
  <c r="IE73" i="24"/>
  <c r="ID73" i="24"/>
  <c r="HT73" i="24"/>
  <c r="HS73" i="24"/>
  <c r="HR73" i="24"/>
  <c r="HH73" i="24"/>
  <c r="HG73" i="24"/>
  <c r="HF73" i="24"/>
  <c r="GV73" i="24"/>
  <c r="GU73" i="24"/>
  <c r="GT73" i="24"/>
  <c r="GJ73" i="24"/>
  <c r="GI73" i="24"/>
  <c r="GH73" i="24"/>
  <c r="FX73" i="24"/>
  <c r="FW73" i="24"/>
  <c r="FV73" i="24"/>
  <c r="FI73" i="24"/>
  <c r="FL73" i="24"/>
  <c r="FK73" i="24"/>
  <c r="FJ73" i="24"/>
  <c r="EW73" i="24"/>
  <c r="EZ73" i="24"/>
  <c r="EY73" i="24"/>
  <c r="EX73" i="24"/>
  <c r="EK73" i="24"/>
  <c r="EJ73" i="24" s="1"/>
  <c r="EN73" i="24"/>
  <c r="EM73" i="24"/>
  <c r="EL73" i="24"/>
  <c r="DY73" i="24"/>
  <c r="EC73" i="24" s="1"/>
  <c r="EB73" i="24"/>
  <c r="EA73" i="24"/>
  <c r="DZ73" i="24"/>
  <c r="DM73" i="24"/>
  <c r="DL73" i="24" s="1"/>
  <c r="DP73" i="24"/>
  <c r="DO73" i="24"/>
  <c r="DN73" i="24"/>
  <c r="DA73" i="24"/>
  <c r="DD73" i="24"/>
  <c r="DC73" i="24"/>
  <c r="DB73" i="24"/>
  <c r="CO73" i="24"/>
  <c r="CR73" i="24"/>
  <c r="CQ73" i="24"/>
  <c r="CP73" i="24"/>
  <c r="CC73" i="24"/>
  <c r="CF73" i="24"/>
  <c r="CE73" i="24"/>
  <c r="CD73" i="24"/>
  <c r="BQ73" i="24"/>
  <c r="BT73" i="24"/>
  <c r="BS73" i="24"/>
  <c r="BR73" i="24"/>
  <c r="BE73" i="24"/>
  <c r="BB73" i="24" s="1"/>
  <c r="BH73" i="24"/>
  <c r="BG73" i="24"/>
  <c r="BF73" i="24"/>
  <c r="AG73" i="24"/>
  <c r="AJ73" i="24"/>
  <c r="AI73" i="24"/>
  <c r="AH73" i="24"/>
  <c r="KB101" i="24"/>
  <c r="KA101" i="24"/>
  <c r="JZ101" i="24"/>
  <c r="JP101" i="24"/>
  <c r="JO101" i="24"/>
  <c r="JN101" i="24"/>
  <c r="JD101" i="24"/>
  <c r="JC101" i="24"/>
  <c r="JB101" i="24"/>
  <c r="IR101" i="24"/>
  <c r="IQ101" i="24"/>
  <c r="IP101" i="24"/>
  <c r="IF101" i="24"/>
  <c r="IE101" i="24"/>
  <c r="ID101" i="24"/>
  <c r="HT101" i="24"/>
  <c r="HS101" i="24"/>
  <c r="HR101" i="24"/>
  <c r="HH101" i="24"/>
  <c r="HG101" i="24"/>
  <c r="HF101" i="24"/>
  <c r="GV101" i="24"/>
  <c r="GU101" i="24"/>
  <c r="GT101" i="24"/>
  <c r="GJ101" i="24"/>
  <c r="GI101" i="24"/>
  <c r="GH101" i="24"/>
  <c r="FX101" i="24"/>
  <c r="FW101" i="24"/>
  <c r="FV101" i="24"/>
  <c r="FI101" i="24"/>
  <c r="FL101" i="24"/>
  <c r="FK101" i="24"/>
  <c r="FJ101" i="24"/>
  <c r="EW101" i="24"/>
  <c r="FA101" i="24" s="1"/>
  <c r="EZ101" i="24"/>
  <c r="EY101" i="24"/>
  <c r="EX101" i="24"/>
  <c r="EK101" i="24"/>
  <c r="EG101" i="24" s="1"/>
  <c r="EN101" i="24"/>
  <c r="EM101" i="24"/>
  <c r="EL101" i="24"/>
  <c r="DY101" i="24"/>
  <c r="DW101" i="24" s="1"/>
  <c r="EB101" i="24"/>
  <c r="EA101" i="24"/>
  <c r="DZ101" i="24"/>
  <c r="DM101" i="24"/>
  <c r="DQ101" i="24" s="1"/>
  <c r="DP101" i="24"/>
  <c r="DO101" i="24"/>
  <c r="DN101" i="24"/>
  <c r="DA101" i="24"/>
  <c r="CY101" i="24" s="1"/>
  <c r="DD101" i="24"/>
  <c r="DC101" i="24"/>
  <c r="DB101" i="24"/>
  <c r="CO101" i="24"/>
  <c r="CR101" i="24"/>
  <c r="CQ101" i="24"/>
  <c r="CP101" i="24"/>
  <c r="CC101" i="24"/>
  <c r="CG101" i="24" s="1"/>
  <c r="CF101" i="24"/>
  <c r="CE101" i="24"/>
  <c r="CD101" i="24"/>
  <c r="BQ101" i="24"/>
  <c r="BT101" i="24"/>
  <c r="BS101" i="24"/>
  <c r="BR101" i="24"/>
  <c r="BE101" i="24"/>
  <c r="BC101" i="24" s="1"/>
  <c r="BH101" i="24"/>
  <c r="BG101" i="24"/>
  <c r="BF101" i="24"/>
  <c r="AG101" i="24"/>
  <c r="AD101" i="24" s="1"/>
  <c r="AJ101" i="24"/>
  <c r="AI101" i="24"/>
  <c r="AH101" i="24"/>
  <c r="U101" i="24"/>
  <c r="S101" i="24" s="1"/>
  <c r="X101" i="24"/>
  <c r="W101" i="24"/>
  <c r="V101" i="24"/>
  <c r="KB77" i="24"/>
  <c r="KA77" i="24"/>
  <c r="JZ77" i="24"/>
  <c r="JP77" i="24"/>
  <c r="JO77" i="24"/>
  <c r="JN77" i="24"/>
  <c r="JD77" i="24"/>
  <c r="JC77" i="24"/>
  <c r="JB77" i="24"/>
  <c r="IR77" i="24"/>
  <c r="IQ77" i="24"/>
  <c r="IP77" i="24"/>
  <c r="IF77" i="24"/>
  <c r="IE77" i="24"/>
  <c r="ID77" i="24"/>
  <c r="HT77" i="24"/>
  <c r="HS77" i="24"/>
  <c r="HR77" i="24"/>
  <c r="HH77" i="24"/>
  <c r="HG77" i="24"/>
  <c r="HF77" i="24"/>
  <c r="GV77" i="24"/>
  <c r="GU77" i="24"/>
  <c r="GT77" i="24"/>
  <c r="GJ77" i="24"/>
  <c r="GI77" i="24"/>
  <c r="GH77" i="24"/>
  <c r="FX77" i="24"/>
  <c r="FW77" i="24"/>
  <c r="FV77" i="24"/>
  <c r="FI77" i="24"/>
  <c r="FL77" i="24"/>
  <c r="FK77" i="24"/>
  <c r="FJ77" i="24"/>
  <c r="EW77" i="24"/>
  <c r="EV77" i="24" s="1"/>
  <c r="EZ77" i="24"/>
  <c r="EY77" i="24"/>
  <c r="EX77" i="24"/>
  <c r="EK77" i="24"/>
  <c r="EH77" i="24" s="1"/>
  <c r="EN77" i="24"/>
  <c r="EM77" i="24"/>
  <c r="EL77" i="24"/>
  <c r="DY77" i="24"/>
  <c r="DV77" i="24" s="1"/>
  <c r="EB77" i="24"/>
  <c r="EA77" i="24"/>
  <c r="DZ77" i="24"/>
  <c r="DM77" i="24"/>
  <c r="DP77" i="24"/>
  <c r="DO77" i="24"/>
  <c r="DN77" i="24"/>
  <c r="DA77" i="24"/>
  <c r="DD77" i="24"/>
  <c r="DC77" i="24"/>
  <c r="DB77" i="24"/>
  <c r="CO77" i="24"/>
  <c r="CR77" i="24"/>
  <c r="CQ77" i="24"/>
  <c r="CP77" i="24"/>
  <c r="CC77" i="24"/>
  <c r="BY77" i="24" s="1"/>
  <c r="CF77" i="24"/>
  <c r="CE77" i="24"/>
  <c r="CD77" i="24"/>
  <c r="BQ77" i="24"/>
  <c r="BN77" i="24" s="1"/>
  <c r="BT77" i="24"/>
  <c r="BS77" i="24"/>
  <c r="BR77" i="24"/>
  <c r="BE77" i="24"/>
  <c r="BD77" i="24" s="1"/>
  <c r="BH77" i="24"/>
  <c r="BG77" i="24"/>
  <c r="BF77" i="24"/>
  <c r="U77" i="24"/>
  <c r="Q77" i="24" s="1"/>
  <c r="X77" i="24"/>
  <c r="W77" i="24"/>
  <c r="V77" i="24"/>
  <c r="KB39" i="24"/>
  <c r="KA39" i="24"/>
  <c r="JZ39" i="24"/>
  <c r="JP39" i="24"/>
  <c r="JO39" i="24"/>
  <c r="JN39" i="24"/>
  <c r="JD39" i="24"/>
  <c r="JC39" i="24"/>
  <c r="JB39" i="24"/>
  <c r="IR39" i="24"/>
  <c r="IQ39" i="24"/>
  <c r="IP39" i="24"/>
  <c r="IF39" i="24"/>
  <c r="IE39" i="24"/>
  <c r="ID39" i="24"/>
  <c r="HT39" i="24"/>
  <c r="HS39" i="24"/>
  <c r="HR39" i="24"/>
  <c r="HH39" i="24"/>
  <c r="HG39" i="24"/>
  <c r="HF39" i="24"/>
  <c r="GV39" i="24"/>
  <c r="GU39" i="24"/>
  <c r="GT39" i="24"/>
  <c r="GJ39" i="24"/>
  <c r="GI39" i="24"/>
  <c r="GH39" i="24"/>
  <c r="FX39" i="24"/>
  <c r="FW39" i="24"/>
  <c r="FV39" i="24"/>
  <c r="FI39" i="24"/>
  <c r="FM39" i="24" s="1"/>
  <c r="FL39" i="24"/>
  <c r="FK39" i="24"/>
  <c r="FJ39" i="24"/>
  <c r="EW39" i="24"/>
  <c r="EU39" i="24" s="1"/>
  <c r="EZ39" i="24"/>
  <c r="EY39" i="24"/>
  <c r="EX39" i="24"/>
  <c r="EK39" i="24"/>
  <c r="EJ39" i="24" s="1"/>
  <c r="EN39" i="24"/>
  <c r="EM39" i="24"/>
  <c r="EL39" i="24"/>
  <c r="DY39" i="24"/>
  <c r="DV39" i="24" s="1"/>
  <c r="EB39" i="24"/>
  <c r="EA39" i="24"/>
  <c r="DZ39" i="24"/>
  <c r="DM39" i="24"/>
  <c r="DI39" i="24" s="1"/>
  <c r="DP39" i="24"/>
  <c r="DO39" i="24"/>
  <c r="DN39" i="24"/>
  <c r="DA39" i="24"/>
  <c r="CZ39" i="24" s="1"/>
  <c r="DD39" i="24"/>
  <c r="DC39" i="24"/>
  <c r="DB39" i="24"/>
  <c r="CO39" i="24"/>
  <c r="CN39" i="24" s="1"/>
  <c r="CR39" i="24"/>
  <c r="CQ39" i="24"/>
  <c r="CP39" i="24"/>
  <c r="CC39" i="24"/>
  <c r="CB39" i="24" s="1"/>
  <c r="CF39" i="24"/>
  <c r="CE39" i="24"/>
  <c r="CD39" i="24"/>
  <c r="BQ39" i="24"/>
  <c r="BP39" i="24" s="1"/>
  <c r="BT39" i="24"/>
  <c r="BS39" i="24"/>
  <c r="BR39" i="24"/>
  <c r="BE39" i="24"/>
  <c r="BC39" i="24" s="1"/>
  <c r="BH39" i="24"/>
  <c r="BG39" i="24"/>
  <c r="BF39" i="24"/>
  <c r="AG39" i="24"/>
  <c r="AE39" i="24" s="1"/>
  <c r="AJ39" i="24"/>
  <c r="AI39" i="24"/>
  <c r="AH39" i="24"/>
  <c r="U39" i="24"/>
  <c r="X39" i="24"/>
  <c r="W39" i="24"/>
  <c r="V39" i="24"/>
  <c r="KB98" i="24"/>
  <c r="KA98" i="24"/>
  <c r="JZ98" i="24"/>
  <c r="JP98" i="24"/>
  <c r="JO98" i="24"/>
  <c r="JN98" i="24"/>
  <c r="JD98" i="24"/>
  <c r="JC98" i="24"/>
  <c r="JB98" i="24"/>
  <c r="IR98" i="24"/>
  <c r="IQ98" i="24"/>
  <c r="IP98" i="24"/>
  <c r="IF98" i="24"/>
  <c r="IE98" i="24"/>
  <c r="ID98" i="24"/>
  <c r="HT98" i="24"/>
  <c r="HS98" i="24"/>
  <c r="HR98" i="24"/>
  <c r="HH98" i="24"/>
  <c r="HG98" i="24"/>
  <c r="HF98" i="24"/>
  <c r="GV98" i="24"/>
  <c r="GU98" i="24"/>
  <c r="GT98" i="24"/>
  <c r="GJ98" i="24"/>
  <c r="GI98" i="24"/>
  <c r="GH98" i="24"/>
  <c r="FX98" i="24"/>
  <c r="FW98" i="24"/>
  <c r="FV98" i="24"/>
  <c r="FI98" i="24"/>
  <c r="FL98" i="24"/>
  <c r="FK98" i="24"/>
  <c r="FJ98" i="24"/>
  <c r="EW98" i="24"/>
  <c r="ET98" i="24" s="1"/>
  <c r="EZ98" i="24"/>
  <c r="EY98" i="24"/>
  <c r="EX98" i="24"/>
  <c r="EK98" i="24"/>
  <c r="EN98" i="24"/>
  <c r="EM98" i="24"/>
  <c r="EL98" i="24"/>
  <c r="DY98" i="24"/>
  <c r="DU98" i="24" s="1"/>
  <c r="EB98" i="24"/>
  <c r="EA98" i="24"/>
  <c r="DZ98" i="24"/>
  <c r="DM98" i="24"/>
  <c r="DP98" i="24"/>
  <c r="DO98" i="24"/>
  <c r="DN98" i="24"/>
  <c r="DA98" i="24"/>
  <c r="DD98" i="24"/>
  <c r="DC98" i="24"/>
  <c r="DB98" i="24"/>
  <c r="CO98" i="24"/>
  <c r="CR98" i="24"/>
  <c r="CQ98" i="24"/>
  <c r="CP98" i="24"/>
  <c r="CC98" i="24"/>
  <c r="BY98" i="24" s="1"/>
  <c r="CF98" i="24"/>
  <c r="CE98" i="24"/>
  <c r="CD98" i="24"/>
  <c r="BQ98" i="24"/>
  <c r="BM98" i="24" s="1"/>
  <c r="BT98" i="24"/>
  <c r="BS98" i="24"/>
  <c r="BR98" i="24"/>
  <c r="BE98" i="24"/>
  <c r="BD98" i="24" s="1"/>
  <c r="BH98" i="24"/>
  <c r="BG98" i="24"/>
  <c r="BF98" i="24"/>
  <c r="AG98" i="24"/>
  <c r="AJ98" i="24"/>
  <c r="AI98" i="24"/>
  <c r="AH98" i="24"/>
  <c r="U98" i="24"/>
  <c r="Q98" i="24" s="1"/>
  <c r="X98" i="24"/>
  <c r="W98" i="24"/>
  <c r="V98" i="24"/>
  <c r="KB21" i="24"/>
  <c r="KA21" i="24"/>
  <c r="JZ21" i="24"/>
  <c r="JP21" i="24"/>
  <c r="JO21" i="24"/>
  <c r="JN21" i="24"/>
  <c r="JD21" i="24"/>
  <c r="JC21" i="24"/>
  <c r="JB21" i="24"/>
  <c r="IR21" i="24"/>
  <c r="IQ21" i="24"/>
  <c r="IP21" i="24"/>
  <c r="IF21" i="24"/>
  <c r="IE21" i="24"/>
  <c r="ID21" i="24"/>
  <c r="HT21" i="24"/>
  <c r="HS21" i="24"/>
  <c r="HR21" i="24"/>
  <c r="HH21" i="24"/>
  <c r="HG21" i="24"/>
  <c r="HF21" i="24"/>
  <c r="GV21" i="24"/>
  <c r="GU21" i="24"/>
  <c r="GT21" i="24"/>
  <c r="GJ21" i="24"/>
  <c r="GI21" i="24"/>
  <c r="GH21" i="24"/>
  <c r="FX21" i="24"/>
  <c r="FW21" i="24"/>
  <c r="FV21" i="24"/>
  <c r="FI21" i="24"/>
  <c r="FL21" i="24"/>
  <c r="FK21" i="24"/>
  <c r="FJ21" i="24"/>
  <c r="EW21" i="24"/>
  <c r="EV21" i="24" s="1"/>
  <c r="EZ21" i="24"/>
  <c r="EY21" i="24"/>
  <c r="EX21" i="24"/>
  <c r="EK21" i="24"/>
  <c r="EN21" i="24"/>
  <c r="EM21" i="24"/>
  <c r="EL21" i="24"/>
  <c r="DY21" i="24"/>
  <c r="EB21" i="24"/>
  <c r="EA21" i="24"/>
  <c r="DZ21" i="24"/>
  <c r="DM21" i="24"/>
  <c r="DK21" i="24" s="1"/>
  <c r="DP21" i="24"/>
  <c r="DO21" i="24"/>
  <c r="DN21" i="24"/>
  <c r="DA21" i="24"/>
  <c r="DD21" i="24"/>
  <c r="DC21" i="24"/>
  <c r="DB21" i="24"/>
  <c r="CO21" i="24"/>
  <c r="CM21" i="24" s="1"/>
  <c r="CR21" i="24"/>
  <c r="CQ21" i="24"/>
  <c r="CP21" i="24"/>
  <c r="CC21" i="24"/>
  <c r="CA21" i="24" s="1"/>
  <c r="CF21" i="24"/>
  <c r="CE21" i="24"/>
  <c r="CD21" i="24"/>
  <c r="BQ21" i="24"/>
  <c r="BO21" i="24" s="1"/>
  <c r="BT21" i="24"/>
  <c r="BS21" i="24"/>
  <c r="BR21" i="24"/>
  <c r="BE21" i="24"/>
  <c r="BH21" i="24"/>
  <c r="BG21" i="24"/>
  <c r="BF21" i="24"/>
  <c r="U21" i="24"/>
  <c r="R21" i="24" s="1"/>
  <c r="X21" i="24"/>
  <c r="W21" i="24"/>
  <c r="V21" i="24"/>
  <c r="KB48" i="24"/>
  <c r="KA48" i="24"/>
  <c r="JZ48" i="24"/>
  <c r="JP48" i="24"/>
  <c r="JO48" i="24"/>
  <c r="JN48" i="24"/>
  <c r="JD48" i="24"/>
  <c r="JC48" i="24"/>
  <c r="JB48" i="24"/>
  <c r="IR48" i="24"/>
  <c r="IQ48" i="24"/>
  <c r="IP48" i="24"/>
  <c r="IF48" i="24"/>
  <c r="IE48" i="24"/>
  <c r="ID48" i="24"/>
  <c r="HT48" i="24"/>
  <c r="HS48" i="24"/>
  <c r="HR48" i="24"/>
  <c r="HH48" i="24"/>
  <c r="HG48" i="24"/>
  <c r="HF48" i="24"/>
  <c r="GV48" i="24"/>
  <c r="GU48" i="24"/>
  <c r="GT48" i="24"/>
  <c r="GJ48" i="24"/>
  <c r="GI48" i="24"/>
  <c r="GH48" i="24"/>
  <c r="FX48" i="24"/>
  <c r="FW48" i="24"/>
  <c r="FV48" i="24"/>
  <c r="FI48" i="24"/>
  <c r="FM48" i="24" s="1"/>
  <c r="FL48" i="24"/>
  <c r="FK48" i="24"/>
  <c r="FJ48" i="24"/>
  <c r="EW48" i="24"/>
  <c r="EZ48" i="24"/>
  <c r="EY48" i="24"/>
  <c r="EX48" i="24"/>
  <c r="EK48" i="24"/>
  <c r="EN48" i="24"/>
  <c r="EM48" i="24"/>
  <c r="EL48" i="24"/>
  <c r="DY48" i="24"/>
  <c r="EC48" i="24" s="1"/>
  <c r="EB48" i="24"/>
  <c r="EA48" i="24"/>
  <c r="DZ48" i="24"/>
  <c r="DM48" i="24"/>
  <c r="DP48" i="24"/>
  <c r="DO48" i="24"/>
  <c r="DN48" i="24"/>
  <c r="DA48" i="24"/>
  <c r="DD48" i="24"/>
  <c r="DC48" i="24"/>
  <c r="DB48" i="24"/>
  <c r="CO48" i="24"/>
  <c r="CR48" i="24"/>
  <c r="CQ48" i="24"/>
  <c r="CP48" i="24"/>
  <c r="CC48" i="24"/>
  <c r="BY48" i="24" s="1"/>
  <c r="CF48" i="24"/>
  <c r="CE48" i="24"/>
  <c r="CD48" i="24"/>
  <c r="BQ48" i="24"/>
  <c r="BM48" i="24" s="1"/>
  <c r="BT48" i="24"/>
  <c r="BS48" i="24"/>
  <c r="BR48" i="24"/>
  <c r="BE48" i="24"/>
  <c r="BH48" i="24"/>
  <c r="BG48" i="24"/>
  <c r="BF48" i="24"/>
  <c r="AG48" i="24"/>
  <c r="AJ48" i="24"/>
  <c r="AI48" i="24"/>
  <c r="AH48" i="24"/>
  <c r="U48" i="24"/>
  <c r="R48" i="24" s="1"/>
  <c r="X48" i="24"/>
  <c r="W48" i="24"/>
  <c r="V48" i="24"/>
  <c r="KB27" i="24"/>
  <c r="KA27" i="24"/>
  <c r="JZ27" i="24"/>
  <c r="JP27" i="24"/>
  <c r="JO27" i="24"/>
  <c r="JN27" i="24"/>
  <c r="JD27" i="24"/>
  <c r="JC27" i="24"/>
  <c r="JB27" i="24"/>
  <c r="IR27" i="24"/>
  <c r="IQ27" i="24"/>
  <c r="IP27" i="24"/>
  <c r="IF27" i="24"/>
  <c r="IE27" i="24"/>
  <c r="ID27" i="24"/>
  <c r="HT27" i="24"/>
  <c r="HS27" i="24"/>
  <c r="HR27" i="24"/>
  <c r="HH27" i="24"/>
  <c r="HG27" i="24"/>
  <c r="HF27" i="24"/>
  <c r="GV27" i="24"/>
  <c r="GU27" i="24"/>
  <c r="GT27" i="24"/>
  <c r="GJ27" i="24"/>
  <c r="GI27" i="24"/>
  <c r="GH27" i="24"/>
  <c r="FX27" i="24"/>
  <c r="FW27" i="24"/>
  <c r="FV27" i="24"/>
  <c r="FI27" i="24"/>
  <c r="FL27" i="24"/>
  <c r="FK27" i="24"/>
  <c r="FJ27" i="24"/>
  <c r="EW27" i="24"/>
  <c r="ET27" i="24" s="1"/>
  <c r="EZ27" i="24"/>
  <c r="EY27" i="24"/>
  <c r="EX27" i="24"/>
  <c r="EK27" i="24"/>
  <c r="EI27" i="24" s="1"/>
  <c r="EN27" i="24"/>
  <c r="EM27" i="24"/>
  <c r="EL27" i="24"/>
  <c r="DY27" i="24"/>
  <c r="DU27" i="24" s="1"/>
  <c r="EB27" i="24"/>
  <c r="EA27" i="24"/>
  <c r="DZ27" i="24"/>
  <c r="DM27" i="24"/>
  <c r="DJ27" i="24" s="1"/>
  <c r="DP27" i="24"/>
  <c r="DO27" i="24"/>
  <c r="DN27" i="24"/>
  <c r="DA27" i="24"/>
  <c r="CZ27" i="24" s="1"/>
  <c r="DD27" i="24"/>
  <c r="DC27" i="24"/>
  <c r="DB27" i="24"/>
  <c r="CO27" i="24"/>
  <c r="CR27" i="24"/>
  <c r="CQ27" i="24"/>
  <c r="CP27" i="24"/>
  <c r="CC27" i="24"/>
  <c r="CF27" i="24"/>
  <c r="CE27" i="24"/>
  <c r="CD27" i="24"/>
  <c r="BQ27" i="24"/>
  <c r="BN27" i="24" s="1"/>
  <c r="BT27" i="24"/>
  <c r="BS27" i="24"/>
  <c r="BR27" i="24"/>
  <c r="BE27" i="24"/>
  <c r="BH27" i="24"/>
  <c r="BG27" i="24"/>
  <c r="BF27" i="24"/>
  <c r="AG27" i="24"/>
  <c r="AC27" i="24" s="1"/>
  <c r="AJ27" i="24"/>
  <c r="AI27" i="24"/>
  <c r="AH27" i="24"/>
  <c r="U27" i="24"/>
  <c r="Y27" i="24" s="1"/>
  <c r="X27" i="24"/>
  <c r="W27" i="24"/>
  <c r="V27" i="24"/>
  <c r="KB31" i="24"/>
  <c r="KA31" i="24"/>
  <c r="JZ31" i="24"/>
  <c r="JP31" i="24"/>
  <c r="JO31" i="24"/>
  <c r="JN31" i="24"/>
  <c r="JD31" i="24"/>
  <c r="JC31" i="24"/>
  <c r="JB31" i="24"/>
  <c r="IR31" i="24"/>
  <c r="IQ31" i="24"/>
  <c r="IP31" i="24"/>
  <c r="IF31" i="24"/>
  <c r="IE31" i="24"/>
  <c r="ID31" i="24"/>
  <c r="HT31" i="24"/>
  <c r="HS31" i="24"/>
  <c r="HR31" i="24"/>
  <c r="HH31" i="24"/>
  <c r="HG31" i="24"/>
  <c r="HF31" i="24"/>
  <c r="GV31" i="24"/>
  <c r="GU31" i="24"/>
  <c r="GT31" i="24"/>
  <c r="GJ31" i="24"/>
  <c r="GI31" i="24"/>
  <c r="GH31" i="24"/>
  <c r="FX31" i="24"/>
  <c r="FW31" i="24"/>
  <c r="FV31" i="24"/>
  <c r="FI31" i="24"/>
  <c r="FL31" i="24"/>
  <c r="FK31" i="24"/>
  <c r="FJ31" i="24"/>
  <c r="EW31" i="24"/>
  <c r="EU31" i="24" s="1"/>
  <c r="EZ31" i="24"/>
  <c r="EY31" i="24"/>
  <c r="EX31" i="24"/>
  <c r="EK31" i="24"/>
  <c r="EN31" i="24"/>
  <c r="EM31" i="24"/>
  <c r="EL31" i="24"/>
  <c r="DY31" i="24"/>
  <c r="EB31" i="24"/>
  <c r="EA31" i="24"/>
  <c r="DZ31" i="24"/>
  <c r="DM31" i="24"/>
  <c r="DP31" i="24"/>
  <c r="DO31" i="24"/>
  <c r="DN31" i="24"/>
  <c r="DA31" i="24"/>
  <c r="CW31" i="24" s="1"/>
  <c r="DD31" i="24"/>
  <c r="DC31" i="24"/>
  <c r="DB31" i="24"/>
  <c r="CO31" i="24"/>
  <c r="CR31" i="24"/>
  <c r="CQ31" i="24"/>
  <c r="CP31" i="24"/>
  <c r="CC31" i="24"/>
  <c r="CF31" i="24"/>
  <c r="CE31" i="24"/>
  <c r="CD31" i="24"/>
  <c r="BQ31" i="24"/>
  <c r="BT31" i="24"/>
  <c r="BS31" i="24"/>
  <c r="BR31" i="24"/>
  <c r="BE31" i="24"/>
  <c r="BA31" i="24" s="1"/>
  <c r="BH31" i="24"/>
  <c r="BG31" i="24"/>
  <c r="BF31" i="24"/>
  <c r="AG31" i="24"/>
  <c r="AC31" i="24" s="1"/>
  <c r="AJ31" i="24"/>
  <c r="AI31" i="24"/>
  <c r="AH31" i="24"/>
  <c r="U31" i="24"/>
  <c r="Q31" i="24" s="1"/>
  <c r="X31" i="24"/>
  <c r="W31" i="24"/>
  <c r="V31" i="24"/>
  <c r="KB58" i="24"/>
  <c r="KA58" i="24"/>
  <c r="JZ58" i="24"/>
  <c r="JP58" i="24"/>
  <c r="JO58" i="24"/>
  <c r="JN58" i="24"/>
  <c r="JD58" i="24"/>
  <c r="JC58" i="24"/>
  <c r="JB58" i="24"/>
  <c r="IR58" i="24"/>
  <c r="IQ58" i="24"/>
  <c r="IP58" i="24"/>
  <c r="IF58" i="24"/>
  <c r="IE58" i="24"/>
  <c r="ID58" i="24"/>
  <c r="HT58" i="24"/>
  <c r="HS58" i="24"/>
  <c r="HR58" i="24"/>
  <c r="HH58" i="24"/>
  <c r="HG58" i="24"/>
  <c r="HF58" i="24"/>
  <c r="GV58" i="24"/>
  <c r="GU58" i="24"/>
  <c r="GT58" i="24"/>
  <c r="GJ58" i="24"/>
  <c r="GI58" i="24"/>
  <c r="GH58" i="24"/>
  <c r="FX58" i="24"/>
  <c r="FW58" i="24"/>
  <c r="FV58" i="24"/>
  <c r="FI58" i="24"/>
  <c r="FL58" i="24"/>
  <c r="FK58" i="24"/>
  <c r="FJ58" i="24"/>
  <c r="EW58" i="24"/>
  <c r="ES58" i="24" s="1"/>
  <c r="EZ58" i="24"/>
  <c r="EY58" i="24"/>
  <c r="EX58" i="24"/>
  <c r="EK58" i="24"/>
  <c r="EI58" i="24" s="1"/>
  <c r="EN58" i="24"/>
  <c r="EM58" i="24"/>
  <c r="EL58" i="24"/>
  <c r="DY58" i="24"/>
  <c r="EC58" i="24" s="1"/>
  <c r="EB58" i="24"/>
  <c r="EA58" i="24"/>
  <c r="DZ58" i="24"/>
  <c r="DM58" i="24"/>
  <c r="DI58" i="24" s="1"/>
  <c r="DP58" i="24"/>
  <c r="DO58" i="24"/>
  <c r="DN58" i="24"/>
  <c r="DA58" i="24"/>
  <c r="DD58" i="24"/>
  <c r="DC58" i="24"/>
  <c r="DB58" i="24"/>
  <c r="CO58" i="24"/>
  <c r="CS58" i="24" s="1"/>
  <c r="CR58" i="24"/>
  <c r="CQ58" i="24"/>
  <c r="CP58" i="24"/>
  <c r="CC58" i="24"/>
  <c r="BZ58" i="24" s="1"/>
  <c r="CF58" i="24"/>
  <c r="CE58" i="24"/>
  <c r="CD58" i="24"/>
  <c r="BQ58" i="24"/>
  <c r="BO58" i="24" s="1"/>
  <c r="BT58" i="24"/>
  <c r="BS58" i="24"/>
  <c r="BR58" i="24"/>
  <c r="BE58" i="24"/>
  <c r="BH58" i="24"/>
  <c r="BG58" i="24"/>
  <c r="BF58" i="24"/>
  <c r="AG58" i="24"/>
  <c r="AD58" i="24" s="1"/>
  <c r="AJ58" i="24"/>
  <c r="AI58" i="24"/>
  <c r="AH58" i="24"/>
  <c r="KB63" i="24"/>
  <c r="KA63" i="24"/>
  <c r="JZ63" i="24"/>
  <c r="JP63" i="24"/>
  <c r="JO63" i="24"/>
  <c r="JN63" i="24"/>
  <c r="JD63" i="24"/>
  <c r="JC63" i="24"/>
  <c r="JB63" i="24"/>
  <c r="IR63" i="24"/>
  <c r="IQ63" i="24"/>
  <c r="IP63" i="24"/>
  <c r="IF63" i="24"/>
  <c r="IE63" i="24"/>
  <c r="ID63" i="24"/>
  <c r="HT63" i="24"/>
  <c r="HS63" i="24"/>
  <c r="HR63" i="24"/>
  <c r="HH63" i="24"/>
  <c r="HG63" i="24"/>
  <c r="HF63" i="24"/>
  <c r="GV63" i="24"/>
  <c r="GU63" i="24"/>
  <c r="GT63" i="24"/>
  <c r="GJ63" i="24"/>
  <c r="GI63" i="24"/>
  <c r="GH63" i="24"/>
  <c r="FX63" i="24"/>
  <c r="FW63" i="24"/>
  <c r="FV63" i="24"/>
  <c r="FI63" i="24"/>
  <c r="FF63" i="24" s="1"/>
  <c r="FL63" i="24"/>
  <c r="FK63" i="24"/>
  <c r="FJ63" i="24"/>
  <c r="EW63" i="24"/>
  <c r="EU63" i="24" s="1"/>
  <c r="EZ63" i="24"/>
  <c r="EY63" i="24"/>
  <c r="EX63" i="24"/>
  <c r="EK63" i="24"/>
  <c r="EI63" i="24" s="1"/>
  <c r="EN63" i="24"/>
  <c r="EM63" i="24"/>
  <c r="EL63" i="24"/>
  <c r="DY63" i="24"/>
  <c r="DW63" i="24" s="1"/>
  <c r="EB63" i="24"/>
  <c r="EA63" i="24"/>
  <c r="DZ63" i="24"/>
  <c r="DM63" i="24"/>
  <c r="DP63" i="24"/>
  <c r="DO63" i="24"/>
  <c r="DN63" i="24"/>
  <c r="DA63" i="24"/>
  <c r="CX63" i="24" s="1"/>
  <c r="DD63" i="24"/>
  <c r="DC63" i="24"/>
  <c r="DB63" i="24"/>
  <c r="CO63" i="24"/>
  <c r="CR63" i="24"/>
  <c r="CQ63" i="24"/>
  <c r="CP63" i="24"/>
  <c r="CC63" i="24"/>
  <c r="CF63" i="24"/>
  <c r="CE63" i="24"/>
  <c r="CD63" i="24"/>
  <c r="BQ63" i="24"/>
  <c r="BO63" i="24" s="1"/>
  <c r="BT63" i="24"/>
  <c r="BS63" i="24"/>
  <c r="BR63" i="24"/>
  <c r="BE63" i="24"/>
  <c r="BH63" i="24"/>
  <c r="BG63" i="24"/>
  <c r="BF63" i="24"/>
  <c r="AG63" i="24"/>
  <c r="AJ63" i="24"/>
  <c r="AI63" i="24"/>
  <c r="AH63" i="24"/>
  <c r="U63" i="24"/>
  <c r="S63" i="24" s="1"/>
  <c r="X63" i="24"/>
  <c r="W63" i="24"/>
  <c r="V63" i="24"/>
  <c r="KB79" i="24"/>
  <c r="KA79" i="24"/>
  <c r="JZ79" i="24"/>
  <c r="JP79" i="24"/>
  <c r="JO79" i="24"/>
  <c r="JN79" i="24"/>
  <c r="JD79" i="24"/>
  <c r="JC79" i="24"/>
  <c r="JB79" i="24"/>
  <c r="IR79" i="24"/>
  <c r="IQ79" i="24"/>
  <c r="IP79" i="24"/>
  <c r="IF79" i="24"/>
  <c r="IE79" i="24"/>
  <c r="ID79" i="24"/>
  <c r="HT79" i="24"/>
  <c r="HS79" i="24"/>
  <c r="HR79" i="24"/>
  <c r="HH79" i="24"/>
  <c r="HG79" i="24"/>
  <c r="HF79" i="24"/>
  <c r="GV79" i="24"/>
  <c r="GU79" i="24"/>
  <c r="GT79" i="24"/>
  <c r="GJ79" i="24"/>
  <c r="GI79" i="24"/>
  <c r="GH79" i="24"/>
  <c r="FX79" i="24"/>
  <c r="FW79" i="24"/>
  <c r="FV79" i="24"/>
  <c r="FI79" i="24"/>
  <c r="FL79" i="24"/>
  <c r="FK79" i="24"/>
  <c r="FJ79" i="24"/>
  <c r="EW79" i="24"/>
  <c r="EV79" i="24" s="1"/>
  <c r="EZ79" i="24"/>
  <c r="EY79" i="24"/>
  <c r="EX79" i="24"/>
  <c r="EK79" i="24"/>
  <c r="EG79" i="24" s="1"/>
  <c r="EN79" i="24"/>
  <c r="EM79" i="24"/>
  <c r="EL79" i="24"/>
  <c r="DY79" i="24"/>
  <c r="EB79" i="24"/>
  <c r="EA79" i="24"/>
  <c r="DZ79" i="24"/>
  <c r="DM79" i="24"/>
  <c r="DP79" i="24"/>
  <c r="DO79" i="24"/>
  <c r="DN79" i="24"/>
  <c r="DA79" i="24"/>
  <c r="DE79" i="24" s="1"/>
  <c r="DD79" i="24"/>
  <c r="DC79" i="24"/>
  <c r="DB79" i="24"/>
  <c r="CO79" i="24"/>
  <c r="CN79" i="24" s="1"/>
  <c r="CR79" i="24"/>
  <c r="CQ79" i="24"/>
  <c r="CP79" i="24"/>
  <c r="CC79" i="24"/>
  <c r="CF79" i="24"/>
  <c r="CE79" i="24"/>
  <c r="CD79" i="24"/>
  <c r="BQ79" i="24"/>
  <c r="BT79" i="24"/>
  <c r="BS79" i="24"/>
  <c r="BR79" i="24"/>
  <c r="BE79" i="24"/>
  <c r="BH79" i="24"/>
  <c r="BG79" i="24"/>
  <c r="BF79" i="24"/>
  <c r="AG79" i="24"/>
  <c r="AJ79" i="24"/>
  <c r="AI79" i="24"/>
  <c r="AH79" i="24"/>
  <c r="U79" i="24"/>
  <c r="Q79" i="24" s="1"/>
  <c r="X79" i="24"/>
  <c r="W79" i="24"/>
  <c r="V79" i="24"/>
  <c r="KB47" i="24"/>
  <c r="KA47" i="24"/>
  <c r="JZ47" i="24"/>
  <c r="JP47" i="24"/>
  <c r="JO47" i="24"/>
  <c r="JN47" i="24"/>
  <c r="JD47" i="24"/>
  <c r="JC47" i="24"/>
  <c r="JB47" i="24"/>
  <c r="IR47" i="24"/>
  <c r="IQ47" i="24"/>
  <c r="IP47" i="24"/>
  <c r="IF47" i="24"/>
  <c r="IE47" i="24"/>
  <c r="ID47" i="24"/>
  <c r="HT47" i="24"/>
  <c r="HS47" i="24"/>
  <c r="HR47" i="24"/>
  <c r="HH47" i="24"/>
  <c r="HG47" i="24"/>
  <c r="HF47" i="24"/>
  <c r="GV47" i="24"/>
  <c r="GU47" i="24"/>
  <c r="GT47" i="24"/>
  <c r="GJ47" i="24"/>
  <c r="GI47" i="24"/>
  <c r="GH47" i="24"/>
  <c r="FX47" i="24"/>
  <c r="FW47" i="24"/>
  <c r="FV47" i="24"/>
  <c r="FI47" i="24"/>
  <c r="FH47" i="24" s="1"/>
  <c r="FL47" i="24"/>
  <c r="FK47" i="24"/>
  <c r="FJ47" i="24"/>
  <c r="EW47" i="24"/>
  <c r="ES47" i="24" s="1"/>
  <c r="EZ47" i="24"/>
  <c r="EY47" i="24"/>
  <c r="EX47" i="24"/>
  <c r="EK47" i="24"/>
  <c r="EN47" i="24"/>
  <c r="EM47" i="24"/>
  <c r="EL47" i="24"/>
  <c r="DY47" i="24"/>
  <c r="EB47" i="24"/>
  <c r="EA47" i="24"/>
  <c r="DZ47" i="24"/>
  <c r="DM47" i="24"/>
  <c r="DP47" i="24"/>
  <c r="DO47" i="24"/>
  <c r="DN47" i="24"/>
  <c r="DA47" i="24"/>
  <c r="DD47" i="24"/>
  <c r="DC47" i="24"/>
  <c r="DB47" i="24"/>
  <c r="CO47" i="24"/>
  <c r="CR47" i="24"/>
  <c r="CQ47" i="24"/>
  <c r="CP47" i="24"/>
  <c r="CC47" i="24"/>
  <c r="CF47" i="24"/>
  <c r="CE47" i="24"/>
  <c r="CD47" i="24"/>
  <c r="BQ47" i="24"/>
  <c r="BT47" i="24"/>
  <c r="BS47" i="24"/>
  <c r="BR47" i="24"/>
  <c r="BE47" i="24"/>
  <c r="BH47" i="24"/>
  <c r="BG47" i="24"/>
  <c r="BF47" i="24"/>
  <c r="AG47" i="24"/>
  <c r="AF47" i="24" s="1"/>
  <c r="AJ47" i="24"/>
  <c r="AI47" i="24"/>
  <c r="AH47" i="24"/>
  <c r="U47" i="24"/>
  <c r="T47" i="24" s="1"/>
  <c r="X47" i="24"/>
  <c r="W47" i="24"/>
  <c r="V47" i="24"/>
  <c r="KB99" i="24"/>
  <c r="KA99" i="24"/>
  <c r="JZ99" i="24"/>
  <c r="JP99" i="24"/>
  <c r="JO99" i="24"/>
  <c r="JN99" i="24"/>
  <c r="JD99" i="24"/>
  <c r="JC99" i="24"/>
  <c r="JB99" i="24"/>
  <c r="IR99" i="24"/>
  <c r="IQ99" i="24"/>
  <c r="IP99" i="24"/>
  <c r="IF99" i="24"/>
  <c r="IE99" i="24"/>
  <c r="ID99" i="24"/>
  <c r="HT99" i="24"/>
  <c r="HS99" i="24"/>
  <c r="HR99" i="24"/>
  <c r="HH99" i="24"/>
  <c r="HG99" i="24"/>
  <c r="HF99" i="24"/>
  <c r="GV99" i="24"/>
  <c r="GU99" i="24"/>
  <c r="GT99" i="24"/>
  <c r="GJ99" i="24"/>
  <c r="GI99" i="24"/>
  <c r="GH99" i="24"/>
  <c r="FX99" i="24"/>
  <c r="FW99" i="24"/>
  <c r="FV99" i="24"/>
  <c r="FI99" i="24"/>
  <c r="FL99" i="24"/>
  <c r="FK99" i="24"/>
  <c r="FJ99" i="24"/>
  <c r="EW99" i="24"/>
  <c r="ET99" i="24" s="1"/>
  <c r="EZ99" i="24"/>
  <c r="EY99" i="24"/>
  <c r="EX99" i="24"/>
  <c r="EK99" i="24"/>
  <c r="EG99" i="24" s="1"/>
  <c r="EN99" i="24"/>
  <c r="EM99" i="24"/>
  <c r="EL99" i="24"/>
  <c r="DY99" i="24"/>
  <c r="EB99" i="24"/>
  <c r="EA99" i="24"/>
  <c r="DZ99" i="24"/>
  <c r="DM99" i="24"/>
  <c r="DP99" i="24"/>
  <c r="DO99" i="24"/>
  <c r="DN99" i="24"/>
  <c r="DA99" i="24"/>
  <c r="DD99" i="24"/>
  <c r="DC99" i="24"/>
  <c r="DB99" i="24"/>
  <c r="CO99" i="24"/>
  <c r="CL99" i="24" s="1"/>
  <c r="CR99" i="24"/>
  <c r="CQ99" i="24"/>
  <c r="CP99" i="24"/>
  <c r="CC99" i="24"/>
  <c r="CF99" i="24"/>
  <c r="CE99" i="24"/>
  <c r="CD99" i="24"/>
  <c r="BQ99" i="24"/>
  <c r="BO99" i="24" s="1"/>
  <c r="BT99" i="24"/>
  <c r="BS99" i="24"/>
  <c r="BR99" i="24"/>
  <c r="BE99" i="24"/>
  <c r="BH99" i="24"/>
  <c r="BG99" i="24"/>
  <c r="BF99" i="24"/>
  <c r="AG99" i="24"/>
  <c r="AC99" i="24" s="1"/>
  <c r="AJ99" i="24"/>
  <c r="AI99" i="24"/>
  <c r="AH99" i="24"/>
  <c r="U99" i="24"/>
  <c r="X99" i="24"/>
  <c r="W99" i="24"/>
  <c r="V99" i="24"/>
  <c r="KB85" i="24"/>
  <c r="KA85" i="24"/>
  <c r="JZ85" i="24"/>
  <c r="JP85" i="24"/>
  <c r="JO85" i="24"/>
  <c r="JN85" i="24"/>
  <c r="JD85" i="24"/>
  <c r="JC85" i="24"/>
  <c r="JB85" i="24"/>
  <c r="IR85" i="24"/>
  <c r="IQ85" i="24"/>
  <c r="IP85" i="24"/>
  <c r="IF85" i="24"/>
  <c r="IE85" i="24"/>
  <c r="ID85" i="24"/>
  <c r="HT85" i="24"/>
  <c r="HS85" i="24"/>
  <c r="HR85" i="24"/>
  <c r="HH85" i="24"/>
  <c r="HG85" i="24"/>
  <c r="HF85" i="24"/>
  <c r="GV85" i="24"/>
  <c r="GU85" i="24"/>
  <c r="GT85" i="24"/>
  <c r="GJ85" i="24"/>
  <c r="GI85" i="24"/>
  <c r="GH85" i="24"/>
  <c r="FX85" i="24"/>
  <c r="FW85" i="24"/>
  <c r="FV85" i="24"/>
  <c r="FI85" i="24"/>
  <c r="FM85" i="24" s="1"/>
  <c r="FL85" i="24"/>
  <c r="FK85" i="24"/>
  <c r="FJ85" i="24"/>
  <c r="EW85" i="24"/>
  <c r="EV85" i="24" s="1"/>
  <c r="EZ85" i="24"/>
  <c r="EY85" i="24"/>
  <c r="EX85" i="24"/>
  <c r="EK85" i="24"/>
  <c r="EN85" i="24"/>
  <c r="EM85" i="24"/>
  <c r="EL85" i="24"/>
  <c r="DY85" i="24"/>
  <c r="DW85" i="24" s="1"/>
  <c r="EB85" i="24"/>
  <c r="EA85" i="24"/>
  <c r="DZ85" i="24"/>
  <c r="DM85" i="24"/>
  <c r="DK85" i="24" s="1"/>
  <c r="DP85" i="24"/>
  <c r="DO85" i="24"/>
  <c r="DN85" i="24"/>
  <c r="DA85" i="24"/>
  <c r="CZ85" i="24" s="1"/>
  <c r="DD85" i="24"/>
  <c r="DC85" i="24"/>
  <c r="DB85" i="24"/>
  <c r="CO85" i="24"/>
  <c r="CR85" i="24"/>
  <c r="CQ85" i="24"/>
  <c r="CP85" i="24"/>
  <c r="CC85" i="24"/>
  <c r="BY85" i="24" s="1"/>
  <c r="CF85" i="24"/>
  <c r="CE85" i="24"/>
  <c r="CD85" i="24"/>
  <c r="BQ85" i="24"/>
  <c r="BU85" i="24" s="1"/>
  <c r="BT85" i="24"/>
  <c r="BS85" i="24"/>
  <c r="BR85" i="24"/>
  <c r="BE85" i="24"/>
  <c r="BD85" i="24" s="1"/>
  <c r="BH85" i="24"/>
  <c r="BG85" i="24"/>
  <c r="BF85" i="24"/>
  <c r="AG85" i="24"/>
  <c r="AD85" i="24" s="1"/>
  <c r="AJ85" i="24"/>
  <c r="AI85" i="24"/>
  <c r="AH85" i="24"/>
  <c r="U85" i="24"/>
  <c r="X85" i="24"/>
  <c r="W85" i="24"/>
  <c r="V85" i="24"/>
  <c r="KB106" i="24"/>
  <c r="KA106" i="24"/>
  <c r="JZ106" i="24"/>
  <c r="JP106" i="24"/>
  <c r="JO106" i="24"/>
  <c r="JN106" i="24"/>
  <c r="JD106" i="24"/>
  <c r="JC106" i="24"/>
  <c r="JB106" i="24"/>
  <c r="IR106" i="24"/>
  <c r="IQ106" i="24"/>
  <c r="IP106" i="24"/>
  <c r="IF106" i="24"/>
  <c r="IE106" i="24"/>
  <c r="ID106" i="24"/>
  <c r="HT106" i="24"/>
  <c r="HS106" i="24"/>
  <c r="HR106" i="24"/>
  <c r="HH106" i="24"/>
  <c r="HG106" i="24"/>
  <c r="HF106" i="24"/>
  <c r="GV106" i="24"/>
  <c r="GU106" i="24"/>
  <c r="GT106" i="24"/>
  <c r="GJ106" i="24"/>
  <c r="GI106" i="24"/>
  <c r="GH106" i="24"/>
  <c r="FX106" i="24"/>
  <c r="FW106" i="24"/>
  <c r="FV106" i="24"/>
  <c r="FI106" i="24"/>
  <c r="FM106" i="24" s="1"/>
  <c r="FL106" i="24"/>
  <c r="FK106" i="24"/>
  <c r="FJ106" i="24"/>
  <c r="EW106" i="24"/>
  <c r="FA106" i="24" s="1"/>
  <c r="EZ106" i="24"/>
  <c r="EY106" i="24"/>
  <c r="EX106" i="24"/>
  <c r="EK106" i="24"/>
  <c r="EG106" i="24" s="1"/>
  <c r="EN106" i="24"/>
  <c r="EM106" i="24"/>
  <c r="EL106" i="24"/>
  <c r="DY106" i="24"/>
  <c r="EB106" i="24"/>
  <c r="EA106" i="24"/>
  <c r="DZ106" i="24"/>
  <c r="DM106" i="24"/>
  <c r="DJ106" i="24" s="1"/>
  <c r="DP106" i="24"/>
  <c r="DO106" i="24"/>
  <c r="DN106" i="24"/>
  <c r="DA106" i="24"/>
  <c r="CW106" i="24" s="1"/>
  <c r="DD106" i="24"/>
  <c r="DC106" i="24"/>
  <c r="DB106" i="24"/>
  <c r="CO106" i="24"/>
  <c r="CK106" i="24" s="1"/>
  <c r="CR106" i="24"/>
  <c r="CQ106" i="24"/>
  <c r="CP106" i="24"/>
  <c r="CC106" i="24"/>
  <c r="BZ106" i="24" s="1"/>
  <c r="CF106" i="24"/>
  <c r="CE106" i="24"/>
  <c r="CD106" i="24"/>
  <c r="BQ106" i="24"/>
  <c r="BT106" i="24"/>
  <c r="BS106" i="24"/>
  <c r="BR106" i="24"/>
  <c r="BE106" i="24"/>
  <c r="BC106" i="24" s="1"/>
  <c r="BH106" i="24"/>
  <c r="BG106" i="24"/>
  <c r="BF106" i="24"/>
  <c r="AG106" i="24"/>
  <c r="AD106" i="24" s="1"/>
  <c r="AJ106" i="24"/>
  <c r="AI106" i="24"/>
  <c r="AH106" i="24"/>
  <c r="U106" i="24"/>
  <c r="X106" i="24"/>
  <c r="W106" i="24"/>
  <c r="V106" i="24"/>
  <c r="KB105" i="24"/>
  <c r="KA105" i="24"/>
  <c r="JZ105" i="24"/>
  <c r="JP105" i="24"/>
  <c r="JO105" i="24"/>
  <c r="JN105" i="24"/>
  <c r="JD105" i="24"/>
  <c r="JC105" i="24"/>
  <c r="JB105" i="24"/>
  <c r="IR105" i="24"/>
  <c r="IQ105" i="24"/>
  <c r="IP105" i="24"/>
  <c r="IF105" i="24"/>
  <c r="IE105" i="24"/>
  <c r="ID105" i="24"/>
  <c r="HT105" i="24"/>
  <c r="HS105" i="24"/>
  <c r="HR105" i="24"/>
  <c r="HH105" i="24"/>
  <c r="HG105" i="24"/>
  <c r="HF105" i="24"/>
  <c r="GV105" i="24"/>
  <c r="GU105" i="24"/>
  <c r="GT105" i="24"/>
  <c r="GJ105" i="24"/>
  <c r="GI105" i="24"/>
  <c r="GH105" i="24"/>
  <c r="FX105" i="24"/>
  <c r="FW105" i="24"/>
  <c r="FV105" i="24"/>
  <c r="FI105" i="24"/>
  <c r="FM105" i="24" s="1"/>
  <c r="FL105" i="24"/>
  <c r="FK105" i="24"/>
  <c r="FJ105" i="24"/>
  <c r="EW105" i="24"/>
  <c r="FA105" i="24" s="1"/>
  <c r="EZ105" i="24"/>
  <c r="EY105" i="24"/>
  <c r="EX105" i="24"/>
  <c r="EK105" i="24"/>
  <c r="EO105" i="24" s="1"/>
  <c r="EN105" i="24"/>
  <c r="EM105" i="24"/>
  <c r="EL105" i="24"/>
  <c r="DY105" i="24"/>
  <c r="EC105" i="24" s="1"/>
  <c r="EB105" i="24"/>
  <c r="EA105" i="24"/>
  <c r="DZ105" i="24"/>
  <c r="DM105" i="24"/>
  <c r="DQ105" i="24" s="1"/>
  <c r="DP105" i="24"/>
  <c r="DO105" i="24"/>
  <c r="DN105" i="24"/>
  <c r="DA105" i="24"/>
  <c r="DD105" i="24"/>
  <c r="DC105" i="24"/>
  <c r="DB105" i="24"/>
  <c r="CO105" i="24"/>
  <c r="CR105" i="24"/>
  <c r="CQ105" i="24"/>
  <c r="CP105" i="24"/>
  <c r="CC105" i="24"/>
  <c r="CG105" i="24" s="1"/>
  <c r="CF105" i="24"/>
  <c r="CE105" i="24"/>
  <c r="CD105" i="24"/>
  <c r="BQ105" i="24"/>
  <c r="BM105" i="24" s="1"/>
  <c r="BT105" i="24"/>
  <c r="BS105" i="24"/>
  <c r="BR105" i="24"/>
  <c r="BE105" i="24"/>
  <c r="BI105" i="24" s="1"/>
  <c r="BH105" i="24"/>
  <c r="BG105" i="24"/>
  <c r="BF105" i="24"/>
  <c r="AG105" i="24"/>
  <c r="AK105" i="24" s="1"/>
  <c r="AJ105" i="24"/>
  <c r="AI105" i="24"/>
  <c r="AH105" i="24"/>
  <c r="U105" i="24"/>
  <c r="X105" i="24"/>
  <c r="W105" i="24"/>
  <c r="V105" i="24"/>
  <c r="KB60" i="24"/>
  <c r="KA60" i="24"/>
  <c r="JZ60" i="24"/>
  <c r="JP60" i="24"/>
  <c r="JO60" i="24"/>
  <c r="JN60" i="24"/>
  <c r="JD60" i="24"/>
  <c r="JC60" i="24"/>
  <c r="JB60" i="24"/>
  <c r="IR60" i="24"/>
  <c r="IQ60" i="24"/>
  <c r="IP60" i="24"/>
  <c r="IF60" i="24"/>
  <c r="IE60" i="24"/>
  <c r="ID60" i="24"/>
  <c r="HT60" i="24"/>
  <c r="HS60" i="24"/>
  <c r="HR60" i="24"/>
  <c r="HH60" i="24"/>
  <c r="HG60" i="24"/>
  <c r="HF60" i="24"/>
  <c r="GV60" i="24"/>
  <c r="GU60" i="24"/>
  <c r="GT60" i="24"/>
  <c r="GJ60" i="24"/>
  <c r="GI60" i="24"/>
  <c r="GH60" i="24"/>
  <c r="FX60" i="24"/>
  <c r="FW60" i="24"/>
  <c r="FV60" i="24"/>
  <c r="FI60" i="24"/>
  <c r="FG60" i="24" s="1"/>
  <c r="FL60" i="24"/>
  <c r="FK60" i="24"/>
  <c r="FJ60" i="24"/>
  <c r="EW60" i="24"/>
  <c r="EZ60" i="24"/>
  <c r="EY60" i="24"/>
  <c r="EX60" i="24"/>
  <c r="EK60" i="24"/>
  <c r="EN60" i="24"/>
  <c r="EM60" i="24"/>
  <c r="EL60" i="24"/>
  <c r="DY60" i="24"/>
  <c r="EB60" i="24"/>
  <c r="EA60" i="24"/>
  <c r="DZ60" i="24"/>
  <c r="DM60" i="24"/>
  <c r="DK60" i="24" s="1"/>
  <c r="DP60" i="24"/>
  <c r="DO60" i="24"/>
  <c r="DN60" i="24"/>
  <c r="DA60" i="24"/>
  <c r="DD60" i="24"/>
  <c r="DC60" i="24"/>
  <c r="DB60" i="24"/>
  <c r="CO60" i="24"/>
  <c r="CN60" i="24" s="1"/>
  <c r="CR60" i="24"/>
  <c r="CQ60" i="24"/>
  <c r="CP60" i="24"/>
  <c r="CC60" i="24"/>
  <c r="CA60" i="24" s="1"/>
  <c r="CF60" i="24"/>
  <c r="CE60" i="24"/>
  <c r="CD60" i="24"/>
  <c r="BQ60" i="24"/>
  <c r="BT60" i="24"/>
  <c r="BS60" i="24"/>
  <c r="BR60" i="24"/>
  <c r="BE60" i="24"/>
  <c r="BC60" i="24" s="1"/>
  <c r="BH60" i="24"/>
  <c r="BG60" i="24"/>
  <c r="BF60" i="24"/>
  <c r="AG60" i="24"/>
  <c r="AK60" i="24" s="1"/>
  <c r="AJ60" i="24"/>
  <c r="AI60" i="24"/>
  <c r="AH60" i="24"/>
  <c r="U60" i="24"/>
  <c r="X60" i="24"/>
  <c r="W60" i="24"/>
  <c r="V60" i="24"/>
  <c r="KB28" i="24"/>
  <c r="KA28" i="24"/>
  <c r="JZ28" i="24"/>
  <c r="JP28" i="24"/>
  <c r="JO28" i="24"/>
  <c r="JN28" i="24"/>
  <c r="JD28" i="24"/>
  <c r="JC28" i="24"/>
  <c r="JB28" i="24"/>
  <c r="IR28" i="24"/>
  <c r="IQ28" i="24"/>
  <c r="IP28" i="24"/>
  <c r="IF28" i="24"/>
  <c r="IE28" i="24"/>
  <c r="ID28" i="24"/>
  <c r="HT28" i="24"/>
  <c r="HS28" i="24"/>
  <c r="HR28" i="24"/>
  <c r="HH28" i="24"/>
  <c r="HG28" i="24"/>
  <c r="HF28" i="24"/>
  <c r="GV28" i="24"/>
  <c r="GU28" i="24"/>
  <c r="GT28" i="24"/>
  <c r="GJ28" i="24"/>
  <c r="GI28" i="24"/>
  <c r="GH28" i="24"/>
  <c r="FX28" i="24"/>
  <c r="FW28" i="24"/>
  <c r="FV28" i="24"/>
  <c r="FI28" i="24"/>
  <c r="FM28" i="24" s="1"/>
  <c r="FL28" i="24"/>
  <c r="FK28" i="24"/>
  <c r="FJ28" i="24"/>
  <c r="EW28" i="24"/>
  <c r="EZ28" i="24"/>
  <c r="EY28" i="24"/>
  <c r="EX28" i="24"/>
  <c r="EK28" i="24"/>
  <c r="EN28" i="24"/>
  <c r="EM28" i="24"/>
  <c r="EL28" i="24"/>
  <c r="DY28" i="24"/>
  <c r="EC28" i="24" s="1"/>
  <c r="EB28" i="24"/>
  <c r="EA28" i="24"/>
  <c r="DZ28" i="24"/>
  <c r="DM28" i="24"/>
  <c r="DJ28" i="24" s="1"/>
  <c r="DP28" i="24"/>
  <c r="DO28" i="24"/>
  <c r="DN28" i="24"/>
  <c r="DA28" i="24"/>
  <c r="DE28" i="24" s="1"/>
  <c r="DD28" i="24"/>
  <c r="DC28" i="24"/>
  <c r="DB28" i="24"/>
  <c r="CO28" i="24"/>
  <c r="CM28" i="24" s="1"/>
  <c r="CR28" i="24"/>
  <c r="CQ28" i="24"/>
  <c r="CP28" i="24"/>
  <c r="CC28" i="24"/>
  <c r="BZ28" i="24" s="1"/>
  <c r="CF28" i="24"/>
  <c r="CE28" i="24"/>
  <c r="CD28" i="24"/>
  <c r="BQ28" i="24"/>
  <c r="BT28" i="24"/>
  <c r="BS28" i="24"/>
  <c r="BR28" i="24"/>
  <c r="BE28" i="24"/>
  <c r="BI28" i="24" s="1"/>
  <c r="BH28" i="24"/>
  <c r="BG28" i="24"/>
  <c r="BF28" i="24"/>
  <c r="AG28" i="24"/>
  <c r="AD28" i="24" s="1"/>
  <c r="AJ28" i="24"/>
  <c r="AI28" i="24"/>
  <c r="AH28" i="24"/>
  <c r="U28" i="24"/>
  <c r="T28" i="24" s="1"/>
  <c r="X28" i="24"/>
  <c r="W28" i="24"/>
  <c r="V28" i="24"/>
  <c r="KB44" i="24"/>
  <c r="KA44" i="24"/>
  <c r="JZ44" i="24"/>
  <c r="JP44" i="24"/>
  <c r="JO44" i="24"/>
  <c r="JN44" i="24"/>
  <c r="JD44" i="24"/>
  <c r="JC44" i="24"/>
  <c r="JB44" i="24"/>
  <c r="IR44" i="24"/>
  <c r="IQ44" i="24"/>
  <c r="IP44" i="24"/>
  <c r="IF44" i="24"/>
  <c r="IE44" i="24"/>
  <c r="ID44" i="24"/>
  <c r="HT44" i="24"/>
  <c r="HS44" i="24"/>
  <c r="HR44" i="24"/>
  <c r="HH44" i="24"/>
  <c r="HG44" i="24"/>
  <c r="HF44" i="24"/>
  <c r="GV44" i="24"/>
  <c r="GU44" i="24"/>
  <c r="GT44" i="24"/>
  <c r="GJ44" i="24"/>
  <c r="GI44" i="24"/>
  <c r="GH44" i="24"/>
  <c r="FX44" i="24"/>
  <c r="FW44" i="24"/>
  <c r="FV44" i="24"/>
  <c r="FI44" i="24"/>
  <c r="FM44" i="24" s="1"/>
  <c r="FL44" i="24"/>
  <c r="FK44" i="24"/>
  <c r="FJ44" i="24"/>
  <c r="EW44" i="24"/>
  <c r="FA44" i="24" s="1"/>
  <c r="EZ44" i="24"/>
  <c r="EY44" i="24"/>
  <c r="EX44" i="24"/>
  <c r="EK44" i="24"/>
  <c r="EO44" i="24" s="1"/>
  <c r="EN44" i="24"/>
  <c r="EM44" i="24"/>
  <c r="EL44" i="24"/>
  <c r="DY44" i="24"/>
  <c r="DX44" i="24" s="1"/>
  <c r="EB44" i="24"/>
  <c r="EA44" i="24"/>
  <c r="DZ44" i="24"/>
  <c r="DM44" i="24"/>
  <c r="DQ44" i="24" s="1"/>
  <c r="DP44" i="24"/>
  <c r="DO44" i="24"/>
  <c r="DN44" i="24"/>
  <c r="DA44" i="24"/>
  <c r="DE44" i="24" s="1"/>
  <c r="DD44" i="24"/>
  <c r="DC44" i="24"/>
  <c r="DB44" i="24"/>
  <c r="CO44" i="24"/>
  <c r="CR44" i="24"/>
  <c r="CQ44" i="24"/>
  <c r="CP44" i="24"/>
  <c r="CC44" i="24"/>
  <c r="CG44" i="24" s="1"/>
  <c r="CF44" i="24"/>
  <c r="CE44" i="24"/>
  <c r="CD44" i="24"/>
  <c r="BQ44" i="24"/>
  <c r="BT44" i="24"/>
  <c r="BS44" i="24"/>
  <c r="BR44" i="24"/>
  <c r="BE44" i="24"/>
  <c r="BI44" i="24" s="1"/>
  <c r="BH44" i="24"/>
  <c r="BG44" i="24"/>
  <c r="BF44" i="24"/>
  <c r="AG44" i="24"/>
  <c r="AJ44" i="24"/>
  <c r="AI44" i="24"/>
  <c r="AH44" i="24"/>
  <c r="U44" i="24"/>
  <c r="X44" i="24"/>
  <c r="W44" i="24"/>
  <c r="V44" i="24"/>
  <c r="KB65" i="24"/>
  <c r="KA65" i="24"/>
  <c r="JZ65" i="24"/>
  <c r="JP65" i="24"/>
  <c r="JO65" i="24"/>
  <c r="JN65" i="24"/>
  <c r="JD65" i="24"/>
  <c r="JC65" i="24"/>
  <c r="JB65" i="24"/>
  <c r="IR65" i="24"/>
  <c r="IQ65" i="24"/>
  <c r="IP65" i="24"/>
  <c r="IF65" i="24"/>
  <c r="IE65" i="24"/>
  <c r="ID65" i="24"/>
  <c r="HT65" i="24"/>
  <c r="HS65" i="24"/>
  <c r="HR65" i="24"/>
  <c r="HH65" i="24"/>
  <c r="HG65" i="24"/>
  <c r="HF65" i="24"/>
  <c r="GV65" i="24"/>
  <c r="GU65" i="24"/>
  <c r="GT65" i="24"/>
  <c r="GJ65" i="24"/>
  <c r="GI65" i="24"/>
  <c r="GH65" i="24"/>
  <c r="FX65" i="24"/>
  <c r="FW65" i="24"/>
  <c r="FV65" i="24"/>
  <c r="FI65" i="24"/>
  <c r="FM65" i="24" s="1"/>
  <c r="FL65" i="24"/>
  <c r="FK65" i="24"/>
  <c r="FJ65" i="24"/>
  <c r="EW65" i="24"/>
  <c r="EZ65" i="24"/>
  <c r="EY65" i="24"/>
  <c r="EX65" i="24"/>
  <c r="EK65" i="24"/>
  <c r="EI65" i="24" s="1"/>
  <c r="EN65" i="24"/>
  <c r="EM65" i="24"/>
  <c r="EL65" i="24"/>
  <c r="DY65" i="24"/>
  <c r="EB65" i="24"/>
  <c r="EA65" i="24"/>
  <c r="DZ65" i="24"/>
  <c r="DM65" i="24"/>
  <c r="DQ65" i="24" s="1"/>
  <c r="DP65" i="24"/>
  <c r="DO65" i="24"/>
  <c r="DN65" i="24"/>
  <c r="DA65" i="24"/>
  <c r="DE65" i="24" s="1"/>
  <c r="DD65" i="24"/>
  <c r="DC65" i="24"/>
  <c r="DB65" i="24"/>
  <c r="CO65" i="24"/>
  <c r="CM65" i="24" s="1"/>
  <c r="CR65" i="24"/>
  <c r="CQ65" i="24"/>
  <c r="CP65" i="24"/>
  <c r="CC65" i="24"/>
  <c r="CG65" i="24" s="1"/>
  <c r="CF65" i="24"/>
  <c r="CE65" i="24"/>
  <c r="CD65" i="24"/>
  <c r="BQ65" i="24"/>
  <c r="BU65" i="24" s="1"/>
  <c r="BT65" i="24"/>
  <c r="BS65" i="24"/>
  <c r="BR65" i="24"/>
  <c r="BE65" i="24"/>
  <c r="BH65" i="24"/>
  <c r="BG65" i="24"/>
  <c r="BF65" i="24"/>
  <c r="AG65" i="24"/>
  <c r="AK65" i="24" s="1"/>
  <c r="AJ65" i="24"/>
  <c r="AI65" i="24"/>
  <c r="AH65" i="24"/>
  <c r="U65" i="24"/>
  <c r="T65" i="24" s="1"/>
  <c r="X65" i="24"/>
  <c r="W65" i="24"/>
  <c r="V65" i="24"/>
  <c r="KB90" i="24"/>
  <c r="KA90" i="24"/>
  <c r="JZ90" i="24"/>
  <c r="JP90" i="24"/>
  <c r="JO90" i="24"/>
  <c r="JN90" i="24"/>
  <c r="JD90" i="24"/>
  <c r="JC90" i="24"/>
  <c r="JB90" i="24"/>
  <c r="IR90" i="24"/>
  <c r="IQ90" i="24"/>
  <c r="IP90" i="24"/>
  <c r="IF90" i="24"/>
  <c r="IE90" i="24"/>
  <c r="ID90" i="24"/>
  <c r="HT90" i="24"/>
  <c r="HS90" i="24"/>
  <c r="HR90" i="24"/>
  <c r="HH90" i="24"/>
  <c r="HG90" i="24"/>
  <c r="HF90" i="24"/>
  <c r="GV90" i="24"/>
  <c r="GU90" i="24"/>
  <c r="GT90" i="24"/>
  <c r="GJ90" i="24"/>
  <c r="GI90" i="24"/>
  <c r="GH90" i="24"/>
  <c r="FY90" i="24"/>
  <c r="FX90" i="24"/>
  <c r="FW90" i="24"/>
  <c r="FV90" i="24"/>
  <c r="FR90" i="24"/>
  <c r="FI90" i="24"/>
  <c r="FG90" i="24" s="1"/>
  <c r="FL90" i="24"/>
  <c r="FK90" i="24"/>
  <c r="FJ90" i="24"/>
  <c r="EW90" i="24"/>
  <c r="ES90" i="24" s="1"/>
  <c r="EZ90" i="24"/>
  <c r="EY90" i="24"/>
  <c r="EX90" i="24"/>
  <c r="EK90" i="24"/>
  <c r="EN90" i="24"/>
  <c r="EM90" i="24"/>
  <c r="EL90" i="24"/>
  <c r="DY90" i="24"/>
  <c r="DW90" i="24" s="1"/>
  <c r="EB90" i="24"/>
  <c r="EA90" i="24"/>
  <c r="DZ90" i="24"/>
  <c r="DM90" i="24"/>
  <c r="DQ90" i="24" s="1"/>
  <c r="DP90" i="24"/>
  <c r="DO90" i="24"/>
  <c r="DN90" i="24"/>
  <c r="DA90" i="24"/>
  <c r="CY90" i="24" s="1"/>
  <c r="DD90" i="24"/>
  <c r="DC90" i="24"/>
  <c r="DB90" i="24"/>
  <c r="CO90" i="24"/>
  <c r="CM90" i="24" s="1"/>
  <c r="CR90" i="24"/>
  <c r="CQ90" i="24"/>
  <c r="CP90" i="24"/>
  <c r="CC90" i="24"/>
  <c r="CF90" i="24"/>
  <c r="CE90" i="24"/>
  <c r="CD90" i="24"/>
  <c r="BQ90" i="24"/>
  <c r="BP90" i="24" s="1"/>
  <c r="BT90" i="24"/>
  <c r="BS90" i="24"/>
  <c r="BR90" i="24"/>
  <c r="BE90" i="24"/>
  <c r="BC90" i="24" s="1"/>
  <c r="BH90" i="24"/>
  <c r="BG90" i="24"/>
  <c r="BF90" i="24"/>
  <c r="AG90" i="24"/>
  <c r="AE90" i="24" s="1"/>
  <c r="AJ90" i="24"/>
  <c r="AI90" i="24"/>
  <c r="AH90" i="24"/>
  <c r="U90" i="24"/>
  <c r="R90" i="24" s="1"/>
  <c r="X90" i="24"/>
  <c r="W90" i="24"/>
  <c r="V90" i="24"/>
  <c r="KB80" i="24"/>
  <c r="KA80" i="24"/>
  <c r="JZ80" i="24"/>
  <c r="JP80" i="24"/>
  <c r="JO80" i="24"/>
  <c r="JN80" i="24"/>
  <c r="JD80" i="24"/>
  <c r="JC80" i="24"/>
  <c r="JB80" i="24"/>
  <c r="IR80" i="24"/>
  <c r="IQ80" i="24"/>
  <c r="IP80" i="24"/>
  <c r="IF80" i="24"/>
  <c r="IE80" i="24"/>
  <c r="ID80" i="24"/>
  <c r="HT80" i="24"/>
  <c r="HS80" i="24"/>
  <c r="HR80" i="24"/>
  <c r="HH80" i="24"/>
  <c r="HG80" i="24"/>
  <c r="HF80" i="24"/>
  <c r="GV80" i="24"/>
  <c r="GU80" i="24"/>
  <c r="GT80" i="24"/>
  <c r="GJ80" i="24"/>
  <c r="GI80" i="24"/>
  <c r="GH80" i="24"/>
  <c r="FX80" i="24"/>
  <c r="FW80" i="24"/>
  <c r="FV80" i="24"/>
  <c r="FI80" i="24"/>
  <c r="FL80" i="24"/>
  <c r="FK80" i="24"/>
  <c r="FJ80" i="24"/>
  <c r="EW80" i="24"/>
  <c r="FA80" i="24" s="1"/>
  <c r="EZ80" i="24"/>
  <c r="EY80" i="24"/>
  <c r="EX80" i="24"/>
  <c r="EK80" i="24"/>
  <c r="EN80" i="24"/>
  <c r="EM80" i="24"/>
  <c r="EL80" i="24"/>
  <c r="DY80" i="24"/>
  <c r="EC80" i="24" s="1"/>
  <c r="EB80" i="24"/>
  <c r="EA80" i="24"/>
  <c r="DZ80" i="24"/>
  <c r="DM80" i="24"/>
  <c r="DP80" i="24"/>
  <c r="DO80" i="24"/>
  <c r="DN80" i="24"/>
  <c r="DA80" i="24"/>
  <c r="DE80" i="24" s="1"/>
  <c r="DD80" i="24"/>
  <c r="DC80" i="24"/>
  <c r="DB80" i="24"/>
  <c r="CO80" i="24"/>
  <c r="CR80" i="24"/>
  <c r="CQ80" i="24"/>
  <c r="CP80" i="24"/>
  <c r="CC80" i="24"/>
  <c r="CG80" i="24" s="1"/>
  <c r="CF80" i="24"/>
  <c r="CE80" i="24"/>
  <c r="CD80" i="24"/>
  <c r="BQ80" i="24"/>
  <c r="BO80" i="24" s="1"/>
  <c r="BT80" i="24"/>
  <c r="BS80" i="24"/>
  <c r="BR80" i="24"/>
  <c r="BE80" i="24"/>
  <c r="BI80" i="24" s="1"/>
  <c r="BH80" i="24"/>
  <c r="BG80" i="24"/>
  <c r="BF80" i="24"/>
  <c r="AG80" i="24"/>
  <c r="AJ80" i="24"/>
  <c r="AI80" i="24"/>
  <c r="AH80" i="24"/>
  <c r="U80" i="24"/>
  <c r="S80" i="24" s="1"/>
  <c r="X80" i="24"/>
  <c r="W80" i="24"/>
  <c r="V80" i="24"/>
  <c r="KB96" i="24"/>
  <c r="KA96" i="24"/>
  <c r="JZ96" i="24"/>
  <c r="JP96" i="24"/>
  <c r="JO96" i="24"/>
  <c r="JN96" i="24"/>
  <c r="JD96" i="24"/>
  <c r="JC96" i="24"/>
  <c r="JB96" i="24"/>
  <c r="IR96" i="24"/>
  <c r="IQ96" i="24"/>
  <c r="IP96" i="24"/>
  <c r="IF96" i="24"/>
  <c r="IE96" i="24"/>
  <c r="ID96" i="24"/>
  <c r="HT96" i="24"/>
  <c r="HS96" i="24"/>
  <c r="HR96" i="24"/>
  <c r="HH96" i="24"/>
  <c r="HG96" i="24"/>
  <c r="HF96" i="24"/>
  <c r="GV96" i="24"/>
  <c r="GU96" i="24"/>
  <c r="GT96" i="24"/>
  <c r="GJ96" i="24"/>
  <c r="GI96" i="24"/>
  <c r="GH96" i="24"/>
  <c r="FX96" i="24"/>
  <c r="FW96" i="24"/>
  <c r="FV96" i="24"/>
  <c r="FI96" i="24"/>
  <c r="FL96" i="24"/>
  <c r="FK96" i="24"/>
  <c r="FJ96" i="24"/>
  <c r="EW96" i="24"/>
  <c r="EV96" i="24" s="1"/>
  <c r="EZ96" i="24"/>
  <c r="EY96" i="24"/>
  <c r="EX96" i="24"/>
  <c r="EK96" i="24"/>
  <c r="EO96" i="24" s="1"/>
  <c r="EN96" i="24"/>
  <c r="EM96" i="24"/>
  <c r="EL96" i="24"/>
  <c r="DY96" i="24"/>
  <c r="DX96" i="24" s="1"/>
  <c r="EB96" i="24"/>
  <c r="EA96" i="24"/>
  <c r="DZ96" i="24"/>
  <c r="DM96" i="24"/>
  <c r="DP96" i="24"/>
  <c r="DO96" i="24"/>
  <c r="DN96" i="24"/>
  <c r="DA96" i="24"/>
  <c r="DD96" i="24"/>
  <c r="DC96" i="24"/>
  <c r="DB96" i="24"/>
  <c r="CO96" i="24"/>
  <c r="CS96" i="24" s="1"/>
  <c r="CR96" i="24"/>
  <c r="CQ96" i="24"/>
  <c r="CP96" i="24"/>
  <c r="CC96" i="24"/>
  <c r="CF96" i="24"/>
  <c r="CE96" i="24"/>
  <c r="CD96" i="24"/>
  <c r="BQ96" i="24"/>
  <c r="BT96" i="24"/>
  <c r="BS96" i="24"/>
  <c r="BR96" i="24"/>
  <c r="BE96" i="24"/>
  <c r="BH96" i="24"/>
  <c r="BG96" i="24"/>
  <c r="BF96" i="24"/>
  <c r="AG96" i="24"/>
  <c r="AD96" i="24" s="1"/>
  <c r="AJ96" i="24"/>
  <c r="AI96" i="24"/>
  <c r="AH96" i="24"/>
  <c r="KB33" i="24"/>
  <c r="KA33" i="24"/>
  <c r="JZ33" i="24"/>
  <c r="JP33" i="24"/>
  <c r="JO33" i="24"/>
  <c r="JN33" i="24"/>
  <c r="JD33" i="24"/>
  <c r="JC33" i="24"/>
  <c r="JB33" i="24"/>
  <c r="IR33" i="24"/>
  <c r="IQ33" i="24"/>
  <c r="IP33" i="24"/>
  <c r="IF33" i="24"/>
  <c r="IE33" i="24"/>
  <c r="ID33" i="24"/>
  <c r="HT33" i="24"/>
  <c r="HS33" i="24"/>
  <c r="HR33" i="24"/>
  <c r="HH33" i="24"/>
  <c r="HG33" i="24"/>
  <c r="HF33" i="24"/>
  <c r="GV33" i="24"/>
  <c r="GU33" i="24"/>
  <c r="GT33" i="24"/>
  <c r="GJ33" i="24"/>
  <c r="GI33" i="24"/>
  <c r="GH33" i="24"/>
  <c r="FX33" i="24"/>
  <c r="FW33" i="24"/>
  <c r="FV33" i="24"/>
  <c r="FI33" i="24"/>
  <c r="FL33" i="24"/>
  <c r="FK33" i="24"/>
  <c r="FJ33" i="24"/>
  <c r="EW33" i="24"/>
  <c r="EZ33" i="24"/>
  <c r="EY33" i="24"/>
  <c r="EX33" i="24"/>
  <c r="EK33" i="24"/>
  <c r="EH33" i="24" s="1"/>
  <c r="EN33" i="24"/>
  <c r="EM33" i="24"/>
  <c r="EL33" i="24"/>
  <c r="DY33" i="24"/>
  <c r="EC33" i="24" s="1"/>
  <c r="EB33" i="24"/>
  <c r="EA33" i="24"/>
  <c r="DZ33" i="24"/>
  <c r="DM33" i="24"/>
  <c r="DP33" i="24"/>
  <c r="DO33" i="24"/>
  <c r="DN33" i="24"/>
  <c r="DA33" i="24"/>
  <c r="CZ33" i="24" s="1"/>
  <c r="DD33" i="24"/>
  <c r="DC33" i="24"/>
  <c r="DB33" i="24"/>
  <c r="CO33" i="24"/>
  <c r="CL33" i="24" s="1"/>
  <c r="CR33" i="24"/>
  <c r="CQ33" i="24"/>
  <c r="CP33" i="24"/>
  <c r="CC33" i="24"/>
  <c r="CG33" i="24" s="1"/>
  <c r="CF33" i="24"/>
  <c r="CE33" i="24"/>
  <c r="CD33" i="24"/>
  <c r="BQ33" i="24"/>
  <c r="BP33" i="24" s="1"/>
  <c r="BT33" i="24"/>
  <c r="BS33" i="24"/>
  <c r="BR33" i="24"/>
  <c r="BE33" i="24"/>
  <c r="BH33" i="24"/>
  <c r="BG33" i="24"/>
  <c r="BF33" i="24"/>
  <c r="AG33" i="24"/>
  <c r="AK33" i="24" s="1"/>
  <c r="AJ33" i="24"/>
  <c r="AI33" i="24"/>
  <c r="AH33" i="24"/>
  <c r="U33" i="24"/>
  <c r="X33" i="24"/>
  <c r="W33" i="24"/>
  <c r="V33" i="24"/>
  <c r="KB40" i="24"/>
  <c r="KA40" i="24"/>
  <c r="JZ40" i="24"/>
  <c r="JP40" i="24"/>
  <c r="JO40" i="24"/>
  <c r="JN40" i="24"/>
  <c r="JD40" i="24"/>
  <c r="JC40" i="24"/>
  <c r="JB40" i="24"/>
  <c r="IR40" i="24"/>
  <c r="IQ40" i="24"/>
  <c r="IP40" i="24"/>
  <c r="IF40" i="24"/>
  <c r="IE40" i="24"/>
  <c r="ID40" i="24"/>
  <c r="HT40" i="24"/>
  <c r="HS40" i="24"/>
  <c r="HR40" i="24"/>
  <c r="HI40" i="24"/>
  <c r="HH40" i="24"/>
  <c r="HG40" i="24"/>
  <c r="HF40" i="24"/>
  <c r="HB40" i="24"/>
  <c r="HA40" i="24"/>
  <c r="GV40" i="24"/>
  <c r="GU40" i="24"/>
  <c r="GT40" i="24"/>
  <c r="GJ40" i="24"/>
  <c r="GI40" i="24"/>
  <c r="GH40" i="24"/>
  <c r="FX40" i="24"/>
  <c r="FW40" i="24"/>
  <c r="FV40" i="24"/>
  <c r="FI40" i="24"/>
  <c r="FL40" i="24"/>
  <c r="FK40" i="24"/>
  <c r="FJ40" i="24"/>
  <c r="EW40" i="24"/>
  <c r="EZ40" i="24"/>
  <c r="EY40" i="24"/>
  <c r="EX40" i="24"/>
  <c r="EK40" i="24"/>
  <c r="EN40" i="24"/>
  <c r="EM40" i="24"/>
  <c r="EL40" i="24"/>
  <c r="DY40" i="24"/>
  <c r="DW40" i="24" s="1"/>
  <c r="EB40" i="24"/>
  <c r="EA40" i="24"/>
  <c r="DZ40" i="24"/>
  <c r="DM40" i="24"/>
  <c r="DP40" i="24"/>
  <c r="DO40" i="24"/>
  <c r="DN40" i="24"/>
  <c r="DA40" i="24"/>
  <c r="CY40" i="24" s="1"/>
  <c r="DD40" i="24"/>
  <c r="DC40" i="24"/>
  <c r="DB40" i="24"/>
  <c r="CO40" i="24"/>
  <c r="CR40" i="24"/>
  <c r="CQ40" i="24"/>
  <c r="CP40" i="24"/>
  <c r="CC40" i="24"/>
  <c r="CG40" i="24" s="1"/>
  <c r="CF40" i="24"/>
  <c r="CE40" i="24"/>
  <c r="CD40" i="24"/>
  <c r="BQ40" i="24"/>
  <c r="BU40" i="24" s="1"/>
  <c r="BT40" i="24"/>
  <c r="BS40" i="24"/>
  <c r="BR40" i="24"/>
  <c r="BE40" i="24"/>
  <c r="BH40" i="24"/>
  <c r="BG40" i="24"/>
  <c r="BF40" i="24"/>
  <c r="AG40" i="24"/>
  <c r="AJ40" i="24"/>
  <c r="AI40" i="24"/>
  <c r="AH40" i="24"/>
  <c r="U40" i="24"/>
  <c r="X40" i="24"/>
  <c r="W40" i="24"/>
  <c r="V40" i="24"/>
  <c r="KB82" i="24"/>
  <c r="KA82" i="24"/>
  <c r="JZ82" i="24"/>
  <c r="JP82" i="24"/>
  <c r="JO82" i="24"/>
  <c r="JN82" i="24"/>
  <c r="JD82" i="24"/>
  <c r="JC82" i="24"/>
  <c r="JB82" i="24"/>
  <c r="IR82" i="24"/>
  <c r="IQ82" i="24"/>
  <c r="IP82" i="24"/>
  <c r="IF82" i="24"/>
  <c r="IE82" i="24"/>
  <c r="ID82" i="24"/>
  <c r="HT82" i="24"/>
  <c r="HS82" i="24"/>
  <c r="HR82" i="24"/>
  <c r="HH82" i="24"/>
  <c r="HG82" i="24"/>
  <c r="HF82" i="24"/>
  <c r="GV82" i="24"/>
  <c r="GU82" i="24"/>
  <c r="GT82" i="24"/>
  <c r="GJ82" i="24"/>
  <c r="GI82" i="24"/>
  <c r="GH82" i="24"/>
  <c r="FX82" i="24"/>
  <c r="FW82" i="24"/>
  <c r="FV82" i="24"/>
  <c r="FI82" i="24"/>
  <c r="FG82" i="24" s="1"/>
  <c r="FL82" i="24"/>
  <c r="FK82" i="24"/>
  <c r="FJ82" i="24"/>
  <c r="EW82" i="24"/>
  <c r="EV82" i="24" s="1"/>
  <c r="EZ82" i="24"/>
  <c r="EY82" i="24"/>
  <c r="EX82" i="24"/>
  <c r="EK82" i="24"/>
  <c r="EO82" i="24" s="1"/>
  <c r="EN82" i="24"/>
  <c r="EM82" i="24"/>
  <c r="EL82" i="24"/>
  <c r="DY82" i="24"/>
  <c r="EB82" i="24"/>
  <c r="EA82" i="24"/>
  <c r="DZ82" i="24"/>
  <c r="DM82" i="24"/>
  <c r="DK82" i="24" s="1"/>
  <c r="DP82" i="24"/>
  <c r="DO82" i="24"/>
  <c r="DN82" i="24"/>
  <c r="DA82" i="24"/>
  <c r="CY82" i="24" s="1"/>
  <c r="DD82" i="24"/>
  <c r="DC82" i="24"/>
  <c r="DB82" i="24"/>
  <c r="CO82" i="24"/>
  <c r="CS82" i="24" s="1"/>
  <c r="CR82" i="24"/>
  <c r="CQ82" i="24"/>
  <c r="CP82" i="24"/>
  <c r="CC82" i="24"/>
  <c r="CG82" i="24" s="1"/>
  <c r="CF82" i="24"/>
  <c r="CE82" i="24"/>
  <c r="CD82" i="24"/>
  <c r="BQ82" i="24"/>
  <c r="BO82" i="24" s="1"/>
  <c r="BT82" i="24"/>
  <c r="BS82" i="24"/>
  <c r="BR82" i="24"/>
  <c r="BE82" i="24"/>
  <c r="BD82" i="24" s="1"/>
  <c r="BH82" i="24"/>
  <c r="BG82" i="24"/>
  <c r="BF82" i="24"/>
  <c r="AG82" i="24"/>
  <c r="AK82" i="24" s="1"/>
  <c r="AJ82" i="24"/>
  <c r="AI82" i="24"/>
  <c r="AH82" i="24"/>
  <c r="U82" i="24"/>
  <c r="S82" i="24" s="1"/>
  <c r="X82" i="24"/>
  <c r="W82" i="24"/>
  <c r="V82" i="24"/>
  <c r="KB14" i="24"/>
  <c r="KA14" i="24"/>
  <c r="JZ14" i="24"/>
  <c r="JP14" i="24"/>
  <c r="JO14" i="24"/>
  <c r="JN14" i="24"/>
  <c r="JD14" i="24"/>
  <c r="JC14" i="24"/>
  <c r="JB14" i="24"/>
  <c r="IR14" i="24"/>
  <c r="IQ14" i="24"/>
  <c r="IP14" i="24"/>
  <c r="IF14" i="24"/>
  <c r="IE14" i="24"/>
  <c r="ID14" i="24"/>
  <c r="HT14" i="24"/>
  <c r="HS14" i="24"/>
  <c r="HR14" i="24"/>
  <c r="HH14" i="24"/>
  <c r="HG14" i="24"/>
  <c r="HF14" i="24"/>
  <c r="GV14" i="24"/>
  <c r="GU14" i="24"/>
  <c r="GT14" i="24"/>
  <c r="GJ14" i="24"/>
  <c r="GI14" i="24"/>
  <c r="GH14" i="24"/>
  <c r="FX14" i="24"/>
  <c r="FW14" i="24"/>
  <c r="FV14" i="24"/>
  <c r="FI14" i="24"/>
  <c r="FM14" i="24" s="1"/>
  <c r="FL14" i="24"/>
  <c r="FK14" i="24"/>
  <c r="FJ14" i="24"/>
  <c r="EW14" i="24"/>
  <c r="FA14" i="24" s="1"/>
  <c r="EZ14" i="24"/>
  <c r="EY14" i="24"/>
  <c r="EX14" i="24"/>
  <c r="EK14" i="24"/>
  <c r="EJ14" i="24" s="1"/>
  <c r="EN14" i="24"/>
  <c r="EM14" i="24"/>
  <c r="EL14" i="24"/>
  <c r="DY14" i="24"/>
  <c r="EB14" i="24"/>
  <c r="EA14" i="24"/>
  <c r="DZ14" i="24"/>
  <c r="DM14" i="24"/>
  <c r="DP14" i="24"/>
  <c r="DO14" i="24"/>
  <c r="DN14" i="24"/>
  <c r="DA14" i="24"/>
  <c r="CW14" i="24" s="1"/>
  <c r="DD14" i="24"/>
  <c r="DC14" i="24"/>
  <c r="DB14" i="24"/>
  <c r="CO14" i="24"/>
  <c r="CM14" i="24" s="1"/>
  <c r="CR14" i="24"/>
  <c r="CQ14" i="24"/>
  <c r="CP14" i="24"/>
  <c r="CC14" i="24"/>
  <c r="BY14" i="24" s="1"/>
  <c r="CF14" i="24"/>
  <c r="CE14" i="24"/>
  <c r="CD14" i="24"/>
  <c r="BQ14" i="24"/>
  <c r="BT14" i="24"/>
  <c r="BS14" i="24"/>
  <c r="BR14" i="24"/>
  <c r="BE14" i="24"/>
  <c r="BH14" i="24"/>
  <c r="BG14" i="24"/>
  <c r="BF14" i="24"/>
  <c r="AG14" i="24"/>
  <c r="AJ14" i="24"/>
  <c r="AI14" i="24"/>
  <c r="AH14" i="24"/>
  <c r="U14" i="24"/>
  <c r="Q14" i="24" s="1"/>
  <c r="X14" i="24"/>
  <c r="W14" i="24"/>
  <c r="V14" i="24"/>
  <c r="KB13" i="24"/>
  <c r="KA13" i="24"/>
  <c r="JZ13" i="24"/>
  <c r="JP13" i="24"/>
  <c r="JO13" i="24"/>
  <c r="JN13" i="24"/>
  <c r="JD13" i="24"/>
  <c r="JC13" i="24"/>
  <c r="JB13" i="24"/>
  <c r="IR13" i="24"/>
  <c r="IQ13" i="24"/>
  <c r="IP13" i="24"/>
  <c r="IF13" i="24"/>
  <c r="IE13" i="24"/>
  <c r="ID13" i="24"/>
  <c r="HT13" i="24"/>
  <c r="HS13" i="24"/>
  <c r="HR13" i="24"/>
  <c r="HH13" i="24"/>
  <c r="HG13" i="24"/>
  <c r="HF13" i="24"/>
  <c r="GV13" i="24"/>
  <c r="GU13" i="24"/>
  <c r="GT13" i="24"/>
  <c r="GJ13" i="24"/>
  <c r="GI13" i="24"/>
  <c r="GH13" i="24"/>
  <c r="FX13" i="24"/>
  <c r="FW13" i="24"/>
  <c r="FV13" i="24"/>
  <c r="FI13" i="24"/>
  <c r="FM13" i="24" s="1"/>
  <c r="FL13" i="24"/>
  <c r="FK13" i="24"/>
  <c r="FJ13" i="24"/>
  <c r="EW13" i="24"/>
  <c r="EV13" i="24" s="1"/>
  <c r="EZ13" i="24"/>
  <c r="EY13" i="24"/>
  <c r="EX13" i="24"/>
  <c r="EK13" i="24"/>
  <c r="EI13" i="24" s="1"/>
  <c r="EN13" i="24"/>
  <c r="EM13" i="24"/>
  <c r="EL13" i="24"/>
  <c r="DY13" i="24"/>
  <c r="DX13" i="24" s="1"/>
  <c r="EB13" i="24"/>
  <c r="EA13" i="24"/>
  <c r="DZ13" i="24"/>
  <c r="DM13" i="24"/>
  <c r="DQ13" i="24" s="1"/>
  <c r="DP13" i="24"/>
  <c r="DO13" i="24"/>
  <c r="DN13" i="24"/>
  <c r="DA13" i="24"/>
  <c r="CX13" i="24" s="1"/>
  <c r="DD13" i="24"/>
  <c r="DC13" i="24"/>
  <c r="DB13" i="24"/>
  <c r="CO13" i="24"/>
  <c r="CM13" i="24" s="1"/>
  <c r="CR13" i="24"/>
  <c r="CQ13" i="24"/>
  <c r="CP13" i="24"/>
  <c r="CC13" i="24"/>
  <c r="CF13" i="24"/>
  <c r="CE13" i="24"/>
  <c r="CD13" i="24"/>
  <c r="BQ13" i="24"/>
  <c r="BU13" i="24" s="1"/>
  <c r="BT13" i="24"/>
  <c r="BS13" i="24"/>
  <c r="BR13" i="24"/>
  <c r="BE13" i="24"/>
  <c r="BI13" i="24" s="1"/>
  <c r="BH13" i="24"/>
  <c r="BG13" i="24"/>
  <c r="BF13" i="24"/>
  <c r="AG13" i="24"/>
  <c r="AC13" i="24" s="1"/>
  <c r="AJ13" i="24"/>
  <c r="AI13" i="24"/>
  <c r="AH13" i="24"/>
  <c r="U13" i="24"/>
  <c r="Y13" i="24" s="1"/>
  <c r="X13" i="24"/>
  <c r="W13" i="24"/>
  <c r="V13" i="24"/>
  <c r="KB12" i="24"/>
  <c r="KA12" i="24"/>
  <c r="JZ12" i="24"/>
  <c r="JP12" i="24"/>
  <c r="JO12" i="24"/>
  <c r="JN12" i="24"/>
  <c r="JD12" i="24"/>
  <c r="JC12" i="24"/>
  <c r="JB12" i="24"/>
  <c r="IR12" i="24"/>
  <c r="IQ12" i="24"/>
  <c r="IP12" i="24"/>
  <c r="IF12" i="24"/>
  <c r="IE12" i="24"/>
  <c r="ID12" i="24"/>
  <c r="HT12" i="24"/>
  <c r="HS12" i="24"/>
  <c r="HR12" i="24"/>
  <c r="HH12" i="24"/>
  <c r="HG12" i="24"/>
  <c r="HF12" i="24"/>
  <c r="GV12" i="24"/>
  <c r="GU12" i="24"/>
  <c r="GT12" i="24"/>
  <c r="GJ12" i="24"/>
  <c r="GI12" i="24"/>
  <c r="GH12" i="24"/>
  <c r="FX12" i="24"/>
  <c r="FW12" i="24"/>
  <c r="FV12" i="24"/>
  <c r="FI12" i="24"/>
  <c r="FL12" i="24"/>
  <c r="FK12" i="24"/>
  <c r="FJ12" i="24"/>
  <c r="EW12" i="24"/>
  <c r="EZ12" i="24"/>
  <c r="EY12" i="24"/>
  <c r="EX12" i="24"/>
  <c r="EK12" i="24"/>
  <c r="EO12" i="24" s="1"/>
  <c r="EN12" i="24"/>
  <c r="EM12" i="24"/>
  <c r="EL12" i="24"/>
  <c r="DY12" i="24"/>
  <c r="EC12" i="24" s="1"/>
  <c r="EB12" i="24"/>
  <c r="EA12" i="24"/>
  <c r="DZ12" i="24"/>
  <c r="DM12" i="24"/>
  <c r="DP12" i="24"/>
  <c r="DO12" i="24"/>
  <c r="DN12" i="24"/>
  <c r="DA12" i="24"/>
  <c r="CY12" i="24" s="1"/>
  <c r="DD12" i="24"/>
  <c r="DC12" i="24"/>
  <c r="DB12" i="24"/>
  <c r="CO12" i="24"/>
  <c r="CS12" i="24" s="1"/>
  <c r="CR12" i="24"/>
  <c r="CQ12" i="24"/>
  <c r="CP12" i="24"/>
  <c r="CC12" i="24"/>
  <c r="CB12" i="24" s="1"/>
  <c r="CF12" i="24"/>
  <c r="CE12" i="24"/>
  <c r="CD12" i="24"/>
  <c r="BQ12" i="24"/>
  <c r="BT12" i="24"/>
  <c r="BS12" i="24"/>
  <c r="BR12" i="24"/>
  <c r="BE12" i="24"/>
  <c r="BH12" i="24"/>
  <c r="BG12" i="24"/>
  <c r="BF12" i="24"/>
  <c r="AS12" i="24"/>
  <c r="AV12" i="24"/>
  <c r="AU12" i="24"/>
  <c r="AT12" i="24"/>
  <c r="AG12" i="24"/>
  <c r="AJ12" i="24"/>
  <c r="AI12" i="24"/>
  <c r="AH12" i="24"/>
  <c r="U12" i="24"/>
  <c r="S12" i="24" s="1"/>
  <c r="X12" i="24"/>
  <c r="W12" i="24"/>
  <c r="V12" i="24"/>
  <c r="KB11" i="24"/>
  <c r="KA11" i="24"/>
  <c r="JZ11" i="24"/>
  <c r="JP11" i="24"/>
  <c r="JO11" i="24"/>
  <c r="JN11" i="24"/>
  <c r="JD11" i="24"/>
  <c r="JC11" i="24"/>
  <c r="JB11" i="24"/>
  <c r="IR11" i="24"/>
  <c r="IQ11" i="24"/>
  <c r="IP11" i="24"/>
  <c r="IF11" i="24"/>
  <c r="IE11" i="24"/>
  <c r="ID11" i="24"/>
  <c r="HT11" i="24"/>
  <c r="HS11" i="24"/>
  <c r="HR11" i="24"/>
  <c r="HH11" i="24"/>
  <c r="HG11" i="24"/>
  <c r="HF11" i="24"/>
  <c r="GV11" i="24"/>
  <c r="GU11" i="24"/>
  <c r="GT11" i="24"/>
  <c r="GJ11" i="24"/>
  <c r="GI11" i="24"/>
  <c r="GH11" i="24"/>
  <c r="FX11" i="24"/>
  <c r="FW11" i="24"/>
  <c r="FV11" i="24"/>
  <c r="FI11" i="24"/>
  <c r="FG11" i="24" s="1"/>
  <c r="FL11" i="24"/>
  <c r="FK11" i="24"/>
  <c r="FJ11" i="24"/>
  <c r="EW11" i="24"/>
  <c r="FA11" i="24" s="1"/>
  <c r="EZ11" i="24"/>
  <c r="EY11" i="24"/>
  <c r="EX11" i="24"/>
  <c r="EK11" i="24"/>
  <c r="EI11" i="24" s="1"/>
  <c r="EN11" i="24"/>
  <c r="EM11" i="24"/>
  <c r="EL11" i="24"/>
  <c r="DY11" i="24"/>
  <c r="EB11" i="24"/>
  <c r="EA11" i="24"/>
  <c r="DZ11" i="24"/>
  <c r="DM11" i="24"/>
  <c r="DP11" i="24"/>
  <c r="DO11" i="24"/>
  <c r="DN11" i="24"/>
  <c r="DA11" i="24"/>
  <c r="DE11" i="24" s="1"/>
  <c r="DD11" i="24"/>
  <c r="DC11" i="24"/>
  <c r="DB11" i="24"/>
  <c r="CO11" i="24"/>
  <c r="CR11" i="24"/>
  <c r="CQ11" i="24"/>
  <c r="CP11" i="24"/>
  <c r="CC11" i="24"/>
  <c r="CG11" i="24" s="1"/>
  <c r="CF11" i="24"/>
  <c r="CE11" i="24"/>
  <c r="CD11" i="24"/>
  <c r="BQ11" i="24"/>
  <c r="BT11" i="24"/>
  <c r="BS11" i="24"/>
  <c r="BR11" i="24"/>
  <c r="BE11" i="24"/>
  <c r="BI11" i="24" s="1"/>
  <c r="BH11" i="24"/>
  <c r="BG11" i="24"/>
  <c r="BF11" i="24"/>
  <c r="AS11" i="24"/>
  <c r="AP11" i="24" s="1"/>
  <c r="AV11" i="24"/>
  <c r="AU11" i="24"/>
  <c r="AT11" i="24"/>
  <c r="AG11" i="24"/>
  <c r="AJ11" i="24"/>
  <c r="AI11" i="24"/>
  <c r="AH11" i="24"/>
  <c r="U11" i="24"/>
  <c r="X11" i="24"/>
  <c r="W11" i="24"/>
  <c r="V11" i="24"/>
  <c r="K5" i="21"/>
  <c r="F6" i="2"/>
  <c r="E6" i="2"/>
  <c r="F10" i="2"/>
  <c r="E10" i="2" s="1"/>
  <c r="F14" i="2"/>
  <c r="E14" i="2"/>
  <c r="F11" i="2"/>
  <c r="E11" i="2" s="1"/>
  <c r="F9" i="2"/>
  <c r="E9" i="2"/>
  <c r="F8" i="2"/>
  <c r="E8" i="2" s="1"/>
  <c r="F7" i="2"/>
  <c r="E7" i="2"/>
  <c r="F4" i="2"/>
  <c r="E4" i="2" s="1"/>
  <c r="F3" i="2"/>
  <c r="E3" i="2"/>
  <c r="F2" i="2"/>
  <c r="E2" i="2" s="1"/>
  <c r="I30" i="12"/>
  <c r="I29" i="12"/>
  <c r="I24" i="12"/>
  <c r="I23" i="12"/>
  <c r="I22" i="12"/>
  <c r="B2" i="23"/>
  <c r="V1" i="12"/>
  <c r="V2" i="12" s="1"/>
  <c r="U1" i="12"/>
  <c r="U22" i="12" s="1"/>
  <c r="U24" i="12"/>
  <c r="V24" i="12"/>
  <c r="U23" i="12"/>
  <c r="B3" i="23"/>
  <c r="V23" i="12"/>
  <c r="B31" i="23"/>
  <c r="V30" i="23"/>
  <c r="B6" i="23"/>
  <c r="T1" i="12"/>
  <c r="T24" i="12" s="1"/>
  <c r="S1" i="12"/>
  <c r="S30" i="12" s="1"/>
  <c r="R1" i="12"/>
  <c r="R2" i="12" s="1"/>
  <c r="Q1" i="12"/>
  <c r="Q2" i="12" s="1"/>
  <c r="P1" i="12"/>
  <c r="P22" i="12" s="1"/>
  <c r="P2" i="12"/>
  <c r="O1" i="12"/>
  <c r="O2" i="12" s="1"/>
  <c r="N1" i="12"/>
  <c r="N24" i="12" s="1"/>
  <c r="N2" i="12"/>
  <c r="M1" i="12"/>
  <c r="M2" i="12" s="1"/>
  <c r="L1" i="12"/>
  <c r="L2" i="12" s="1"/>
  <c r="K1" i="12"/>
  <c r="K24" i="12" s="1"/>
  <c r="J1" i="12"/>
  <c r="J2" i="12" s="1"/>
  <c r="H1" i="12"/>
  <c r="H2" i="12" s="1"/>
  <c r="G1" i="12"/>
  <c r="G2" i="12" s="1"/>
  <c r="F1" i="12"/>
  <c r="F22" i="12" s="1"/>
  <c r="E1" i="12"/>
  <c r="E2" i="12" s="1"/>
  <c r="D1" i="12"/>
  <c r="D22" i="12" s="1"/>
  <c r="C1" i="12"/>
  <c r="C24" i="12" s="1"/>
  <c r="B1" i="12"/>
  <c r="B22" i="12" s="1"/>
  <c r="V30" i="12"/>
  <c r="V29" i="12"/>
  <c r="U29" i="12"/>
  <c r="V22" i="12"/>
  <c r="B23" i="12"/>
  <c r="C23" i="12"/>
  <c r="D23" i="12"/>
  <c r="E23" i="12"/>
  <c r="F23" i="12"/>
  <c r="G23" i="12"/>
  <c r="H23" i="12"/>
  <c r="J23" i="12"/>
  <c r="L23" i="12"/>
  <c r="M23" i="12"/>
  <c r="N23" i="12"/>
  <c r="O23" i="12"/>
  <c r="P23" i="12"/>
  <c r="Q23" i="12"/>
  <c r="R23" i="12"/>
  <c r="S23" i="12"/>
  <c r="T23" i="12"/>
  <c r="T29" i="12"/>
  <c r="S29" i="12"/>
  <c r="R29" i="12"/>
  <c r="Q29" i="12"/>
  <c r="P29" i="12"/>
  <c r="O29" i="12"/>
  <c r="N29" i="12"/>
  <c r="M29" i="12"/>
  <c r="L29" i="12"/>
  <c r="K29" i="12"/>
  <c r="J29" i="12"/>
  <c r="H29" i="12"/>
  <c r="G29" i="12"/>
  <c r="F29" i="12"/>
  <c r="E29" i="12"/>
  <c r="D29" i="12"/>
  <c r="C29" i="12"/>
  <c r="B29" i="12"/>
  <c r="E24" i="12"/>
  <c r="B24" i="12"/>
  <c r="N22" i="12"/>
  <c r="L24" i="12"/>
  <c r="J22" i="12"/>
  <c r="S22" i="12"/>
  <c r="S24" i="12"/>
  <c r="P30" i="12"/>
  <c r="M30" i="12"/>
  <c r="J5" i="21"/>
  <c r="I5" i="21"/>
  <c r="H5" i="21"/>
  <c r="G5" i="21"/>
  <c r="F5" i="21"/>
  <c r="E5" i="21"/>
  <c r="A6" i="21"/>
  <c r="A5" i="21"/>
  <c r="A2" i="21"/>
  <c r="U2" i="12"/>
  <c r="U30" i="12"/>
  <c r="JU134" i="24"/>
  <c r="HB181" i="24"/>
  <c r="FF167" i="24"/>
  <c r="GE121" i="24"/>
  <c r="Y165" i="24"/>
  <c r="GR133" i="24"/>
  <c r="GQ133" i="24"/>
  <c r="HD40" i="24"/>
  <c r="V58" i="24"/>
  <c r="U58" i="24"/>
  <c r="R58" i="24" s="1"/>
  <c r="X58" i="24"/>
  <c r="W58" i="24"/>
  <c r="HC125" i="24" l="1"/>
  <c r="HZ77" i="24"/>
  <c r="HO136" i="24"/>
  <c r="FQ127" i="24"/>
  <c r="FS128" i="24"/>
  <c r="IX182" i="24"/>
  <c r="FS80" i="24"/>
  <c r="GP19" i="24"/>
  <c r="GW19" i="24"/>
  <c r="IG77" i="24"/>
  <c r="IA129" i="24"/>
  <c r="IA77" i="24"/>
  <c r="IG129" i="24"/>
  <c r="IB149" i="24"/>
  <c r="FT147" i="24"/>
  <c r="IL121" i="24"/>
  <c r="GF161" i="24"/>
  <c r="GE161" i="24"/>
  <c r="GO19" i="24"/>
  <c r="HY129" i="24"/>
  <c r="HD143" i="24"/>
  <c r="GR60" i="24"/>
  <c r="IA149" i="24"/>
  <c r="GR132" i="24"/>
  <c r="CM128" i="24"/>
  <c r="FT149" i="24"/>
  <c r="GK12" i="24"/>
  <c r="HD27" i="24"/>
  <c r="HY90" i="24"/>
  <c r="HB125" i="24"/>
  <c r="IM121" i="24"/>
  <c r="DJ187" i="24"/>
  <c r="HC165" i="24"/>
  <c r="FY149" i="24"/>
  <c r="FF187" i="24"/>
  <c r="IB90" i="24"/>
  <c r="HD165" i="24"/>
  <c r="FT129" i="24"/>
  <c r="BN185" i="24"/>
  <c r="JQ165" i="24"/>
  <c r="GR57" i="24"/>
  <c r="JX157" i="24"/>
  <c r="JI145" i="24"/>
  <c r="BU185" i="24"/>
  <c r="JJ165" i="24"/>
  <c r="FM185" i="24"/>
  <c r="HC144" i="24"/>
  <c r="GC161" i="24"/>
  <c r="IK161" i="24"/>
  <c r="HD125" i="24"/>
  <c r="GF121" i="24"/>
  <c r="IZ57" i="24"/>
  <c r="FS90" i="24"/>
  <c r="IY152" i="24"/>
  <c r="HU136" i="24"/>
  <c r="IB148" i="24"/>
  <c r="JV137" i="24"/>
  <c r="KC137" i="24"/>
  <c r="BN181" i="24"/>
  <c r="FH167" i="24"/>
  <c r="AW167" i="24"/>
  <c r="HB143" i="24"/>
  <c r="AR167" i="24"/>
  <c r="IS161" i="24"/>
  <c r="IW60" i="24"/>
  <c r="JL125" i="24"/>
  <c r="IX60" i="24"/>
  <c r="IM161" i="24"/>
  <c r="FG167" i="24"/>
  <c r="FT90" i="24"/>
  <c r="JX85" i="24"/>
  <c r="JI40" i="24"/>
  <c r="HA48" i="24"/>
  <c r="GC12" i="24"/>
  <c r="IX186" i="24"/>
  <c r="FS148" i="24"/>
  <c r="IL161" i="24"/>
  <c r="HO157" i="24"/>
  <c r="DI182" i="24"/>
  <c r="IL12" i="24"/>
  <c r="JJ145" i="24"/>
  <c r="HA163" i="24"/>
  <c r="HC145" i="24"/>
  <c r="HO137" i="24"/>
  <c r="R181" i="24"/>
  <c r="DE167" i="24"/>
  <c r="CZ167" i="24"/>
  <c r="GF12" i="24"/>
  <c r="HD48" i="24"/>
  <c r="GD12" i="24"/>
  <c r="IW28" i="24"/>
  <c r="GK161" i="24"/>
  <c r="HO99" i="24"/>
  <c r="HP157" i="24"/>
  <c r="HP99" i="24"/>
  <c r="IK12" i="24"/>
  <c r="JK31" i="24"/>
  <c r="JV99" i="24"/>
  <c r="IN11" i="24"/>
  <c r="JK165" i="24"/>
  <c r="IN141" i="24"/>
  <c r="JL27" i="24"/>
  <c r="KC106" i="24"/>
  <c r="JV106" i="24"/>
  <c r="IG147" i="24"/>
  <c r="IY132" i="24"/>
  <c r="HZ90" i="24"/>
  <c r="HY39" i="24"/>
  <c r="IB96" i="24"/>
  <c r="Y186" i="24"/>
  <c r="IZ133" i="24"/>
  <c r="FM184" i="24"/>
  <c r="GW133" i="24"/>
  <c r="JI48" i="24"/>
  <c r="HN30" i="24"/>
  <c r="JI14" i="24"/>
  <c r="IA147" i="24"/>
  <c r="JL143" i="24"/>
  <c r="JE132" i="24"/>
  <c r="IX28" i="24"/>
  <c r="JE60" i="24"/>
  <c r="JL58" i="24"/>
  <c r="GE141" i="24"/>
  <c r="GP133" i="24"/>
  <c r="BN184" i="24"/>
  <c r="JK27" i="24"/>
  <c r="BU184" i="24"/>
  <c r="HA124" i="24"/>
  <c r="JX30" i="24"/>
  <c r="HP135" i="24"/>
  <c r="JW99" i="24"/>
  <c r="GR19" i="24"/>
  <c r="GF109" i="24"/>
  <c r="HD31" i="24"/>
  <c r="HI183" i="24"/>
  <c r="IY60" i="24"/>
  <c r="IZ73" i="24"/>
  <c r="GC141" i="24"/>
  <c r="GO60" i="24"/>
  <c r="IS141" i="24"/>
  <c r="JL122" i="24"/>
  <c r="IM11" i="24"/>
  <c r="JJ31" i="24"/>
  <c r="JI82" i="24"/>
  <c r="HO155" i="24"/>
  <c r="JV30" i="24"/>
  <c r="HP155" i="24"/>
  <c r="AE128" i="24"/>
  <c r="JE185" i="24"/>
  <c r="JW53" i="24"/>
  <c r="HC48" i="24"/>
  <c r="KC30" i="24"/>
  <c r="HM30" i="24"/>
  <c r="HP85" i="24"/>
  <c r="IL109" i="24"/>
  <c r="GP60" i="24"/>
  <c r="IX44" i="24"/>
  <c r="IS11" i="24"/>
  <c r="IS79" i="24"/>
  <c r="JL31" i="24"/>
  <c r="IM63" i="24"/>
  <c r="JL165" i="24"/>
  <c r="IX185" i="24"/>
  <c r="HO30" i="24"/>
  <c r="HU30" i="24"/>
  <c r="HB48" i="24"/>
  <c r="JW30" i="24"/>
  <c r="HO135" i="24"/>
  <c r="JW51" i="24"/>
  <c r="HB183" i="24"/>
  <c r="FT80" i="24"/>
  <c r="IX73" i="24"/>
  <c r="HI27" i="24"/>
  <c r="HI14" i="24"/>
  <c r="IL141" i="24"/>
  <c r="IG98" i="24"/>
  <c r="JW137" i="24"/>
  <c r="GE109" i="24"/>
  <c r="IA90" i="24"/>
  <c r="IX187" i="24"/>
  <c r="FT39" i="24"/>
  <c r="IN12" i="24"/>
  <c r="BN183" i="24"/>
  <c r="IW133" i="24"/>
  <c r="JX136" i="24"/>
  <c r="FY39" i="24"/>
  <c r="HU99" i="24"/>
  <c r="JE44" i="24"/>
  <c r="GC63" i="24"/>
  <c r="JK14" i="24"/>
  <c r="JU53" i="24"/>
  <c r="IM109" i="24"/>
  <c r="JK145" i="24"/>
  <c r="JJ124" i="24"/>
  <c r="JQ31" i="24"/>
  <c r="IX132" i="24"/>
  <c r="JL145" i="24"/>
  <c r="IK141" i="24"/>
  <c r="IK108" i="24"/>
  <c r="GE47" i="24"/>
  <c r="GQ65" i="24"/>
  <c r="FM127" i="24"/>
  <c r="JJ48" i="24"/>
  <c r="HM137" i="24"/>
  <c r="JL40" i="24"/>
  <c r="JU99" i="24"/>
  <c r="HP137" i="24"/>
  <c r="FR167" i="24"/>
  <c r="JK123" i="24"/>
  <c r="HY128" i="24"/>
  <c r="IL11" i="24"/>
  <c r="HU85" i="24"/>
  <c r="IM12" i="24"/>
  <c r="FY128" i="24"/>
  <c r="JX137" i="24"/>
  <c r="HC164" i="24"/>
  <c r="JW157" i="24"/>
  <c r="HD164" i="24"/>
  <c r="JW85" i="24"/>
  <c r="HB187" i="24"/>
  <c r="IZ153" i="24"/>
  <c r="BU183" i="24"/>
  <c r="IK109" i="24"/>
  <c r="HN99" i="24"/>
  <c r="HZ129" i="24"/>
  <c r="IW132" i="24"/>
  <c r="IW182" i="24"/>
  <c r="HD82" i="24"/>
  <c r="DJ182" i="24"/>
  <c r="HZ128" i="24"/>
  <c r="GE160" i="24"/>
  <c r="FF182" i="24"/>
  <c r="FE182" i="24"/>
  <c r="IG128" i="24"/>
  <c r="BU186" i="24"/>
  <c r="GQ132" i="24"/>
  <c r="FF181" i="24"/>
  <c r="Q182" i="24"/>
  <c r="JU136" i="24"/>
  <c r="HB27" i="24"/>
  <c r="AF128" i="24"/>
  <c r="EJ125" i="24"/>
  <c r="AK128" i="24"/>
  <c r="IB33" i="24"/>
  <c r="E145" i="24"/>
  <c r="CZ127" i="24"/>
  <c r="AW127" i="24"/>
  <c r="FM146" i="24"/>
  <c r="JE186" i="24"/>
  <c r="FH133" i="24"/>
  <c r="IA128" i="24"/>
  <c r="HB186" i="24"/>
  <c r="FF184" i="24"/>
  <c r="IN109" i="24"/>
  <c r="HC27" i="24"/>
  <c r="FF146" i="24"/>
  <c r="AQ143" i="24"/>
  <c r="AR143" i="24"/>
  <c r="IA148" i="24"/>
  <c r="R186" i="24"/>
  <c r="DJ184" i="24"/>
  <c r="GP132" i="24"/>
  <c r="JI124" i="24"/>
  <c r="FG158" i="24"/>
  <c r="BN132" i="24"/>
  <c r="ES140" i="24"/>
  <c r="DX138" i="24"/>
  <c r="IY101" i="24"/>
  <c r="R134" i="24"/>
  <c r="AR133" i="24"/>
  <c r="IM108" i="24"/>
  <c r="F129" i="24"/>
  <c r="HD123" i="24"/>
  <c r="FT167" i="24"/>
  <c r="HY98" i="24"/>
  <c r="T134" i="24"/>
  <c r="R125" i="24"/>
  <c r="IN108" i="24"/>
  <c r="G129" i="24"/>
  <c r="BZ159" i="24"/>
  <c r="CX161" i="24"/>
  <c r="DX53" i="24"/>
  <c r="BZ141" i="24"/>
  <c r="HO19" i="24"/>
  <c r="G145" i="24"/>
  <c r="T101" i="24"/>
  <c r="AW158" i="24"/>
  <c r="CG141" i="24"/>
  <c r="FF143" i="24"/>
  <c r="BI148" i="24"/>
  <c r="DX153" i="24"/>
  <c r="H153" i="24"/>
  <c r="EG162" i="24"/>
  <c r="ET155" i="24"/>
  <c r="GE122" i="24"/>
  <c r="M166" i="24"/>
  <c r="CS155" i="24"/>
  <c r="AD155" i="24"/>
  <c r="BB11" i="24"/>
  <c r="F166" i="24"/>
  <c r="BD160" i="24"/>
  <c r="EC132" i="24"/>
  <c r="S162" i="24"/>
  <c r="CN165" i="24"/>
  <c r="BI142" i="24"/>
  <c r="T162" i="24"/>
  <c r="CS165" i="24"/>
  <c r="H166" i="24"/>
  <c r="G166" i="24"/>
  <c r="CK155" i="24"/>
  <c r="FE164" i="24"/>
  <c r="DE133" i="24"/>
  <c r="FG164" i="24"/>
  <c r="BZ147" i="24"/>
  <c r="AK155" i="24"/>
  <c r="CY164" i="24"/>
  <c r="EJ162" i="24"/>
  <c r="DQ160" i="24"/>
  <c r="DW166" i="24"/>
  <c r="DX166" i="24"/>
  <c r="Y162" i="24"/>
  <c r="FH161" i="24"/>
  <c r="CG125" i="24"/>
  <c r="AO164" i="24"/>
  <c r="AR140" i="24"/>
  <c r="CB128" i="24"/>
  <c r="IB131" i="24"/>
  <c r="IW135" i="24"/>
  <c r="JV158" i="24"/>
  <c r="AC152" i="24"/>
  <c r="AF152" i="24"/>
  <c r="BC154" i="24"/>
  <c r="BB154" i="24"/>
  <c r="AQ158" i="24"/>
  <c r="AO158" i="24"/>
  <c r="CX158" i="24"/>
  <c r="CW158" i="24"/>
  <c r="FM158" i="24"/>
  <c r="FE158" i="24"/>
  <c r="FH158" i="24"/>
  <c r="JK126" i="24"/>
  <c r="DE158" i="24"/>
  <c r="IA131" i="24"/>
  <c r="JQ147" i="24"/>
  <c r="CZ158" i="24"/>
  <c r="HO138" i="24"/>
  <c r="HP138" i="24"/>
  <c r="HU138" i="24"/>
  <c r="HY150" i="24"/>
  <c r="IB150" i="24"/>
  <c r="IA150" i="24"/>
  <c r="IN122" i="24"/>
  <c r="IL122" i="24"/>
  <c r="IS122" i="24"/>
  <c r="IK122" i="24"/>
  <c r="IM122" i="24"/>
  <c r="JL146" i="24"/>
  <c r="JI146" i="24"/>
  <c r="JK146" i="24"/>
  <c r="JJ146" i="24"/>
  <c r="JQ146" i="24"/>
  <c r="JU138" i="24"/>
  <c r="JV138" i="24"/>
  <c r="HC166" i="24"/>
  <c r="FY131" i="24"/>
  <c r="FT131" i="24"/>
  <c r="FS131" i="24"/>
  <c r="GF14" i="24"/>
  <c r="GE14" i="24"/>
  <c r="GF143" i="24"/>
  <c r="GE143" i="24"/>
  <c r="GK143" i="24"/>
  <c r="GD143" i="24"/>
  <c r="GO51" i="24"/>
  <c r="GP51" i="24"/>
  <c r="GR155" i="24"/>
  <c r="GP155" i="24"/>
  <c r="GO155" i="24"/>
  <c r="GW155" i="24"/>
  <c r="GQ155" i="24"/>
  <c r="HB127" i="24"/>
  <c r="HC127" i="24"/>
  <c r="HA127" i="24"/>
  <c r="HD127" i="24"/>
  <c r="HI127" i="24"/>
  <c r="HP159" i="24"/>
  <c r="HO159" i="24"/>
  <c r="IS163" i="24"/>
  <c r="IM163" i="24"/>
  <c r="IK163" i="24"/>
  <c r="IN163" i="24"/>
  <c r="JE135" i="24"/>
  <c r="IY135" i="24"/>
  <c r="HA166" i="24"/>
  <c r="H163" i="24"/>
  <c r="G163" i="24"/>
  <c r="AC165" i="24"/>
  <c r="AK165" i="24"/>
  <c r="AE165" i="24"/>
  <c r="AF165" i="24"/>
  <c r="M163" i="24"/>
  <c r="HN138" i="24"/>
  <c r="JQ167" i="24"/>
  <c r="EH85" i="24"/>
  <c r="EJ85" i="24"/>
  <c r="BN108" i="24"/>
  <c r="BU108" i="24"/>
  <c r="GE163" i="24"/>
  <c r="IX135" i="24"/>
  <c r="GC13" i="24"/>
  <c r="GE13" i="24"/>
  <c r="GK13" i="24"/>
  <c r="GD13" i="24"/>
  <c r="GF13" i="24"/>
  <c r="GP154" i="24"/>
  <c r="GR154" i="24"/>
  <c r="GQ154" i="24"/>
  <c r="HB146" i="24"/>
  <c r="HA146" i="24"/>
  <c r="HI146" i="24"/>
  <c r="IS13" i="24"/>
  <c r="IM13" i="24"/>
  <c r="IN13" i="24"/>
  <c r="IM162" i="24"/>
  <c r="IN162" i="24"/>
  <c r="JI166" i="24"/>
  <c r="JK166" i="24"/>
  <c r="JL166" i="24"/>
  <c r="JJ166" i="24"/>
  <c r="GF123" i="24"/>
  <c r="GC123" i="24"/>
  <c r="GD123" i="24"/>
  <c r="GR135" i="24"/>
  <c r="GQ135" i="24"/>
  <c r="GW135" i="24"/>
  <c r="IN143" i="24"/>
  <c r="IM143" i="24"/>
  <c r="IK143" i="24"/>
  <c r="IS143" i="24"/>
  <c r="IL143" i="24"/>
  <c r="CW161" i="24"/>
  <c r="DE161" i="24"/>
  <c r="CZ161" i="24"/>
  <c r="FR130" i="24"/>
  <c r="HO139" i="24"/>
  <c r="ET152" i="24"/>
  <c r="EU152" i="24"/>
  <c r="CL37" i="24"/>
  <c r="CN37" i="24"/>
  <c r="GD142" i="24"/>
  <c r="GC142" i="24"/>
  <c r="GK142" i="24"/>
  <c r="HY101" i="24"/>
  <c r="IB101" i="24"/>
  <c r="IZ154" i="24"/>
  <c r="IY154" i="24"/>
  <c r="HI147" i="24"/>
  <c r="HB147" i="24"/>
  <c r="HD147" i="24"/>
  <c r="HA147" i="24"/>
  <c r="HC147" i="24"/>
  <c r="IG44" i="24"/>
  <c r="IA44" i="24"/>
  <c r="IG151" i="24"/>
  <c r="HZ151" i="24"/>
  <c r="HY151" i="24"/>
  <c r="IK123" i="24"/>
  <c r="IS123" i="24"/>
  <c r="IL123" i="24"/>
  <c r="IZ155" i="24"/>
  <c r="IX155" i="24"/>
  <c r="JE155" i="24"/>
  <c r="IW155" i="24"/>
  <c r="JI127" i="24"/>
  <c r="JJ127" i="24"/>
  <c r="JX139" i="24"/>
  <c r="JV139" i="24"/>
  <c r="JW139" i="24"/>
  <c r="KC139" i="24"/>
  <c r="JU139" i="24"/>
  <c r="IM142" i="24"/>
  <c r="CM134" i="24"/>
  <c r="CL134" i="24"/>
  <c r="CK134" i="24"/>
  <c r="CA138" i="24"/>
  <c r="CB138" i="24"/>
  <c r="IY155" i="24"/>
  <c r="FS130" i="24"/>
  <c r="FA152" i="24"/>
  <c r="CS131" i="24"/>
  <c r="CN131" i="24"/>
  <c r="CL131" i="24"/>
  <c r="CK131" i="24"/>
  <c r="CM144" i="24"/>
  <c r="CL144" i="24"/>
  <c r="JK127" i="24"/>
  <c r="HP139" i="24"/>
  <c r="IG131" i="24"/>
  <c r="FQ130" i="24"/>
  <c r="FQ150" i="24"/>
  <c r="FR150" i="24"/>
  <c r="FS150" i="24"/>
  <c r="FT150" i="24"/>
  <c r="FY150" i="24"/>
  <c r="GC122" i="24"/>
  <c r="GK122" i="24"/>
  <c r="GD122" i="24"/>
  <c r="GR134" i="24"/>
  <c r="GO134" i="24"/>
  <c r="GW134" i="24"/>
  <c r="GP134" i="24"/>
  <c r="HA126" i="24"/>
  <c r="HD126" i="24"/>
  <c r="HB126" i="24"/>
  <c r="HU158" i="24"/>
  <c r="HM158" i="24"/>
  <c r="HY130" i="24"/>
  <c r="HZ130" i="24"/>
  <c r="IG130" i="24"/>
  <c r="IS58" i="24"/>
  <c r="IK58" i="24"/>
  <c r="IZ134" i="24"/>
  <c r="IY134" i="24"/>
  <c r="IX134" i="24"/>
  <c r="JJ126" i="24"/>
  <c r="JI126" i="24"/>
  <c r="JX158" i="24"/>
  <c r="JW158" i="24"/>
  <c r="JU158" i="24"/>
  <c r="FS151" i="24"/>
  <c r="FT151" i="24"/>
  <c r="FR151" i="24"/>
  <c r="FQ151" i="24"/>
  <c r="IM14" i="24"/>
  <c r="IS14" i="24"/>
  <c r="IN14" i="24"/>
  <c r="JL147" i="24"/>
  <c r="JI147" i="24"/>
  <c r="JV159" i="24"/>
  <c r="KC159" i="24"/>
  <c r="ES165" i="24"/>
  <c r="EV165" i="24"/>
  <c r="ET165" i="24"/>
  <c r="EU165" i="24"/>
  <c r="FA165" i="24"/>
  <c r="BP163" i="24"/>
  <c r="JL127" i="24"/>
  <c r="HC126" i="24"/>
  <c r="BU163" i="24"/>
  <c r="JQ126" i="24"/>
  <c r="JW138" i="24"/>
  <c r="JK96" i="24"/>
  <c r="HZ150" i="24"/>
  <c r="JK167" i="24"/>
  <c r="EV152" i="24"/>
  <c r="FH140" i="24"/>
  <c r="FM140" i="24"/>
  <c r="JK147" i="24"/>
  <c r="AQ161" i="24"/>
  <c r="ES131" i="24"/>
  <c r="EV131" i="24"/>
  <c r="ET131" i="24"/>
  <c r="EU144" i="24"/>
  <c r="ET144" i="24"/>
  <c r="FT130" i="24"/>
  <c r="HZ131" i="24"/>
  <c r="AD165" i="24"/>
  <c r="GC143" i="24"/>
  <c r="ET128" i="24"/>
  <c r="ES128" i="24"/>
  <c r="BA130" i="24"/>
  <c r="BI130" i="24"/>
  <c r="BD130" i="24"/>
  <c r="BC130" i="24"/>
  <c r="IB151" i="24"/>
  <c r="JK98" i="24"/>
  <c r="IM123" i="24"/>
  <c r="JX159" i="24"/>
  <c r="IA130" i="24"/>
  <c r="HN139" i="24"/>
  <c r="GK123" i="24"/>
  <c r="IN123" i="24"/>
  <c r="BI154" i="24"/>
  <c r="GE142" i="24"/>
  <c r="IB130" i="24"/>
  <c r="HU139" i="24"/>
  <c r="IK13" i="24"/>
  <c r="IK14" i="24"/>
  <c r="BD154" i="24"/>
  <c r="GF142" i="24"/>
  <c r="HC146" i="24"/>
  <c r="IL13" i="24"/>
  <c r="IL14" i="24"/>
  <c r="BA39" i="24"/>
  <c r="FH135" i="24"/>
  <c r="H137" i="24"/>
  <c r="FG135" i="24"/>
  <c r="S165" i="24"/>
  <c r="FF135" i="24"/>
  <c r="DJ53" i="24"/>
  <c r="FG106" i="24"/>
  <c r="FT65" i="24"/>
  <c r="JW47" i="24"/>
  <c r="HY65" i="24"/>
  <c r="IX105" i="24"/>
  <c r="KC79" i="24"/>
  <c r="HZ44" i="24"/>
  <c r="GW105" i="24"/>
  <c r="IB44" i="24"/>
  <c r="FS101" i="24"/>
  <c r="HP47" i="24"/>
  <c r="GR51" i="24"/>
  <c r="BB109" i="24"/>
  <c r="HU79" i="24"/>
  <c r="HM79" i="24"/>
  <c r="KC108" i="24"/>
  <c r="HY44" i="24"/>
  <c r="JX108" i="24"/>
  <c r="HO47" i="24"/>
  <c r="FS65" i="24"/>
  <c r="HD21" i="24"/>
  <c r="IG65" i="24"/>
  <c r="JV79" i="24"/>
  <c r="HB33" i="24"/>
  <c r="JJ21" i="24"/>
  <c r="GQ105" i="24"/>
  <c r="HM47" i="24"/>
  <c r="HO108" i="24"/>
  <c r="IY105" i="24"/>
  <c r="JQ96" i="24"/>
  <c r="JU47" i="24"/>
  <c r="GQ51" i="24"/>
  <c r="GP37" i="24"/>
  <c r="GP106" i="24"/>
  <c r="CK37" i="24"/>
  <c r="JI96" i="24"/>
  <c r="IL58" i="24"/>
  <c r="BA98" i="24"/>
  <c r="JE106" i="24"/>
  <c r="HA33" i="24"/>
  <c r="GE58" i="24"/>
  <c r="GW51" i="24"/>
  <c r="HD96" i="24"/>
  <c r="FS73" i="24"/>
  <c r="FQ73" i="24"/>
  <c r="IY51" i="24"/>
  <c r="IW37" i="24"/>
  <c r="FR65" i="24"/>
  <c r="FY65" i="24"/>
  <c r="GD58" i="24"/>
  <c r="JX79" i="24"/>
  <c r="JJ98" i="24"/>
  <c r="JW108" i="24"/>
  <c r="JQ98" i="24"/>
  <c r="FR73" i="24"/>
  <c r="GC58" i="24"/>
  <c r="JL98" i="24"/>
  <c r="JK33" i="24"/>
  <c r="GE31" i="24"/>
  <c r="FY73" i="24"/>
  <c r="HI33" i="24"/>
  <c r="KC38" i="24"/>
  <c r="IG101" i="24"/>
  <c r="IX51" i="24"/>
  <c r="JW38" i="24"/>
  <c r="HP108" i="24"/>
  <c r="HZ101" i="24"/>
  <c r="HN38" i="24"/>
  <c r="HB98" i="24"/>
  <c r="JW79" i="24"/>
  <c r="HU38" i="24"/>
  <c r="JU38" i="24"/>
  <c r="JV47" i="24"/>
  <c r="HC98" i="24"/>
  <c r="JK21" i="24"/>
  <c r="HO38" i="24"/>
  <c r="GR37" i="24"/>
  <c r="HY73" i="24"/>
  <c r="IX37" i="24"/>
  <c r="GR106" i="24"/>
  <c r="HB96" i="24"/>
  <c r="IX106" i="24"/>
  <c r="HN47" i="24"/>
  <c r="GR105" i="24"/>
  <c r="HD98" i="24"/>
  <c r="GQ106" i="24"/>
  <c r="JU108" i="24"/>
  <c r="HZ65" i="24"/>
  <c r="FS44" i="24"/>
  <c r="F51" i="24"/>
  <c r="BD109" i="24"/>
  <c r="JQ21" i="24"/>
  <c r="FR101" i="24"/>
  <c r="DX58" i="24"/>
  <c r="JV38" i="24"/>
  <c r="JJ96" i="24"/>
  <c r="IY37" i="24"/>
  <c r="IZ51" i="24"/>
  <c r="HI98" i="24"/>
  <c r="GK31" i="24"/>
  <c r="IY106" i="24"/>
  <c r="HC33" i="24"/>
  <c r="IG73" i="24"/>
  <c r="JE37" i="24"/>
  <c r="HI96" i="24"/>
  <c r="KC47" i="24"/>
  <c r="GF58" i="24"/>
  <c r="HC96" i="24"/>
  <c r="IA65" i="24"/>
  <c r="HM38" i="24"/>
  <c r="JE51" i="24"/>
  <c r="IM58" i="24"/>
  <c r="IN58" i="24"/>
  <c r="GW106" i="24"/>
  <c r="JL21" i="24"/>
  <c r="IZ106" i="24"/>
  <c r="IA101" i="24"/>
  <c r="CY85" i="24"/>
  <c r="DL27" i="24"/>
  <c r="EC39" i="24"/>
  <c r="GP105" i="24"/>
  <c r="CN146" i="24"/>
  <c r="FA27" i="24"/>
  <c r="BD135" i="24"/>
  <c r="IX65" i="24"/>
  <c r="G108" i="24"/>
  <c r="JW156" i="24"/>
  <c r="GR152" i="24"/>
  <c r="HI186" i="24"/>
  <c r="Q149" i="24"/>
  <c r="JL164" i="24"/>
  <c r="GQ131" i="24"/>
  <c r="R185" i="24"/>
  <c r="JV51" i="24"/>
  <c r="FY127" i="24"/>
  <c r="JQ124" i="24"/>
  <c r="IZ151" i="24"/>
  <c r="IG138" i="24"/>
  <c r="IY151" i="24"/>
  <c r="DQ135" i="24"/>
  <c r="GE157" i="24"/>
  <c r="DJ135" i="24"/>
  <c r="CY65" i="24"/>
  <c r="FR127" i="24"/>
  <c r="HC124" i="24"/>
  <c r="CZ156" i="24"/>
  <c r="EH144" i="24"/>
  <c r="CA38" i="24"/>
  <c r="GQ152" i="24"/>
  <c r="FF186" i="24"/>
  <c r="HA181" i="24"/>
  <c r="FM186" i="24"/>
  <c r="DL142" i="24"/>
  <c r="FE181" i="24"/>
  <c r="JE28" i="24"/>
  <c r="HM85" i="24"/>
  <c r="HY138" i="24"/>
  <c r="GE139" i="24"/>
  <c r="Y185" i="24"/>
  <c r="FS127" i="24"/>
  <c r="IB80" i="24"/>
  <c r="JL124" i="24"/>
  <c r="JV53" i="24"/>
  <c r="F135" i="24"/>
  <c r="HI164" i="24"/>
  <c r="IY28" i="24"/>
  <c r="CB38" i="24"/>
  <c r="EJ99" i="24"/>
  <c r="AK164" i="24"/>
  <c r="IA80" i="24"/>
  <c r="KC53" i="24"/>
  <c r="GW65" i="24"/>
  <c r="GK160" i="24"/>
  <c r="IM160" i="24"/>
  <c r="IM139" i="24"/>
  <c r="CX133" i="24"/>
  <c r="HB184" i="24"/>
  <c r="BM181" i="24"/>
  <c r="FE185" i="24"/>
  <c r="HA142" i="24"/>
  <c r="GF139" i="24"/>
  <c r="HI31" i="24"/>
  <c r="GF160" i="24"/>
  <c r="IN139" i="24"/>
  <c r="CY133" i="24"/>
  <c r="IB147" i="24"/>
  <c r="BN186" i="24"/>
  <c r="IN79" i="24"/>
  <c r="HI184" i="24"/>
  <c r="FM136" i="24"/>
  <c r="GW131" i="24"/>
  <c r="HN85" i="24"/>
  <c r="V18" i="25"/>
  <c r="P18" i="25"/>
  <c r="R18" i="25"/>
  <c r="T18" i="25"/>
  <c r="N18" i="25"/>
  <c r="J18" i="25"/>
  <c r="B18" i="25"/>
  <c r="W18" i="25"/>
  <c r="AC18" i="25"/>
  <c r="X18" i="25"/>
  <c r="S18" i="25"/>
  <c r="Y18" i="25"/>
  <c r="Z18" i="25"/>
  <c r="O18" i="25"/>
  <c r="U18" i="25"/>
  <c r="K18" i="25"/>
  <c r="FE63" i="24"/>
  <c r="DJ127" i="24"/>
  <c r="BB77" i="24"/>
  <c r="R80" i="24"/>
  <c r="EH121" i="24"/>
  <c r="FE106" i="24"/>
  <c r="CX19" i="24"/>
  <c r="BC77" i="24"/>
  <c r="DW39" i="24"/>
  <c r="DE136" i="24"/>
  <c r="DJ125" i="24"/>
  <c r="DK39" i="24"/>
  <c r="G137" i="24"/>
  <c r="BP98" i="24"/>
  <c r="BN98" i="24"/>
  <c r="DJ39" i="24"/>
  <c r="DL39" i="24"/>
  <c r="DV98" i="24"/>
  <c r="DW98" i="24"/>
  <c r="DW28" i="24"/>
  <c r="FF123" i="24"/>
  <c r="BC135" i="24"/>
  <c r="DX98" i="24"/>
  <c r="BI127" i="24"/>
  <c r="CN140" i="24"/>
  <c r="Y137" i="24"/>
  <c r="BB127" i="24"/>
  <c r="CB98" i="24"/>
  <c r="AP136" i="24"/>
  <c r="EC51" i="24"/>
  <c r="DQ39" i="24"/>
  <c r="EC98" i="24"/>
  <c r="CL133" i="24"/>
  <c r="DX39" i="24"/>
  <c r="HB31" i="24"/>
  <c r="EV141" i="24"/>
  <c r="ET141" i="24"/>
  <c r="M123" i="24"/>
  <c r="FM135" i="24"/>
  <c r="ET82" i="24"/>
  <c r="CN141" i="24"/>
  <c r="DQ133" i="24"/>
  <c r="DQ146" i="24"/>
  <c r="FG63" i="24"/>
  <c r="BC30" i="24"/>
  <c r="BB30" i="24"/>
  <c r="AQ121" i="24"/>
  <c r="AO121" i="24"/>
  <c r="AP121" i="24"/>
  <c r="DI133" i="24"/>
  <c r="F123" i="24"/>
  <c r="EJ135" i="24"/>
  <c r="FM63" i="24"/>
  <c r="DL143" i="24"/>
  <c r="CZ106" i="24"/>
  <c r="CB47" i="24"/>
  <c r="BZ47" i="24"/>
  <c r="CG47" i="24"/>
  <c r="R157" i="24"/>
  <c r="Y157" i="24"/>
  <c r="CS141" i="24"/>
  <c r="FM121" i="24"/>
  <c r="CG157" i="24"/>
  <c r="FF121" i="24"/>
  <c r="CZ63" i="24"/>
  <c r="CB157" i="24"/>
  <c r="ET147" i="24"/>
  <c r="DE63" i="24"/>
  <c r="CN99" i="24"/>
  <c r="DE19" i="24"/>
  <c r="FE19" i="24"/>
  <c r="BP123" i="24"/>
  <c r="CM58" i="24"/>
  <c r="DK146" i="24"/>
  <c r="DV149" i="24"/>
  <c r="CB129" i="24"/>
  <c r="T133" i="24"/>
  <c r="T135" i="24"/>
  <c r="DX123" i="24"/>
  <c r="CZ139" i="24"/>
  <c r="CY139" i="24"/>
  <c r="IA144" i="24"/>
  <c r="IB144" i="24"/>
  <c r="FA31" i="24"/>
  <c r="HA109" i="24"/>
  <c r="CS57" i="24"/>
  <c r="CL57" i="24"/>
  <c r="DJ143" i="24"/>
  <c r="EH127" i="24"/>
  <c r="IA146" i="24"/>
  <c r="BM135" i="24"/>
  <c r="BU135" i="24"/>
  <c r="BP135" i="24"/>
  <c r="BY141" i="24"/>
  <c r="CB141" i="24"/>
  <c r="CZ164" i="24"/>
  <c r="CX164" i="24"/>
  <c r="CW164" i="24"/>
  <c r="BM166" i="24"/>
  <c r="BN166" i="24"/>
  <c r="DI183" i="24"/>
  <c r="DQ183" i="24"/>
  <c r="DJ183" i="24"/>
  <c r="FE183" i="24"/>
  <c r="FM183" i="24"/>
  <c r="Q187" i="24"/>
  <c r="R187" i="24"/>
  <c r="FY148" i="24"/>
  <c r="FQ148" i="24"/>
  <c r="GC11" i="24"/>
  <c r="GF11" i="24"/>
  <c r="GR28" i="24"/>
  <c r="GQ28" i="24"/>
  <c r="GW28" i="24"/>
  <c r="IL140" i="24"/>
  <c r="IN140" i="24"/>
  <c r="IK140" i="24"/>
  <c r="JE57" i="24"/>
  <c r="IX57" i="24"/>
  <c r="IW57" i="24"/>
  <c r="JQ82" i="24"/>
  <c r="JL82" i="24"/>
  <c r="CB135" i="24"/>
  <c r="CG135" i="24"/>
  <c r="ES141" i="24"/>
  <c r="FH63" i="24"/>
  <c r="EJ48" i="24"/>
  <c r="EO48" i="24"/>
  <c r="CB48" i="24"/>
  <c r="Y133" i="24"/>
  <c r="CG129" i="24"/>
  <c r="FH19" i="24"/>
  <c r="IN38" i="24"/>
  <c r="Q57" i="24"/>
  <c r="JK163" i="24"/>
  <c r="JI163" i="24"/>
  <c r="EU141" i="24"/>
  <c r="EV146" i="24"/>
  <c r="CL140" i="24"/>
  <c r="EU127" i="24"/>
  <c r="FG137" i="24"/>
  <c r="BD11" i="24"/>
  <c r="JL141" i="24"/>
  <c r="CL146" i="24"/>
  <c r="DJ57" i="24"/>
  <c r="DU138" i="24"/>
  <c r="FA140" i="24"/>
  <c r="JX106" i="24"/>
  <c r="IL108" i="24"/>
  <c r="IK79" i="24"/>
  <c r="BD65" i="24"/>
  <c r="BB65" i="24"/>
  <c r="FH108" i="24"/>
  <c r="FM108" i="24"/>
  <c r="R135" i="24"/>
  <c r="CX156" i="24"/>
  <c r="FF19" i="24"/>
  <c r="EH137" i="24"/>
  <c r="BI30" i="24"/>
  <c r="DL127" i="24"/>
  <c r="F138" i="24"/>
  <c r="H138" i="24"/>
  <c r="FH106" i="24"/>
  <c r="F150" i="24"/>
  <c r="ET127" i="24"/>
  <c r="FF137" i="24"/>
  <c r="Y57" i="24"/>
  <c r="JU106" i="24"/>
  <c r="IW44" i="24"/>
  <c r="CZ65" i="24"/>
  <c r="KC19" i="24"/>
  <c r="GO73" i="24"/>
  <c r="IL79" i="24"/>
  <c r="CY19" i="24"/>
  <c r="EI129" i="24"/>
  <c r="EO129" i="24"/>
  <c r="EG129" i="24"/>
  <c r="CZ19" i="24"/>
  <c r="G123" i="24"/>
  <c r="H123" i="24"/>
  <c r="AR121" i="24"/>
  <c r="FS122" i="24"/>
  <c r="EV147" i="24"/>
  <c r="BO33" i="24"/>
  <c r="FE139" i="24"/>
  <c r="FG139" i="24"/>
  <c r="FF139" i="24"/>
  <c r="FM19" i="24"/>
  <c r="JX153" i="24"/>
  <c r="M150" i="24"/>
  <c r="S106" i="24"/>
  <c r="Q106" i="24"/>
  <c r="CA131" i="24"/>
  <c r="CB131" i="24"/>
  <c r="FR98" i="24"/>
  <c r="FT98" i="24"/>
  <c r="HP51" i="24"/>
  <c r="HN51" i="24"/>
  <c r="IZ131" i="24"/>
  <c r="JE131" i="24"/>
  <c r="IX131" i="24"/>
  <c r="EJ129" i="24"/>
  <c r="EV133" i="24"/>
  <c r="FH137" i="24"/>
  <c r="HZ21" i="24"/>
  <c r="JJ123" i="24"/>
  <c r="DW138" i="24"/>
  <c r="DJ129" i="24"/>
  <c r="FA133" i="24"/>
  <c r="H51" i="24"/>
  <c r="T137" i="24"/>
  <c r="EH58" i="24"/>
  <c r="DE106" i="24"/>
  <c r="HC31" i="24"/>
  <c r="DU123" i="24"/>
  <c r="AW121" i="24"/>
  <c r="JV19" i="24"/>
  <c r="FY167" i="24"/>
  <c r="BU28" i="24"/>
  <c r="BP28" i="24"/>
  <c r="GQ153" i="24"/>
  <c r="FM167" i="24"/>
  <c r="JK48" i="24"/>
  <c r="HB165" i="24"/>
  <c r="BM132" i="24"/>
  <c r="JQ40" i="24"/>
  <c r="GW60" i="24"/>
  <c r="GR153" i="24"/>
  <c r="CZ143" i="24"/>
  <c r="JL48" i="24"/>
  <c r="IB77" i="24"/>
  <c r="HI165" i="24"/>
  <c r="JJ40" i="24"/>
  <c r="HN137" i="24"/>
  <c r="KC99" i="24"/>
  <c r="AF141" i="24"/>
  <c r="AF140" i="24"/>
  <c r="AC141" i="24"/>
  <c r="EC148" i="24"/>
  <c r="DX148" i="24"/>
  <c r="DV148" i="24"/>
  <c r="AE150" i="24"/>
  <c r="AC150" i="24"/>
  <c r="EU150" i="24"/>
  <c r="EV150" i="24"/>
  <c r="EO53" i="24"/>
  <c r="EJ53" i="24"/>
  <c r="FM38" i="24"/>
  <c r="FH38" i="24"/>
  <c r="EV122" i="24"/>
  <c r="FA122" i="24"/>
  <c r="AK138" i="24"/>
  <c r="AC138" i="24"/>
  <c r="DL140" i="24"/>
  <c r="DI140" i="24"/>
  <c r="BC85" i="24"/>
  <c r="G136" i="24"/>
  <c r="EO90" i="24"/>
  <c r="EH90" i="24"/>
  <c r="EI90" i="24"/>
  <c r="EJ90" i="24"/>
  <c r="FE99" i="24"/>
  <c r="FM99" i="24"/>
  <c r="CL47" i="24"/>
  <c r="CS47" i="24"/>
  <c r="CS80" i="24"/>
  <c r="CK80" i="24"/>
  <c r="CN80" i="24"/>
  <c r="CA79" i="24"/>
  <c r="CG79" i="24"/>
  <c r="BY79" i="24"/>
  <c r="ET47" i="24"/>
  <c r="FG21" i="24"/>
  <c r="FM21" i="24"/>
  <c r="FH21" i="24"/>
  <c r="AD122" i="24"/>
  <c r="FF138" i="24"/>
  <c r="FH138" i="24"/>
  <c r="AF122" i="24"/>
  <c r="BU109" i="24"/>
  <c r="BC82" i="24"/>
  <c r="BB82" i="24"/>
  <c r="DV63" i="24"/>
  <c r="EU13" i="24"/>
  <c r="CG90" i="24"/>
  <c r="CB90" i="24"/>
  <c r="BY90" i="24"/>
  <c r="DU106" i="24"/>
  <c r="DV106" i="24"/>
  <c r="CX40" i="24"/>
  <c r="BA48" i="24"/>
  <c r="BB48" i="24"/>
  <c r="BC48" i="24"/>
  <c r="FH99" i="24"/>
  <c r="CM80" i="24"/>
  <c r="EH79" i="24"/>
  <c r="BP148" i="24"/>
  <c r="AC162" i="24"/>
  <c r="AF162" i="24"/>
  <c r="F148" i="24"/>
  <c r="M148" i="24"/>
  <c r="H148" i="24"/>
  <c r="DX77" i="24"/>
  <c r="DU77" i="24"/>
  <c r="EU138" i="24"/>
  <c r="FA138" i="24"/>
  <c r="ET138" i="24"/>
  <c r="G143" i="24"/>
  <c r="H143" i="24"/>
  <c r="AE122" i="24"/>
  <c r="FA47" i="24"/>
  <c r="GF73" i="24"/>
  <c r="GE73" i="24"/>
  <c r="DV31" i="24"/>
  <c r="DU31" i="24"/>
  <c r="DQ138" i="24"/>
  <c r="DL138" i="24"/>
  <c r="AF147" i="24"/>
  <c r="DX63" i="24"/>
  <c r="AD150" i="24"/>
  <c r="EJ79" i="24"/>
  <c r="CS147" i="24"/>
  <c r="EV47" i="24"/>
  <c r="AF150" i="24"/>
  <c r="EO79" i="24"/>
  <c r="EG77" i="24"/>
  <c r="AO125" i="24"/>
  <c r="BU148" i="24"/>
  <c r="BO148" i="24"/>
  <c r="BN148" i="24"/>
  <c r="CK48" i="24"/>
  <c r="CN48" i="24"/>
  <c r="CK138" i="24"/>
  <c r="CS138" i="24"/>
  <c r="CN138" i="24"/>
  <c r="CL138" i="24"/>
  <c r="CM138" i="24"/>
  <c r="BP106" i="24"/>
  <c r="BO106" i="24"/>
  <c r="BY53" i="24"/>
  <c r="CA53" i="24"/>
  <c r="BZ53" i="24"/>
  <c r="BC124" i="24"/>
  <c r="BB124" i="24"/>
  <c r="CX134" i="24"/>
  <c r="DE134" i="24"/>
  <c r="CZ134" i="24"/>
  <c r="BB140" i="24"/>
  <c r="BC140" i="24"/>
  <c r="BD140" i="24"/>
  <c r="BI140" i="24"/>
  <c r="AE138" i="24"/>
  <c r="AF138" i="24"/>
  <c r="AR138" i="24"/>
  <c r="AQ138" i="24"/>
  <c r="AP138" i="24"/>
  <c r="AK122" i="24"/>
  <c r="T140" i="24"/>
  <c r="Q140" i="24"/>
  <c r="CL80" i="24"/>
  <c r="CW134" i="24"/>
  <c r="BM157" i="24"/>
  <c r="AK150" i="24"/>
  <c r="DE156" i="24"/>
  <c r="DL124" i="24"/>
  <c r="CY123" i="24"/>
  <c r="T106" i="24"/>
  <c r="GW186" i="24"/>
  <c r="BA60" i="24"/>
  <c r="DV138" i="24"/>
  <c r="BP147" i="24"/>
  <c r="IY150" i="24"/>
  <c r="CA134" i="24"/>
  <c r="BU21" i="24"/>
  <c r="FH123" i="24"/>
  <c r="CX65" i="24"/>
  <c r="JW37" i="24"/>
  <c r="IY44" i="24"/>
  <c r="IZ150" i="24"/>
  <c r="AP142" i="24"/>
  <c r="M152" i="24"/>
  <c r="CB134" i="24"/>
  <c r="M129" i="24"/>
  <c r="BP21" i="24"/>
  <c r="EG134" i="24"/>
  <c r="FA58" i="24"/>
  <c r="GQ73" i="24"/>
  <c r="BP129" i="24"/>
  <c r="ET146" i="24"/>
  <c r="AK146" i="24"/>
  <c r="BM152" i="24"/>
  <c r="T27" i="24"/>
  <c r="BZ137" i="24"/>
  <c r="BI39" i="24"/>
  <c r="JQ123" i="24"/>
  <c r="DU144" i="24"/>
  <c r="EV30" i="24"/>
  <c r="BI98" i="24"/>
  <c r="BD129" i="24"/>
  <c r="BA141" i="24"/>
  <c r="AF39" i="24"/>
  <c r="CZ123" i="24"/>
  <c r="BZ134" i="24"/>
  <c r="ET186" i="24"/>
  <c r="AE146" i="24"/>
  <c r="CA137" i="24"/>
  <c r="EU101" i="24"/>
  <c r="ES146" i="24"/>
  <c r="CW65" i="24"/>
  <c r="BO152" i="24"/>
  <c r="IL139" i="24"/>
  <c r="BD39" i="24"/>
  <c r="HB123" i="24"/>
  <c r="IW131" i="24"/>
  <c r="BB141" i="24"/>
  <c r="JL123" i="24"/>
  <c r="CN133" i="24"/>
  <c r="FF126" i="24"/>
  <c r="FH105" i="24"/>
  <c r="DQ129" i="24"/>
  <c r="BA135" i="24"/>
  <c r="HA12" i="24"/>
  <c r="FF108" i="24"/>
  <c r="ET58" i="24"/>
  <c r="AF146" i="24"/>
  <c r="HO51" i="24"/>
  <c r="DK141" i="24"/>
  <c r="FH130" i="24"/>
  <c r="CG134" i="24"/>
  <c r="DV128" i="24"/>
  <c r="DX48" i="24"/>
  <c r="EH134" i="24"/>
  <c r="HD163" i="24"/>
  <c r="EJ141" i="24"/>
  <c r="AD146" i="24"/>
  <c r="JK162" i="24"/>
  <c r="FS126" i="24"/>
  <c r="CB158" i="24"/>
  <c r="BD141" i="24"/>
  <c r="ET133" i="24"/>
  <c r="DW128" i="24"/>
  <c r="R137" i="24"/>
  <c r="EO141" i="24"/>
  <c r="IS139" i="24"/>
  <c r="FY98" i="24"/>
  <c r="IB98" i="24"/>
  <c r="IW151" i="24"/>
  <c r="BI129" i="24"/>
  <c r="HP131" i="24"/>
  <c r="DV27" i="24"/>
  <c r="BZ133" i="24"/>
  <c r="BB60" i="24"/>
  <c r="FA186" i="24"/>
  <c r="CG137" i="24"/>
  <c r="DV165" i="24"/>
  <c r="FT126" i="24"/>
  <c r="CG158" i="24"/>
  <c r="BC141" i="24"/>
  <c r="EU133" i="24"/>
  <c r="S137" i="24"/>
  <c r="BN162" i="24"/>
  <c r="T157" i="24"/>
  <c r="JW132" i="24"/>
  <c r="E138" i="24"/>
  <c r="JI142" i="24"/>
  <c r="IA98" i="24"/>
  <c r="IX151" i="24"/>
  <c r="Y79" i="24"/>
  <c r="BY13" i="24"/>
  <c r="BZ13" i="24"/>
  <c r="CY128" i="24"/>
  <c r="CX128" i="24"/>
  <c r="DX130" i="24"/>
  <c r="DV130" i="24"/>
  <c r="DW130" i="24"/>
  <c r="E133" i="24"/>
  <c r="G133" i="24"/>
  <c r="AE162" i="24"/>
  <c r="FH122" i="24"/>
  <c r="FE122" i="24"/>
  <c r="DU124" i="24"/>
  <c r="DX124" i="24"/>
  <c r="DW124" i="24"/>
  <c r="DV124" i="24"/>
  <c r="EC124" i="24"/>
  <c r="CB136" i="24"/>
  <c r="CA136" i="24"/>
  <c r="AO138" i="24"/>
  <c r="AW138" i="24"/>
  <c r="HO167" i="24"/>
  <c r="CS44" i="24"/>
  <c r="CN44" i="24"/>
  <c r="CL44" i="24"/>
  <c r="EG31" i="24"/>
  <c r="EH31" i="24"/>
  <c r="GF136" i="24"/>
  <c r="GD136" i="24"/>
  <c r="JI11" i="24"/>
  <c r="JL11" i="24"/>
  <c r="JJ140" i="24"/>
  <c r="JI140" i="24"/>
  <c r="JQ140" i="24"/>
  <c r="G146" i="24"/>
  <c r="CA160" i="24"/>
  <c r="CZ152" i="24"/>
  <c r="CY51" i="24"/>
  <c r="DE51" i="24"/>
  <c r="CZ51" i="24"/>
  <c r="FE73" i="24"/>
  <c r="FF73" i="24"/>
  <c r="FM73" i="24"/>
  <c r="DE144" i="24"/>
  <c r="EJ105" i="24"/>
  <c r="FF129" i="24"/>
  <c r="FM129" i="24"/>
  <c r="AP132" i="24"/>
  <c r="AR132" i="24"/>
  <c r="DL38" i="24"/>
  <c r="ES148" i="24"/>
  <c r="ET148" i="24"/>
  <c r="CB148" i="24"/>
  <c r="CB126" i="24"/>
  <c r="DX38" i="24"/>
  <c r="CN136" i="24"/>
  <c r="EC134" i="24"/>
  <c r="CZ132" i="24"/>
  <c r="BU38" i="24"/>
  <c r="EH124" i="24"/>
  <c r="CG126" i="24"/>
  <c r="Y142" i="24"/>
  <c r="DE132" i="24"/>
  <c r="DW140" i="24"/>
  <c r="EO124" i="24"/>
  <c r="FH73" i="24"/>
  <c r="E151" i="24"/>
  <c r="F151" i="24"/>
  <c r="T153" i="24"/>
  <c r="S153" i="24"/>
  <c r="G157" i="24"/>
  <c r="E157" i="24"/>
  <c r="M157" i="24"/>
  <c r="H157" i="24"/>
  <c r="CM159" i="24"/>
  <c r="CK159" i="24"/>
  <c r="CN159" i="24"/>
  <c r="CS159" i="24"/>
  <c r="CL159" i="24"/>
  <c r="BP157" i="24"/>
  <c r="E30" i="24"/>
  <c r="M30" i="24"/>
  <c r="H30" i="24"/>
  <c r="G30" i="24"/>
  <c r="F30" i="24"/>
  <c r="DU30" i="24"/>
  <c r="DV30" i="24"/>
  <c r="AD135" i="24"/>
  <c r="AC135" i="24"/>
  <c r="DU146" i="24"/>
  <c r="DW146" i="24"/>
  <c r="AK132" i="24"/>
  <c r="AD132" i="24"/>
  <c r="AF145" i="24"/>
  <c r="AD145" i="24"/>
  <c r="AP152" i="24"/>
  <c r="AQ152" i="24"/>
  <c r="DW154" i="24"/>
  <c r="DX154" i="24"/>
  <c r="DU154" i="24"/>
  <c r="EC154" i="24"/>
  <c r="CL156" i="24"/>
  <c r="CM156" i="24"/>
  <c r="CX96" i="24"/>
  <c r="CW96" i="24"/>
  <c r="CZ96" i="24"/>
  <c r="AK142" i="24"/>
  <c r="AC142" i="24"/>
  <c r="AP159" i="24"/>
  <c r="FF132" i="24"/>
  <c r="FH132" i="24"/>
  <c r="FM145" i="24"/>
  <c r="FF145" i="24"/>
  <c r="FT79" i="24"/>
  <c r="FS79" i="24"/>
  <c r="T126" i="24"/>
  <c r="BD131" i="24"/>
  <c r="DQ48" i="24"/>
  <c r="DK48" i="24"/>
  <c r="FE53" i="24"/>
  <c r="FH53" i="24"/>
  <c r="DL122" i="24"/>
  <c r="DQ122" i="24"/>
  <c r="BY124" i="24"/>
  <c r="CG124" i="24"/>
  <c r="BZ124" i="24"/>
  <c r="CB124" i="24"/>
  <c r="CA124" i="24"/>
  <c r="BD147" i="24"/>
  <c r="BI147" i="24"/>
  <c r="BC147" i="24"/>
  <c r="AK148" i="24"/>
  <c r="AF148" i="24"/>
  <c r="AD148" i="24"/>
  <c r="DX140" i="24"/>
  <c r="BD48" i="24"/>
  <c r="DV146" i="24"/>
  <c r="DJ134" i="24"/>
  <c r="DL134" i="24"/>
  <c r="EV148" i="24"/>
  <c r="G127" i="24"/>
  <c r="DX37" i="24"/>
  <c r="DU134" i="24"/>
  <c r="EU132" i="24"/>
  <c r="CM136" i="24"/>
  <c r="BD137" i="24"/>
  <c r="ET162" i="24"/>
  <c r="FG73" i="24"/>
  <c r="F160" i="24"/>
  <c r="T124" i="24"/>
  <c r="EV162" i="24"/>
  <c r="CN53" i="24"/>
  <c r="CY13" i="24"/>
  <c r="BM160" i="24"/>
  <c r="BO160" i="24"/>
  <c r="BP160" i="24"/>
  <c r="BN160" i="24"/>
  <c r="BU160" i="24"/>
  <c r="CM162" i="24"/>
  <c r="CS162" i="24"/>
  <c r="CN162" i="24"/>
  <c r="CK162" i="24"/>
  <c r="BI164" i="24"/>
  <c r="BD164" i="24"/>
  <c r="BA164" i="24"/>
  <c r="BB164" i="24"/>
  <c r="BC164" i="24"/>
  <c r="DI164" i="24"/>
  <c r="DK164" i="24"/>
  <c r="DJ164" i="24"/>
  <c r="DQ164" i="24"/>
  <c r="DL164" i="24"/>
  <c r="Y166" i="24"/>
  <c r="T166" i="24"/>
  <c r="CW131" i="24"/>
  <c r="CZ131" i="24"/>
  <c r="EH153" i="24"/>
  <c r="EI153" i="24"/>
  <c r="DU157" i="24"/>
  <c r="DX157" i="24"/>
  <c r="ES159" i="24"/>
  <c r="FA159" i="24"/>
  <c r="EV159" i="24"/>
  <c r="ET159" i="24"/>
  <c r="F157" i="24"/>
  <c r="EI142" i="24"/>
  <c r="FA108" i="24"/>
  <c r="ET108" i="24"/>
  <c r="CW125" i="24"/>
  <c r="DE125" i="24"/>
  <c r="CZ125" i="24"/>
  <c r="CX125" i="24"/>
  <c r="DW133" i="24"/>
  <c r="EC133" i="24"/>
  <c r="FA135" i="24"/>
  <c r="ET135" i="24"/>
  <c r="EU135" i="24"/>
  <c r="ES135" i="24"/>
  <c r="DQ137" i="24"/>
  <c r="DL137" i="24"/>
  <c r="FE165" i="24"/>
  <c r="FF165" i="24"/>
  <c r="E127" i="24"/>
  <c r="H127" i="24"/>
  <c r="BO143" i="24"/>
  <c r="BN143" i="24"/>
  <c r="CW152" i="24"/>
  <c r="CX152" i="24"/>
  <c r="DE152" i="24"/>
  <c r="AF156" i="24"/>
  <c r="AC156" i="24"/>
  <c r="AD156" i="24"/>
  <c r="BU44" i="24"/>
  <c r="BO44" i="24"/>
  <c r="BZ77" i="24"/>
  <c r="CB77" i="24"/>
  <c r="CG77" i="24"/>
  <c r="BY73" i="24"/>
  <c r="BZ73" i="24"/>
  <c r="BB38" i="24"/>
  <c r="BI38" i="24"/>
  <c r="BD38" i="24"/>
  <c r="BY109" i="24"/>
  <c r="CA109" i="24"/>
  <c r="BZ109" i="24"/>
  <c r="CG109" i="24"/>
  <c r="CB109" i="24"/>
  <c r="AQ122" i="24"/>
  <c r="AP122" i="24"/>
  <c r="AR122" i="24"/>
  <c r="BP124" i="24"/>
  <c r="BU124" i="24"/>
  <c r="EJ148" i="24"/>
  <c r="EO148" i="24"/>
  <c r="CY150" i="24"/>
  <c r="DE150" i="24"/>
  <c r="CW150" i="24"/>
  <c r="BP143" i="24"/>
  <c r="CM126" i="24"/>
  <c r="CN126" i="24"/>
  <c r="Y130" i="24"/>
  <c r="R130" i="24"/>
  <c r="Q130" i="24"/>
  <c r="CN142" i="24"/>
  <c r="CB153" i="24"/>
  <c r="DX146" i="24"/>
  <c r="BY136" i="24"/>
  <c r="BI144" i="24"/>
  <c r="CW60" i="24"/>
  <c r="CX60" i="24"/>
  <c r="EG127" i="24"/>
  <c r="EJ127" i="24"/>
  <c r="EI127" i="24"/>
  <c r="AQ129" i="24"/>
  <c r="AR129" i="24"/>
  <c r="AP129" i="24"/>
  <c r="GD44" i="24"/>
  <c r="GE44" i="24"/>
  <c r="HA155" i="24"/>
  <c r="HD155" i="24"/>
  <c r="Q85" i="24"/>
  <c r="S85" i="24"/>
  <c r="BP31" i="24"/>
  <c r="BU31" i="24"/>
  <c r="BU134" i="24"/>
  <c r="BM134" i="24"/>
  <c r="BO134" i="24"/>
  <c r="CG140" i="24"/>
  <c r="CA140" i="24"/>
  <c r="BY140" i="24"/>
  <c r="CB140" i="24"/>
  <c r="DL147" i="24"/>
  <c r="DK147" i="24"/>
  <c r="CS148" i="24"/>
  <c r="CN148" i="24"/>
  <c r="BA150" i="24"/>
  <c r="BD150" i="24"/>
  <c r="BB150" i="24"/>
  <c r="CL142" i="24"/>
  <c r="BN30" i="24"/>
  <c r="BI131" i="24"/>
  <c r="DK144" i="24"/>
  <c r="BZ140" i="24"/>
  <c r="H151" i="24"/>
  <c r="H134" i="24"/>
  <c r="F146" i="24"/>
  <c r="AE142" i="24"/>
  <c r="DQ144" i="24"/>
  <c r="CW128" i="24"/>
  <c r="BC144" i="24"/>
  <c r="BO31" i="24"/>
  <c r="FA148" i="24"/>
  <c r="BM38" i="24"/>
  <c r="S124" i="24"/>
  <c r="DQ131" i="24"/>
  <c r="EG153" i="24"/>
  <c r="DU160" i="24"/>
  <c r="DW160" i="24"/>
  <c r="DV160" i="24"/>
  <c r="EC160" i="24"/>
  <c r="ES162" i="24"/>
  <c r="FA162" i="24"/>
  <c r="BZ166" i="24"/>
  <c r="CB166" i="24"/>
  <c r="AK162" i="24"/>
  <c r="EI126" i="24"/>
  <c r="EH126" i="24"/>
  <c r="EO126" i="24"/>
  <c r="EG126" i="24"/>
  <c r="AO128" i="24"/>
  <c r="AP128" i="24"/>
  <c r="AR128" i="24"/>
  <c r="AW144" i="24"/>
  <c r="AR144" i="24"/>
  <c r="DU151" i="24"/>
  <c r="DV151" i="24"/>
  <c r="DW151" i="24"/>
  <c r="EC151" i="24"/>
  <c r="DX151" i="24"/>
  <c r="BY153" i="24"/>
  <c r="CA153" i="24"/>
  <c r="BZ153" i="24"/>
  <c r="FH155" i="24"/>
  <c r="FG155" i="24"/>
  <c r="AC159" i="24"/>
  <c r="AD159" i="24"/>
  <c r="AF159" i="24"/>
  <c r="JI183" i="24"/>
  <c r="JJ183" i="24"/>
  <c r="AD162" i="24"/>
  <c r="CL162" i="24"/>
  <c r="BA121" i="24"/>
  <c r="BB121" i="24"/>
  <c r="BC121" i="24"/>
  <c r="DK121" i="24"/>
  <c r="DI121" i="24"/>
  <c r="DL121" i="24"/>
  <c r="DQ121" i="24"/>
  <c r="AQ125" i="24"/>
  <c r="AP125" i="24"/>
  <c r="AR125" i="24"/>
  <c r="FG125" i="24"/>
  <c r="FH125" i="24"/>
  <c r="FM125" i="24"/>
  <c r="BO133" i="24"/>
  <c r="BN133" i="24"/>
  <c r="BU133" i="24"/>
  <c r="CM135" i="24"/>
  <c r="CS135" i="24"/>
  <c r="CK135" i="24"/>
  <c r="AW141" i="24"/>
  <c r="AO141" i="24"/>
  <c r="BM146" i="24"/>
  <c r="BO146" i="24"/>
  <c r="BU146" i="24"/>
  <c r="BP146" i="24"/>
  <c r="BN146" i="24"/>
  <c r="EU129" i="24"/>
  <c r="ET129" i="24"/>
  <c r="CN132" i="24"/>
  <c r="CS132" i="24"/>
  <c r="CL132" i="24"/>
  <c r="EU145" i="24"/>
  <c r="EV145" i="24"/>
  <c r="ES145" i="24"/>
  <c r="FH152" i="24"/>
  <c r="FE152" i="24"/>
  <c r="F154" i="24"/>
  <c r="H154" i="24"/>
  <c r="BP154" i="24"/>
  <c r="BO154" i="24"/>
  <c r="EU156" i="24"/>
  <c r="EV156" i="24"/>
  <c r="FA156" i="24"/>
  <c r="ET156" i="24"/>
  <c r="FH128" i="24"/>
  <c r="FM96" i="24"/>
  <c r="FG96" i="24"/>
  <c r="CW48" i="24"/>
  <c r="DE48" i="24"/>
  <c r="CX48" i="24"/>
  <c r="CZ48" i="24"/>
  <c r="CY48" i="24"/>
  <c r="DK38" i="24"/>
  <c r="DJ38" i="24"/>
  <c r="Q109" i="24"/>
  <c r="T109" i="24"/>
  <c r="EG136" i="24"/>
  <c r="EO136" i="24"/>
  <c r="EJ136" i="24"/>
  <c r="EI136" i="24"/>
  <c r="EH136" i="24"/>
  <c r="CZ147" i="24"/>
  <c r="CY147" i="24"/>
  <c r="AW122" i="24"/>
  <c r="AC126" i="24"/>
  <c r="AF126" i="24"/>
  <c r="AK126" i="24"/>
  <c r="BY130" i="24"/>
  <c r="CA130" i="24"/>
  <c r="BZ130" i="24"/>
  <c r="ET142" i="24"/>
  <c r="EU142" i="24"/>
  <c r="ES142" i="24"/>
  <c r="FA142" i="24"/>
  <c r="BB144" i="24"/>
  <c r="BD144" i="24"/>
  <c r="FM155" i="24"/>
  <c r="AC145" i="24"/>
  <c r="CY131" i="24"/>
  <c r="AE145" i="24"/>
  <c r="CG123" i="24"/>
  <c r="CN105" i="24"/>
  <c r="CS105" i="24"/>
  <c r="BO37" i="24"/>
  <c r="BP37" i="24"/>
  <c r="DW134" i="24"/>
  <c r="DV134" i="24"/>
  <c r="ES136" i="24"/>
  <c r="EV136" i="24"/>
  <c r="FA136" i="24"/>
  <c r="BD138" i="24"/>
  <c r="BI138" i="24"/>
  <c r="F127" i="24"/>
  <c r="DW37" i="24"/>
  <c r="BI48" i="24"/>
  <c r="Q166" i="24"/>
  <c r="DL28" i="24"/>
  <c r="M154" i="24"/>
  <c r="CZ129" i="24"/>
  <c r="CL136" i="24"/>
  <c r="S166" i="24"/>
  <c r="DQ38" i="24"/>
  <c r="EV132" i="24"/>
  <c r="EV142" i="24"/>
  <c r="CZ13" i="24"/>
  <c r="EJ153" i="24"/>
  <c r="H160" i="24"/>
  <c r="EV135" i="24"/>
  <c r="F133" i="24"/>
  <c r="EC157" i="24"/>
  <c r="EI77" i="24"/>
  <c r="H133" i="24"/>
  <c r="DL131" i="24"/>
  <c r="BN37" i="24"/>
  <c r="E140" i="24"/>
  <c r="JX133" i="24"/>
  <c r="AP130" i="24"/>
  <c r="H129" i="24"/>
  <c r="G51" i="24"/>
  <c r="FH44" i="24"/>
  <c r="Q101" i="24"/>
  <c r="Y101" i="24"/>
  <c r="AE123" i="24"/>
  <c r="AK123" i="24"/>
  <c r="AF123" i="24"/>
  <c r="CL123" i="24"/>
  <c r="CN123" i="24"/>
  <c r="AO135" i="24"/>
  <c r="AR135" i="24"/>
  <c r="BP137" i="24"/>
  <c r="BO137" i="24"/>
  <c r="BN137" i="24"/>
  <c r="DW137" i="24"/>
  <c r="EC137" i="24"/>
  <c r="EU139" i="24"/>
  <c r="EV139" i="24"/>
  <c r="DQ141" i="24"/>
  <c r="DL141" i="24"/>
  <c r="Y146" i="24"/>
  <c r="T146" i="24"/>
  <c r="DU149" i="24"/>
  <c r="EC149" i="24"/>
  <c r="CY39" i="24"/>
  <c r="CX39" i="24"/>
  <c r="FE39" i="24"/>
  <c r="FH39" i="24"/>
  <c r="FG39" i="24"/>
  <c r="FF39" i="24"/>
  <c r="DX128" i="24"/>
  <c r="CX30" i="24"/>
  <c r="EV19" i="24"/>
  <c r="CN101" i="24"/>
  <c r="CS101" i="24"/>
  <c r="CK101" i="24"/>
  <c r="DW51" i="24"/>
  <c r="DU51" i="24"/>
  <c r="CM30" i="24"/>
  <c r="CN30" i="24"/>
  <c r="ES30" i="24"/>
  <c r="EU30" i="24"/>
  <c r="ET30" i="24"/>
  <c r="FF133" i="24"/>
  <c r="BN129" i="24"/>
  <c r="EC128" i="24"/>
  <c r="BN135" i="24"/>
  <c r="DQ60" i="24"/>
  <c r="DJ60" i="24"/>
  <c r="DL60" i="24"/>
  <c r="DI60" i="24"/>
  <c r="AF63" i="24"/>
  <c r="AK63" i="24"/>
  <c r="JI161" i="24"/>
  <c r="JL161" i="24"/>
  <c r="S125" i="24"/>
  <c r="Y125" i="24"/>
  <c r="AQ133" i="24"/>
  <c r="AW133" i="24"/>
  <c r="AO133" i="24"/>
  <c r="M135" i="24"/>
  <c r="E135" i="24"/>
  <c r="G135" i="24"/>
  <c r="EU137" i="24"/>
  <c r="ES137" i="24"/>
  <c r="BA139" i="24"/>
  <c r="BD139" i="24"/>
  <c r="DI139" i="24"/>
  <c r="DK139" i="24"/>
  <c r="DJ139" i="24"/>
  <c r="Y141" i="24"/>
  <c r="T141" i="24"/>
  <c r="S141" i="24"/>
  <c r="CY146" i="24"/>
  <c r="CX146" i="24"/>
  <c r="CW146" i="24"/>
  <c r="FE146" i="24"/>
  <c r="FH146" i="24"/>
  <c r="AF82" i="24"/>
  <c r="CW127" i="24"/>
  <c r="CX127" i="24"/>
  <c r="FG127" i="24"/>
  <c r="FF127" i="24"/>
  <c r="DU129" i="24"/>
  <c r="EC129" i="24"/>
  <c r="DX129" i="24"/>
  <c r="DW129" i="24"/>
  <c r="E132" i="24"/>
  <c r="M132" i="24"/>
  <c r="H132" i="24"/>
  <c r="FM143" i="24"/>
  <c r="FG143" i="24"/>
  <c r="BU145" i="24"/>
  <c r="BN145" i="24"/>
  <c r="S28" i="24"/>
  <c r="R28" i="24"/>
  <c r="DE130" i="24"/>
  <c r="CZ130" i="24"/>
  <c r="IB40" i="24"/>
  <c r="IG40" i="24"/>
  <c r="IB48" i="24"/>
  <c r="HY48" i="24"/>
  <c r="CL19" i="24"/>
  <c r="CK19" i="24"/>
  <c r="BO108" i="24"/>
  <c r="BP108" i="24"/>
  <c r="DX108" i="24"/>
  <c r="EC108" i="24"/>
  <c r="DU108" i="24"/>
  <c r="EG21" i="24"/>
  <c r="EH21" i="24"/>
  <c r="JK161" i="24"/>
  <c r="AR126" i="24"/>
  <c r="BZ21" i="24"/>
  <c r="DV51" i="24"/>
  <c r="EU40" i="24"/>
  <c r="ES40" i="24"/>
  <c r="AE31" i="24"/>
  <c r="AF31" i="24"/>
  <c r="ET37" i="24"/>
  <c r="ES37" i="24"/>
  <c r="DU53" i="24"/>
  <c r="DV53" i="24"/>
  <c r="AC38" i="24"/>
  <c r="AE38" i="24"/>
  <c r="AF38" i="24"/>
  <c r="CL38" i="24"/>
  <c r="CS38" i="24"/>
  <c r="EV38" i="24"/>
  <c r="FA38" i="24"/>
  <c r="DE146" i="24"/>
  <c r="CZ133" i="24"/>
  <c r="EI21" i="24"/>
  <c r="FA99" i="24"/>
  <c r="ES99" i="24"/>
  <c r="Q47" i="24"/>
  <c r="S47" i="24"/>
  <c r="T131" i="24"/>
  <c r="Y131" i="24"/>
  <c r="BZ99" i="24"/>
  <c r="CG99" i="24"/>
  <c r="BN47" i="24"/>
  <c r="BP47" i="24"/>
  <c r="BM47" i="24"/>
  <c r="EO131" i="24"/>
  <c r="EJ131" i="24"/>
  <c r="CA144" i="24"/>
  <c r="CB144" i="24"/>
  <c r="M159" i="24"/>
  <c r="BP128" i="24"/>
  <c r="FH126" i="24"/>
  <c r="EJ21" i="24"/>
  <c r="BN128" i="24"/>
  <c r="DU28" i="24"/>
  <c r="FF58" i="24"/>
  <c r="FH58" i="24"/>
  <c r="FE58" i="24"/>
  <c r="FM58" i="24"/>
  <c r="EJ144" i="24"/>
  <c r="BO145" i="24"/>
  <c r="EV137" i="24"/>
  <c r="CY127" i="24"/>
  <c r="DW53" i="24"/>
  <c r="EO21" i="24"/>
  <c r="AD31" i="24"/>
  <c r="BM145" i="24"/>
  <c r="AO126" i="24"/>
  <c r="FA146" i="24"/>
  <c r="AD128" i="24"/>
  <c r="EJ137" i="24"/>
  <c r="R182" i="24"/>
  <c r="DQ184" i="24"/>
  <c r="Q181" i="24"/>
  <c r="BY137" i="24"/>
  <c r="HN156" i="24"/>
  <c r="BP141" i="24"/>
  <c r="BB129" i="24"/>
  <c r="EV127" i="24"/>
  <c r="FM139" i="24"/>
  <c r="DK135" i="24"/>
  <c r="BB130" i="24"/>
  <c r="GK109" i="24"/>
  <c r="KC156" i="24"/>
  <c r="EU131" i="24"/>
  <c r="BC129" i="24"/>
  <c r="FA127" i="24"/>
  <c r="DL135" i="24"/>
  <c r="BD44" i="24"/>
  <c r="FF106" i="24"/>
  <c r="BU142" i="24"/>
  <c r="DI44" i="24"/>
  <c r="GW132" i="24"/>
  <c r="IS140" i="24"/>
  <c r="HM126" i="24"/>
  <c r="JJ82" i="24"/>
  <c r="BB39" i="24"/>
  <c r="BA85" i="24"/>
  <c r="HN126" i="24"/>
  <c r="GK63" i="24"/>
  <c r="AF135" i="24"/>
  <c r="AF106" i="24"/>
  <c r="AE136" i="24"/>
  <c r="AD47" i="24"/>
  <c r="AE47" i="24"/>
  <c r="AK47" i="24"/>
  <c r="AC47" i="24"/>
  <c r="AE132" i="24"/>
  <c r="AC30" i="24"/>
  <c r="AE133" i="24"/>
  <c r="AF30" i="24"/>
  <c r="AC136" i="24"/>
  <c r="AK13" i="24"/>
  <c r="AF133" i="24"/>
  <c r="AD142" i="24"/>
  <c r="AF136" i="24"/>
  <c r="AD63" i="24"/>
  <c r="AF98" i="24"/>
  <c r="AK98" i="24"/>
  <c r="EG166" i="24"/>
  <c r="EJ166" i="24"/>
  <c r="FT28" i="24"/>
  <c r="FR28" i="24"/>
  <c r="FS28" i="24"/>
  <c r="FY28" i="24"/>
  <c r="FY57" i="24"/>
  <c r="FT57" i="24"/>
  <c r="FQ57" i="24"/>
  <c r="FR57" i="24"/>
  <c r="FS57" i="24"/>
  <c r="FT132" i="24"/>
  <c r="FY132" i="24"/>
  <c r="FS132" i="24"/>
  <c r="FR132" i="24"/>
  <c r="FS152" i="24"/>
  <c r="FY152" i="24"/>
  <c r="FT152" i="24"/>
  <c r="FR152" i="24"/>
  <c r="FQ152" i="24"/>
  <c r="GD82" i="24"/>
  <c r="GC82" i="24"/>
  <c r="GF82" i="24"/>
  <c r="GK82" i="24"/>
  <c r="GD27" i="24"/>
  <c r="GF27" i="24"/>
  <c r="GE27" i="24"/>
  <c r="GK27" i="24"/>
  <c r="GC27" i="24"/>
  <c r="GF124" i="24"/>
  <c r="GC124" i="24"/>
  <c r="GD144" i="24"/>
  <c r="GK144" i="24"/>
  <c r="GF144" i="24"/>
  <c r="GE144" i="24"/>
  <c r="GK164" i="24"/>
  <c r="GE164" i="24"/>
  <c r="GC164" i="24"/>
  <c r="GF164" i="24"/>
  <c r="GD164" i="24"/>
  <c r="GO85" i="24"/>
  <c r="GQ85" i="24"/>
  <c r="GW85" i="24"/>
  <c r="GR85" i="24"/>
  <c r="GQ53" i="24"/>
  <c r="GR53" i="24"/>
  <c r="GP136" i="24"/>
  <c r="GR136" i="24"/>
  <c r="GP156" i="24"/>
  <c r="GR156" i="24"/>
  <c r="GO156" i="24"/>
  <c r="GQ156" i="24"/>
  <c r="HD80" i="24"/>
  <c r="HC80" i="24"/>
  <c r="HI39" i="24"/>
  <c r="HA39" i="24"/>
  <c r="HB39" i="24"/>
  <c r="HD128" i="24"/>
  <c r="HC128" i="24"/>
  <c r="HB128" i="24"/>
  <c r="HI128" i="24"/>
  <c r="HC148" i="24"/>
  <c r="HD148" i="24"/>
  <c r="HN11" i="24"/>
  <c r="HM11" i="24"/>
  <c r="HU11" i="24"/>
  <c r="HP63" i="24"/>
  <c r="HU63" i="24"/>
  <c r="HN63" i="24"/>
  <c r="HM63" i="24"/>
  <c r="HO63" i="24"/>
  <c r="HU109" i="24"/>
  <c r="HM109" i="24"/>
  <c r="HO109" i="24"/>
  <c r="HN109" i="24"/>
  <c r="HP109" i="24"/>
  <c r="HM140" i="24"/>
  <c r="HP140" i="24"/>
  <c r="HO140" i="24"/>
  <c r="HU140" i="24"/>
  <c r="HN140" i="24"/>
  <c r="HN160" i="24"/>
  <c r="HP160" i="24"/>
  <c r="HM160" i="24"/>
  <c r="HU160" i="24"/>
  <c r="IA28" i="24"/>
  <c r="IB28" i="24"/>
  <c r="HY28" i="24"/>
  <c r="IB57" i="24"/>
  <c r="IA57" i="24"/>
  <c r="HZ57" i="24"/>
  <c r="HY57" i="24"/>
  <c r="HY132" i="24"/>
  <c r="IB132" i="24"/>
  <c r="IG132" i="24"/>
  <c r="IA132" i="24"/>
  <c r="HZ132" i="24"/>
  <c r="IG152" i="24"/>
  <c r="HZ152" i="24"/>
  <c r="HY152" i="24"/>
  <c r="IK82" i="24"/>
  <c r="IS82" i="24"/>
  <c r="IN82" i="24"/>
  <c r="IM82" i="24"/>
  <c r="IS27" i="24"/>
  <c r="IL27" i="24"/>
  <c r="IK27" i="24"/>
  <c r="IM27" i="24"/>
  <c r="IN124" i="24"/>
  <c r="IL124" i="24"/>
  <c r="IS124" i="24"/>
  <c r="IK124" i="24"/>
  <c r="IN144" i="24"/>
  <c r="IL144" i="24"/>
  <c r="IM164" i="24"/>
  <c r="IN164" i="24"/>
  <c r="IZ85" i="24"/>
  <c r="IY85" i="24"/>
  <c r="IW85" i="24"/>
  <c r="JE85" i="24"/>
  <c r="IZ53" i="24"/>
  <c r="IY53" i="24"/>
  <c r="IW53" i="24"/>
  <c r="IX53" i="24"/>
  <c r="JE53" i="24"/>
  <c r="IZ136" i="24"/>
  <c r="IY136" i="24"/>
  <c r="JE136" i="24"/>
  <c r="IW136" i="24"/>
  <c r="IX136" i="24"/>
  <c r="IZ156" i="24"/>
  <c r="JE156" i="24"/>
  <c r="IX156" i="24"/>
  <c r="JL80" i="24"/>
  <c r="JQ80" i="24"/>
  <c r="JJ80" i="24"/>
  <c r="JK80" i="24"/>
  <c r="JI80" i="24"/>
  <c r="JI39" i="24"/>
  <c r="JQ39" i="24"/>
  <c r="JK39" i="24"/>
  <c r="JJ39" i="24"/>
  <c r="JL39" i="24"/>
  <c r="JK128" i="24"/>
  <c r="JI128" i="24"/>
  <c r="JQ128" i="24"/>
  <c r="JJ128" i="24"/>
  <c r="JL128" i="24"/>
  <c r="KC11" i="24"/>
  <c r="JU11" i="24"/>
  <c r="JV11" i="24"/>
  <c r="JX63" i="24"/>
  <c r="JV63" i="24"/>
  <c r="JW63" i="24"/>
  <c r="KC63" i="24"/>
  <c r="JX109" i="24"/>
  <c r="JW109" i="24"/>
  <c r="JW140" i="24"/>
  <c r="JV140" i="24"/>
  <c r="JU140" i="24"/>
  <c r="JX140" i="24"/>
  <c r="KC140" i="24"/>
  <c r="KC160" i="24"/>
  <c r="JW160" i="24"/>
  <c r="IB152" i="24"/>
  <c r="JU63" i="24"/>
  <c r="BA58" i="24"/>
  <c r="BD58" i="24"/>
  <c r="FH27" i="24"/>
  <c r="FM27" i="24"/>
  <c r="BA167" i="24"/>
  <c r="BI167" i="24"/>
  <c r="BD167" i="24"/>
  <c r="BC167" i="24"/>
  <c r="BB167" i="24"/>
  <c r="DI167" i="24"/>
  <c r="DJ167" i="24"/>
  <c r="DQ167" i="24"/>
  <c r="DL167" i="24"/>
  <c r="AK181" i="24"/>
  <c r="AC181" i="24"/>
  <c r="CG181" i="24"/>
  <c r="BY181" i="24"/>
  <c r="BZ181" i="24"/>
  <c r="EC181" i="24"/>
  <c r="DV181" i="24"/>
  <c r="DU181" i="24"/>
  <c r="FY181" i="24"/>
  <c r="FR181" i="24"/>
  <c r="FQ181" i="24"/>
  <c r="HU181" i="24"/>
  <c r="HN181" i="24"/>
  <c r="JQ181" i="24"/>
  <c r="JJ181" i="24"/>
  <c r="AK182" i="24"/>
  <c r="AD182" i="24"/>
  <c r="CG182" i="24"/>
  <c r="BY182" i="24"/>
  <c r="BZ182" i="24"/>
  <c r="EC182" i="24"/>
  <c r="DU182" i="24"/>
  <c r="DV182" i="24"/>
  <c r="FY182" i="24"/>
  <c r="FR182" i="24"/>
  <c r="FQ182" i="24"/>
  <c r="HU182" i="24"/>
  <c r="HM182" i="24"/>
  <c r="AK183" i="24"/>
  <c r="AD183" i="24"/>
  <c r="AC183" i="24"/>
  <c r="BY183" i="24"/>
  <c r="CG183" i="24"/>
  <c r="BZ183" i="24"/>
  <c r="DU183" i="24"/>
  <c r="EC183" i="24"/>
  <c r="DV183" i="24"/>
  <c r="FQ183" i="24"/>
  <c r="FY183" i="24"/>
  <c r="AC184" i="24"/>
  <c r="AD184" i="24"/>
  <c r="AK184" i="24"/>
  <c r="BY184" i="24"/>
  <c r="CG184" i="24"/>
  <c r="BZ184" i="24"/>
  <c r="HD90" i="24"/>
  <c r="HC90" i="24"/>
  <c r="AD130" i="24"/>
  <c r="JX11" i="24"/>
  <c r="IK164" i="24"/>
  <c r="BA161" i="24"/>
  <c r="BB161" i="24"/>
  <c r="BI161" i="24"/>
  <c r="BD161" i="24"/>
  <c r="BC161" i="24"/>
  <c r="DQ161" i="24"/>
  <c r="DK161" i="24"/>
  <c r="DL161" i="24"/>
  <c r="DJ161" i="24"/>
  <c r="DI161" i="24"/>
  <c r="R163" i="24"/>
  <c r="Y163" i="24"/>
  <c r="CG163" i="24"/>
  <c r="BY163" i="24"/>
  <c r="CB163" i="24"/>
  <c r="EH163" i="24"/>
  <c r="EJ163" i="24"/>
  <c r="EG163" i="24"/>
  <c r="EO163" i="24"/>
  <c r="AO165" i="24"/>
  <c r="AR165" i="24"/>
  <c r="AQ165" i="24"/>
  <c r="CX165" i="24"/>
  <c r="CW165" i="24"/>
  <c r="CZ165" i="24"/>
  <c r="CY165" i="24"/>
  <c r="IM124" i="24"/>
  <c r="AF130" i="24"/>
  <c r="JW11" i="24"/>
  <c r="AC182" i="24"/>
  <c r="BI99" i="24"/>
  <c r="BD99" i="24"/>
  <c r="DQ99" i="24"/>
  <c r="DJ99" i="24"/>
  <c r="CX47" i="24"/>
  <c r="CZ47" i="24"/>
  <c r="BB158" i="24"/>
  <c r="BD158" i="24"/>
  <c r="BA158" i="24"/>
  <c r="BI158" i="24"/>
  <c r="DQ158" i="24"/>
  <c r="DL158" i="24"/>
  <c r="GE105" i="24"/>
  <c r="JW28" i="24"/>
  <c r="KC132" i="24"/>
  <c r="T151" i="24"/>
  <c r="Y151" i="24"/>
  <c r="S151" i="24"/>
  <c r="BY151" i="24"/>
  <c r="CA151" i="24"/>
  <c r="CB151" i="24"/>
  <c r="BZ151" i="24"/>
  <c r="CG151" i="24"/>
  <c r="EH151" i="24"/>
  <c r="EJ151" i="24"/>
  <c r="EI151" i="24"/>
  <c r="EO151" i="24"/>
  <c r="EG151" i="24"/>
  <c r="AC153" i="24"/>
  <c r="AE153" i="24"/>
  <c r="AK153" i="24"/>
  <c r="AD153" i="24"/>
  <c r="CK153" i="24"/>
  <c r="CN153" i="24"/>
  <c r="EU153" i="24"/>
  <c r="EV153" i="24"/>
  <c r="FA153" i="24"/>
  <c r="ES153" i="24"/>
  <c r="ET153" i="24"/>
  <c r="BI155" i="24"/>
  <c r="BA155" i="24"/>
  <c r="BB155" i="24"/>
  <c r="BD155" i="24"/>
  <c r="DJ155" i="24"/>
  <c r="DQ155" i="24"/>
  <c r="DI155" i="24"/>
  <c r="BY160" i="24"/>
  <c r="BZ160" i="24"/>
  <c r="CG160" i="24"/>
  <c r="EO160" i="24"/>
  <c r="EI160" i="24"/>
  <c r="EG160" i="24"/>
  <c r="EH160" i="24"/>
  <c r="EH166" i="24"/>
  <c r="BB58" i="24"/>
  <c r="AK167" i="24"/>
  <c r="JI181" i="24"/>
  <c r="AO153" i="24"/>
  <c r="JX132" i="24"/>
  <c r="JU57" i="24"/>
  <c r="EI166" i="24"/>
  <c r="DK167" i="24"/>
  <c r="BI58" i="24"/>
  <c r="GE82" i="24"/>
  <c r="BP162" i="24"/>
  <c r="JU109" i="24"/>
  <c r="R143" i="24"/>
  <c r="T143" i="24"/>
  <c r="BZ143" i="24"/>
  <c r="CB143" i="24"/>
  <c r="EG143" i="24"/>
  <c r="EJ143" i="24"/>
  <c r="EI143" i="24"/>
  <c r="HC39" i="24"/>
  <c r="EO166" i="24"/>
  <c r="FA154" i="24"/>
  <c r="BD148" i="24"/>
  <c r="GW156" i="24"/>
  <c r="HM181" i="24"/>
  <c r="JV109" i="24"/>
  <c r="GC144" i="24"/>
  <c r="CN77" i="24"/>
  <c r="CK77" i="24"/>
  <c r="CS77" i="24"/>
  <c r="CL77" i="24"/>
  <c r="CM77" i="24"/>
  <c r="ES77" i="24"/>
  <c r="FA77" i="24"/>
  <c r="ET77" i="24"/>
  <c r="DW152" i="24"/>
  <c r="DU152" i="24"/>
  <c r="EC152" i="24"/>
  <c r="DX152" i="24"/>
  <c r="DV152" i="24"/>
  <c r="FM163" i="24"/>
  <c r="FH163" i="24"/>
  <c r="GW166" i="24"/>
  <c r="GQ166" i="24"/>
  <c r="GR166" i="24"/>
  <c r="DW14" i="24"/>
  <c r="DU14" i="24"/>
  <c r="FQ31" i="24"/>
  <c r="FT31" i="24"/>
  <c r="FR31" i="24"/>
  <c r="FS31" i="24"/>
  <c r="FY31" i="24"/>
  <c r="IA31" i="24"/>
  <c r="BM162" i="24"/>
  <c r="BO162" i="24"/>
  <c r="HI109" i="24"/>
  <c r="HB109" i="24"/>
  <c r="HC109" i="24"/>
  <c r="IY156" i="24"/>
  <c r="JL148" i="24"/>
  <c r="DK155" i="24"/>
  <c r="HD159" i="24"/>
  <c r="CB82" i="24"/>
  <c r="JU132" i="24"/>
  <c r="DW44" i="24"/>
  <c r="DV44" i="24"/>
  <c r="DU44" i="24"/>
  <c r="IG57" i="24"/>
  <c r="BB96" i="24"/>
  <c r="BC96" i="24"/>
  <c r="DQ96" i="24"/>
  <c r="DL96" i="24"/>
  <c r="BP131" i="24"/>
  <c r="BU131" i="24"/>
  <c r="BN131" i="24"/>
  <c r="EU151" i="24"/>
  <c r="ET151" i="24"/>
  <c r="FA151" i="24"/>
  <c r="ES151" i="24"/>
  <c r="EV151" i="24"/>
  <c r="CY153" i="24"/>
  <c r="DE153" i="24"/>
  <c r="CW153" i="24"/>
  <c r="CX153" i="24"/>
  <c r="CZ153" i="24"/>
  <c r="FG166" i="24"/>
  <c r="FH166" i="24"/>
  <c r="FM166" i="24"/>
  <c r="HA156" i="24"/>
  <c r="HD156" i="24"/>
  <c r="HC156" i="24"/>
  <c r="HP128" i="24"/>
  <c r="HO128" i="24"/>
  <c r="HU128" i="24"/>
  <c r="HN128" i="24"/>
  <c r="HY140" i="24"/>
  <c r="HZ140" i="24"/>
  <c r="IB140" i="24"/>
  <c r="IG140" i="24"/>
  <c r="IA140" i="24"/>
  <c r="IL57" i="24"/>
  <c r="IN57" i="24"/>
  <c r="IM57" i="24"/>
  <c r="IM152" i="24"/>
  <c r="IN152" i="24"/>
  <c r="IK152" i="24"/>
  <c r="IZ144" i="24"/>
  <c r="IY144" i="24"/>
  <c r="JK53" i="24"/>
  <c r="JL53" i="24"/>
  <c r="HN183" i="24"/>
  <c r="GK124" i="24"/>
  <c r="BM11" i="24"/>
  <c r="BN11" i="24"/>
  <c r="DV11" i="24"/>
  <c r="DW11" i="24"/>
  <c r="CG13" i="24"/>
  <c r="CA13" i="24"/>
  <c r="BN152" i="24"/>
  <c r="BP152" i="24"/>
  <c r="AW163" i="24"/>
  <c r="AO163" i="24"/>
  <c r="FY13" i="24"/>
  <c r="FS13" i="24"/>
  <c r="FT13" i="24"/>
  <c r="FY162" i="24"/>
  <c r="FQ162" i="24"/>
  <c r="FS162" i="24"/>
  <c r="FT162" i="24"/>
  <c r="FR162" i="24"/>
  <c r="GD134" i="24"/>
  <c r="GE134" i="24"/>
  <c r="GC134" i="24"/>
  <c r="HM101" i="24"/>
  <c r="HU101" i="24"/>
  <c r="HN101" i="24"/>
  <c r="HP101" i="24"/>
  <c r="HU130" i="24"/>
  <c r="HN130" i="24"/>
  <c r="HN150" i="24"/>
  <c r="HP150" i="24"/>
  <c r="IG162" i="24"/>
  <c r="HZ162" i="24"/>
  <c r="HY162" i="24"/>
  <c r="IB162" i="24"/>
  <c r="IA162" i="24"/>
  <c r="IZ166" i="24"/>
  <c r="JE166" i="24"/>
  <c r="IX166" i="24"/>
  <c r="IW166" i="24"/>
  <c r="IN105" i="24"/>
  <c r="HU183" i="24"/>
  <c r="HO160" i="24"/>
  <c r="CA82" i="24"/>
  <c r="GE124" i="24"/>
  <c r="FR13" i="24"/>
  <c r="BU14" i="24"/>
  <c r="BO14" i="24"/>
  <c r="BM14" i="24"/>
  <c r="HZ28" i="24"/>
  <c r="CW77" i="24"/>
  <c r="CX77" i="24"/>
  <c r="CW73" i="24"/>
  <c r="CZ73" i="24"/>
  <c r="CY73" i="24"/>
  <c r="E147" i="24"/>
  <c r="G147" i="24"/>
  <c r="H147" i="24"/>
  <c r="F147" i="24"/>
  <c r="M147" i="24"/>
  <c r="BO147" i="24"/>
  <c r="BN147" i="24"/>
  <c r="BU147" i="24"/>
  <c r="DW147" i="24"/>
  <c r="DU147" i="24"/>
  <c r="DV147" i="24"/>
  <c r="DX147" i="24"/>
  <c r="EC147" i="24"/>
  <c r="BN150" i="24"/>
  <c r="BU150" i="24"/>
  <c r="BO150" i="24"/>
  <c r="BP150" i="24"/>
  <c r="BM150" i="24"/>
  <c r="DW150" i="24"/>
  <c r="EC150" i="24"/>
  <c r="DU150" i="24"/>
  <c r="DE181" i="24"/>
  <c r="CW181" i="24"/>
  <c r="BA184" i="24"/>
  <c r="BI184" i="24"/>
  <c r="BB184" i="24"/>
  <c r="ES184" i="24"/>
  <c r="FA184" i="24"/>
  <c r="ET184" i="24"/>
  <c r="GO184" i="24"/>
  <c r="GP184" i="24"/>
  <c r="GW184" i="24"/>
  <c r="IK184" i="24"/>
  <c r="IS184" i="24"/>
  <c r="IL184" i="24"/>
  <c r="E185" i="24"/>
  <c r="F185" i="24"/>
  <c r="M185" i="24"/>
  <c r="BA185" i="24"/>
  <c r="BI185" i="24"/>
  <c r="BB185" i="24"/>
  <c r="DE185" i="24"/>
  <c r="CX185" i="24"/>
  <c r="CW185" i="24"/>
  <c r="FA185" i="24"/>
  <c r="ET185" i="24"/>
  <c r="GW185" i="24"/>
  <c r="GO185" i="24"/>
  <c r="IK185" i="24"/>
  <c r="IS185" i="24"/>
  <c r="IL185" i="24"/>
  <c r="E186" i="24"/>
  <c r="F186" i="24"/>
  <c r="CW186" i="24"/>
  <c r="DE186" i="24"/>
  <c r="CX186" i="24"/>
  <c r="IK186" i="24"/>
  <c r="IS186" i="24"/>
  <c r="IL186" i="24"/>
  <c r="E187" i="24"/>
  <c r="M187" i="24"/>
  <c r="F187" i="24"/>
  <c r="BA187" i="24"/>
  <c r="BI187" i="24"/>
  <c r="BB187" i="24"/>
  <c r="FQ14" i="24"/>
  <c r="FR14" i="24"/>
  <c r="FY14" i="24"/>
  <c r="FS14" i="24"/>
  <c r="FQ123" i="24"/>
  <c r="FS123" i="24"/>
  <c r="FQ143" i="24"/>
  <c r="FR143" i="24"/>
  <c r="FT143" i="24"/>
  <c r="FS143" i="24"/>
  <c r="FY143" i="24"/>
  <c r="FS163" i="24"/>
  <c r="FY163" i="24"/>
  <c r="FT163" i="24"/>
  <c r="FR163" i="24"/>
  <c r="GE106" i="24"/>
  <c r="GF106" i="24"/>
  <c r="GK106" i="24"/>
  <c r="GC106" i="24"/>
  <c r="GC51" i="24"/>
  <c r="GE51" i="24"/>
  <c r="GF51" i="24"/>
  <c r="GD51" i="24"/>
  <c r="GF135" i="24"/>
  <c r="GC135" i="24"/>
  <c r="GE135" i="24"/>
  <c r="GD135" i="24"/>
  <c r="GK135" i="24"/>
  <c r="GF155" i="24"/>
  <c r="GE155" i="24"/>
  <c r="GO96" i="24"/>
  <c r="GR96" i="24"/>
  <c r="GO98" i="24"/>
  <c r="GQ98" i="24"/>
  <c r="GR98" i="24"/>
  <c r="GP127" i="24"/>
  <c r="GW127" i="24"/>
  <c r="GR127" i="24"/>
  <c r="GO127" i="24"/>
  <c r="GW167" i="24"/>
  <c r="GP167" i="24"/>
  <c r="GR167" i="24"/>
  <c r="GO167" i="24"/>
  <c r="GQ167" i="24"/>
  <c r="HA79" i="24"/>
  <c r="HI79" i="24"/>
  <c r="HB79" i="24"/>
  <c r="HD79" i="24"/>
  <c r="HA108" i="24"/>
  <c r="HI108" i="24"/>
  <c r="HB108" i="24"/>
  <c r="HD108" i="24"/>
  <c r="HC108" i="24"/>
  <c r="HB139" i="24"/>
  <c r="HD139" i="24"/>
  <c r="HO44" i="24"/>
  <c r="HU44" i="24"/>
  <c r="HP44" i="24"/>
  <c r="HN44" i="24"/>
  <c r="HM44" i="24"/>
  <c r="HM73" i="24"/>
  <c r="HU73" i="24"/>
  <c r="HP73" i="24"/>
  <c r="HM131" i="24"/>
  <c r="HN131" i="24"/>
  <c r="HO131" i="24"/>
  <c r="HM151" i="24"/>
  <c r="HP151" i="24"/>
  <c r="HO151" i="24"/>
  <c r="IG14" i="24"/>
  <c r="HY14" i="24"/>
  <c r="IG123" i="24"/>
  <c r="HZ123" i="24"/>
  <c r="IB123" i="24"/>
  <c r="HY123" i="24"/>
  <c r="IA123" i="24"/>
  <c r="HZ143" i="24"/>
  <c r="IB143" i="24"/>
  <c r="IS51" i="24"/>
  <c r="IL51" i="24"/>
  <c r="IN51" i="24"/>
  <c r="IM51" i="24"/>
  <c r="IK135" i="24"/>
  <c r="IL135" i="24"/>
  <c r="IM135" i="24"/>
  <c r="IS135" i="24"/>
  <c r="IL155" i="24"/>
  <c r="IN155" i="24"/>
  <c r="IM155" i="24"/>
  <c r="JE96" i="24"/>
  <c r="IW96" i="24"/>
  <c r="IY96" i="24"/>
  <c r="IZ96" i="24"/>
  <c r="JE98" i="24"/>
  <c r="IY98" i="24"/>
  <c r="IX98" i="24"/>
  <c r="IW98" i="24"/>
  <c r="IZ127" i="24"/>
  <c r="JE127" i="24"/>
  <c r="IW127" i="24"/>
  <c r="IY127" i="24"/>
  <c r="IZ147" i="24"/>
  <c r="IX147" i="24"/>
  <c r="JE167" i="24"/>
  <c r="IW167" i="24"/>
  <c r="IY167" i="24"/>
  <c r="JI79" i="24"/>
  <c r="JK79" i="24"/>
  <c r="JL79" i="24"/>
  <c r="JQ79" i="24"/>
  <c r="JJ79" i="24"/>
  <c r="JI108" i="24"/>
  <c r="JJ108" i="24"/>
  <c r="JQ108" i="24"/>
  <c r="JQ139" i="24"/>
  <c r="JJ139" i="24"/>
  <c r="JL139" i="24"/>
  <c r="JK139" i="24"/>
  <c r="JI139" i="24"/>
  <c r="JL159" i="24"/>
  <c r="JJ159" i="24"/>
  <c r="JI159" i="24"/>
  <c r="JK159" i="24"/>
  <c r="KC44" i="24"/>
  <c r="JX44" i="24"/>
  <c r="JV44" i="24"/>
  <c r="JW44" i="24"/>
  <c r="JU73" i="24"/>
  <c r="KC73" i="24"/>
  <c r="JW73" i="24"/>
  <c r="JV73" i="24"/>
  <c r="JX73" i="24"/>
  <c r="JU131" i="24"/>
  <c r="KC131" i="24"/>
  <c r="JV131" i="24"/>
  <c r="JW131" i="24"/>
  <c r="JX131" i="24"/>
  <c r="JW151" i="24"/>
  <c r="JV151" i="24"/>
  <c r="KC151" i="24"/>
  <c r="IY147" i="24"/>
  <c r="FR183" i="24"/>
  <c r="CK164" i="24"/>
  <c r="CM164" i="24"/>
  <c r="CS164" i="24"/>
  <c r="CN164" i="24"/>
  <c r="FR82" i="24"/>
  <c r="FQ82" i="24"/>
  <c r="FT82" i="24"/>
  <c r="FS82" i="24"/>
  <c r="FY144" i="24"/>
  <c r="FT144" i="24"/>
  <c r="FR144" i="24"/>
  <c r="FS144" i="24"/>
  <c r="FQ144" i="24"/>
  <c r="GE53" i="24"/>
  <c r="GD53" i="24"/>
  <c r="GC53" i="24"/>
  <c r="GK53" i="24"/>
  <c r="GP80" i="24"/>
  <c r="GO80" i="24"/>
  <c r="GR80" i="24"/>
  <c r="GW80" i="24"/>
  <c r="GQ148" i="24"/>
  <c r="GR148" i="24"/>
  <c r="GW148" i="24"/>
  <c r="GO148" i="24"/>
  <c r="HA140" i="24"/>
  <c r="HI140" i="24"/>
  <c r="HB140" i="24"/>
  <c r="HC140" i="24"/>
  <c r="HD140" i="24"/>
  <c r="HM57" i="24"/>
  <c r="HU57" i="24"/>
  <c r="HP57" i="24"/>
  <c r="HO57" i="24"/>
  <c r="HM152" i="24"/>
  <c r="HP152" i="24"/>
  <c r="HO152" i="24"/>
  <c r="IG124" i="24"/>
  <c r="HY124" i="24"/>
  <c r="IA124" i="24"/>
  <c r="HZ124" i="24"/>
  <c r="HY144" i="24"/>
  <c r="IG144" i="24"/>
  <c r="IK85" i="24"/>
  <c r="IN85" i="24"/>
  <c r="IM85" i="24"/>
  <c r="IL85" i="24"/>
  <c r="IS85" i="24"/>
  <c r="IN136" i="24"/>
  <c r="IK136" i="24"/>
  <c r="IS136" i="24"/>
  <c r="IL136" i="24"/>
  <c r="IZ80" i="24"/>
  <c r="JE80" i="24"/>
  <c r="IY80" i="24"/>
  <c r="IX80" i="24"/>
  <c r="IZ39" i="24"/>
  <c r="IY39" i="24"/>
  <c r="IX39" i="24"/>
  <c r="JE39" i="24"/>
  <c r="IW39" i="24"/>
  <c r="IX148" i="24"/>
  <c r="IZ148" i="24"/>
  <c r="IY148" i="24"/>
  <c r="JE148" i="24"/>
  <c r="JL63" i="24"/>
  <c r="JQ63" i="24"/>
  <c r="JJ63" i="24"/>
  <c r="JK140" i="24"/>
  <c r="JL140" i="24"/>
  <c r="JJ160" i="24"/>
  <c r="JQ160" i="24"/>
  <c r="JL160" i="24"/>
  <c r="JX57" i="24"/>
  <c r="JW57" i="24"/>
  <c r="KC57" i="24"/>
  <c r="JX152" i="24"/>
  <c r="JW152" i="24"/>
  <c r="KC152" i="24"/>
  <c r="JI63" i="24"/>
  <c r="HB159" i="24"/>
  <c r="CL121" i="24"/>
  <c r="CN121" i="24"/>
  <c r="ES121" i="24"/>
  <c r="EU121" i="24"/>
  <c r="ET121" i="24"/>
  <c r="AC149" i="24"/>
  <c r="AF149" i="24"/>
  <c r="AD149" i="24"/>
  <c r="AK149" i="24"/>
  <c r="FA149" i="24"/>
  <c r="EV149" i="24"/>
  <c r="ET149" i="24"/>
  <c r="CY157" i="24"/>
  <c r="CZ157" i="24"/>
  <c r="FH157" i="24"/>
  <c r="FM157" i="24"/>
  <c r="FE157" i="24"/>
  <c r="AE167" i="24"/>
  <c r="AC167" i="24"/>
  <c r="AD167" i="24"/>
  <c r="CL167" i="24"/>
  <c r="CS167" i="24"/>
  <c r="CN167" i="24"/>
  <c r="CM167" i="24"/>
  <c r="FT40" i="24"/>
  <c r="FY40" i="24"/>
  <c r="FS40" i="24"/>
  <c r="FQ40" i="24"/>
  <c r="FR40" i="24"/>
  <c r="FR48" i="24"/>
  <c r="FY48" i="24"/>
  <c r="FT48" i="24"/>
  <c r="FY125" i="24"/>
  <c r="FR125" i="24"/>
  <c r="FT125" i="24"/>
  <c r="FR145" i="24"/>
  <c r="FQ145" i="24"/>
  <c r="FS145" i="24"/>
  <c r="FT145" i="24"/>
  <c r="FS165" i="24"/>
  <c r="FY165" i="24"/>
  <c r="FR165" i="24"/>
  <c r="FQ165" i="24"/>
  <c r="FT165" i="24"/>
  <c r="GC99" i="24"/>
  <c r="GF99" i="24"/>
  <c r="GK30" i="24"/>
  <c r="GF30" i="24"/>
  <c r="GD30" i="24"/>
  <c r="GE30" i="24"/>
  <c r="GE137" i="24"/>
  <c r="GF137" i="24"/>
  <c r="GC137" i="24"/>
  <c r="GK157" i="24"/>
  <c r="GD157" i="24"/>
  <c r="GC157" i="24"/>
  <c r="GW129" i="24"/>
  <c r="GQ129" i="24"/>
  <c r="GP129" i="24"/>
  <c r="GR129" i="24"/>
  <c r="HI12" i="24"/>
  <c r="HD12" i="24"/>
  <c r="HC12" i="24"/>
  <c r="HD121" i="24"/>
  <c r="HI121" i="24"/>
  <c r="HD141" i="24"/>
  <c r="HC141" i="24"/>
  <c r="HC161" i="24"/>
  <c r="HB161" i="24"/>
  <c r="HI161" i="24"/>
  <c r="HM60" i="24"/>
  <c r="HO60" i="24"/>
  <c r="HU60" i="24"/>
  <c r="HP60" i="24"/>
  <c r="HO133" i="24"/>
  <c r="HM133" i="24"/>
  <c r="HN133" i="24"/>
  <c r="HZ40" i="24"/>
  <c r="IA40" i="24"/>
  <c r="HY40" i="24"/>
  <c r="HY125" i="24"/>
  <c r="IG125" i="24"/>
  <c r="HZ125" i="24"/>
  <c r="IB125" i="24"/>
  <c r="HZ145" i="24"/>
  <c r="IB145" i="24"/>
  <c r="IG145" i="24"/>
  <c r="IA145" i="24"/>
  <c r="IB165" i="24"/>
  <c r="HY165" i="24"/>
  <c r="IG165" i="24"/>
  <c r="IA165" i="24"/>
  <c r="IK99" i="24"/>
  <c r="IN99" i="24"/>
  <c r="IL99" i="24"/>
  <c r="IM99" i="24"/>
  <c r="IS99" i="24"/>
  <c r="IK30" i="24"/>
  <c r="IM30" i="24"/>
  <c r="IS30" i="24"/>
  <c r="IM137" i="24"/>
  <c r="IL137" i="24"/>
  <c r="IK137" i="24"/>
  <c r="IN157" i="24"/>
  <c r="IK157" i="24"/>
  <c r="IL157" i="24"/>
  <c r="IS157" i="24"/>
  <c r="IM157" i="24"/>
  <c r="IY77" i="24"/>
  <c r="IZ77" i="24"/>
  <c r="JE129" i="24"/>
  <c r="IW129" i="24"/>
  <c r="IX129" i="24"/>
  <c r="IZ129" i="24"/>
  <c r="IY129" i="24"/>
  <c r="JJ12" i="24"/>
  <c r="JL12" i="24"/>
  <c r="JK12" i="24"/>
  <c r="JI12" i="24"/>
  <c r="HO73" i="24"/>
  <c r="DV162" i="24"/>
  <c r="CS121" i="24"/>
  <c r="IS137" i="24"/>
  <c r="HN57" i="24"/>
  <c r="GP77" i="24"/>
  <c r="FQ28" i="24"/>
  <c r="Q60" i="24"/>
  <c r="R60" i="24"/>
  <c r="EO60" i="24"/>
  <c r="EJ60" i="24"/>
  <c r="EH60" i="24"/>
  <c r="EI60" i="24"/>
  <c r="GR149" i="24"/>
  <c r="HO153" i="24"/>
  <c r="DW162" i="24"/>
  <c r="BY60" i="24"/>
  <c r="DE165" i="24"/>
  <c r="HI139" i="24"/>
  <c r="GD137" i="24"/>
  <c r="IG28" i="24"/>
  <c r="BO105" i="24"/>
  <c r="BN105" i="24"/>
  <c r="E19" i="24"/>
  <c r="H19" i="24"/>
  <c r="G19" i="24"/>
  <c r="M19" i="24"/>
  <c r="BO19" i="24"/>
  <c r="BU19" i="24"/>
  <c r="BM19" i="24"/>
  <c r="BP19" i="24"/>
  <c r="BN19" i="24"/>
  <c r="DV19" i="24"/>
  <c r="DX19" i="24"/>
  <c r="DW19" i="24"/>
  <c r="ES51" i="24"/>
  <c r="FA51" i="24"/>
  <c r="ET51" i="24"/>
  <c r="T147" i="24"/>
  <c r="S147" i="24"/>
  <c r="DQ148" i="24"/>
  <c r="DK148" i="24"/>
  <c r="DI148" i="24"/>
  <c r="DV150" i="24"/>
  <c r="AK151" i="24"/>
  <c r="HP153" i="24"/>
  <c r="F183" i="24"/>
  <c r="HC139" i="24"/>
  <c r="HP28" i="24"/>
  <c r="JJ182" i="24"/>
  <c r="GD99" i="24"/>
  <c r="KC130" i="24"/>
  <c r="IG163" i="24"/>
  <c r="GO147" i="24"/>
  <c r="BC37" i="24"/>
  <c r="BB37" i="24"/>
  <c r="BD37" i="24"/>
  <c r="BI37" i="24"/>
  <c r="DL37" i="24"/>
  <c r="DJ37" i="24"/>
  <c r="HD39" i="24"/>
  <c r="KC109" i="24"/>
  <c r="CL130" i="24"/>
  <c r="CS130" i="24"/>
  <c r="E131" i="24"/>
  <c r="H131" i="24"/>
  <c r="G131" i="24"/>
  <c r="F131" i="24"/>
  <c r="M131" i="24"/>
  <c r="EC131" i="24"/>
  <c r="DX131" i="24"/>
  <c r="DW131" i="24"/>
  <c r="AC151" i="24"/>
  <c r="AF151" i="24"/>
  <c r="FG153" i="24"/>
  <c r="FE153" i="24"/>
  <c r="FF153" i="24"/>
  <c r="JQ183" i="24"/>
  <c r="AD181" i="24"/>
  <c r="E152" i="24"/>
  <c r="H152" i="24"/>
  <c r="GE37" i="24"/>
  <c r="GK37" i="24"/>
  <c r="GD37" i="24"/>
  <c r="IB142" i="24"/>
  <c r="IG142" i="24"/>
  <c r="FH165" i="24"/>
  <c r="FM165" i="24"/>
  <c r="IL82" i="24"/>
  <c r="E162" i="24"/>
  <c r="H162" i="24"/>
  <c r="FY27" i="24"/>
  <c r="FS27" i="24"/>
  <c r="FQ27" i="24"/>
  <c r="FT27" i="24"/>
  <c r="FR27" i="24"/>
  <c r="FY164" i="24"/>
  <c r="FT164" i="24"/>
  <c r="FQ164" i="24"/>
  <c r="FR164" i="24"/>
  <c r="FS164" i="24"/>
  <c r="GK136" i="24"/>
  <c r="GC136" i="24"/>
  <c r="GE136" i="24"/>
  <c r="GW39" i="24"/>
  <c r="GQ39" i="24"/>
  <c r="GP39" i="24"/>
  <c r="GO39" i="24"/>
  <c r="GR39" i="24"/>
  <c r="HC11" i="24"/>
  <c r="HD11" i="24"/>
  <c r="HZ82" i="24"/>
  <c r="IA82" i="24"/>
  <c r="IG82" i="24"/>
  <c r="HY82" i="24"/>
  <c r="IB82" i="24"/>
  <c r="IN53" i="24"/>
  <c r="IK53" i="24"/>
  <c r="IL53" i="24"/>
  <c r="IM53" i="24"/>
  <c r="IS53" i="24"/>
  <c r="JJ11" i="24"/>
  <c r="JK11" i="24"/>
  <c r="JQ11" i="24"/>
  <c r="BN159" i="24"/>
  <c r="BU159" i="24"/>
  <c r="BP159" i="24"/>
  <c r="IA14" i="24"/>
  <c r="HO11" i="24"/>
  <c r="T163" i="24"/>
  <c r="AE151" i="24"/>
  <c r="JI182" i="24"/>
  <c r="EC19" i="24"/>
  <c r="JW80" i="24"/>
  <c r="GQ96" i="24"/>
  <c r="GK99" i="24"/>
  <c r="JU44" i="24"/>
  <c r="IX85" i="24"/>
  <c r="IK51" i="24"/>
  <c r="Y53" i="24"/>
  <c r="T53" i="24"/>
  <c r="AC130" i="24"/>
  <c r="AE130" i="24"/>
  <c r="CM151" i="24"/>
  <c r="CN151" i="24"/>
  <c r="CL151" i="24"/>
  <c r="CS151" i="24"/>
  <c r="AP153" i="24"/>
  <c r="AW153" i="24"/>
  <c r="AR153" i="24"/>
  <c r="FS140" i="24"/>
  <c r="FT140" i="24"/>
  <c r="GW144" i="24"/>
  <c r="GP144" i="24"/>
  <c r="HD85" i="24"/>
  <c r="HC85" i="24"/>
  <c r="HI85" i="24"/>
  <c r="HB85" i="24"/>
  <c r="HI136" i="24"/>
  <c r="HC136" i="24"/>
  <c r="FH153" i="24"/>
  <c r="GD124" i="24"/>
  <c r="CX82" i="24"/>
  <c r="CZ82" i="24"/>
  <c r="Y149" i="24"/>
  <c r="S149" i="24"/>
  <c r="R149" i="24"/>
  <c r="CG149" i="24"/>
  <c r="CB149" i="24"/>
  <c r="EG149" i="24"/>
  <c r="EI149" i="24"/>
  <c r="EO149" i="24"/>
  <c r="EJ149" i="24"/>
  <c r="G152" i="24"/>
  <c r="BA186" i="24"/>
  <c r="BI186" i="24"/>
  <c r="BB186" i="24"/>
  <c r="IX127" i="24"/>
  <c r="FQ124" i="24"/>
  <c r="FY124" i="24"/>
  <c r="FR124" i="24"/>
  <c r="FS124" i="24"/>
  <c r="FT124" i="24"/>
  <c r="GK85" i="24"/>
  <c r="GD85" i="24"/>
  <c r="GE85" i="24"/>
  <c r="GC85" i="24"/>
  <c r="GF85" i="24"/>
  <c r="GC156" i="24"/>
  <c r="GK156" i="24"/>
  <c r="GD156" i="24"/>
  <c r="GE156" i="24"/>
  <c r="GF156" i="24"/>
  <c r="GP128" i="24"/>
  <c r="GR128" i="24"/>
  <c r="GQ128" i="24"/>
  <c r="HA63" i="24"/>
  <c r="HI63" i="24"/>
  <c r="HD63" i="24"/>
  <c r="HC63" i="24"/>
  <c r="HB63" i="24"/>
  <c r="HI160" i="24"/>
  <c r="HA160" i="24"/>
  <c r="HD160" i="24"/>
  <c r="HC160" i="24"/>
  <c r="HU132" i="24"/>
  <c r="HM132" i="24"/>
  <c r="HN132" i="24"/>
  <c r="HO132" i="24"/>
  <c r="IG27" i="24"/>
  <c r="IA27" i="24"/>
  <c r="HZ27" i="24"/>
  <c r="HY27" i="24"/>
  <c r="IB27" i="24"/>
  <c r="HY164" i="24"/>
  <c r="IG164" i="24"/>
  <c r="HZ164" i="24"/>
  <c r="IB164" i="24"/>
  <c r="IN156" i="24"/>
  <c r="IK156" i="24"/>
  <c r="IL156" i="24"/>
  <c r="IS156" i="24"/>
  <c r="IZ128" i="24"/>
  <c r="IW128" i="24"/>
  <c r="IY128" i="24"/>
  <c r="JE128" i="24"/>
  <c r="JI109" i="24"/>
  <c r="JK109" i="24"/>
  <c r="JL109" i="24"/>
  <c r="JQ109" i="24"/>
  <c r="JV28" i="24"/>
  <c r="JX28" i="24"/>
  <c r="KC28" i="24"/>
  <c r="IN27" i="24"/>
  <c r="GD106" i="24"/>
  <c r="GR90" i="24"/>
  <c r="GP90" i="24"/>
  <c r="GQ90" i="24"/>
  <c r="GO90" i="24"/>
  <c r="GW90" i="24"/>
  <c r="IM156" i="24"/>
  <c r="IB124" i="24"/>
  <c r="IB14" i="24"/>
  <c r="HP11" i="24"/>
  <c r="AF153" i="24"/>
  <c r="GQ136" i="24"/>
  <c r="GP186" i="24"/>
  <c r="EJ160" i="24"/>
  <c r="DU19" i="24"/>
  <c r="IN30" i="24"/>
  <c r="GE99" i="24"/>
  <c r="HZ142" i="24"/>
  <c r="JL108" i="24"/>
  <c r="IZ167" i="24"/>
  <c r="HZ14" i="24"/>
  <c r="GP85" i="24"/>
  <c r="AE48" i="24"/>
  <c r="AK48" i="24"/>
  <c r="FA48" i="24"/>
  <c r="EV48" i="24"/>
  <c r="EU48" i="24"/>
  <c r="BU73" i="24"/>
  <c r="BN73" i="24"/>
  <c r="BM73" i="24"/>
  <c r="BO73" i="24"/>
  <c r="S19" i="24"/>
  <c r="Q19" i="24"/>
  <c r="R19" i="24"/>
  <c r="Y19" i="24"/>
  <c r="BZ19" i="24"/>
  <c r="BY19" i="24"/>
  <c r="CG19" i="24"/>
  <c r="EI19" i="24"/>
  <c r="EH19" i="24"/>
  <c r="EJ19" i="24"/>
  <c r="CA44" i="24"/>
  <c r="BZ44" i="24"/>
  <c r="BY44" i="24"/>
  <c r="S27" i="24"/>
  <c r="R27" i="24"/>
  <c r="Q27" i="24"/>
  <c r="BY27" i="24"/>
  <c r="BZ27" i="24"/>
  <c r="Y38" i="24"/>
  <c r="Q38" i="24"/>
  <c r="S38" i="24"/>
  <c r="BY38" i="24"/>
  <c r="BZ38" i="24"/>
  <c r="EI38" i="24"/>
  <c r="EJ38" i="24"/>
  <c r="EO38" i="24"/>
  <c r="DE109" i="24"/>
  <c r="CW109" i="24"/>
  <c r="M125" i="24"/>
  <c r="H125" i="24"/>
  <c r="G125" i="24"/>
  <c r="F125" i="24"/>
  <c r="BP125" i="24"/>
  <c r="BU125" i="24"/>
  <c r="Q157" i="24"/>
  <c r="S157" i="24"/>
  <c r="EG157" i="24"/>
  <c r="EI157" i="24"/>
  <c r="EO157" i="24"/>
  <c r="EJ157" i="24"/>
  <c r="AQ159" i="24"/>
  <c r="AW159" i="24"/>
  <c r="AR159" i="24"/>
  <c r="CW159" i="24"/>
  <c r="CX159" i="24"/>
  <c r="DE159" i="24"/>
  <c r="FM159" i="24"/>
  <c r="FG159" i="24"/>
  <c r="FH159" i="24"/>
  <c r="GF47" i="24"/>
  <c r="CZ159" i="24"/>
  <c r="EC125" i="24"/>
  <c r="CB44" i="24"/>
  <c r="BD124" i="24"/>
  <c r="DV13" i="24"/>
  <c r="DW13" i="24"/>
  <c r="BI33" i="24"/>
  <c r="BB33" i="24"/>
  <c r="BC33" i="24"/>
  <c r="DI33" i="24"/>
  <c r="DL33" i="24"/>
  <c r="DK33" i="24"/>
  <c r="DL80" i="24"/>
  <c r="DQ80" i="24"/>
  <c r="BM79" i="24"/>
  <c r="BU79" i="24"/>
  <c r="DV79" i="24"/>
  <c r="DW79" i="24"/>
  <c r="E122" i="24"/>
  <c r="F122" i="24"/>
  <c r="BM122" i="24"/>
  <c r="BP122" i="24"/>
  <c r="DU122" i="24"/>
  <c r="DX122" i="24"/>
  <c r="DW122" i="24"/>
  <c r="DV122" i="24"/>
  <c r="AC124" i="24"/>
  <c r="AK124" i="24"/>
  <c r="AE124" i="24"/>
  <c r="CN124" i="24"/>
  <c r="CS124" i="24"/>
  <c r="FA124" i="24"/>
  <c r="EV124" i="24"/>
  <c r="BD132" i="24"/>
  <c r="BC132" i="24"/>
  <c r="BI132" i="24"/>
  <c r="DI132" i="24"/>
  <c r="DJ132" i="24"/>
  <c r="FH109" i="24"/>
  <c r="EH157" i="24"/>
  <c r="BP142" i="24"/>
  <c r="BI63" i="24"/>
  <c r="BD63" i="24"/>
  <c r="BB63" i="24"/>
  <c r="BM101" i="24"/>
  <c r="BP101" i="24"/>
  <c r="BO101" i="24"/>
  <c r="BU101" i="24"/>
  <c r="DK57" i="24"/>
  <c r="DQ57" i="24"/>
  <c r="DI57" i="24"/>
  <c r="CM122" i="24"/>
  <c r="CK122" i="24"/>
  <c r="CN122" i="24"/>
  <c r="CL122" i="24"/>
  <c r="DK124" i="24"/>
  <c r="DI124" i="24"/>
  <c r="DJ124" i="24"/>
  <c r="AK144" i="24"/>
  <c r="AE144" i="24"/>
  <c r="AC144" i="24"/>
  <c r="HM134" i="24"/>
  <c r="HO134" i="24"/>
  <c r="HP134" i="24"/>
  <c r="T38" i="24"/>
  <c r="GE138" i="24"/>
  <c r="JW60" i="24"/>
  <c r="ES124" i="24"/>
  <c r="DW139" i="24"/>
  <c r="AW134" i="24"/>
  <c r="AR134" i="24"/>
  <c r="AQ134" i="24"/>
  <c r="FF134" i="24"/>
  <c r="FH134" i="24"/>
  <c r="DX136" i="24"/>
  <c r="DU136" i="24"/>
  <c r="BD143" i="24"/>
  <c r="BC143" i="24"/>
  <c r="DQ143" i="24"/>
  <c r="DK143" i="24"/>
  <c r="JI121" i="24"/>
  <c r="JQ121" i="24"/>
  <c r="JL121" i="24"/>
  <c r="JK121" i="24"/>
  <c r="JI141" i="24"/>
  <c r="JQ141" i="24"/>
  <c r="JU153" i="24"/>
  <c r="JV153" i="24"/>
  <c r="JW153" i="24"/>
  <c r="AF79" i="24"/>
  <c r="AC79" i="24"/>
  <c r="AK79" i="24"/>
  <c r="EU122" i="24"/>
  <c r="ET122" i="24"/>
  <c r="ES122" i="24"/>
  <c r="BA124" i="24"/>
  <c r="BI124" i="24"/>
  <c r="CW137" i="24"/>
  <c r="CY137" i="24"/>
  <c r="E139" i="24"/>
  <c r="H139" i="24"/>
  <c r="G139" i="24"/>
  <c r="BM139" i="24"/>
  <c r="BP139" i="24"/>
  <c r="BO139" i="24"/>
  <c r="BU139" i="24"/>
  <c r="CS144" i="24"/>
  <c r="CK144" i="24"/>
  <c r="CK161" i="24"/>
  <c r="CN161" i="24"/>
  <c r="CM161" i="24"/>
  <c r="EH165" i="24"/>
  <c r="EJ165" i="24"/>
  <c r="EO165" i="24"/>
  <c r="FT21" i="24"/>
  <c r="FS21" i="24"/>
  <c r="FT146" i="24"/>
  <c r="FS146" i="24"/>
  <c r="FT166" i="24"/>
  <c r="FQ166" i="24"/>
  <c r="GE158" i="24"/>
  <c r="GC158" i="24"/>
  <c r="GK158" i="24"/>
  <c r="GQ130" i="24"/>
  <c r="GR130" i="24"/>
  <c r="HA13" i="24"/>
  <c r="HI13" i="24"/>
  <c r="HB13" i="24"/>
  <c r="HC13" i="24"/>
  <c r="FM137" i="24"/>
  <c r="DU139" i="24"/>
  <c r="CG63" i="24"/>
  <c r="CB63" i="24"/>
  <c r="BZ63" i="24"/>
  <c r="EH63" i="24"/>
  <c r="EJ63" i="24"/>
  <c r="BC146" i="24"/>
  <c r="BI146" i="24"/>
  <c r="BB146" i="24"/>
  <c r="BD146" i="24"/>
  <c r="BA146" i="24"/>
  <c r="DI146" i="24"/>
  <c r="DL146" i="24"/>
  <c r="JX19" i="24"/>
  <c r="DL132" i="24"/>
  <c r="GF138" i="24"/>
  <c r="CL85" i="24"/>
  <c r="CK85" i="24"/>
  <c r="BP99" i="24"/>
  <c r="BU99" i="24"/>
  <c r="EC99" i="24"/>
  <c r="DU99" i="24"/>
  <c r="DI47" i="24"/>
  <c r="DK47" i="24"/>
  <c r="BU58" i="24"/>
  <c r="BP58" i="24"/>
  <c r="BM58" i="24"/>
  <c r="BB27" i="24"/>
  <c r="BA27" i="24"/>
  <c r="BD27" i="24"/>
  <c r="BI27" i="24"/>
  <c r="BC27" i="24"/>
  <c r="DV139" i="24"/>
  <c r="EC139" i="24"/>
  <c r="DV142" i="24"/>
  <c r="DU142" i="24"/>
  <c r="EC142" i="24"/>
  <c r="BY165" i="24"/>
  <c r="CA165" i="24"/>
  <c r="CG165" i="24"/>
  <c r="BZ165" i="24"/>
  <c r="CB165" i="24"/>
  <c r="JW19" i="24"/>
  <c r="CN144" i="24"/>
  <c r="BY157" i="24"/>
  <c r="JJ161" i="24"/>
  <c r="FF79" i="24"/>
  <c r="FH79" i="24"/>
  <c r="BM127" i="24"/>
  <c r="BO127" i="24"/>
  <c r="BP127" i="24"/>
  <c r="BN127" i="24"/>
  <c r="DW127" i="24"/>
  <c r="EC127" i="24"/>
  <c r="AK129" i="24"/>
  <c r="AF129" i="24"/>
  <c r="ES129" i="24"/>
  <c r="EV129" i="24"/>
  <c r="AC132" i="24"/>
  <c r="AF132" i="24"/>
  <c r="CM132" i="24"/>
  <c r="CK132" i="24"/>
  <c r="ES132" i="24"/>
  <c r="ET132" i="24"/>
  <c r="AF58" i="24"/>
  <c r="CK79" i="24"/>
  <c r="CS79" i="24"/>
  <c r="DW142" i="24"/>
  <c r="AD124" i="24"/>
  <c r="JQ161" i="24"/>
  <c r="BC40" i="24"/>
  <c r="BI40" i="24"/>
  <c r="DQ40" i="24"/>
  <c r="DL40" i="24"/>
  <c r="IL47" i="24"/>
  <c r="BA152" i="24"/>
  <c r="BB152" i="24"/>
  <c r="BI152" i="24"/>
  <c r="BD152" i="24"/>
  <c r="S154" i="24"/>
  <c r="R154" i="24"/>
  <c r="Q154" i="24"/>
  <c r="CA154" i="24"/>
  <c r="BZ154" i="24"/>
  <c r="CG154" i="24"/>
  <c r="EI154" i="24"/>
  <c r="EH154" i="24"/>
  <c r="EO154" i="24"/>
  <c r="AP156" i="24"/>
  <c r="AO156" i="24"/>
  <c r="AR156" i="24"/>
  <c r="AW156" i="24"/>
  <c r="GQ162" i="24"/>
  <c r="GR162" i="24"/>
  <c r="IW162" i="24"/>
  <c r="IX162" i="24"/>
  <c r="JK142" i="24"/>
  <c r="EC121" i="24"/>
  <c r="EG154" i="24"/>
  <c r="DQ106" i="24"/>
  <c r="DL106" i="24"/>
  <c r="DE85" i="24"/>
  <c r="CX85" i="24"/>
  <c r="IG126" i="24"/>
  <c r="IA126" i="24"/>
  <c r="JI122" i="24"/>
  <c r="DX85" i="24"/>
  <c r="EC85" i="24"/>
  <c r="BO121" i="24"/>
  <c r="BP121" i="24"/>
  <c r="BU121" i="24"/>
  <c r="BN121" i="24"/>
  <c r="BM121" i="24"/>
  <c r="ES123" i="24"/>
  <c r="FA123" i="24"/>
  <c r="EV123" i="24"/>
  <c r="EU123" i="24"/>
  <c r="DL53" i="24"/>
  <c r="DI53" i="24"/>
  <c r="JJ122" i="24"/>
  <c r="BZ48" i="24"/>
  <c r="CG48" i="24"/>
  <c r="EI48" i="24"/>
  <c r="EG48" i="24"/>
  <c r="EH48" i="24"/>
  <c r="ET57" i="24"/>
  <c r="ES57" i="24"/>
  <c r="BP38" i="24"/>
  <c r="BO38" i="24"/>
  <c r="BA125" i="24"/>
  <c r="BC125" i="24"/>
  <c r="BB125" i="24"/>
  <c r="EG130" i="24"/>
  <c r="EJ130" i="24"/>
  <c r="BA131" i="24"/>
  <c r="BB131" i="24"/>
  <c r="AP141" i="24"/>
  <c r="AQ141" i="24"/>
  <c r="AR141" i="24"/>
  <c r="AE147" i="24"/>
  <c r="AC147" i="24"/>
  <c r="AD147" i="24"/>
  <c r="CK147" i="24"/>
  <c r="CN147" i="24"/>
  <c r="CL147" i="24"/>
  <c r="DU153" i="24"/>
  <c r="DV153" i="24"/>
  <c r="EC153" i="24"/>
  <c r="EU155" i="24"/>
  <c r="FA155" i="24"/>
  <c r="ES155" i="24"/>
  <c r="BZ162" i="24"/>
  <c r="CG162" i="24"/>
  <c r="EI162" i="24"/>
  <c r="EH162" i="24"/>
  <c r="AP164" i="24"/>
  <c r="AR164" i="24"/>
  <c r="AQ164" i="24"/>
  <c r="IG21" i="24"/>
  <c r="IB21" i="24"/>
  <c r="IA21" i="24"/>
  <c r="IW150" i="24"/>
  <c r="JE150" i="24"/>
  <c r="CS123" i="24"/>
  <c r="CK123" i="24"/>
  <c r="EG145" i="24"/>
  <c r="EO145" i="24"/>
  <c r="JK13" i="24"/>
  <c r="R139" i="24"/>
  <c r="JL13" i="24"/>
  <c r="DQ53" i="24"/>
  <c r="JQ122" i="24"/>
  <c r="CN27" i="24"/>
  <c r="CL27" i="24"/>
  <c r="S98" i="24"/>
  <c r="Y98" i="24"/>
  <c r="BO39" i="24"/>
  <c r="BN39" i="24"/>
  <c r="BC122" i="24"/>
  <c r="BA122" i="24"/>
  <c r="T127" i="24"/>
  <c r="R127" i="24"/>
  <c r="CW129" i="24"/>
  <c r="CY129" i="24"/>
  <c r="CX129" i="24"/>
  <c r="BI134" i="24"/>
  <c r="BD134" i="24"/>
  <c r="DQ134" i="24"/>
  <c r="DK134" i="24"/>
  <c r="Y136" i="24"/>
  <c r="R136" i="24"/>
  <c r="FG138" i="24"/>
  <c r="FM138" i="24"/>
  <c r="BN140" i="24"/>
  <c r="BU140" i="24"/>
  <c r="EC140" i="24"/>
  <c r="DU140" i="24"/>
  <c r="IZ130" i="24"/>
  <c r="IY130" i="24"/>
  <c r="JE130" i="24"/>
  <c r="IX130" i="24"/>
  <c r="JV105" i="24"/>
  <c r="KC105" i="24"/>
  <c r="JV154" i="24"/>
  <c r="JU154" i="24"/>
  <c r="AD123" i="24"/>
  <c r="AC123" i="24"/>
  <c r="DI137" i="24"/>
  <c r="DK137" i="24"/>
  <c r="DJ137" i="24"/>
  <c r="Q139" i="24"/>
  <c r="T139" i="24"/>
  <c r="JW105" i="24"/>
  <c r="Y139" i="24"/>
  <c r="CM123" i="24"/>
  <c r="EJ80" i="24"/>
  <c r="EG80" i="24"/>
  <c r="DU63" i="24"/>
  <c r="EC63" i="24"/>
  <c r="BA77" i="24"/>
  <c r="BI77" i="24"/>
  <c r="FH37" i="24"/>
  <c r="FF37" i="24"/>
  <c r="AQ132" i="24"/>
  <c r="AO132" i="24"/>
  <c r="AW132" i="24"/>
  <c r="FM132" i="24"/>
  <c r="FG132" i="24"/>
  <c r="FE132" i="24"/>
  <c r="JX105" i="24"/>
  <c r="IN47" i="24"/>
  <c r="FF156" i="24"/>
  <c r="CK21" i="24"/>
  <c r="CS21" i="24"/>
  <c r="CN21" i="24"/>
  <c r="CL21" i="24"/>
  <c r="ES21" i="24"/>
  <c r="EU21" i="24"/>
  <c r="G53" i="24"/>
  <c r="M53" i="24"/>
  <c r="BN53" i="24"/>
  <c r="BU53" i="24"/>
  <c r="S121" i="24"/>
  <c r="T121" i="24"/>
  <c r="Y121" i="24"/>
  <c r="AO123" i="24"/>
  <c r="AR123" i="24"/>
  <c r="CW123" i="24"/>
  <c r="CX123" i="24"/>
  <c r="G128" i="24"/>
  <c r="H128" i="24"/>
  <c r="E128" i="24"/>
  <c r="M128" i="24"/>
  <c r="EO133" i="24"/>
  <c r="EJ133" i="24"/>
  <c r="EH133" i="24"/>
  <c r="EG133" i="24"/>
  <c r="CW135" i="24"/>
  <c r="CY135" i="24"/>
  <c r="BM137" i="24"/>
  <c r="BU137" i="24"/>
  <c r="BN31" i="24"/>
  <c r="BM31" i="24"/>
  <c r="EU38" i="24"/>
  <c r="ES38" i="24"/>
  <c r="EI125" i="24"/>
  <c r="EO125" i="24"/>
  <c r="EG125" i="24"/>
  <c r="AQ130" i="24"/>
  <c r="AW130" i="24"/>
  <c r="CW130" i="24"/>
  <c r="CY130" i="24"/>
  <c r="CX130" i="24"/>
  <c r="FG130" i="24"/>
  <c r="FF130" i="24"/>
  <c r="FM130" i="24"/>
  <c r="BY131" i="24"/>
  <c r="CG131" i="24"/>
  <c r="FY96" i="24"/>
  <c r="FQ96" i="24"/>
  <c r="FT96" i="24"/>
  <c r="FS96" i="24"/>
  <c r="GC108" i="24"/>
  <c r="GD108" i="24"/>
  <c r="GF108" i="24"/>
  <c r="GD139" i="24"/>
  <c r="GK139" i="24"/>
  <c r="GW44" i="24"/>
  <c r="GQ44" i="24"/>
  <c r="GW73" i="24"/>
  <c r="GP73" i="24"/>
  <c r="GR151" i="24"/>
  <c r="GQ151" i="24"/>
  <c r="GO151" i="24"/>
  <c r="GP151" i="24"/>
  <c r="HA143" i="24"/>
  <c r="HI143" i="24"/>
  <c r="HM51" i="24"/>
  <c r="HU51" i="24"/>
  <c r="HU155" i="24"/>
  <c r="HN155" i="24"/>
  <c r="IK159" i="24"/>
  <c r="IN159" i="24"/>
  <c r="IM159" i="24"/>
  <c r="IW73" i="24"/>
  <c r="JE73" i="24"/>
  <c r="JL14" i="24"/>
  <c r="JJ14" i="24"/>
  <c r="JI143" i="24"/>
  <c r="JJ143" i="24"/>
  <c r="JQ143" i="24"/>
  <c r="JX51" i="24"/>
  <c r="KC51" i="24"/>
  <c r="JU135" i="24"/>
  <c r="JX135" i="24"/>
  <c r="KC135" i="24"/>
  <c r="JW135" i="24"/>
  <c r="EO77" i="24"/>
  <c r="EJ77" i="24"/>
  <c r="F37" i="24"/>
  <c r="H37" i="24"/>
  <c r="AO127" i="24"/>
  <c r="AQ127" i="24"/>
  <c r="AR127" i="24"/>
  <c r="Y134" i="24"/>
  <c r="Q134" i="24"/>
  <c r="EO134" i="24"/>
  <c r="EJ134" i="24"/>
  <c r="AO136" i="24"/>
  <c r="AR136" i="24"/>
  <c r="AQ136" i="24"/>
  <c r="FG136" i="24"/>
  <c r="FF136" i="24"/>
  <c r="CN150" i="24"/>
  <c r="CL150" i="24"/>
  <c r="CS150" i="24"/>
  <c r="ES150" i="24"/>
  <c r="ET150" i="24"/>
  <c r="FA150" i="24"/>
  <c r="DI154" i="24"/>
  <c r="DQ154" i="24"/>
  <c r="FM161" i="24"/>
  <c r="FF161" i="24"/>
  <c r="FE161" i="24"/>
  <c r="DW163" i="24"/>
  <c r="DX163" i="24"/>
  <c r="EC163" i="24"/>
  <c r="DQ181" i="24"/>
  <c r="DI181" i="24"/>
  <c r="JE181" i="24"/>
  <c r="IX181" i="24"/>
  <c r="BU182" i="24"/>
  <c r="BM182" i="24"/>
  <c r="HI182" i="24"/>
  <c r="HB182" i="24"/>
  <c r="Y183" i="24"/>
  <c r="Q183" i="24"/>
  <c r="IW183" i="24"/>
  <c r="IX183" i="24"/>
  <c r="JE183" i="24"/>
  <c r="Q184" i="24"/>
  <c r="Y184" i="24"/>
  <c r="R184" i="24"/>
  <c r="IW184" i="24"/>
  <c r="JE184" i="24"/>
  <c r="DQ185" i="24"/>
  <c r="DJ185" i="24"/>
  <c r="DI186" i="24"/>
  <c r="DJ186" i="24"/>
  <c r="BM187" i="24"/>
  <c r="BN187" i="24"/>
  <c r="FQ80" i="24"/>
  <c r="FR80" i="24"/>
  <c r="FQ128" i="24"/>
  <c r="FT128" i="24"/>
  <c r="GD11" i="24"/>
  <c r="GE11" i="24"/>
  <c r="GC140" i="24"/>
  <c r="GK140" i="24"/>
  <c r="GE140" i="24"/>
  <c r="GF140" i="24"/>
  <c r="GW152" i="24"/>
  <c r="GP152" i="24"/>
  <c r="HI124" i="24"/>
  <c r="HB124" i="24"/>
  <c r="HU53" i="24"/>
  <c r="HP53" i="24"/>
  <c r="HN136" i="24"/>
  <c r="HP136" i="24"/>
  <c r="IB39" i="24"/>
  <c r="HZ39" i="24"/>
  <c r="IS63" i="24"/>
  <c r="IL63" i="24"/>
  <c r="IK63" i="24"/>
  <c r="IZ152" i="24"/>
  <c r="IW152" i="24"/>
  <c r="JE152" i="24"/>
  <c r="JQ27" i="24"/>
  <c r="JI27" i="24"/>
  <c r="JK164" i="24"/>
  <c r="JQ164" i="24"/>
  <c r="JI164" i="24"/>
  <c r="KC136" i="24"/>
  <c r="JW136" i="24"/>
  <c r="BU27" i="24"/>
  <c r="BP27" i="24"/>
  <c r="BU132" i="24"/>
  <c r="BO132" i="24"/>
  <c r="DU132" i="24"/>
  <c r="DW132" i="24"/>
  <c r="DV132" i="24"/>
  <c r="BM138" i="24"/>
  <c r="BN138" i="24"/>
  <c r="AK140" i="24"/>
  <c r="AE140" i="24"/>
  <c r="ET140" i="24"/>
  <c r="EV140" i="24"/>
  <c r="BZ96" i="24"/>
  <c r="BY96" i="24"/>
  <c r="CM19" i="24"/>
  <c r="CS19" i="24"/>
  <c r="FG121" i="24"/>
  <c r="FE121" i="24"/>
  <c r="BO123" i="24"/>
  <c r="BN123" i="24"/>
  <c r="FG133" i="24"/>
  <c r="FE133" i="24"/>
  <c r="DV135" i="24"/>
  <c r="DX135" i="24"/>
  <c r="EC135" i="24"/>
  <c r="DU135" i="24"/>
  <c r="CB14" i="24"/>
  <c r="EV99" i="24"/>
  <c r="EU99" i="24"/>
  <c r="CG31" i="24"/>
  <c r="CB31" i="24"/>
  <c r="BZ31" i="24"/>
  <c r="BB98" i="24"/>
  <c r="BC98" i="24"/>
  <c r="DQ130" i="24"/>
  <c r="DI130" i="24"/>
  <c r="DL130" i="24"/>
  <c r="AC131" i="24"/>
  <c r="AK131" i="24"/>
  <c r="CS142" i="24"/>
  <c r="CK142" i="24"/>
  <c r="BY129" i="24"/>
  <c r="BZ129" i="24"/>
  <c r="S57" i="24"/>
  <c r="T57" i="24"/>
  <c r="S132" i="24"/>
  <c r="Q132" i="24"/>
  <c r="FQ149" i="24"/>
  <c r="FS149" i="24"/>
  <c r="GD141" i="24"/>
  <c r="GF141" i="24"/>
  <c r="IS121" i="24"/>
  <c r="IN121" i="24"/>
  <c r="IY133" i="24"/>
  <c r="IX133" i="24"/>
  <c r="FQ101" i="24"/>
  <c r="FY101" i="24"/>
  <c r="GO37" i="24"/>
  <c r="GQ37" i="24"/>
  <c r="HO158" i="24"/>
  <c r="HN158" i="24"/>
  <c r="JX138" i="24"/>
  <c r="KC138" i="24"/>
  <c r="AR11" i="24"/>
  <c r="JQ186" i="24"/>
  <c r="HP127" i="24"/>
  <c r="HO127" i="24"/>
  <c r="BC12" i="24"/>
  <c r="BB12" i="24"/>
  <c r="AD166" i="24"/>
  <c r="AC166" i="24"/>
  <c r="AF166" i="24"/>
  <c r="AK166" i="24"/>
  <c r="G155" i="24"/>
  <c r="M155" i="24"/>
  <c r="E155" i="24"/>
  <c r="F155" i="24"/>
  <c r="BO161" i="24"/>
  <c r="BN161" i="24"/>
  <c r="BM161" i="24"/>
  <c r="BP161" i="24"/>
  <c r="BU161" i="24"/>
  <c r="EU163" i="24"/>
  <c r="EV163" i="24"/>
  <c r="FA163" i="24"/>
  <c r="ET163" i="24"/>
  <c r="ES163" i="24"/>
  <c r="AF157" i="24"/>
  <c r="AD157" i="24"/>
  <c r="IL77" i="24"/>
  <c r="IK77" i="24"/>
  <c r="FA157" i="24"/>
  <c r="FF151" i="24"/>
  <c r="FG151" i="24"/>
  <c r="FE151" i="24"/>
  <c r="DK156" i="24"/>
  <c r="DL156" i="24"/>
  <c r="DQ156" i="24"/>
  <c r="DI156" i="24"/>
  <c r="AC160" i="24"/>
  <c r="AD160" i="24"/>
  <c r="AF160" i="24"/>
  <c r="CM53" i="24"/>
  <c r="CL53" i="24"/>
  <c r="EI108" i="24"/>
  <c r="EO108" i="24"/>
  <c r="EG108" i="24"/>
  <c r="EH108" i="24"/>
  <c r="DK126" i="24"/>
  <c r="DJ126" i="24"/>
  <c r="DI126" i="24"/>
  <c r="Q128" i="24"/>
  <c r="T128" i="24"/>
  <c r="Y128" i="24"/>
  <c r="EG128" i="24"/>
  <c r="EO128" i="24"/>
  <c r="EH128" i="24"/>
  <c r="FY159" i="24"/>
  <c r="FS159" i="24"/>
  <c r="GQ31" i="24"/>
  <c r="GO31" i="24"/>
  <c r="GQ163" i="24"/>
  <c r="GP163" i="24"/>
  <c r="GR163" i="24"/>
  <c r="GW163" i="24"/>
  <c r="GO163" i="24"/>
  <c r="HU98" i="24"/>
  <c r="HM98" i="24"/>
  <c r="HN98" i="24"/>
  <c r="IA108" i="24"/>
  <c r="IB108" i="24"/>
  <c r="IK151" i="24"/>
  <c r="IN151" i="24"/>
  <c r="IM151" i="24"/>
  <c r="JJ51" i="24"/>
  <c r="JL51" i="24"/>
  <c r="JQ51" i="24"/>
  <c r="JI51" i="24"/>
  <c r="JK51" i="24"/>
  <c r="JW121" i="24"/>
  <c r="HO98" i="24"/>
  <c r="S122" i="24"/>
  <c r="R122" i="24"/>
  <c r="T122" i="24"/>
  <c r="Y122" i="24"/>
  <c r="Q122" i="24"/>
  <c r="Q150" i="24"/>
  <c r="S150" i="24"/>
  <c r="Y150" i="24"/>
  <c r="T150" i="24"/>
  <c r="R150" i="24"/>
  <c r="EI150" i="24"/>
  <c r="EH150" i="24"/>
  <c r="EG150" i="24"/>
  <c r="EO150" i="24"/>
  <c r="EJ150" i="24"/>
  <c r="EI155" i="24"/>
  <c r="EJ155" i="24"/>
  <c r="EO155" i="24"/>
  <c r="EG155" i="24"/>
  <c r="Q158" i="24"/>
  <c r="R158" i="24"/>
  <c r="Y158" i="24"/>
  <c r="T158" i="24"/>
  <c r="EO158" i="24"/>
  <c r="EJ158" i="24"/>
  <c r="EH158" i="24"/>
  <c r="EI158" i="24"/>
  <c r="EG158" i="24"/>
  <c r="Y161" i="24"/>
  <c r="Q161" i="24"/>
  <c r="T161" i="24"/>
  <c r="CG161" i="24"/>
  <c r="BY161" i="24"/>
  <c r="CB161" i="24"/>
  <c r="BZ161" i="24"/>
  <c r="EO161" i="24"/>
  <c r="EI161" i="24"/>
  <c r="EJ161" i="24"/>
  <c r="JJ186" i="24"/>
  <c r="EI37" i="24"/>
  <c r="EH37" i="24"/>
  <c r="EO37" i="24"/>
  <c r="CW11" i="24"/>
  <c r="ES160" i="24"/>
  <c r="DL126" i="24"/>
  <c r="ET11" i="24"/>
  <c r="DQ126" i="24"/>
  <c r="FQ184" i="24"/>
  <c r="FY184" i="24"/>
  <c r="FR184" i="24"/>
  <c r="DV185" i="24"/>
  <c r="DU185" i="24"/>
  <c r="EC185" i="24"/>
  <c r="HM185" i="24"/>
  <c r="HN185" i="24"/>
  <c r="AC186" i="24"/>
  <c r="AK186" i="24"/>
  <c r="AD186" i="24"/>
  <c r="FR133" i="24"/>
  <c r="FS133" i="24"/>
  <c r="FT133" i="24"/>
  <c r="FY133" i="24"/>
  <c r="FQ133" i="24"/>
  <c r="GK48" i="24"/>
  <c r="GC48" i="24"/>
  <c r="GF48" i="24"/>
  <c r="GE48" i="24"/>
  <c r="GK165" i="24"/>
  <c r="GC165" i="24"/>
  <c r="GD165" i="24"/>
  <c r="GE165" i="24"/>
  <c r="GF165" i="24"/>
  <c r="GW137" i="24"/>
  <c r="GR137" i="24"/>
  <c r="GQ137" i="24"/>
  <c r="GP137" i="24"/>
  <c r="GO137" i="24"/>
  <c r="HA77" i="24"/>
  <c r="HB77" i="24"/>
  <c r="HI77" i="24"/>
  <c r="IA19" i="24"/>
  <c r="HZ19" i="24"/>
  <c r="IB19" i="24"/>
  <c r="HY19" i="24"/>
  <c r="IN48" i="24"/>
  <c r="IS48" i="24"/>
  <c r="IL48" i="24"/>
  <c r="IK48" i="24"/>
  <c r="IM48" i="24"/>
  <c r="IX30" i="24"/>
  <c r="IZ30" i="24"/>
  <c r="DQ12" i="24"/>
  <c r="DJ12" i="24"/>
  <c r="JJ185" i="24"/>
  <c r="BN155" i="24"/>
  <c r="BP155" i="24"/>
  <c r="BU155" i="24"/>
  <c r="BM155" i="24"/>
  <c r="F158" i="24"/>
  <c r="E158" i="24"/>
  <c r="DV158" i="24"/>
  <c r="EC158" i="24"/>
  <c r="DX158" i="24"/>
  <c r="E161" i="24"/>
  <c r="F161" i="24"/>
  <c r="G161" i="24"/>
  <c r="M161" i="24"/>
  <c r="EC161" i="24"/>
  <c r="DU161" i="24"/>
  <c r="DX161" i="24"/>
  <c r="CL163" i="24"/>
  <c r="CN163" i="24"/>
  <c r="CK163" i="24"/>
  <c r="DK123" i="24"/>
  <c r="DQ123" i="24"/>
  <c r="DE151" i="24"/>
  <c r="CZ151" i="24"/>
  <c r="CX151" i="24"/>
  <c r="AK154" i="24"/>
  <c r="AC154" i="24"/>
  <c r="AD154" i="24"/>
  <c r="AF154" i="24"/>
  <c r="DQ159" i="24"/>
  <c r="DK159" i="24"/>
  <c r="DI159" i="24"/>
  <c r="DL159" i="24"/>
  <c r="DJ159" i="24"/>
  <c r="EU160" i="24"/>
  <c r="ET160" i="24"/>
  <c r="EV160" i="24"/>
  <c r="EV154" i="24"/>
  <c r="AC53" i="24"/>
  <c r="AE53" i="24"/>
  <c r="AD53" i="24"/>
  <c r="JE30" i="24"/>
  <c r="CA108" i="24"/>
  <c r="BZ108" i="24"/>
  <c r="CB108" i="24"/>
  <c r="CG108" i="24"/>
  <c r="BY108" i="24"/>
  <c r="FT139" i="24"/>
  <c r="FY139" i="24"/>
  <c r="GC73" i="24"/>
  <c r="GD73" i="24"/>
  <c r="GK73" i="24"/>
  <c r="GP143" i="24"/>
  <c r="GO143" i="24"/>
  <c r="HD51" i="24"/>
  <c r="HI51" i="24"/>
  <c r="HC51" i="24"/>
  <c r="IL131" i="24"/>
  <c r="IS131" i="24"/>
  <c r="IN131" i="24"/>
  <c r="IK131" i="24"/>
  <c r="IZ31" i="24"/>
  <c r="IX31" i="24"/>
  <c r="IW31" i="24"/>
  <c r="JE31" i="24"/>
  <c r="JE163" i="24"/>
  <c r="IX163" i="24"/>
  <c r="IY163" i="24"/>
  <c r="JJ155" i="24"/>
  <c r="JK155" i="24"/>
  <c r="JX127" i="24"/>
  <c r="JW127" i="24"/>
  <c r="BA51" i="24"/>
  <c r="BD51" i="24"/>
  <c r="BB51" i="24"/>
  <c r="BC51" i="24"/>
  <c r="BY122" i="24"/>
  <c r="CG122" i="24"/>
  <c r="CB122" i="24"/>
  <c r="CA122" i="24"/>
  <c r="BZ122" i="24"/>
  <c r="DJ123" i="24"/>
  <c r="CL73" i="24"/>
  <c r="CK73" i="24"/>
  <c r="ES73" i="24"/>
  <c r="ET73" i="24"/>
  <c r="S37" i="24"/>
  <c r="Y37" i="24"/>
  <c r="BY37" i="24"/>
  <c r="CA37" i="24"/>
  <c r="CB37" i="24"/>
  <c r="BZ37" i="24"/>
  <c r="CY38" i="24"/>
  <c r="CW38" i="24"/>
  <c r="FE38" i="24"/>
  <c r="FG38" i="24"/>
  <c r="FF38" i="24"/>
  <c r="DV161" i="24"/>
  <c r="CZ38" i="24"/>
  <c r="BA47" i="24"/>
  <c r="BI47" i="24"/>
  <c r="BD47" i="24"/>
  <c r="BC47" i="24"/>
  <c r="BB47" i="24"/>
  <c r="DQ47" i="24"/>
  <c r="DL47" i="24"/>
  <c r="DJ47" i="24"/>
  <c r="FQ186" i="24"/>
  <c r="FY186" i="24"/>
  <c r="FR186" i="24"/>
  <c r="CL166" i="24"/>
  <c r="JK149" i="24"/>
  <c r="GD48" i="24"/>
  <c r="AQ162" i="24"/>
  <c r="AO162" i="24"/>
  <c r="AW162" i="24"/>
  <c r="AR162" i="24"/>
  <c r="AP162" i="24"/>
  <c r="CW162" i="24"/>
  <c r="CY162" i="24"/>
  <c r="DE162" i="24"/>
  <c r="CX162" i="24"/>
  <c r="FE162" i="24"/>
  <c r="FM162" i="24"/>
  <c r="FF162" i="24"/>
  <c r="FH162" i="24"/>
  <c r="FG162" i="24"/>
  <c r="E164" i="24"/>
  <c r="G164" i="24"/>
  <c r="F164" i="24"/>
  <c r="H164" i="24"/>
  <c r="M164" i="24"/>
  <c r="BM164" i="24"/>
  <c r="BP164" i="24"/>
  <c r="BO164" i="24"/>
  <c r="BU164" i="24"/>
  <c r="BN164" i="24"/>
  <c r="EC164" i="24"/>
  <c r="DW164" i="24"/>
  <c r="DV164" i="24"/>
  <c r="DU164" i="24"/>
  <c r="DW155" i="24"/>
  <c r="DV155" i="24"/>
  <c r="DX155" i="24"/>
  <c r="EC155" i="24"/>
  <c r="BM158" i="24"/>
  <c r="BN158" i="24"/>
  <c r="BP158" i="24"/>
  <c r="BO158" i="24"/>
  <c r="BU158" i="24"/>
  <c r="AF163" i="24"/>
  <c r="AK163" i="24"/>
  <c r="JQ185" i="24"/>
  <c r="CM157" i="24"/>
  <c r="CL157" i="24"/>
  <c r="CK157" i="24"/>
  <c r="JL133" i="24"/>
  <c r="JI133" i="24"/>
  <c r="AP151" i="24"/>
  <c r="AR151" i="24"/>
  <c r="AQ151" i="24"/>
  <c r="AW151" i="24"/>
  <c r="CM154" i="24"/>
  <c r="CL154" i="24"/>
  <c r="CK154" i="24"/>
  <c r="CS154" i="24"/>
  <c r="CN154" i="24"/>
  <c r="BC156" i="24"/>
  <c r="BD156" i="24"/>
  <c r="BI156" i="24"/>
  <c r="BB156" i="24"/>
  <c r="BA159" i="24"/>
  <c r="BD159" i="24"/>
  <c r="BB159" i="24"/>
  <c r="BI159" i="24"/>
  <c r="CS160" i="24"/>
  <c r="CN160" i="24"/>
  <c r="CM160" i="24"/>
  <c r="CK160" i="24"/>
  <c r="CL160" i="24"/>
  <c r="S108" i="24"/>
  <c r="T108" i="24"/>
  <c r="Y108" i="24"/>
  <c r="R108" i="24"/>
  <c r="BY128" i="24"/>
  <c r="CG128" i="24"/>
  <c r="CA128" i="24"/>
  <c r="FR108" i="24"/>
  <c r="FT108" i="24"/>
  <c r="GF151" i="24"/>
  <c r="GD151" i="24"/>
  <c r="GE151" i="24"/>
  <c r="GK151" i="24"/>
  <c r="GC151" i="24"/>
  <c r="GQ123" i="24"/>
  <c r="GO123" i="24"/>
  <c r="HD106" i="24"/>
  <c r="HC106" i="24"/>
  <c r="HA106" i="24"/>
  <c r="HO147" i="24"/>
  <c r="HP147" i="24"/>
  <c r="IB79" i="24"/>
  <c r="IA79" i="24"/>
  <c r="IG139" i="24"/>
  <c r="IB139" i="24"/>
  <c r="HY139" i="24"/>
  <c r="HZ139" i="24"/>
  <c r="IN44" i="24"/>
  <c r="IL44" i="24"/>
  <c r="IK44" i="24"/>
  <c r="IN73" i="24"/>
  <c r="IM73" i="24"/>
  <c r="IZ14" i="24"/>
  <c r="IY14" i="24"/>
  <c r="IZ123" i="24"/>
  <c r="JE123" i="24"/>
  <c r="IY123" i="24"/>
  <c r="IX123" i="24"/>
  <c r="IW123" i="24"/>
  <c r="JK106" i="24"/>
  <c r="JJ106" i="24"/>
  <c r="JI106" i="24"/>
  <c r="JL106" i="24"/>
  <c r="JQ106" i="24"/>
  <c r="JK135" i="24"/>
  <c r="JJ135" i="24"/>
  <c r="JV96" i="24"/>
  <c r="JU96" i="24"/>
  <c r="JX96" i="24"/>
  <c r="KC96" i="24"/>
  <c r="JU98" i="24"/>
  <c r="JV98" i="24"/>
  <c r="JX98" i="24"/>
  <c r="JW98" i="24"/>
  <c r="KC98" i="24"/>
  <c r="JU147" i="24"/>
  <c r="JV147" i="24"/>
  <c r="JU167" i="24"/>
  <c r="JW167" i="24"/>
  <c r="JW96" i="24"/>
  <c r="AC163" i="24"/>
  <c r="HU185" i="24"/>
  <c r="CZ162" i="24"/>
  <c r="EI122" i="24"/>
  <c r="EG122" i="24"/>
  <c r="EO122" i="24"/>
  <c r="EH122" i="24"/>
  <c r="AQ124" i="24"/>
  <c r="AR124" i="24"/>
  <c r="AW124" i="24"/>
  <c r="AP124" i="24"/>
  <c r="FG124" i="24"/>
  <c r="FM124" i="24"/>
  <c r="FE124" i="24"/>
  <c r="FF124" i="24"/>
  <c r="FH124" i="24"/>
  <c r="BY150" i="24"/>
  <c r="CB150" i="24"/>
  <c r="BZ150" i="24"/>
  <c r="R155" i="24"/>
  <c r="S155" i="24"/>
  <c r="T155" i="24"/>
  <c r="Y155" i="24"/>
  <c r="Q155" i="24"/>
  <c r="CA155" i="24"/>
  <c r="CB155" i="24"/>
  <c r="CG155" i="24"/>
  <c r="CS163" i="24"/>
  <c r="AK157" i="24"/>
  <c r="CG150" i="24"/>
  <c r="IM131" i="24"/>
  <c r="CM166" i="24"/>
  <c r="BB123" i="24"/>
  <c r="CN157" i="24"/>
  <c r="AO151" i="24"/>
  <c r="FM151" i="24"/>
  <c r="DU184" i="24"/>
  <c r="EC184" i="24"/>
  <c r="DV184" i="24"/>
  <c r="HM184" i="24"/>
  <c r="HU184" i="24"/>
  <c r="HN184" i="24"/>
  <c r="JI184" i="24"/>
  <c r="JQ184" i="24"/>
  <c r="JJ184" i="24"/>
  <c r="CG185" i="24"/>
  <c r="BZ185" i="24"/>
  <c r="BY185" i="24"/>
  <c r="FY185" i="24"/>
  <c r="FR185" i="24"/>
  <c r="FQ185" i="24"/>
  <c r="BY186" i="24"/>
  <c r="CG186" i="24"/>
  <c r="BZ186" i="24"/>
  <c r="DU186" i="24"/>
  <c r="EC186" i="24"/>
  <c r="DV186" i="24"/>
  <c r="HM186" i="24"/>
  <c r="HU186" i="24"/>
  <c r="AC187" i="24"/>
  <c r="AK187" i="24"/>
  <c r="AD187" i="24"/>
  <c r="BY187" i="24"/>
  <c r="BZ187" i="24"/>
  <c r="CG187" i="24"/>
  <c r="FS60" i="24"/>
  <c r="FT60" i="24"/>
  <c r="FY60" i="24"/>
  <c r="FR60" i="24"/>
  <c r="FQ60" i="24"/>
  <c r="FS19" i="24"/>
  <c r="FT19" i="24"/>
  <c r="FY153" i="24"/>
  <c r="FS153" i="24"/>
  <c r="FT153" i="24"/>
  <c r="FR153" i="24"/>
  <c r="FQ153" i="24"/>
  <c r="GK125" i="24"/>
  <c r="GD125" i="24"/>
  <c r="GC125" i="24"/>
  <c r="GE125" i="24"/>
  <c r="GF125" i="24"/>
  <c r="GW99" i="24"/>
  <c r="GP99" i="24"/>
  <c r="GO99" i="24"/>
  <c r="GQ99" i="24"/>
  <c r="GR99" i="24"/>
  <c r="GO30" i="24"/>
  <c r="GW30" i="24"/>
  <c r="GQ30" i="24"/>
  <c r="GP30" i="24"/>
  <c r="GO157" i="24"/>
  <c r="GQ157" i="24"/>
  <c r="HB90" i="24"/>
  <c r="HA90" i="24"/>
  <c r="HI90" i="24"/>
  <c r="HA129" i="24"/>
  <c r="HI129" i="24"/>
  <c r="HB129" i="24"/>
  <c r="HD129" i="24"/>
  <c r="HC129" i="24"/>
  <c r="HA149" i="24"/>
  <c r="HC149" i="24"/>
  <c r="HD149" i="24"/>
  <c r="HI149" i="24"/>
  <c r="HB149" i="24"/>
  <c r="HN12" i="24"/>
  <c r="HP12" i="24"/>
  <c r="HU12" i="24"/>
  <c r="HM12" i="24"/>
  <c r="HO12" i="24"/>
  <c r="HP121" i="24"/>
  <c r="HN121" i="24"/>
  <c r="HM121" i="24"/>
  <c r="HO121" i="24"/>
  <c r="HU121" i="24"/>
  <c r="HM141" i="24"/>
  <c r="HU141" i="24"/>
  <c r="HN141" i="24"/>
  <c r="HP141" i="24"/>
  <c r="HO141" i="24"/>
  <c r="IG60" i="24"/>
  <c r="HZ60" i="24"/>
  <c r="IB60" i="24"/>
  <c r="IA60" i="24"/>
  <c r="HY60" i="24"/>
  <c r="HY133" i="24"/>
  <c r="IG133" i="24"/>
  <c r="IA133" i="24"/>
  <c r="HZ133" i="24"/>
  <c r="IB133" i="24"/>
  <c r="HZ153" i="24"/>
  <c r="IA153" i="24"/>
  <c r="IB153" i="24"/>
  <c r="IS40" i="24"/>
  <c r="IK40" i="24"/>
  <c r="IN40" i="24"/>
  <c r="IM40" i="24"/>
  <c r="IS125" i="24"/>
  <c r="IM125" i="24"/>
  <c r="IL125" i="24"/>
  <c r="IN125" i="24"/>
  <c r="IK125" i="24"/>
  <c r="IN145" i="24"/>
  <c r="IM145" i="24"/>
  <c r="IW99" i="24"/>
  <c r="JE99" i="24"/>
  <c r="IY99" i="24"/>
  <c r="IX99" i="24"/>
  <c r="IZ99" i="24"/>
  <c r="JE137" i="24"/>
  <c r="IZ137" i="24"/>
  <c r="IY137" i="24"/>
  <c r="JI90" i="24"/>
  <c r="JJ90" i="24"/>
  <c r="JL90" i="24"/>
  <c r="JK90" i="24"/>
  <c r="JQ90" i="24"/>
  <c r="JJ129" i="24"/>
  <c r="JI129" i="24"/>
  <c r="JQ129" i="24"/>
  <c r="JL129" i="24"/>
  <c r="KC12" i="24"/>
  <c r="JX12" i="24"/>
  <c r="JV12" i="24"/>
  <c r="JU12" i="24"/>
  <c r="JU121" i="24"/>
  <c r="JV121" i="24"/>
  <c r="KC121" i="24"/>
  <c r="JU141" i="24"/>
  <c r="JW141" i="24"/>
  <c r="JX141" i="24"/>
  <c r="KC161" i="24"/>
  <c r="JV161" i="24"/>
  <c r="JU161" i="24"/>
  <c r="JX161" i="24"/>
  <c r="JW161" i="24"/>
  <c r="CS157" i="24"/>
  <c r="DL12" i="24"/>
  <c r="FH151" i="24"/>
  <c r="IY31" i="24"/>
  <c r="H155" i="24"/>
  <c r="CN166" i="24"/>
  <c r="BC123" i="24"/>
  <c r="ET154" i="24"/>
  <c r="CS166" i="24"/>
  <c r="BD123" i="24"/>
  <c r="EV53" i="24"/>
  <c r="S33" i="24"/>
  <c r="T33" i="24"/>
  <c r="EG33" i="24"/>
  <c r="EO33" i="24"/>
  <c r="AC185" i="24"/>
  <c r="AK185" i="24"/>
  <c r="AD185" i="24"/>
  <c r="GD40" i="24"/>
  <c r="GF40" i="24"/>
  <c r="GE40" i="24"/>
  <c r="GC40" i="24"/>
  <c r="GK40" i="24"/>
  <c r="HM161" i="24"/>
  <c r="HP161" i="24"/>
  <c r="HO161" i="24"/>
  <c r="HN161" i="24"/>
  <c r="JK77" i="24"/>
  <c r="JL77" i="24"/>
  <c r="HC77" i="24"/>
  <c r="IY143" i="24"/>
  <c r="M158" i="24"/>
  <c r="BI123" i="24"/>
  <c r="AO124" i="24"/>
  <c r="AE11" i="24"/>
  <c r="AD11" i="24"/>
  <c r="CS11" i="24"/>
  <c r="CN11" i="24"/>
  <c r="AO12" i="24"/>
  <c r="AW12" i="24"/>
  <c r="FM12" i="24"/>
  <c r="FE12" i="24"/>
  <c r="FF12" i="24"/>
  <c r="DL139" i="24"/>
  <c r="BC58" i="24"/>
  <c r="BO159" i="24"/>
  <c r="R109" i="24"/>
  <c r="AO186" i="24"/>
  <c r="AP186" i="24"/>
  <c r="AW186" i="24"/>
  <c r="FQ109" i="24"/>
  <c r="FR109" i="24"/>
  <c r="FT109" i="24"/>
  <c r="FS109" i="24"/>
  <c r="DE157" i="24"/>
  <c r="JJ53" i="24"/>
  <c r="CL63" i="24"/>
  <c r="CM63" i="24"/>
  <c r="S30" i="24"/>
  <c r="Y30" i="24"/>
  <c r="BY30" i="24"/>
  <c r="CG30" i="24"/>
  <c r="CB30" i="24"/>
  <c r="S109" i="24"/>
  <c r="Y109" i="24"/>
  <c r="BY132" i="24"/>
  <c r="CB132" i="24"/>
  <c r="EI132" i="24"/>
  <c r="EJ132" i="24"/>
  <c r="EO132" i="24"/>
  <c r="EG132" i="24"/>
  <c r="AD143" i="24"/>
  <c r="AF143" i="24"/>
  <c r="CK143" i="24"/>
  <c r="CN143" i="24"/>
  <c r="CM143" i="24"/>
  <c r="ES143" i="24"/>
  <c r="EU143" i="24"/>
  <c r="EV143" i="24"/>
  <c r="M156" i="24"/>
  <c r="AQ142" i="24"/>
  <c r="CS134" i="24"/>
  <c r="ET125" i="24"/>
  <c r="DE27" i="24"/>
  <c r="FT63" i="24"/>
  <c r="IX164" i="24"/>
  <c r="FM160" i="24"/>
  <c r="CW157" i="24"/>
  <c r="AE137" i="24"/>
  <c r="JQ53" i="24"/>
  <c r="FH33" i="24"/>
  <c r="FE33" i="24"/>
  <c r="BI65" i="24"/>
  <c r="BC65" i="24"/>
  <c r="BA65" i="24"/>
  <c r="CG28" i="24"/>
  <c r="CA28" i="24"/>
  <c r="EO28" i="24"/>
  <c r="EJ28" i="24"/>
  <c r="FM60" i="24"/>
  <c r="FH60" i="24"/>
  <c r="FE60" i="24"/>
  <c r="FF60" i="24"/>
  <c r="Y105" i="24"/>
  <c r="S105" i="24"/>
  <c r="EI105" i="24"/>
  <c r="EH105" i="24"/>
  <c r="EG105" i="24"/>
  <c r="R99" i="24"/>
  <c r="S99" i="24"/>
  <c r="Q99" i="24"/>
  <c r="CA99" i="24"/>
  <c r="CB99" i="24"/>
  <c r="BY99" i="24"/>
  <c r="EO99" i="24"/>
  <c r="EH99" i="24"/>
  <c r="EI99" i="24"/>
  <c r="DU47" i="24"/>
  <c r="EC47" i="24"/>
  <c r="CM57" i="24"/>
  <c r="CK57" i="24"/>
  <c r="CN57" i="24"/>
  <c r="BA19" i="24"/>
  <c r="BD19" i="24"/>
  <c r="BC19" i="24"/>
  <c r="BB19" i="24"/>
  <c r="DK19" i="24"/>
  <c r="DI19" i="24"/>
  <c r="DL19" i="24"/>
  <c r="DJ19" i="24"/>
  <c r="BC53" i="24"/>
  <c r="BD53" i="24"/>
  <c r="BA53" i="24"/>
  <c r="CW108" i="24"/>
  <c r="CY108" i="24"/>
  <c r="CZ108" i="24"/>
  <c r="BA133" i="24"/>
  <c r="BD133" i="24"/>
  <c r="BC133" i="24"/>
  <c r="BB133" i="24"/>
  <c r="DK133" i="24"/>
  <c r="DL133" i="24"/>
  <c r="Q135" i="24"/>
  <c r="Y135" i="24"/>
  <c r="CG138" i="24"/>
  <c r="BY138" i="24"/>
  <c r="EO138" i="24"/>
  <c r="EI138" i="24"/>
  <c r="AW140" i="24"/>
  <c r="AQ140" i="24"/>
  <c r="AO140" i="24"/>
  <c r="CZ140" i="24"/>
  <c r="CW140" i="24"/>
  <c r="FG80" i="24"/>
  <c r="FE80" i="24"/>
  <c r="DI79" i="24"/>
  <c r="DJ79" i="24"/>
  <c r="DQ79" i="24"/>
  <c r="DL79" i="24"/>
  <c r="BO130" i="24"/>
  <c r="BM130" i="24"/>
  <c r="DU130" i="24"/>
  <c r="EC130" i="24"/>
  <c r="AR131" i="24"/>
  <c r="AP131" i="24"/>
  <c r="FG131" i="24"/>
  <c r="FE131" i="24"/>
  <c r="FH131" i="24"/>
  <c r="FR140" i="24"/>
  <c r="BB142" i="24"/>
  <c r="BD142" i="24"/>
  <c r="BA142" i="24"/>
  <c r="DJ142" i="24"/>
  <c r="DI142" i="24"/>
  <c r="R144" i="24"/>
  <c r="Y144" i="24"/>
  <c r="S144" i="24"/>
  <c r="T144" i="24"/>
  <c r="BA147" i="24"/>
  <c r="BB147" i="24"/>
  <c r="FG27" i="24"/>
  <c r="FE27" i="24"/>
  <c r="CX142" i="24"/>
  <c r="CY142" i="24"/>
  <c r="CW142" i="24"/>
  <c r="DE142" i="24"/>
  <c r="CZ163" i="24"/>
  <c r="CY163" i="24"/>
  <c r="CW163" i="24"/>
  <c r="GO82" i="24"/>
  <c r="GP82" i="24"/>
  <c r="GQ82" i="24"/>
  <c r="GO144" i="24"/>
  <c r="GR144" i="24"/>
  <c r="GQ164" i="24"/>
  <c r="GP164" i="24"/>
  <c r="HD53" i="24"/>
  <c r="HC53" i="24"/>
  <c r="HB53" i="24"/>
  <c r="HA53" i="24"/>
  <c r="HN80" i="24"/>
  <c r="HM80" i="24"/>
  <c r="HO39" i="24"/>
  <c r="HN39" i="24"/>
  <c r="HM39" i="24"/>
  <c r="HM148" i="24"/>
  <c r="HU148" i="24"/>
  <c r="HN148" i="24"/>
  <c r="HP148" i="24"/>
  <c r="HZ11" i="24"/>
  <c r="HY11" i="24"/>
  <c r="IA11" i="24"/>
  <c r="IG11" i="24"/>
  <c r="HZ63" i="24"/>
  <c r="HY63" i="24"/>
  <c r="IA63" i="24"/>
  <c r="IB63" i="24"/>
  <c r="IG63" i="24"/>
  <c r="HY109" i="24"/>
  <c r="HZ109" i="24"/>
  <c r="IG160" i="24"/>
  <c r="IB160" i="24"/>
  <c r="IA160" i="24"/>
  <c r="HY160" i="24"/>
  <c r="HZ160" i="24"/>
  <c r="IK28" i="24"/>
  <c r="IL28" i="24"/>
  <c r="IS28" i="24"/>
  <c r="IN28" i="24"/>
  <c r="IK132" i="24"/>
  <c r="IS132" i="24"/>
  <c r="IN132" i="24"/>
  <c r="IZ82" i="24"/>
  <c r="IX82" i="24"/>
  <c r="IW82" i="24"/>
  <c r="IY82" i="24"/>
  <c r="JE82" i="24"/>
  <c r="IZ27" i="24"/>
  <c r="IX27" i="24"/>
  <c r="IW27" i="24"/>
  <c r="IY27" i="24"/>
  <c r="IZ124" i="24"/>
  <c r="JE124" i="24"/>
  <c r="IX124" i="24"/>
  <c r="IY124" i="24"/>
  <c r="JI85" i="24"/>
  <c r="JJ85" i="24"/>
  <c r="JQ85" i="24"/>
  <c r="JL136" i="24"/>
  <c r="JI136" i="24"/>
  <c r="JQ136" i="24"/>
  <c r="JK136" i="24"/>
  <c r="JJ136" i="24"/>
  <c r="JK156" i="24"/>
  <c r="JI156" i="24"/>
  <c r="JJ156" i="24"/>
  <c r="JQ156" i="24"/>
  <c r="JX80" i="24"/>
  <c r="JV80" i="24"/>
  <c r="JU80" i="24"/>
  <c r="JV39" i="24"/>
  <c r="JU39" i="24"/>
  <c r="KC128" i="24"/>
  <c r="JX128" i="24"/>
  <c r="JV128" i="24"/>
  <c r="JU128" i="24"/>
  <c r="JX148" i="24"/>
  <c r="JW148" i="24"/>
  <c r="KC148" i="24"/>
  <c r="EH98" i="24"/>
  <c r="EI98" i="24"/>
  <c r="EO98" i="24"/>
  <c r="EJ98" i="24"/>
  <c r="EG98" i="24"/>
  <c r="BU141" i="24"/>
  <c r="BO141" i="24"/>
  <c r="EI146" i="24"/>
  <c r="EJ146" i="24"/>
  <c r="Q148" i="24"/>
  <c r="S148" i="24"/>
  <c r="Y148" i="24"/>
  <c r="T148" i="24"/>
  <c r="JV148" i="24"/>
  <c r="DW156" i="24"/>
  <c r="DX156" i="24"/>
  <c r="DV156" i="24"/>
  <c r="CY160" i="24"/>
  <c r="CW160" i="24"/>
  <c r="IA109" i="24"/>
  <c r="CX160" i="24"/>
  <c r="H156" i="24"/>
  <c r="EC141" i="24"/>
  <c r="CX157" i="24"/>
  <c r="IL132" i="24"/>
  <c r="HP80" i="24"/>
  <c r="GR82" i="24"/>
  <c r="BO144" i="24"/>
  <c r="EG146" i="24"/>
  <c r="DU141" i="24"/>
  <c r="BB136" i="24"/>
  <c r="DI77" i="24"/>
  <c r="DK77" i="24"/>
  <c r="DJ77" i="24"/>
  <c r="DL77" i="24"/>
  <c r="DQ77" i="24"/>
  <c r="CY37" i="24"/>
  <c r="CW37" i="24"/>
  <c r="CX37" i="24"/>
  <c r="DE37" i="24"/>
  <c r="FG37" i="24"/>
  <c r="FM37" i="24"/>
  <c r="M38" i="24"/>
  <c r="H38" i="24"/>
  <c r="E38" i="24"/>
  <c r="DU38" i="24"/>
  <c r="DW38" i="24"/>
  <c r="DV38" i="24"/>
  <c r="CW147" i="24"/>
  <c r="CX147" i="24"/>
  <c r="DE147" i="24"/>
  <c r="AQ157" i="24"/>
  <c r="AR157" i="24"/>
  <c r="AO157" i="24"/>
  <c r="AW157" i="24"/>
  <c r="AP163" i="24"/>
  <c r="AR163" i="24"/>
  <c r="FR160" i="24"/>
  <c r="FT160" i="24"/>
  <c r="FQ160" i="24"/>
  <c r="HD136" i="24"/>
  <c r="JI53" i="24"/>
  <c r="M141" i="24"/>
  <c r="G141" i="24"/>
  <c r="R146" i="24"/>
  <c r="Q146" i="24"/>
  <c r="S146" i="24"/>
  <c r="BY148" i="24"/>
  <c r="CG148" i="24"/>
  <c r="E159" i="24"/>
  <c r="H159" i="24"/>
  <c r="DX159" i="24"/>
  <c r="EC159" i="24"/>
  <c r="DV159" i="24"/>
  <c r="AP160" i="24"/>
  <c r="AR160" i="24"/>
  <c r="IW164" i="24"/>
  <c r="AC63" i="24"/>
  <c r="AE63" i="24"/>
  <c r="ES63" i="24"/>
  <c r="FA63" i="24"/>
  <c r="DJ31" i="24"/>
  <c r="DL31" i="24"/>
  <c r="DQ31" i="24"/>
  <c r="DK31" i="24"/>
  <c r="CM48" i="24"/>
  <c r="CL48" i="24"/>
  <c r="CS48" i="24"/>
  <c r="ES48" i="24"/>
  <c r="ET48" i="24"/>
  <c r="FG145" i="24"/>
  <c r="JW128" i="24"/>
  <c r="R98" i="24"/>
  <c r="DJ121" i="24"/>
  <c r="R132" i="24"/>
  <c r="IZ164" i="24"/>
  <c r="AQ145" i="24"/>
  <c r="IB11" i="24"/>
  <c r="IS57" i="24"/>
  <c r="BI96" i="24"/>
  <c r="BD96" i="24"/>
  <c r="BA96" i="24"/>
  <c r="CX149" i="24"/>
  <c r="CZ145" i="24"/>
  <c r="DW144" i="24"/>
  <c r="BZ132" i="24"/>
  <c r="CA65" i="24"/>
  <c r="EV14" i="24"/>
  <c r="FE160" i="24"/>
  <c r="BP144" i="24"/>
  <c r="FM131" i="24"/>
  <c r="DE160" i="24"/>
  <c r="EO146" i="24"/>
  <c r="AR145" i="24"/>
  <c r="EO30" i="24"/>
  <c r="FS11" i="24"/>
  <c r="BM141" i="24"/>
  <c r="BI82" i="24"/>
  <c r="BA82" i="24"/>
  <c r="Y106" i="24"/>
  <c r="R106" i="24"/>
  <c r="CA106" i="24"/>
  <c r="CB106" i="24"/>
  <c r="BY106" i="24"/>
  <c r="CG106" i="24"/>
  <c r="EJ106" i="24"/>
  <c r="EO106" i="24"/>
  <c r="Q39" i="24"/>
  <c r="T39" i="24"/>
  <c r="S39" i="24"/>
  <c r="R39" i="24"/>
  <c r="GK57" i="24"/>
  <c r="GC57" i="24"/>
  <c r="GE57" i="24"/>
  <c r="GF57" i="24"/>
  <c r="HI53" i="24"/>
  <c r="CY145" i="24"/>
  <c r="CN134" i="24"/>
  <c r="FS63" i="24"/>
  <c r="GO164" i="24"/>
  <c r="T98" i="24"/>
  <c r="HU39" i="24"/>
  <c r="HU80" i="24"/>
  <c r="AD48" i="24"/>
  <c r="AC48" i="24"/>
  <c r="GR164" i="24"/>
  <c r="BZ14" i="24"/>
  <c r="AO160" i="24"/>
  <c r="BU144" i="24"/>
  <c r="EH146" i="24"/>
  <c r="FF27" i="24"/>
  <c r="HO148" i="24"/>
  <c r="DU156" i="24"/>
  <c r="IG109" i="24"/>
  <c r="GW82" i="24"/>
  <c r="AK28" i="24"/>
  <c r="AE28" i="24"/>
  <c r="AF28" i="24"/>
  <c r="CS28" i="24"/>
  <c r="CN28" i="24"/>
  <c r="FA28" i="24"/>
  <c r="EU28" i="24"/>
  <c r="EI47" i="24"/>
  <c r="EG47" i="24"/>
  <c r="FQ63" i="24"/>
  <c r="CW21" i="24"/>
  <c r="CZ21" i="24"/>
  <c r="DE21" i="24"/>
  <c r="AO147" i="24"/>
  <c r="AQ147" i="24"/>
  <c r="AW147" i="24"/>
  <c r="AR149" i="24"/>
  <c r="AO149" i="24"/>
  <c r="FY11" i="24"/>
  <c r="FR11" i="24"/>
  <c r="FQ11" i="24"/>
  <c r="FQ140" i="24"/>
  <c r="FY140" i="24"/>
  <c r="GF28" i="24"/>
  <c r="GD28" i="24"/>
  <c r="GK28" i="24"/>
  <c r="GC28" i="24"/>
  <c r="GE28" i="24"/>
  <c r="GE132" i="24"/>
  <c r="GC132" i="24"/>
  <c r="GK132" i="24"/>
  <c r="GD132" i="24"/>
  <c r="GC152" i="24"/>
  <c r="GE152" i="24"/>
  <c r="GR27" i="24"/>
  <c r="GP27" i="24"/>
  <c r="GO27" i="24"/>
  <c r="GW27" i="24"/>
  <c r="HA136" i="24"/>
  <c r="HB136" i="24"/>
  <c r="BY146" i="24"/>
  <c r="BZ146" i="24"/>
  <c r="CB146" i="24"/>
  <c r="CG146" i="24"/>
  <c r="CA146" i="24"/>
  <c r="EH148" i="24"/>
  <c r="EI148" i="24"/>
  <c r="EG148" i="24"/>
  <c r="BM156" i="24"/>
  <c r="BP156" i="24"/>
  <c r="HO80" i="24"/>
  <c r="JE164" i="24"/>
  <c r="AR147" i="24"/>
  <c r="FH160" i="24"/>
  <c r="FY109" i="24"/>
  <c r="FH145" i="24"/>
  <c r="CZ149" i="24"/>
  <c r="CA132" i="24"/>
  <c r="IM28" i="24"/>
  <c r="DE149" i="24"/>
  <c r="CG132" i="24"/>
  <c r="BZ98" i="24"/>
  <c r="EV106" i="24"/>
  <c r="JW39" i="24"/>
  <c r="AQ160" i="24"/>
  <c r="FE142" i="24"/>
  <c r="EC156" i="24"/>
  <c r="IW124" i="24"/>
  <c r="EO11" i="24"/>
  <c r="EJ11" i="24"/>
  <c r="AE14" i="24"/>
  <c r="AD14" i="24"/>
  <c r="FR63" i="24"/>
  <c r="JE27" i="24"/>
  <c r="IM132" i="24"/>
  <c r="F156" i="24"/>
  <c r="H141" i="24"/>
  <c r="CA98" i="24"/>
  <c r="JX39" i="24"/>
  <c r="GF132" i="24"/>
  <c r="HP39" i="24"/>
  <c r="JK85" i="24"/>
  <c r="FM149" i="24"/>
  <c r="DW96" i="24"/>
  <c r="DV96" i="24"/>
  <c r="DU96" i="24"/>
  <c r="EC96" i="24"/>
  <c r="CN106" i="24"/>
  <c r="CS106" i="24"/>
  <c r="GQ144" i="24"/>
  <c r="JL85" i="24"/>
  <c r="BB13" i="24"/>
  <c r="BA13" i="24"/>
  <c r="CG98" i="24"/>
  <c r="R148" i="24"/>
  <c r="IK57" i="24"/>
  <c r="CW145" i="24"/>
  <c r="IK60" i="24"/>
  <c r="FE163" i="24"/>
  <c r="HM128" i="24"/>
  <c r="BU33" i="24"/>
  <c r="BM33" i="24"/>
  <c r="BN33" i="24"/>
  <c r="FG28" i="24"/>
  <c r="FE28" i="24"/>
  <c r="EU51" i="24"/>
  <c r="EV27" i="24"/>
  <c r="DV14" i="24"/>
  <c r="CL79" i="24"/>
  <c r="FM40" i="24"/>
  <c r="FG40" i="24"/>
  <c r="DE105" i="24"/>
  <c r="CZ105" i="24"/>
  <c r="CG85" i="24"/>
  <c r="BZ85" i="24"/>
  <c r="CA85" i="24"/>
  <c r="AC129" i="24"/>
  <c r="AD129" i="24"/>
  <c r="AO134" i="24"/>
  <c r="AP134" i="24"/>
  <c r="BM136" i="24"/>
  <c r="BU136" i="24"/>
  <c r="BP136" i="24"/>
  <c r="BN136" i="24"/>
  <c r="AW137" i="24"/>
  <c r="AO137" i="24"/>
  <c r="EH141" i="24"/>
  <c r="EG141" i="24"/>
  <c r="CK146" i="24"/>
  <c r="CS146" i="24"/>
  <c r="CL152" i="24"/>
  <c r="CS152" i="24"/>
  <c r="CN152" i="24"/>
  <c r="M153" i="24"/>
  <c r="E153" i="24"/>
  <c r="BU77" i="24"/>
  <c r="BO77" i="24"/>
  <c r="BO53" i="24"/>
  <c r="BM53" i="24"/>
  <c r="CL148" i="24"/>
  <c r="CM148" i="24"/>
  <c r="CK148" i="24"/>
  <c r="FA65" i="24"/>
  <c r="ET65" i="24"/>
  <c r="EO27" i="24"/>
  <c r="EJ27" i="24"/>
  <c r="EG27" i="24"/>
  <c r="EH27" i="24"/>
  <c r="AD39" i="24"/>
  <c r="AC39" i="24"/>
  <c r="CL39" i="24"/>
  <c r="CM39" i="24"/>
  <c r="CN51" i="24"/>
  <c r="CL51" i="24"/>
  <c r="CM51" i="24"/>
  <c r="EU126" i="24"/>
  <c r="FA126" i="24"/>
  <c r="BD128" i="24"/>
  <c r="BI128" i="24"/>
  <c r="AE135" i="24"/>
  <c r="AK135" i="24"/>
  <c r="EV138" i="24"/>
  <c r="ES138" i="24"/>
  <c r="DJ140" i="24"/>
  <c r="DQ140" i="24"/>
  <c r="BO151" i="24"/>
  <c r="BN151" i="24"/>
  <c r="BU151" i="24"/>
  <c r="BM151" i="24"/>
  <c r="EO80" i="24"/>
  <c r="EI80" i="24"/>
  <c r="EH80" i="24"/>
  <c r="DQ37" i="24"/>
  <c r="DK37" i="24"/>
  <c r="DI37" i="24"/>
  <c r="DK122" i="24"/>
  <c r="DI122" i="24"/>
  <c r="DK125" i="24"/>
  <c r="DL125" i="24"/>
  <c r="DQ125" i="24"/>
  <c r="EI130" i="24"/>
  <c r="EO130" i="24"/>
  <c r="DK131" i="24"/>
  <c r="DI131" i="24"/>
  <c r="FA144" i="24"/>
  <c r="EV144" i="24"/>
  <c r="ES144" i="24"/>
  <c r="CB162" i="24"/>
  <c r="BY162" i="24"/>
  <c r="FQ33" i="24"/>
  <c r="FT33" i="24"/>
  <c r="FY33" i="24"/>
  <c r="GC47" i="24"/>
  <c r="GK47" i="24"/>
  <c r="GC138" i="24"/>
  <c r="GK138" i="24"/>
  <c r="GF158" i="24"/>
  <c r="GD158" i="24"/>
  <c r="GR101" i="24"/>
  <c r="GW101" i="24"/>
  <c r="HC58" i="24"/>
  <c r="HI58" i="24"/>
  <c r="HC122" i="24"/>
  <c r="HD122" i="24"/>
  <c r="HA122" i="24"/>
  <c r="HI162" i="24"/>
  <c r="HD162" i="24"/>
  <c r="HP105" i="24"/>
  <c r="HN105" i="24"/>
  <c r="HO105" i="24"/>
  <c r="HU105" i="24"/>
  <c r="HM105" i="24"/>
  <c r="HM37" i="24"/>
  <c r="HN37" i="24"/>
  <c r="HP37" i="24"/>
  <c r="HO37" i="24"/>
  <c r="HU134" i="24"/>
  <c r="HN134" i="24"/>
  <c r="HY33" i="24"/>
  <c r="IG33" i="24"/>
  <c r="HZ33" i="24"/>
  <c r="HY166" i="24"/>
  <c r="IB166" i="24"/>
  <c r="IA166" i="24"/>
  <c r="IS47" i="24"/>
  <c r="IK47" i="24"/>
  <c r="IK138" i="24"/>
  <c r="IN138" i="24"/>
  <c r="IS138" i="24"/>
  <c r="JE65" i="24"/>
  <c r="IW65" i="24"/>
  <c r="IZ65" i="24"/>
  <c r="IW101" i="24"/>
  <c r="JE101" i="24"/>
  <c r="JI13" i="24"/>
  <c r="JJ13" i="24"/>
  <c r="JQ142" i="24"/>
  <c r="JJ142" i="24"/>
  <c r="JX37" i="24"/>
  <c r="JV37" i="24"/>
  <c r="JU37" i="24"/>
  <c r="JX154" i="24"/>
  <c r="KC154" i="24"/>
  <c r="EU58" i="24"/>
  <c r="BP73" i="24"/>
  <c r="FA82" i="24"/>
  <c r="EU82" i="24"/>
  <c r="ET31" i="24"/>
  <c r="EV31" i="24"/>
  <c r="AW129" i="24"/>
  <c r="AO129" i="24"/>
  <c r="BA134" i="24"/>
  <c r="BC134" i="24"/>
  <c r="BZ139" i="24"/>
  <c r="CG139" i="24"/>
  <c r="CB139" i="24"/>
  <c r="BY139" i="24"/>
  <c r="AQ146" i="24"/>
  <c r="AR146" i="24"/>
  <c r="AO146" i="24"/>
  <c r="AW146" i="24"/>
  <c r="BO166" i="24"/>
  <c r="BP166" i="24"/>
  <c r="BU166" i="24"/>
  <c r="CS39" i="24"/>
  <c r="EV58" i="24"/>
  <c r="CL135" i="24"/>
  <c r="BB122" i="24"/>
  <c r="DX14" i="24"/>
  <c r="FG58" i="24"/>
  <c r="CW47" i="24"/>
  <c r="DE47" i="24"/>
  <c r="FG47" i="24"/>
  <c r="FE47" i="24"/>
  <c r="DK98" i="24"/>
  <c r="DQ98" i="24"/>
  <c r="DJ98" i="24"/>
  <c r="DI98" i="24"/>
  <c r="S77" i="24"/>
  <c r="R77" i="24"/>
  <c r="CW132" i="24"/>
  <c r="CX132" i="24"/>
  <c r="BI143" i="24"/>
  <c r="BA143" i="24"/>
  <c r="BY133" i="24"/>
  <c r="CG133" i="24"/>
  <c r="CB133" i="24"/>
  <c r="DE138" i="24"/>
  <c r="CW138" i="24"/>
  <c r="CW58" i="24"/>
  <c r="CY58" i="24"/>
  <c r="CX58" i="24"/>
  <c r="CB130" i="24"/>
  <c r="BD125" i="24"/>
  <c r="CZ58" i="24"/>
  <c r="DW77" i="24"/>
  <c r="BP133" i="24"/>
  <c r="R124" i="24"/>
  <c r="BP77" i="24"/>
  <c r="Q124" i="24"/>
  <c r="BD122" i="24"/>
  <c r="ES27" i="24"/>
  <c r="BU90" i="24"/>
  <c r="BN90" i="24"/>
  <c r="BN21" i="24"/>
  <c r="BM21" i="24"/>
  <c r="DW21" i="24"/>
  <c r="DX21" i="24"/>
  <c r="BO125" i="24"/>
  <c r="BM125" i="24"/>
  <c r="DW125" i="24"/>
  <c r="DU125" i="24"/>
  <c r="ES130" i="24"/>
  <c r="ET130" i="24"/>
  <c r="EV130" i="24"/>
  <c r="EU130" i="24"/>
  <c r="AE79" i="24"/>
  <c r="AD79" i="24"/>
  <c r="EU79" i="24"/>
  <c r="ET79" i="24"/>
  <c r="FA79" i="24"/>
  <c r="ES79" i="24"/>
  <c r="CG130" i="24"/>
  <c r="BI125" i="24"/>
  <c r="DE58" i="24"/>
  <c r="EC77" i="24"/>
  <c r="CS126" i="24"/>
  <c r="ET39" i="24"/>
  <c r="BZ82" i="24"/>
  <c r="BA37" i="24"/>
  <c r="DE39" i="24"/>
  <c r="CW39" i="24"/>
  <c r="CS27" i="24"/>
  <c r="DL98" i="24"/>
  <c r="EV60" i="24"/>
  <c r="FA60" i="24"/>
  <c r="BU105" i="24"/>
  <c r="BP105" i="24"/>
  <c r="BC109" i="24"/>
  <c r="BA109" i="24"/>
  <c r="CM121" i="24"/>
  <c r="CK121" i="24"/>
  <c r="CK127" i="24"/>
  <c r="CS127" i="24"/>
  <c r="CL127" i="24"/>
  <c r="DU162" i="24"/>
  <c r="EC162" i="24"/>
  <c r="FR58" i="24"/>
  <c r="FQ58" i="24"/>
  <c r="DV85" i="24"/>
  <c r="DU85" i="24"/>
  <c r="CM124" i="24"/>
  <c r="CK124" i="24"/>
  <c r="AQ126" i="24"/>
  <c r="AW126" i="24"/>
  <c r="FG126" i="24"/>
  <c r="FE126" i="24"/>
  <c r="CM155" i="24"/>
  <c r="CL155" i="24"/>
  <c r="FS125" i="24"/>
  <c r="FQ125" i="24"/>
  <c r="GW77" i="24"/>
  <c r="GR77" i="24"/>
  <c r="HA121" i="24"/>
  <c r="HC121" i="24"/>
  <c r="HB141" i="24"/>
  <c r="HA141" i="24"/>
  <c r="HM19" i="24"/>
  <c r="HP19" i="24"/>
  <c r="HU19" i="24"/>
  <c r="HU133" i="24"/>
  <c r="HP133" i="24"/>
  <c r="IA48" i="24"/>
  <c r="IG48" i="24"/>
  <c r="HZ48" i="24"/>
  <c r="IZ90" i="24"/>
  <c r="JE90" i="24"/>
  <c r="IY149" i="24"/>
  <c r="IZ149" i="24"/>
  <c r="KC133" i="24"/>
  <c r="JV133" i="24"/>
  <c r="JU133" i="24"/>
  <c r="BO27" i="24"/>
  <c r="BM27" i="24"/>
  <c r="FG77" i="24"/>
  <c r="FM77" i="24"/>
  <c r="EJ57" i="24"/>
  <c r="EO57" i="24"/>
  <c r="FA139" i="24"/>
  <c r="ES139" i="24"/>
  <c r="CZ144" i="24"/>
  <c r="CY144" i="24"/>
  <c r="R151" i="24"/>
  <c r="Q151" i="24"/>
  <c r="FA21" i="24"/>
  <c r="ET21" i="24"/>
  <c r="CY53" i="24"/>
  <c r="DE53" i="24"/>
  <c r="DW123" i="24"/>
  <c r="EC123" i="24"/>
  <c r="BN154" i="24"/>
  <c r="BM154" i="24"/>
  <c r="HI141" i="24"/>
  <c r="HZ165" i="24"/>
  <c r="GO77" i="24"/>
  <c r="IW90" i="24"/>
  <c r="Y39" i="24"/>
  <c r="S131" i="24"/>
  <c r="Q131" i="24"/>
  <c r="EI131" i="24"/>
  <c r="EG131" i="24"/>
  <c r="AC133" i="24"/>
  <c r="AD133" i="24"/>
  <c r="R140" i="24"/>
  <c r="Y140" i="24"/>
  <c r="S140" i="24"/>
  <c r="DK150" i="24"/>
  <c r="DL150" i="24"/>
  <c r="DQ150" i="24"/>
  <c r="HU153" i="24"/>
  <c r="GC30" i="24"/>
  <c r="HB121" i="24"/>
  <c r="JJ141" i="24"/>
  <c r="HN60" i="24"/>
  <c r="IX90" i="24"/>
  <c r="IW77" i="24"/>
  <c r="CA48" i="24"/>
  <c r="AK53" i="24"/>
  <c r="GK108" i="24"/>
  <c r="HN157" i="24"/>
  <c r="T84" i="24"/>
  <c r="JQ131" i="24"/>
  <c r="FQ134" i="24"/>
  <c r="FY134" i="24"/>
  <c r="FR134" i="24"/>
  <c r="FT134" i="24"/>
  <c r="FS134" i="24"/>
  <c r="GC33" i="24"/>
  <c r="GD33" i="24"/>
  <c r="GK33" i="24"/>
  <c r="GF33" i="24"/>
  <c r="GE33" i="24"/>
  <c r="GF146" i="24"/>
  <c r="GE146" i="24"/>
  <c r="GP47" i="24"/>
  <c r="GQ47" i="24"/>
  <c r="GR47" i="24"/>
  <c r="GO47" i="24"/>
  <c r="GW47" i="24"/>
  <c r="GW138" i="24"/>
  <c r="GO138" i="24"/>
  <c r="GQ138" i="24"/>
  <c r="GP138" i="24"/>
  <c r="GR138" i="24"/>
  <c r="HI65" i="24"/>
  <c r="HD65" i="24"/>
  <c r="HC65" i="24"/>
  <c r="HI130" i="24"/>
  <c r="HA130" i="24"/>
  <c r="HD130" i="24"/>
  <c r="HC130" i="24"/>
  <c r="HB130" i="24"/>
  <c r="HN13" i="24"/>
  <c r="HU13" i="24"/>
  <c r="HM13" i="24"/>
  <c r="HO13" i="24"/>
  <c r="HP13" i="24"/>
  <c r="HM58" i="24"/>
  <c r="HO58" i="24"/>
  <c r="HU58" i="24"/>
  <c r="HN58" i="24"/>
  <c r="HP58" i="24"/>
  <c r="HP142" i="24"/>
  <c r="HO142" i="24"/>
  <c r="HU142" i="24"/>
  <c r="HN142" i="24"/>
  <c r="HM142" i="24"/>
  <c r="HM162" i="24"/>
  <c r="HO162" i="24"/>
  <c r="HP162" i="24"/>
  <c r="HN162" i="24"/>
  <c r="HU162" i="24"/>
  <c r="HY105" i="24"/>
  <c r="IA105" i="24"/>
  <c r="IB105" i="24"/>
  <c r="IG105" i="24"/>
  <c r="HZ105" i="24"/>
  <c r="IG134" i="24"/>
  <c r="HZ134" i="24"/>
  <c r="IA134" i="24"/>
  <c r="HY134" i="24"/>
  <c r="IA154" i="24"/>
  <c r="IB154" i="24"/>
  <c r="IG154" i="24"/>
  <c r="HY154" i="24"/>
  <c r="HZ154" i="24"/>
  <c r="IM21" i="24"/>
  <c r="IN21" i="24"/>
  <c r="IK21" i="24"/>
  <c r="IL21" i="24"/>
  <c r="IS21" i="24"/>
  <c r="IM126" i="24"/>
  <c r="IS126" i="24"/>
  <c r="IN126" i="24"/>
  <c r="IZ47" i="24"/>
  <c r="IW47" i="24"/>
  <c r="IY47" i="24"/>
  <c r="IX47" i="24"/>
  <c r="JE47" i="24"/>
  <c r="IX38" i="24"/>
  <c r="IY38" i="24"/>
  <c r="IZ38" i="24"/>
  <c r="IW138" i="24"/>
  <c r="JE138" i="24"/>
  <c r="IZ138" i="24"/>
  <c r="IY138" i="24"/>
  <c r="IX138" i="24"/>
  <c r="JE158" i="24"/>
  <c r="IX158" i="24"/>
  <c r="IY158" i="24"/>
  <c r="IW158" i="24"/>
  <c r="JL65" i="24"/>
  <c r="JJ65" i="24"/>
  <c r="JQ65" i="24"/>
  <c r="JK65" i="24"/>
  <c r="JI65" i="24"/>
  <c r="JQ101" i="24"/>
  <c r="JJ101" i="24"/>
  <c r="JI101" i="24"/>
  <c r="JK101" i="24"/>
  <c r="JL101" i="24"/>
  <c r="JJ150" i="24"/>
  <c r="JQ150" i="24"/>
  <c r="JI150" i="24"/>
  <c r="JK150" i="24"/>
  <c r="JL150" i="24"/>
  <c r="KC13" i="24"/>
  <c r="JV13" i="24"/>
  <c r="JX13" i="24"/>
  <c r="JW13" i="24"/>
  <c r="JU13" i="24"/>
  <c r="KC58" i="24"/>
  <c r="JW58" i="24"/>
  <c r="JU58" i="24"/>
  <c r="JX58" i="24"/>
  <c r="JV58" i="24"/>
  <c r="JX122" i="24"/>
  <c r="JU122" i="24"/>
  <c r="JW122" i="24"/>
  <c r="JV122" i="24"/>
  <c r="KC122" i="24"/>
  <c r="JX142" i="24"/>
  <c r="KC142" i="24"/>
  <c r="JV142" i="24"/>
  <c r="JU142" i="24"/>
  <c r="JW142" i="24"/>
  <c r="JX162" i="24"/>
  <c r="JU162" i="24"/>
  <c r="JW162" i="24"/>
  <c r="JV162" i="24"/>
  <c r="KC162" i="24"/>
  <c r="FY106" i="24"/>
  <c r="FQ106" i="24"/>
  <c r="FR106" i="24"/>
  <c r="FT106" i="24"/>
  <c r="FS106" i="24"/>
  <c r="GF96" i="24"/>
  <c r="GD96" i="24"/>
  <c r="GE96" i="24"/>
  <c r="GC96" i="24"/>
  <c r="GK96" i="24"/>
  <c r="GC167" i="24"/>
  <c r="GK167" i="24"/>
  <c r="GD167" i="24"/>
  <c r="GE167" i="24"/>
  <c r="GF167" i="24"/>
  <c r="GR139" i="24"/>
  <c r="GP139" i="24"/>
  <c r="GW139" i="24"/>
  <c r="GO139" i="24"/>
  <c r="GQ139" i="24"/>
  <c r="HA131" i="24"/>
  <c r="HC131" i="24"/>
  <c r="HD131" i="24"/>
  <c r="HI131" i="24"/>
  <c r="HB131" i="24"/>
  <c r="HU143" i="24"/>
  <c r="HP143" i="24"/>
  <c r="HO143" i="24"/>
  <c r="HZ155" i="24"/>
  <c r="HY155" i="24"/>
  <c r="IA155" i="24"/>
  <c r="IG155" i="24"/>
  <c r="IB155" i="24"/>
  <c r="IK167" i="24"/>
  <c r="IL167" i="24"/>
  <c r="IS167" i="24"/>
  <c r="IM167" i="24"/>
  <c r="IN167" i="24"/>
  <c r="JL151" i="24"/>
  <c r="JQ151" i="24"/>
  <c r="JK151" i="24"/>
  <c r="JI151" i="24"/>
  <c r="Q152" i="24"/>
  <c r="T152" i="24"/>
  <c r="BI153" i="24"/>
  <c r="BB153" i="24"/>
  <c r="BA153" i="24"/>
  <c r="BD153" i="24"/>
  <c r="BM167" i="24"/>
  <c r="BU167" i="24"/>
  <c r="BN167" i="24"/>
  <c r="BP167" i="24"/>
  <c r="BO167" i="24"/>
  <c r="FR85" i="24"/>
  <c r="FS85" i="24"/>
  <c r="FY85" i="24"/>
  <c r="FQ85" i="24"/>
  <c r="FT85" i="24"/>
  <c r="FQ156" i="24"/>
  <c r="FY156" i="24"/>
  <c r="FT156" i="24"/>
  <c r="FR156" i="24"/>
  <c r="FS156" i="24"/>
  <c r="GD128" i="24"/>
  <c r="GC128" i="24"/>
  <c r="GE128" i="24"/>
  <c r="GF128" i="24"/>
  <c r="GK128" i="24"/>
  <c r="GQ109" i="24"/>
  <c r="GR109" i="24"/>
  <c r="GO109" i="24"/>
  <c r="HB28" i="24"/>
  <c r="HA28" i="24"/>
  <c r="HC28" i="24"/>
  <c r="HD28" i="24"/>
  <c r="HI28" i="24"/>
  <c r="HA152" i="24"/>
  <c r="HI152" i="24"/>
  <c r="HC152" i="24"/>
  <c r="HD152" i="24"/>
  <c r="HB152" i="24"/>
  <c r="HM144" i="24"/>
  <c r="HP144" i="24"/>
  <c r="HO144" i="24"/>
  <c r="HU144" i="24"/>
  <c r="HN144" i="24"/>
  <c r="HY53" i="24"/>
  <c r="IG53" i="24"/>
  <c r="HZ53" i="24"/>
  <c r="IB53" i="24"/>
  <c r="IK128" i="24"/>
  <c r="IS128" i="24"/>
  <c r="IL128" i="24"/>
  <c r="IN128" i="24"/>
  <c r="IM128" i="24"/>
  <c r="IZ160" i="24"/>
  <c r="IY160" i="24"/>
  <c r="JE160" i="24"/>
  <c r="IW160" i="24"/>
  <c r="IX160" i="24"/>
  <c r="KC124" i="24"/>
  <c r="JW124" i="24"/>
  <c r="JX124" i="24"/>
  <c r="JV124" i="24"/>
  <c r="FA166" i="24"/>
  <c r="GC21" i="24"/>
  <c r="GF21" i="24"/>
  <c r="GE21" i="24"/>
  <c r="GD21" i="24"/>
  <c r="GK21" i="24"/>
  <c r="GC126" i="24"/>
  <c r="GD126" i="24"/>
  <c r="GF126" i="24"/>
  <c r="GE126" i="24"/>
  <c r="GK126" i="24"/>
  <c r="HD150" i="24"/>
  <c r="HA150" i="24"/>
  <c r="HI150" i="24"/>
  <c r="HC150" i="24"/>
  <c r="HB150" i="24"/>
  <c r="IS166" i="24"/>
  <c r="IL166" i="24"/>
  <c r="IN166" i="24"/>
  <c r="IM166" i="24"/>
  <c r="IK166" i="24"/>
  <c r="EU166" i="24"/>
  <c r="ES166" i="24"/>
  <c r="ET166" i="24"/>
  <c r="FR135" i="24"/>
  <c r="FT135" i="24"/>
  <c r="FS135" i="24"/>
  <c r="FY135" i="24"/>
  <c r="FQ135" i="24"/>
  <c r="GD147" i="24"/>
  <c r="GK147" i="24"/>
  <c r="GE147" i="24"/>
  <c r="HA73" i="24"/>
  <c r="HC73" i="24"/>
  <c r="HB73" i="24"/>
  <c r="HD73" i="24"/>
  <c r="HI73" i="24"/>
  <c r="IB106" i="24"/>
  <c r="IA106" i="24"/>
  <c r="IW108" i="24"/>
  <c r="IX108" i="24"/>
  <c r="IZ108" i="24"/>
  <c r="JE108" i="24"/>
  <c r="IY108" i="24"/>
  <c r="CA152" i="24"/>
  <c r="BY152" i="24"/>
  <c r="BZ152" i="24"/>
  <c r="CB152" i="24"/>
  <c r="CG152" i="24"/>
  <c r="DI165" i="24"/>
  <c r="DK165" i="24"/>
  <c r="DJ165" i="24"/>
  <c r="DQ165" i="24"/>
  <c r="DL165" i="24"/>
  <c r="GC80" i="24"/>
  <c r="GK80" i="24"/>
  <c r="GD80" i="24"/>
  <c r="GE80" i="24"/>
  <c r="GF80" i="24"/>
  <c r="GC148" i="24"/>
  <c r="GE148" i="24"/>
  <c r="GO160" i="24"/>
  <c r="GP160" i="24"/>
  <c r="GW160" i="24"/>
  <c r="GQ160" i="24"/>
  <c r="GR160" i="24"/>
  <c r="HU27" i="24"/>
  <c r="HN27" i="24"/>
  <c r="HM27" i="24"/>
  <c r="HP27" i="24"/>
  <c r="HO27" i="24"/>
  <c r="IZ11" i="24"/>
  <c r="IX11" i="24"/>
  <c r="JE11" i="24"/>
  <c r="IY11" i="24"/>
  <c r="IW11" i="24"/>
  <c r="DI162" i="24"/>
  <c r="DJ162" i="24"/>
  <c r="DQ162" i="24"/>
  <c r="DK162" i="24"/>
  <c r="DL162" i="24"/>
  <c r="CA164" i="24"/>
  <c r="BZ164" i="24"/>
  <c r="CB164" i="24"/>
  <c r="BY164" i="24"/>
  <c r="CG164" i="24"/>
  <c r="AW181" i="24"/>
  <c r="AP181" i="24"/>
  <c r="CS181" i="24"/>
  <c r="CL181" i="24"/>
  <c r="GK181" i="24"/>
  <c r="GD181" i="24"/>
  <c r="GC181" i="24"/>
  <c r="IG181" i="24"/>
  <c r="HY181" i="24"/>
  <c r="HZ181" i="24"/>
  <c r="CS182" i="24"/>
  <c r="CL182" i="24"/>
  <c r="CK182" i="24"/>
  <c r="EO182" i="24"/>
  <c r="EH182" i="24"/>
  <c r="GK182" i="24"/>
  <c r="GC182" i="24"/>
  <c r="GD182" i="24"/>
  <c r="KC182" i="24"/>
  <c r="JU182" i="24"/>
  <c r="JV182" i="24"/>
  <c r="CK183" i="24"/>
  <c r="CL183" i="24"/>
  <c r="CS183" i="24"/>
  <c r="GC183" i="24"/>
  <c r="GD183" i="24"/>
  <c r="GK183" i="24"/>
  <c r="HY183" i="24"/>
  <c r="IG183" i="24"/>
  <c r="HZ183" i="24"/>
  <c r="AO184" i="24"/>
  <c r="AP184" i="24"/>
  <c r="AW184" i="24"/>
  <c r="FS99" i="24"/>
  <c r="FR99" i="24"/>
  <c r="FY99" i="24"/>
  <c r="FT99" i="24"/>
  <c r="FQ99" i="24"/>
  <c r="GK90" i="24"/>
  <c r="GD90" i="24"/>
  <c r="GC90" i="24"/>
  <c r="GF90" i="24"/>
  <c r="GE90" i="24"/>
  <c r="GE149" i="24"/>
  <c r="GD149" i="24"/>
  <c r="GF149" i="24"/>
  <c r="GK149" i="24"/>
  <c r="GC149" i="24"/>
  <c r="GW121" i="24"/>
  <c r="GP121" i="24"/>
  <c r="GQ121" i="24"/>
  <c r="GR121" i="24"/>
  <c r="GO121" i="24"/>
  <c r="HD60" i="24"/>
  <c r="HI60" i="24"/>
  <c r="HB60" i="24"/>
  <c r="HA60" i="24"/>
  <c r="HC60" i="24"/>
  <c r="HD153" i="24"/>
  <c r="HB153" i="24"/>
  <c r="HI153" i="24"/>
  <c r="HA153" i="24"/>
  <c r="HC153" i="24"/>
  <c r="JU124" i="24"/>
  <c r="BA145" i="24"/>
  <c r="BC145" i="24"/>
  <c r="BD145" i="24"/>
  <c r="DI151" i="24"/>
  <c r="DJ151" i="24"/>
  <c r="DQ151" i="24"/>
  <c r="DL151" i="24"/>
  <c r="DK151" i="24"/>
  <c r="IA53" i="24"/>
  <c r="IZ158" i="24"/>
  <c r="FY105" i="24"/>
  <c r="FR105" i="24"/>
  <c r="FS105" i="24"/>
  <c r="FQ105" i="24"/>
  <c r="FT105" i="24"/>
  <c r="FY154" i="24"/>
  <c r="FT154" i="24"/>
  <c r="FS154" i="24"/>
  <c r="GW38" i="24"/>
  <c r="GP38" i="24"/>
  <c r="GO38" i="24"/>
  <c r="GQ38" i="24"/>
  <c r="GR38" i="24"/>
  <c r="HI101" i="24"/>
  <c r="HA101" i="24"/>
  <c r="HB101" i="24"/>
  <c r="HD101" i="24"/>
  <c r="HC101" i="24"/>
  <c r="HM122" i="24"/>
  <c r="HO122" i="24"/>
  <c r="HU122" i="24"/>
  <c r="HN122" i="24"/>
  <c r="HP122" i="24"/>
  <c r="HY37" i="24"/>
  <c r="IG37" i="24"/>
  <c r="HZ37" i="24"/>
  <c r="IB37" i="24"/>
  <c r="IA37" i="24"/>
  <c r="IM146" i="24"/>
  <c r="IL146" i="24"/>
  <c r="IN146" i="24"/>
  <c r="IK146" i="24"/>
  <c r="JQ130" i="24"/>
  <c r="JJ130" i="24"/>
  <c r="JI130" i="24"/>
  <c r="JL130" i="24"/>
  <c r="JK130" i="24"/>
  <c r="FR51" i="24"/>
  <c r="FQ51" i="24"/>
  <c r="FY51" i="24"/>
  <c r="FT51" i="24"/>
  <c r="FS51" i="24"/>
  <c r="GD98" i="24"/>
  <c r="GF98" i="24"/>
  <c r="GE98" i="24"/>
  <c r="GQ79" i="24"/>
  <c r="GR79" i="24"/>
  <c r="GW79" i="24"/>
  <c r="GW159" i="24"/>
  <c r="GP159" i="24"/>
  <c r="GO159" i="24"/>
  <c r="GR159" i="24"/>
  <c r="GQ159" i="24"/>
  <c r="HA151" i="24"/>
  <c r="HD151" i="24"/>
  <c r="HC151" i="24"/>
  <c r="HB151" i="24"/>
  <c r="HI151" i="24"/>
  <c r="HU123" i="24"/>
  <c r="HM123" i="24"/>
  <c r="HN123" i="24"/>
  <c r="HP123" i="24"/>
  <c r="HO123" i="24"/>
  <c r="IA51" i="24"/>
  <c r="HZ51" i="24"/>
  <c r="IG51" i="24"/>
  <c r="HY51" i="24"/>
  <c r="IS127" i="24"/>
  <c r="IL127" i="24"/>
  <c r="IK127" i="24"/>
  <c r="IM127" i="24"/>
  <c r="IN127" i="24"/>
  <c r="IW79" i="24"/>
  <c r="JE79" i="24"/>
  <c r="IZ79" i="24"/>
  <c r="IX79" i="24"/>
  <c r="IY79" i="24"/>
  <c r="IW159" i="24"/>
  <c r="JE159" i="24"/>
  <c r="IX159" i="24"/>
  <c r="IZ159" i="24"/>
  <c r="IY159" i="24"/>
  <c r="JI73" i="24"/>
  <c r="JL73" i="24"/>
  <c r="JJ73" i="24"/>
  <c r="JK73" i="24"/>
  <c r="JQ73" i="24"/>
  <c r="JU14" i="24"/>
  <c r="JX14" i="24"/>
  <c r="KC14" i="24"/>
  <c r="JV14" i="24"/>
  <c r="JW14" i="24"/>
  <c r="KC123" i="24"/>
  <c r="JV123" i="24"/>
  <c r="JU123" i="24"/>
  <c r="JW123" i="24"/>
  <c r="JX123" i="24"/>
  <c r="EI152" i="24"/>
  <c r="EH152" i="24"/>
  <c r="EJ152" i="24"/>
  <c r="EO152" i="24"/>
  <c r="DI153" i="24"/>
  <c r="DK153" i="24"/>
  <c r="DQ153" i="24"/>
  <c r="H167" i="24"/>
  <c r="E167" i="24"/>
  <c r="G167" i="24"/>
  <c r="DW167" i="24"/>
  <c r="DX167" i="24"/>
  <c r="DU167" i="24"/>
  <c r="DV167" i="24"/>
  <c r="EC167" i="24"/>
  <c r="FR53" i="24"/>
  <c r="FY53" i="24"/>
  <c r="FT53" i="24"/>
  <c r="FS53" i="24"/>
  <c r="FQ53" i="24"/>
  <c r="FY136" i="24"/>
  <c r="FQ136" i="24"/>
  <c r="FT136" i="24"/>
  <c r="FS136" i="24"/>
  <c r="FR136" i="24"/>
  <c r="GC39" i="24"/>
  <c r="GD39" i="24"/>
  <c r="GK39" i="24"/>
  <c r="GE39" i="24"/>
  <c r="GF39" i="24"/>
  <c r="GR11" i="24"/>
  <c r="GP11" i="24"/>
  <c r="GO11" i="24"/>
  <c r="GR63" i="24"/>
  <c r="GW63" i="24"/>
  <c r="GO63" i="24"/>
  <c r="GQ63" i="24"/>
  <c r="GP63" i="24"/>
  <c r="GP140" i="24"/>
  <c r="GQ140" i="24"/>
  <c r="GR140" i="24"/>
  <c r="GW140" i="24"/>
  <c r="GO140" i="24"/>
  <c r="HI57" i="24"/>
  <c r="HA57" i="24"/>
  <c r="HD57" i="24"/>
  <c r="HC57" i="24"/>
  <c r="HB57" i="24"/>
  <c r="HU82" i="24"/>
  <c r="HP82" i="24"/>
  <c r="HN82" i="24"/>
  <c r="HM82" i="24"/>
  <c r="HO82" i="24"/>
  <c r="HP124" i="24"/>
  <c r="HU124" i="24"/>
  <c r="HM124" i="24"/>
  <c r="HN124" i="24"/>
  <c r="HO124" i="24"/>
  <c r="HM164" i="24"/>
  <c r="HN164" i="24"/>
  <c r="HO164" i="24"/>
  <c r="HP164" i="24"/>
  <c r="HU164" i="24"/>
  <c r="IA85" i="24"/>
  <c r="IG85" i="24"/>
  <c r="HZ85" i="24"/>
  <c r="HY85" i="24"/>
  <c r="HY136" i="24"/>
  <c r="IG136" i="24"/>
  <c r="HZ136" i="24"/>
  <c r="IA136" i="24"/>
  <c r="IB136" i="24"/>
  <c r="HZ156" i="24"/>
  <c r="HY156" i="24"/>
  <c r="IG156" i="24"/>
  <c r="IB156" i="24"/>
  <c r="IA156" i="24"/>
  <c r="IK80" i="24"/>
  <c r="IL80" i="24"/>
  <c r="IS80" i="24"/>
  <c r="IM80" i="24"/>
  <c r="IK39" i="24"/>
  <c r="IN39" i="24"/>
  <c r="IS39" i="24"/>
  <c r="IM39" i="24"/>
  <c r="IL148" i="24"/>
  <c r="IK148" i="24"/>
  <c r="IM148" i="24"/>
  <c r="IN148" i="24"/>
  <c r="IS148" i="24"/>
  <c r="IZ63" i="24"/>
  <c r="JE63" i="24"/>
  <c r="IY63" i="24"/>
  <c r="IX63" i="24"/>
  <c r="IW63" i="24"/>
  <c r="IZ109" i="24"/>
  <c r="IY109" i="24"/>
  <c r="IX109" i="24"/>
  <c r="IW109" i="24"/>
  <c r="JE109" i="24"/>
  <c r="IZ140" i="24"/>
  <c r="IY140" i="24"/>
  <c r="JL28" i="24"/>
  <c r="JQ28" i="24"/>
  <c r="JI28" i="24"/>
  <c r="JJ28" i="24"/>
  <c r="JK28" i="24"/>
  <c r="JL57" i="24"/>
  <c r="JK57" i="24"/>
  <c r="JQ57" i="24"/>
  <c r="JI57" i="24"/>
  <c r="JJ57" i="24"/>
  <c r="JK132" i="24"/>
  <c r="JQ132" i="24"/>
  <c r="JJ132" i="24"/>
  <c r="JI132" i="24"/>
  <c r="JL132" i="24"/>
  <c r="JJ152" i="24"/>
  <c r="JK152" i="24"/>
  <c r="JL152" i="24"/>
  <c r="JU82" i="24"/>
  <c r="JV82" i="24"/>
  <c r="KC82" i="24"/>
  <c r="JX82" i="24"/>
  <c r="JW82" i="24"/>
  <c r="JX27" i="24"/>
  <c r="JW27" i="24"/>
  <c r="KC27" i="24"/>
  <c r="JV27" i="24"/>
  <c r="JU27" i="24"/>
  <c r="JX144" i="24"/>
  <c r="JU144" i="24"/>
  <c r="JW144" i="24"/>
  <c r="JU164" i="24"/>
  <c r="JV164" i="24"/>
  <c r="JW164" i="24"/>
  <c r="EH164" i="24"/>
  <c r="EO164" i="24"/>
  <c r="EI164" i="24"/>
  <c r="EJ164" i="24"/>
  <c r="EG164" i="24"/>
  <c r="EO181" i="24"/>
  <c r="EH181" i="24"/>
  <c r="EG181" i="24"/>
  <c r="AW182" i="24"/>
  <c r="AP182" i="24"/>
  <c r="AO182" i="24"/>
  <c r="IG182" i="24"/>
  <c r="HY182" i="24"/>
  <c r="HZ182" i="24"/>
  <c r="EG183" i="24"/>
  <c r="EO183" i="24"/>
  <c r="EH183" i="24"/>
  <c r="CK184" i="24"/>
  <c r="CS184" i="24"/>
  <c r="CL184" i="24"/>
  <c r="FR137" i="24"/>
  <c r="FY137" i="24"/>
  <c r="FT137" i="24"/>
  <c r="GD129" i="24"/>
  <c r="GE129" i="24"/>
  <c r="GK129" i="24"/>
  <c r="GC129" i="24"/>
  <c r="GF129" i="24"/>
  <c r="GW161" i="24"/>
  <c r="GR161" i="24"/>
  <c r="GQ161" i="24"/>
  <c r="HD133" i="24"/>
  <c r="HA133" i="24"/>
  <c r="HB133" i="24"/>
  <c r="HI133" i="24"/>
  <c r="HP48" i="24"/>
  <c r="HM48" i="24"/>
  <c r="HU48" i="24"/>
  <c r="HN48" i="24"/>
  <c r="HO48" i="24"/>
  <c r="IG137" i="24"/>
  <c r="HZ137" i="24"/>
  <c r="IA137" i="24"/>
  <c r="HY137" i="24"/>
  <c r="IB137" i="24"/>
  <c r="IS129" i="24"/>
  <c r="IL129" i="24"/>
  <c r="IK129" i="24"/>
  <c r="IM129" i="24"/>
  <c r="IN129" i="24"/>
  <c r="GF148" i="24"/>
  <c r="JE140" i="24"/>
  <c r="DJ145" i="24"/>
  <c r="DL145" i="24"/>
  <c r="DK145" i="24"/>
  <c r="IN80" i="24"/>
  <c r="GQ11" i="24"/>
  <c r="FQ37" i="24"/>
  <c r="FY37" i="24"/>
  <c r="FR37" i="24"/>
  <c r="FT37" i="24"/>
  <c r="FS37" i="24"/>
  <c r="IS33" i="24"/>
  <c r="IL33" i="24"/>
  <c r="IN33" i="24"/>
  <c r="IM33" i="24"/>
  <c r="IK33" i="24"/>
  <c r="FQ155" i="24"/>
  <c r="FT155" i="24"/>
  <c r="FS155" i="24"/>
  <c r="GK127" i="24"/>
  <c r="GC127" i="24"/>
  <c r="GD127" i="24"/>
  <c r="GE127" i="24"/>
  <c r="GF127" i="24"/>
  <c r="GO108" i="24"/>
  <c r="GR108" i="24"/>
  <c r="GW108" i="24"/>
  <c r="GP108" i="24"/>
  <c r="GQ108" i="24"/>
  <c r="HA44" i="24"/>
  <c r="HB44" i="24"/>
  <c r="HD44" i="24"/>
  <c r="HC44" i="24"/>
  <c r="HI44" i="24"/>
  <c r="HO14" i="24"/>
  <c r="HM14" i="24"/>
  <c r="HN14" i="24"/>
  <c r="HU14" i="24"/>
  <c r="HP14" i="24"/>
  <c r="HU163" i="24"/>
  <c r="HN163" i="24"/>
  <c r="HP163" i="24"/>
  <c r="HM163" i="24"/>
  <c r="IG135" i="24"/>
  <c r="IB135" i="24"/>
  <c r="IA135" i="24"/>
  <c r="IS98" i="24"/>
  <c r="IL98" i="24"/>
  <c r="IK98" i="24"/>
  <c r="IN98" i="24"/>
  <c r="IM98" i="24"/>
  <c r="IL147" i="24"/>
  <c r="IN147" i="24"/>
  <c r="IM147" i="24"/>
  <c r="IS147" i="24"/>
  <c r="IK147" i="24"/>
  <c r="IZ139" i="24"/>
  <c r="IX139" i="24"/>
  <c r="JE139" i="24"/>
  <c r="IW139" i="24"/>
  <c r="IY139" i="24"/>
  <c r="JJ44" i="24"/>
  <c r="JI44" i="24"/>
  <c r="JK44" i="24"/>
  <c r="JQ44" i="24"/>
  <c r="JL44" i="24"/>
  <c r="JI131" i="24"/>
  <c r="JK131" i="24"/>
  <c r="JJ131" i="24"/>
  <c r="JV31" i="24"/>
  <c r="JU31" i="24"/>
  <c r="JX31" i="24"/>
  <c r="JW31" i="24"/>
  <c r="KC31" i="24"/>
  <c r="JU143" i="24"/>
  <c r="JX143" i="24"/>
  <c r="JW143" i="24"/>
  <c r="JV143" i="24"/>
  <c r="KC143" i="24"/>
  <c r="BC165" i="24"/>
  <c r="BB165" i="24"/>
  <c r="BI165" i="24"/>
  <c r="BD165" i="24"/>
  <c r="BA165" i="24"/>
  <c r="HA132" i="24"/>
  <c r="HD132" i="24"/>
  <c r="HI132" i="24"/>
  <c r="HB132" i="24"/>
  <c r="HC132" i="24"/>
  <c r="IX140" i="24"/>
  <c r="BA162" i="24"/>
  <c r="BD162" i="24"/>
  <c r="BB162" i="24"/>
  <c r="BI162" i="24"/>
  <c r="R164" i="24"/>
  <c r="Q164" i="24"/>
  <c r="T164" i="24"/>
  <c r="Y164" i="24"/>
  <c r="KC181" i="24"/>
  <c r="JU181" i="24"/>
  <c r="JV181" i="24"/>
  <c r="AW183" i="24"/>
  <c r="AO183" i="24"/>
  <c r="AP183" i="24"/>
  <c r="JU183" i="24"/>
  <c r="JV183" i="24"/>
  <c r="KC183" i="24"/>
  <c r="FQ30" i="24"/>
  <c r="FS30" i="24"/>
  <c r="FT30" i="24"/>
  <c r="FQ157" i="24"/>
  <c r="FT157" i="24"/>
  <c r="GK77" i="24"/>
  <c r="GE77" i="24"/>
  <c r="GD77" i="24"/>
  <c r="GC77" i="24"/>
  <c r="GO12" i="24"/>
  <c r="GW12" i="24"/>
  <c r="GP12" i="24"/>
  <c r="GQ12" i="24"/>
  <c r="GR12" i="24"/>
  <c r="GW141" i="24"/>
  <c r="GP141" i="24"/>
  <c r="GR141" i="24"/>
  <c r="GQ141" i="24"/>
  <c r="GO141" i="24"/>
  <c r="HC19" i="24"/>
  <c r="HI19" i="24"/>
  <c r="HB19" i="24"/>
  <c r="HA19" i="24"/>
  <c r="HM40" i="24"/>
  <c r="HP40" i="24"/>
  <c r="HN40" i="24"/>
  <c r="HU40" i="24"/>
  <c r="HO40" i="24"/>
  <c r="BC151" i="24"/>
  <c r="BD151" i="24"/>
  <c r="BB151" i="24"/>
  <c r="BA151" i="24"/>
  <c r="IB85" i="24"/>
  <c r="FQ154" i="24"/>
  <c r="IB51" i="24"/>
  <c r="IB134" i="24"/>
  <c r="JX145" i="24"/>
  <c r="JL19" i="24"/>
  <c r="IN150" i="24"/>
  <c r="GD184" i="24"/>
  <c r="CZ31" i="24"/>
  <c r="DK28" i="24"/>
  <c r="DQ28" i="24"/>
  <c r="DI28" i="24"/>
  <c r="EC60" i="24"/>
  <c r="DX60" i="24"/>
  <c r="HA154" i="24"/>
  <c r="HI154" i="24"/>
  <c r="HD154" i="24"/>
  <c r="HC154" i="24"/>
  <c r="HU129" i="24"/>
  <c r="EC82" i="24"/>
  <c r="DX82" i="24"/>
  <c r="DW82" i="24"/>
  <c r="DV82" i="24"/>
  <c r="DU82" i="24"/>
  <c r="JQ99" i="24"/>
  <c r="JJ99" i="24"/>
  <c r="JI99" i="24"/>
  <c r="CK186" i="24"/>
  <c r="CS186" i="24"/>
  <c r="CL186" i="24"/>
  <c r="JX21" i="24"/>
  <c r="JV21" i="24"/>
  <c r="JU21" i="24"/>
  <c r="KC21" i="24"/>
  <c r="DK149" i="24"/>
  <c r="DJ149" i="24"/>
  <c r="DI149" i="24"/>
  <c r="FG98" i="24"/>
  <c r="FH98" i="24"/>
  <c r="FE98" i="24"/>
  <c r="FF98" i="24"/>
  <c r="FM98" i="24"/>
  <c r="FA164" i="24"/>
  <c r="ET164" i="24"/>
  <c r="EU164" i="24"/>
  <c r="ES164" i="24"/>
  <c r="F165" i="24"/>
  <c r="E165" i="24"/>
  <c r="H165" i="24"/>
  <c r="M165" i="24"/>
  <c r="Q167" i="24"/>
  <c r="S167" i="24"/>
  <c r="R167" i="24"/>
  <c r="Y167" i="24"/>
  <c r="T167" i="24"/>
  <c r="AE158" i="24"/>
  <c r="AF158" i="24"/>
  <c r="AC158" i="24"/>
  <c r="AD158" i="24"/>
  <c r="ES158" i="24"/>
  <c r="ET158" i="24"/>
  <c r="FA158" i="24"/>
  <c r="EV158" i="24"/>
  <c r="AE161" i="24"/>
  <c r="AD161" i="24"/>
  <c r="AF161" i="24"/>
  <c r="AK161" i="24"/>
  <c r="AC161" i="24"/>
  <c r="ES161" i="24"/>
  <c r="EU161" i="24"/>
  <c r="ET161" i="24"/>
  <c r="FA161" i="24"/>
  <c r="FQ12" i="24"/>
  <c r="FY12" i="24"/>
  <c r="FR12" i="24"/>
  <c r="FT12" i="24"/>
  <c r="FQ121" i="24"/>
  <c r="FY121" i="24"/>
  <c r="FR121" i="24"/>
  <c r="FT121" i="24"/>
  <c r="FS121" i="24"/>
  <c r="GC60" i="24"/>
  <c r="GK60" i="24"/>
  <c r="GE60" i="24"/>
  <c r="GF133" i="24"/>
  <c r="GK133" i="24"/>
  <c r="GD133" i="24"/>
  <c r="GE133" i="24"/>
  <c r="GO40" i="24"/>
  <c r="GW40" i="24"/>
  <c r="GQ40" i="24"/>
  <c r="GP40" i="24"/>
  <c r="GR40" i="24"/>
  <c r="GW125" i="24"/>
  <c r="GO125" i="24"/>
  <c r="GR125" i="24"/>
  <c r="GQ125" i="24"/>
  <c r="GP125" i="24"/>
  <c r="HA30" i="24"/>
  <c r="HC30" i="24"/>
  <c r="HI30" i="24"/>
  <c r="HD30" i="24"/>
  <c r="HI157" i="24"/>
  <c r="HB157" i="24"/>
  <c r="HA157" i="24"/>
  <c r="HC157" i="24"/>
  <c r="HM90" i="24"/>
  <c r="HU90" i="24"/>
  <c r="HP90" i="24"/>
  <c r="HO90" i="24"/>
  <c r="HN90" i="24"/>
  <c r="HN149" i="24"/>
  <c r="HU149" i="24"/>
  <c r="HO149" i="24"/>
  <c r="IB12" i="24"/>
  <c r="HY12" i="24"/>
  <c r="HZ12" i="24"/>
  <c r="IG12" i="24"/>
  <c r="IA12" i="24"/>
  <c r="IB121" i="24"/>
  <c r="HZ121" i="24"/>
  <c r="IG121" i="24"/>
  <c r="HY121" i="24"/>
  <c r="IA141" i="24"/>
  <c r="IB141" i="24"/>
  <c r="IG141" i="24"/>
  <c r="IA161" i="24"/>
  <c r="HZ161" i="24"/>
  <c r="HY161" i="24"/>
  <c r="IG161" i="24"/>
  <c r="IB161" i="24"/>
  <c r="IL60" i="24"/>
  <c r="IM60" i="24"/>
  <c r="IM133" i="24"/>
  <c r="IS133" i="24"/>
  <c r="IL133" i="24"/>
  <c r="IK133" i="24"/>
  <c r="IN153" i="24"/>
  <c r="IM153" i="24"/>
  <c r="IS153" i="24"/>
  <c r="IL153" i="24"/>
  <c r="IZ40" i="24"/>
  <c r="JE40" i="24"/>
  <c r="IX40" i="24"/>
  <c r="IW40" i="24"/>
  <c r="IY40" i="24"/>
  <c r="IY125" i="24"/>
  <c r="JE125" i="24"/>
  <c r="IX125" i="24"/>
  <c r="IW125" i="24"/>
  <c r="IW145" i="24"/>
  <c r="IY145" i="24"/>
  <c r="IZ145" i="24"/>
  <c r="JL30" i="24"/>
  <c r="JK30" i="24"/>
  <c r="JQ30" i="24"/>
  <c r="JI137" i="24"/>
  <c r="JJ137" i="24"/>
  <c r="JL137" i="24"/>
  <c r="JL157" i="24"/>
  <c r="JK157" i="24"/>
  <c r="KC90" i="24"/>
  <c r="JU90" i="24"/>
  <c r="JV90" i="24"/>
  <c r="JX90" i="24"/>
  <c r="KC77" i="24"/>
  <c r="JU77" i="24"/>
  <c r="JW77" i="24"/>
  <c r="JU129" i="24"/>
  <c r="JV129" i="24"/>
  <c r="KC129" i="24"/>
  <c r="JV186" i="24"/>
  <c r="IN60" i="24"/>
  <c r="DJ21" i="24"/>
  <c r="DL21" i="24"/>
  <c r="DI21" i="24"/>
  <c r="DI101" i="24"/>
  <c r="DK101" i="24"/>
  <c r="FG57" i="24"/>
  <c r="FH57" i="24"/>
  <c r="FM57" i="24"/>
  <c r="FE57" i="24"/>
  <c r="FF57" i="24"/>
  <c r="CA51" i="24"/>
  <c r="BZ51" i="24"/>
  <c r="CB51" i="24"/>
  <c r="CG51" i="24"/>
  <c r="BY51" i="24"/>
  <c r="JW145" i="24"/>
  <c r="IN133" i="24"/>
  <c r="HZ141" i="24"/>
  <c r="GD60" i="24"/>
  <c r="FF31" i="24"/>
  <c r="FG31" i="24"/>
  <c r="FH31" i="24"/>
  <c r="FM31" i="24"/>
  <c r="JL99" i="24"/>
  <c r="DQ21" i="24"/>
  <c r="GD187" i="24"/>
  <c r="DE14" i="24"/>
  <c r="CX14" i="24"/>
  <c r="CZ14" i="24"/>
  <c r="HP145" i="24"/>
  <c r="HM145" i="24"/>
  <c r="HO145" i="24"/>
  <c r="HN145" i="24"/>
  <c r="HN165" i="24"/>
  <c r="HM165" i="24"/>
  <c r="HP165" i="24"/>
  <c r="IG30" i="24"/>
  <c r="IB30" i="24"/>
  <c r="HY30" i="24"/>
  <c r="HZ30" i="24"/>
  <c r="IA30" i="24"/>
  <c r="IB157" i="24"/>
  <c r="HY157" i="24"/>
  <c r="HZ157" i="24"/>
  <c r="IG157" i="24"/>
  <c r="IA157" i="24"/>
  <c r="IS77" i="24"/>
  <c r="IN77" i="24"/>
  <c r="IM77" i="24"/>
  <c r="IL149" i="24"/>
  <c r="IS149" i="24"/>
  <c r="IM149" i="24"/>
  <c r="JE121" i="24"/>
  <c r="IX121" i="24"/>
  <c r="IZ121" i="24"/>
  <c r="JE161" i="24"/>
  <c r="IW161" i="24"/>
  <c r="IX161" i="24"/>
  <c r="JL60" i="24"/>
  <c r="JQ60" i="24"/>
  <c r="JI60" i="24"/>
  <c r="JJ60" i="24"/>
  <c r="JQ133" i="24"/>
  <c r="JK133" i="24"/>
  <c r="JJ133" i="24"/>
  <c r="JW40" i="24"/>
  <c r="JX40" i="24"/>
  <c r="JU165" i="24"/>
  <c r="JV165" i="24"/>
  <c r="KC165" i="24"/>
  <c r="AE108" i="24"/>
  <c r="AF108" i="24"/>
  <c r="AD108" i="24"/>
  <c r="AO166" i="24"/>
  <c r="AW166" i="24"/>
  <c r="AR166" i="24"/>
  <c r="AP166" i="24"/>
  <c r="AQ166" i="24"/>
  <c r="EG184" i="24"/>
  <c r="EH184" i="24"/>
  <c r="EO184" i="24"/>
  <c r="HY184" i="24"/>
  <c r="IG184" i="24"/>
  <c r="HZ184" i="24"/>
  <c r="CK185" i="24"/>
  <c r="CS185" i="24"/>
  <c r="CL185" i="24"/>
  <c r="GD185" i="24"/>
  <c r="GK185" i="24"/>
  <c r="GC185" i="24"/>
  <c r="HY185" i="24"/>
  <c r="HZ185" i="24"/>
  <c r="EG186" i="24"/>
  <c r="EO186" i="24"/>
  <c r="EH186" i="24"/>
  <c r="HY186" i="24"/>
  <c r="HZ186" i="24"/>
  <c r="IG186" i="24"/>
  <c r="AO187" i="24"/>
  <c r="AW187" i="24"/>
  <c r="AP187" i="24"/>
  <c r="CS187" i="24"/>
  <c r="CL187" i="24"/>
  <c r="EO187" i="24"/>
  <c r="EH187" i="24"/>
  <c r="KC187" i="24"/>
  <c r="JV187" i="24"/>
  <c r="FY47" i="24"/>
  <c r="FR47" i="24"/>
  <c r="FQ47" i="24"/>
  <c r="FS47" i="24"/>
  <c r="FY38" i="24"/>
  <c r="FR38" i="24"/>
  <c r="FS38" i="24"/>
  <c r="FQ38" i="24"/>
  <c r="FT38" i="24"/>
  <c r="FR138" i="24"/>
  <c r="FT138" i="24"/>
  <c r="FS138" i="24"/>
  <c r="FY138" i="24"/>
  <c r="FQ138" i="24"/>
  <c r="GK65" i="24"/>
  <c r="GC65" i="24"/>
  <c r="GD65" i="24"/>
  <c r="GF65" i="24"/>
  <c r="GE65" i="24"/>
  <c r="GK101" i="24"/>
  <c r="GE101" i="24"/>
  <c r="GC101" i="24"/>
  <c r="GF101" i="24"/>
  <c r="GE130" i="24"/>
  <c r="GD130" i="24"/>
  <c r="GC130" i="24"/>
  <c r="GC150" i="24"/>
  <c r="GF150" i="24"/>
  <c r="GE150" i="24"/>
  <c r="GR13" i="24"/>
  <c r="GP13" i="24"/>
  <c r="GO13" i="24"/>
  <c r="GR58" i="24"/>
  <c r="GQ58" i="24"/>
  <c r="GW58" i="24"/>
  <c r="GP58" i="24"/>
  <c r="GO58" i="24"/>
  <c r="GW122" i="24"/>
  <c r="GP122" i="24"/>
  <c r="GO122" i="24"/>
  <c r="GR122" i="24"/>
  <c r="HA37" i="24"/>
  <c r="HI37" i="24"/>
  <c r="HB37" i="24"/>
  <c r="HD37" i="24"/>
  <c r="HA134" i="24"/>
  <c r="HD134" i="24"/>
  <c r="HB134" i="24"/>
  <c r="HC134" i="24"/>
  <c r="HI134" i="24"/>
  <c r="HU33" i="24"/>
  <c r="HP33" i="24"/>
  <c r="HM33" i="24"/>
  <c r="HO33" i="24"/>
  <c r="HN33" i="24"/>
  <c r="HU21" i="24"/>
  <c r="HN21" i="24"/>
  <c r="HM21" i="24"/>
  <c r="HO126" i="24"/>
  <c r="HP126" i="24"/>
  <c r="HN146" i="24"/>
  <c r="HU146" i="24"/>
  <c r="HP146" i="24"/>
  <c r="HO146" i="24"/>
  <c r="HU166" i="24"/>
  <c r="HM166" i="24"/>
  <c r="HN166" i="24"/>
  <c r="HO166" i="24"/>
  <c r="HP166" i="24"/>
  <c r="IA47" i="24"/>
  <c r="HY47" i="24"/>
  <c r="IB47" i="24"/>
  <c r="HZ47" i="24"/>
  <c r="IG47" i="24"/>
  <c r="IA38" i="24"/>
  <c r="IG38" i="24"/>
  <c r="HZ38" i="24"/>
  <c r="HY38" i="24"/>
  <c r="IB138" i="24"/>
  <c r="IA138" i="24"/>
  <c r="IA158" i="24"/>
  <c r="IB158" i="24"/>
  <c r="IS65" i="24"/>
  <c r="IL65" i="24"/>
  <c r="IN65" i="24"/>
  <c r="IK65" i="24"/>
  <c r="IM65" i="24"/>
  <c r="IN130" i="24"/>
  <c r="IM130" i="24"/>
  <c r="IK130" i="24"/>
  <c r="IW13" i="24"/>
  <c r="IY13" i="24"/>
  <c r="IX58" i="24"/>
  <c r="IZ58" i="24"/>
  <c r="JE58" i="24"/>
  <c r="IW122" i="24"/>
  <c r="IY122" i="24"/>
  <c r="JE122" i="24"/>
  <c r="IZ122" i="24"/>
  <c r="IX122" i="24"/>
  <c r="IW142" i="24"/>
  <c r="IZ142" i="24"/>
  <c r="IY142" i="24"/>
  <c r="IZ162" i="24"/>
  <c r="IY162" i="24"/>
  <c r="JI37" i="24"/>
  <c r="JQ37" i="24"/>
  <c r="JL37" i="24"/>
  <c r="JK37" i="24"/>
  <c r="JI134" i="24"/>
  <c r="JJ134" i="24"/>
  <c r="JL134" i="24"/>
  <c r="JK134" i="24"/>
  <c r="JI154" i="24"/>
  <c r="JQ154" i="24"/>
  <c r="JJ154" i="24"/>
  <c r="JK154" i="24"/>
  <c r="JV33" i="24"/>
  <c r="JU33" i="24"/>
  <c r="KC33" i="24"/>
  <c r="JX33" i="24"/>
  <c r="JW33" i="24"/>
  <c r="JX126" i="24"/>
  <c r="JW126" i="24"/>
  <c r="JV126" i="24"/>
  <c r="KC126" i="24"/>
  <c r="JU126" i="24"/>
  <c r="JX146" i="24"/>
  <c r="KC146" i="24"/>
  <c r="JV146" i="24"/>
  <c r="JW146" i="24"/>
  <c r="JX166" i="24"/>
  <c r="JV166" i="24"/>
  <c r="KC166" i="24"/>
  <c r="JU166" i="24"/>
  <c r="JW166" i="24"/>
  <c r="BA149" i="24"/>
  <c r="BI149" i="24"/>
  <c r="BB149" i="24"/>
  <c r="CX98" i="24"/>
  <c r="CY98" i="24"/>
  <c r="CZ98" i="24"/>
  <c r="DE98" i="24"/>
  <c r="BN165" i="24"/>
  <c r="BU165" i="24"/>
  <c r="BP165" i="24"/>
  <c r="BM165" i="24"/>
  <c r="BO165" i="24"/>
  <c r="DW165" i="24"/>
  <c r="DX165" i="24"/>
  <c r="DU165" i="24"/>
  <c r="CB167" i="24"/>
  <c r="BY167" i="24"/>
  <c r="BZ167" i="24"/>
  <c r="CA167" i="24"/>
  <c r="CG167" i="24"/>
  <c r="EI167" i="24"/>
  <c r="EO167" i="24"/>
  <c r="EH167" i="24"/>
  <c r="EG167" i="24"/>
  <c r="BC157" i="24"/>
  <c r="BB157" i="24"/>
  <c r="BD157" i="24"/>
  <c r="CM158" i="24"/>
  <c r="CN158" i="24"/>
  <c r="CS158" i="24"/>
  <c r="CK158" i="24"/>
  <c r="CL161" i="24"/>
  <c r="CS161" i="24"/>
  <c r="FQ141" i="24"/>
  <c r="FT141" i="24"/>
  <c r="FS141" i="24"/>
  <c r="GC19" i="24"/>
  <c r="GK19" i="24"/>
  <c r="GD19" i="24"/>
  <c r="GE19" i="24"/>
  <c r="GF19" i="24"/>
  <c r="GE153" i="24"/>
  <c r="GD153" i="24"/>
  <c r="GC153" i="24"/>
  <c r="GF153" i="24"/>
  <c r="GP48" i="24"/>
  <c r="GW48" i="24"/>
  <c r="GO48" i="24"/>
  <c r="GR48" i="24"/>
  <c r="GO145" i="24"/>
  <c r="GR145" i="24"/>
  <c r="GQ145" i="24"/>
  <c r="HD99" i="24"/>
  <c r="HA99" i="24"/>
  <c r="HI99" i="24"/>
  <c r="HC99" i="24"/>
  <c r="HB99" i="24"/>
  <c r="HB137" i="24"/>
  <c r="HD137" i="24"/>
  <c r="HA137" i="24"/>
  <c r="HM77" i="24"/>
  <c r="HP77" i="24"/>
  <c r="HU77" i="24"/>
  <c r="HN77" i="24"/>
  <c r="HO77" i="24"/>
  <c r="IS19" i="24"/>
  <c r="IL19" i="24"/>
  <c r="IN19" i="24"/>
  <c r="IM19" i="24"/>
  <c r="JE165" i="24"/>
  <c r="IX165" i="24"/>
  <c r="IW165" i="24"/>
  <c r="IZ165" i="24"/>
  <c r="IY165" i="24"/>
  <c r="CX154" i="24"/>
  <c r="IX142" i="24"/>
  <c r="BB21" i="24"/>
  <c r="BD21" i="24"/>
  <c r="BI21" i="24"/>
  <c r="BA21" i="24"/>
  <c r="S51" i="24"/>
  <c r="R51" i="24"/>
  <c r="HZ187" i="24"/>
  <c r="KC186" i="24"/>
  <c r="HD157" i="24"/>
  <c r="DE31" i="24"/>
  <c r="CY31" i="24"/>
  <c r="CX31" i="24"/>
  <c r="JW129" i="24"/>
  <c r="EV161" i="24"/>
  <c r="JK99" i="24"/>
  <c r="GK184" i="24"/>
  <c r="JW21" i="24"/>
  <c r="GR165" i="24"/>
  <c r="JX129" i="24"/>
  <c r="GF130" i="24"/>
  <c r="JW165" i="24"/>
  <c r="JX165" i="24"/>
  <c r="EV164" i="24"/>
  <c r="DI105" i="24"/>
  <c r="IZ125" i="24"/>
  <c r="HP21" i="24"/>
  <c r="FS12" i="24"/>
  <c r="CS40" i="24"/>
  <c r="CK40" i="24"/>
  <c r="CN40" i="24"/>
  <c r="CM40" i="24"/>
  <c r="CL40" i="24"/>
  <c r="HO21" i="24"/>
  <c r="DL149" i="24"/>
  <c r="GC133" i="24"/>
  <c r="ES85" i="24"/>
  <c r="ET85" i="24"/>
  <c r="EU85" i="24"/>
  <c r="HM125" i="24"/>
  <c r="HN125" i="24"/>
  <c r="HO125" i="24"/>
  <c r="HP125" i="24"/>
  <c r="IG99" i="24"/>
  <c r="HZ99" i="24"/>
  <c r="HY99" i="24"/>
  <c r="IB99" i="24"/>
  <c r="IM90" i="24"/>
  <c r="IS90" i="24"/>
  <c r="IL90" i="24"/>
  <c r="IN90" i="24"/>
  <c r="IX12" i="24"/>
  <c r="IZ12" i="24"/>
  <c r="JE12" i="24"/>
  <c r="IW12" i="24"/>
  <c r="IY12" i="24"/>
  <c r="IY141" i="24"/>
  <c r="JE141" i="24"/>
  <c r="IZ141" i="24"/>
  <c r="IW141" i="24"/>
  <c r="JI19" i="24"/>
  <c r="JJ19" i="24"/>
  <c r="JQ19" i="24"/>
  <c r="JJ153" i="24"/>
  <c r="JL153" i="24"/>
  <c r="JV48" i="24"/>
  <c r="KC48" i="24"/>
  <c r="JU48" i="24"/>
  <c r="JX48" i="24"/>
  <c r="JW48" i="24"/>
  <c r="CM108" i="24"/>
  <c r="CN108" i="24"/>
  <c r="CL108" i="24"/>
  <c r="CK108" i="24"/>
  <c r="ES108" i="24"/>
  <c r="EV108" i="24"/>
  <c r="EU108" i="24"/>
  <c r="G109" i="24"/>
  <c r="M109" i="24"/>
  <c r="E109" i="24"/>
  <c r="H109" i="24"/>
  <c r="DU109" i="24"/>
  <c r="DX109" i="24"/>
  <c r="DV109" i="24"/>
  <c r="AO154" i="24"/>
  <c r="AR154" i="24"/>
  <c r="AW154" i="24"/>
  <c r="FG154" i="24"/>
  <c r="FM154" i="24"/>
  <c r="FF154" i="24"/>
  <c r="CY166" i="24"/>
  <c r="CW166" i="24"/>
  <c r="CZ166" i="24"/>
  <c r="DE166" i="24"/>
  <c r="JU184" i="24"/>
  <c r="JV184" i="24"/>
  <c r="KC184" i="24"/>
  <c r="EG185" i="24"/>
  <c r="EO185" i="24"/>
  <c r="EH185" i="24"/>
  <c r="JU185" i="24"/>
  <c r="JV185" i="24"/>
  <c r="GC186" i="24"/>
  <c r="GD186" i="24"/>
  <c r="GK186" i="24"/>
  <c r="FQ158" i="24"/>
  <c r="FR158" i="24"/>
  <c r="FY158" i="24"/>
  <c r="FT158" i="24"/>
  <c r="FS158" i="24"/>
  <c r="HI105" i="24"/>
  <c r="HB105" i="24"/>
  <c r="HD105" i="24"/>
  <c r="HA105" i="24"/>
  <c r="HC105" i="24"/>
  <c r="IN101" i="24"/>
  <c r="IK101" i="24"/>
  <c r="JX149" i="24"/>
  <c r="DE154" i="24"/>
  <c r="BA73" i="24"/>
  <c r="IY161" i="24"/>
  <c r="BO109" i="24"/>
  <c r="BP109" i="24"/>
  <c r="BM109" i="24"/>
  <c r="GR142" i="24"/>
  <c r="GW142" i="24"/>
  <c r="GO142" i="24"/>
  <c r="GP142" i="24"/>
  <c r="GQ142" i="24"/>
  <c r="DQ73" i="24"/>
  <c r="DJ73" i="24"/>
  <c r="JE142" i="24"/>
  <c r="DK157" i="24"/>
  <c r="DL157" i="24"/>
  <c r="DQ157" i="24"/>
  <c r="DI157" i="24"/>
  <c r="FR161" i="24"/>
  <c r="FS161" i="24"/>
  <c r="FT161" i="24"/>
  <c r="HO129" i="24"/>
  <c r="HN129" i="24"/>
  <c r="HM129" i="24"/>
  <c r="GQ165" i="24"/>
  <c r="JW149" i="24"/>
  <c r="JW125" i="24"/>
  <c r="EC109" i="24"/>
  <c r="IZ161" i="24"/>
  <c r="AE164" i="24"/>
  <c r="GF60" i="24"/>
  <c r="KC125" i="24"/>
  <c r="IX13" i="24"/>
  <c r="BI14" i="24"/>
  <c r="BA14" i="24"/>
  <c r="BD14" i="24"/>
  <c r="BC14" i="24"/>
  <c r="DQ14" i="24"/>
  <c r="DJ14" i="24"/>
  <c r="AO185" i="24"/>
  <c r="AW185" i="24"/>
  <c r="AP185" i="24"/>
  <c r="JK105" i="24"/>
  <c r="JQ105" i="24"/>
  <c r="JX77" i="24"/>
  <c r="CZ154" i="24"/>
  <c r="BI73" i="24"/>
  <c r="CX166" i="24"/>
  <c r="DL101" i="24"/>
  <c r="GQ13" i="24"/>
  <c r="AF164" i="24"/>
  <c r="HC37" i="24"/>
  <c r="IK153" i="24"/>
  <c r="JV77" i="24"/>
  <c r="BA157" i="24"/>
  <c r="JE13" i="24"/>
  <c r="GW13" i="24"/>
  <c r="BU12" i="24"/>
  <c r="BP12" i="24"/>
  <c r="BA63" i="24"/>
  <c r="BC63" i="24"/>
  <c r="DJ63" i="24"/>
  <c r="DQ63" i="24"/>
  <c r="BA108" i="24"/>
  <c r="BD108" i="24"/>
  <c r="AC109" i="24"/>
  <c r="AF109" i="24"/>
  <c r="AE109" i="24"/>
  <c r="AD109" i="24"/>
  <c r="CM109" i="24"/>
  <c r="CS109" i="24"/>
  <c r="EV109" i="24"/>
  <c r="FA109" i="24"/>
  <c r="ES109" i="24"/>
  <c r="S123" i="24"/>
  <c r="Y123" i="24"/>
  <c r="CA123" i="24"/>
  <c r="BZ123" i="24"/>
  <c r="EI123" i="24"/>
  <c r="EJ123" i="24"/>
  <c r="CM125" i="24"/>
  <c r="CK125" i="24"/>
  <c r="CL125" i="24"/>
  <c r="CS125" i="24"/>
  <c r="ES125" i="24"/>
  <c r="FA125" i="24"/>
  <c r="EU125" i="24"/>
  <c r="BO126" i="24"/>
  <c r="BU126" i="24"/>
  <c r="BP126" i="24"/>
  <c r="EU128" i="24"/>
  <c r="FA128" i="24"/>
  <c r="EV128" i="24"/>
  <c r="EO140" i="24"/>
  <c r="EG140" i="24"/>
  <c r="EH140" i="24"/>
  <c r="EJ140" i="24"/>
  <c r="EI140" i="24"/>
  <c r="CX181" i="24"/>
  <c r="HA138" i="24"/>
  <c r="AD139" i="24"/>
  <c r="AC139" i="24"/>
  <c r="AE139" i="24"/>
  <c r="AF139" i="24"/>
  <c r="AK139" i="24"/>
  <c r="CG142" i="24"/>
  <c r="BY142" i="24"/>
  <c r="CA142" i="24"/>
  <c r="AO148" i="24"/>
  <c r="AQ148" i="24"/>
  <c r="FF148" i="24"/>
  <c r="FG148" i="24"/>
  <c r="FM148" i="24"/>
  <c r="FE148" i="24"/>
  <c r="FH148" i="24"/>
  <c r="BU149" i="24"/>
  <c r="BO149" i="24"/>
  <c r="BP149" i="24"/>
  <c r="AQ150" i="24"/>
  <c r="AP150" i="24"/>
  <c r="AO150" i="24"/>
  <c r="AW150" i="24"/>
  <c r="AR150" i="24"/>
  <c r="EH156" i="24"/>
  <c r="EI156" i="24"/>
  <c r="EG156" i="24"/>
  <c r="BI163" i="24"/>
  <c r="BD163" i="24"/>
  <c r="BB163" i="24"/>
  <c r="BA163" i="24"/>
  <c r="DJ166" i="24"/>
  <c r="DQ166" i="24"/>
  <c r="DI166" i="24"/>
  <c r="M181" i="24"/>
  <c r="F181" i="24"/>
  <c r="E181" i="24"/>
  <c r="FA181" i="24"/>
  <c r="ET181" i="24"/>
  <c r="ES181" i="24"/>
  <c r="M182" i="24"/>
  <c r="E182" i="24"/>
  <c r="GW182" i="24"/>
  <c r="GP182" i="24"/>
  <c r="GO183" i="24"/>
  <c r="GW183" i="24"/>
  <c r="GP183" i="24"/>
  <c r="E184" i="24"/>
  <c r="M184" i="24"/>
  <c r="CW184" i="24"/>
  <c r="CX184" i="24"/>
  <c r="FY58" i="24"/>
  <c r="FS58" i="24"/>
  <c r="FT58" i="24"/>
  <c r="FQ142" i="24"/>
  <c r="FR142" i="24"/>
  <c r="FT142" i="24"/>
  <c r="FS142" i="24"/>
  <c r="GC37" i="24"/>
  <c r="GF37" i="24"/>
  <c r="GK134" i="24"/>
  <c r="GF134" i="24"/>
  <c r="GW33" i="24"/>
  <c r="GP33" i="24"/>
  <c r="GO33" i="24"/>
  <c r="HI47" i="24"/>
  <c r="HC47" i="24"/>
  <c r="HB47" i="24"/>
  <c r="HD38" i="24"/>
  <c r="HI38" i="24"/>
  <c r="HC38" i="24"/>
  <c r="HA38" i="24"/>
  <c r="HD158" i="24"/>
  <c r="HA158" i="24"/>
  <c r="HC158" i="24"/>
  <c r="HU65" i="24"/>
  <c r="HN65" i="24"/>
  <c r="HO65" i="24"/>
  <c r="HM65" i="24"/>
  <c r="HM130" i="24"/>
  <c r="HO130" i="24"/>
  <c r="HP130" i="24"/>
  <c r="HY13" i="24"/>
  <c r="IG13" i="24"/>
  <c r="IB13" i="24"/>
  <c r="IA13" i="24"/>
  <c r="IB122" i="24"/>
  <c r="HY122" i="24"/>
  <c r="IG122" i="24"/>
  <c r="HZ122" i="24"/>
  <c r="IK37" i="24"/>
  <c r="IL37" i="24"/>
  <c r="IM37" i="24"/>
  <c r="IN37" i="24"/>
  <c r="IS37" i="24"/>
  <c r="IS134" i="24"/>
  <c r="IL134" i="24"/>
  <c r="IW21" i="24"/>
  <c r="JE21" i="24"/>
  <c r="IX21" i="24"/>
  <c r="IZ21" i="24"/>
  <c r="IW146" i="24"/>
  <c r="JE146" i="24"/>
  <c r="IX146" i="24"/>
  <c r="IY146" i="24"/>
  <c r="JI138" i="24"/>
  <c r="JL138" i="24"/>
  <c r="JK138" i="24"/>
  <c r="JJ158" i="24"/>
  <c r="JI158" i="24"/>
  <c r="JQ158" i="24"/>
  <c r="JX101" i="24"/>
  <c r="JV101" i="24"/>
  <c r="JU101" i="24"/>
  <c r="KC101" i="24"/>
  <c r="JX130" i="24"/>
  <c r="JU130" i="24"/>
  <c r="JW130" i="24"/>
  <c r="JX150" i="24"/>
  <c r="KC150" i="24"/>
  <c r="JV150" i="24"/>
  <c r="JU150" i="24"/>
  <c r="JW150" i="24"/>
  <c r="HO101" i="24"/>
  <c r="JQ138" i="24"/>
  <c r="EU60" i="24"/>
  <c r="ET60" i="24"/>
  <c r="ES60" i="24"/>
  <c r="BZ145" i="24"/>
  <c r="BY145" i="24"/>
  <c r="CA147" i="24"/>
  <c r="CG147" i="24"/>
  <c r="CB147" i="24"/>
  <c r="IB58" i="24"/>
  <c r="DJ160" i="24"/>
  <c r="DK160" i="24"/>
  <c r="DQ108" i="24"/>
  <c r="CG145" i="24"/>
  <c r="HZ13" i="24"/>
  <c r="HB138" i="24"/>
  <c r="BZ79" i="24"/>
  <c r="CB79" i="24"/>
  <c r="DV48" i="24"/>
  <c r="DU48" i="24"/>
  <c r="DW48" i="24"/>
  <c r="CL139" i="24"/>
  <c r="CK139" i="24"/>
  <c r="FF144" i="24"/>
  <c r="FM144" i="24"/>
  <c r="FH144" i="24"/>
  <c r="FG144" i="24"/>
  <c r="FE144" i="24"/>
  <c r="CX148" i="24"/>
  <c r="DE148" i="24"/>
  <c r="E149" i="24"/>
  <c r="M149" i="24"/>
  <c r="F149" i="24"/>
  <c r="S156" i="24"/>
  <c r="R156" i="24"/>
  <c r="DK163" i="24"/>
  <c r="DL163" i="24"/>
  <c r="DJ163" i="24"/>
  <c r="DI163" i="24"/>
  <c r="BI181" i="24"/>
  <c r="BA181" i="24"/>
  <c r="IS181" i="24"/>
  <c r="IL181" i="24"/>
  <c r="IK181" i="24"/>
  <c r="DE182" i="24"/>
  <c r="CX182" i="24"/>
  <c r="FA182" i="24"/>
  <c r="ES182" i="24"/>
  <c r="ET182" i="24"/>
  <c r="IS182" i="24"/>
  <c r="IK182" i="24"/>
  <c r="ES183" i="24"/>
  <c r="ET183" i="24"/>
  <c r="FA183" i="24"/>
  <c r="IK183" i="24"/>
  <c r="IL183" i="24"/>
  <c r="FQ122" i="24"/>
  <c r="FY122" i="24"/>
  <c r="FR122" i="24"/>
  <c r="GD105" i="24"/>
  <c r="GC105" i="24"/>
  <c r="GK105" i="24"/>
  <c r="GF154" i="24"/>
  <c r="GC154" i="24"/>
  <c r="GE154" i="24"/>
  <c r="HM150" i="24"/>
  <c r="HU150" i="24"/>
  <c r="HO150" i="24"/>
  <c r="HZ58" i="24"/>
  <c r="HY58" i="24"/>
  <c r="IG58" i="24"/>
  <c r="HY142" i="24"/>
  <c r="IA142" i="24"/>
  <c r="IS105" i="24"/>
  <c r="IM105" i="24"/>
  <c r="IL105" i="24"/>
  <c r="IN154" i="24"/>
  <c r="IS154" i="24"/>
  <c r="IM154" i="24"/>
  <c r="JE126" i="24"/>
  <c r="IX126" i="24"/>
  <c r="IZ126" i="24"/>
  <c r="JQ47" i="24"/>
  <c r="JL47" i="24"/>
  <c r="JJ47" i="24"/>
  <c r="JK47" i="24"/>
  <c r="JI47" i="24"/>
  <c r="JU65" i="24"/>
  <c r="JV65" i="24"/>
  <c r="JX65" i="24"/>
  <c r="JW65" i="24"/>
  <c r="KC65" i="24"/>
  <c r="BZ156" i="24"/>
  <c r="CX150" i="24"/>
  <c r="BA182" i="24"/>
  <c r="HB38" i="24"/>
  <c r="CS60" i="24"/>
  <c r="CK60" i="24"/>
  <c r="CM60" i="24"/>
  <c r="FF155" i="24"/>
  <c r="FE155" i="24"/>
  <c r="BC163" i="24"/>
  <c r="IA122" i="24"/>
  <c r="CA145" i="24"/>
  <c r="IY166" i="24"/>
  <c r="JL38" i="24"/>
  <c r="AQ144" i="24"/>
  <c r="FF141" i="24"/>
  <c r="CL109" i="24"/>
  <c r="BI108" i="24"/>
  <c r="EO156" i="24"/>
  <c r="BN126" i="24"/>
  <c r="DL108" i="24"/>
  <c r="BZ142" i="24"/>
  <c r="FY142" i="24"/>
  <c r="HI138" i="24"/>
  <c r="EC65" i="24"/>
  <c r="DV65" i="24"/>
  <c r="DX65" i="24"/>
  <c r="BU106" i="24"/>
  <c r="BN106" i="24"/>
  <c r="EC106" i="24"/>
  <c r="DX106" i="24"/>
  <c r="DW106" i="24"/>
  <c r="BN99" i="24"/>
  <c r="BM99" i="24"/>
  <c r="DW99" i="24"/>
  <c r="DX99" i="24"/>
  <c r="DV99" i="24"/>
  <c r="BC108" i="24"/>
  <c r="FH141" i="24"/>
  <c r="EJ156" i="24"/>
  <c r="CX183" i="24"/>
  <c r="E183" i="24"/>
  <c r="EG123" i="24"/>
  <c r="EC40" i="24"/>
  <c r="DU40" i="24"/>
  <c r="BI85" i="24"/>
  <c r="BB85" i="24"/>
  <c r="CL60" i="24"/>
  <c r="GQ33" i="24"/>
  <c r="IM134" i="24"/>
  <c r="HD138" i="24"/>
  <c r="DE183" i="24"/>
  <c r="BB181" i="24"/>
  <c r="EO123" i="24"/>
  <c r="JJ38" i="24"/>
  <c r="AC96" i="24"/>
  <c r="AF96" i="24"/>
  <c r="FA96" i="24"/>
  <c r="ET96" i="24"/>
  <c r="ES96" i="24"/>
  <c r="IZ146" i="24"/>
  <c r="IN134" i="24"/>
  <c r="BB182" i="24"/>
  <c r="HA47" i="24"/>
  <c r="JQ38" i="24"/>
  <c r="CM33" i="24"/>
  <c r="CN33" i="24"/>
  <c r="DQ58" i="24"/>
  <c r="DK58" i="24"/>
  <c r="DL58" i="24"/>
  <c r="BO48" i="24"/>
  <c r="BU48" i="24"/>
  <c r="S142" i="24"/>
  <c r="T142" i="24"/>
  <c r="Q142" i="24"/>
  <c r="FG150" i="24"/>
  <c r="FE150" i="24"/>
  <c r="FF150" i="24"/>
  <c r="FH150" i="24"/>
  <c r="FM150" i="24"/>
  <c r="GW181" i="24"/>
  <c r="GO181" i="24"/>
  <c r="BI183" i="24"/>
  <c r="BB183" i="24"/>
  <c r="GO21" i="24"/>
  <c r="GR21" i="24"/>
  <c r="GW21" i="24"/>
  <c r="AQ155" i="24"/>
  <c r="AR155" i="24"/>
  <c r="AP155" i="24"/>
  <c r="AO155" i="24"/>
  <c r="R159" i="24"/>
  <c r="T159" i="24"/>
  <c r="Y159" i="24"/>
  <c r="S159" i="24"/>
  <c r="Q159" i="24"/>
  <c r="DI160" i="24"/>
  <c r="JK158" i="24"/>
  <c r="CB156" i="24"/>
  <c r="GR33" i="24"/>
  <c r="BM149" i="24"/>
  <c r="JL158" i="24"/>
  <c r="IY126" i="24"/>
  <c r="R123" i="24"/>
  <c r="DJ108" i="24"/>
  <c r="DX126" i="24"/>
  <c r="GQ21" i="24"/>
  <c r="EI145" i="24"/>
  <c r="BN149" i="24"/>
  <c r="DE184" i="24"/>
  <c r="BY123" i="24"/>
  <c r="AK96" i="24"/>
  <c r="EO142" i="24"/>
  <c r="EJ142" i="24"/>
  <c r="BI166" i="24"/>
  <c r="BB166" i="24"/>
  <c r="BD166" i="24"/>
  <c r="GR126" i="24"/>
  <c r="GW126" i="24"/>
  <c r="GP126" i="24"/>
  <c r="GO126" i="24"/>
  <c r="GQ126" i="24"/>
  <c r="DK166" i="24"/>
  <c r="CX141" i="24"/>
  <c r="CZ141" i="24"/>
  <c r="CY141" i="24"/>
  <c r="DE141" i="24"/>
  <c r="CW141" i="24"/>
  <c r="S145" i="24"/>
  <c r="R145" i="24"/>
  <c r="Q147" i="24"/>
  <c r="Y147" i="24"/>
  <c r="R147" i="24"/>
  <c r="EG147" i="24"/>
  <c r="EI147" i="24"/>
  <c r="EJ147" i="24"/>
  <c r="EH147" i="24"/>
  <c r="CY155" i="24"/>
  <c r="CW155" i="24"/>
  <c r="CX155" i="24"/>
  <c r="CZ155" i="24"/>
  <c r="BY159" i="24"/>
  <c r="CB159" i="24"/>
  <c r="EH159" i="24"/>
  <c r="EO159" i="24"/>
  <c r="EG159" i="24"/>
  <c r="BC160" i="24"/>
  <c r="BI160" i="24"/>
  <c r="BA160" i="24"/>
  <c r="BA183" i="24"/>
  <c r="JK38" i="24"/>
  <c r="H149" i="24"/>
  <c r="JW101" i="24"/>
  <c r="AP144" i="24"/>
  <c r="EC126" i="24"/>
  <c r="EJ145" i="24"/>
  <c r="BM126" i="24"/>
  <c r="CW144" i="24"/>
  <c r="AE96" i="24"/>
  <c r="DL166" i="24"/>
  <c r="FQ13" i="24"/>
  <c r="Q40" i="24"/>
  <c r="R40" i="24"/>
  <c r="EO40" i="24"/>
  <c r="EH40" i="24"/>
  <c r="EJ40" i="24"/>
  <c r="EI40" i="24"/>
  <c r="CM105" i="24"/>
  <c r="CL105" i="24"/>
  <c r="CK105" i="24"/>
  <c r="DX143" i="24"/>
  <c r="EC143" i="24"/>
  <c r="EG73" i="24"/>
  <c r="EH73" i="24"/>
  <c r="EO73" i="24"/>
  <c r="CW30" i="24"/>
  <c r="DE30" i="24"/>
  <c r="CY30" i="24"/>
  <c r="CY122" i="24"/>
  <c r="DE122" i="24"/>
  <c r="CZ122" i="24"/>
  <c r="FG122" i="24"/>
  <c r="FM122" i="24"/>
  <c r="FF122" i="24"/>
  <c r="G124" i="24"/>
  <c r="F124" i="24"/>
  <c r="H124" i="24"/>
  <c r="E124" i="24"/>
  <c r="M124" i="24"/>
  <c r="BO124" i="24"/>
  <c r="BM124" i="24"/>
  <c r="DI127" i="24"/>
  <c r="DK127" i="24"/>
  <c r="AW139" i="24"/>
  <c r="AP139" i="24"/>
  <c r="AQ139" i="24"/>
  <c r="DE139" i="24"/>
  <c r="CX139" i="24"/>
  <c r="EH101" i="24"/>
  <c r="EI101" i="24"/>
  <c r="S53" i="24"/>
  <c r="Q53" i="24"/>
  <c r="R53" i="24"/>
  <c r="EI53" i="24"/>
  <c r="EG53" i="24"/>
  <c r="CW139" i="24"/>
  <c r="AE44" i="24"/>
  <c r="AK44" i="24"/>
  <c r="AC44" i="24"/>
  <c r="AD44" i="24"/>
  <c r="EH53" i="24"/>
  <c r="DV37" i="24"/>
  <c r="EO101" i="24"/>
  <c r="DE82" i="24"/>
  <c r="CW82" i="24"/>
  <c r="AE106" i="24"/>
  <c r="AC106" i="24"/>
  <c r="AK106" i="24"/>
  <c r="CL106" i="24"/>
  <c r="CM106" i="24"/>
  <c r="ET106" i="24"/>
  <c r="EU106" i="24"/>
  <c r="ES106" i="24"/>
  <c r="AD99" i="24"/>
  <c r="AK99" i="24"/>
  <c r="CS99" i="24"/>
  <c r="CM99" i="24"/>
  <c r="R101" i="24"/>
  <c r="EJ101" i="24"/>
  <c r="AK12" i="24"/>
  <c r="AE12" i="24"/>
  <c r="AF12" i="24"/>
  <c r="EU12" i="24"/>
  <c r="EV12" i="24"/>
  <c r="CA14" i="24"/>
  <c r="CG14" i="24"/>
  <c r="EH14" i="24"/>
  <c r="EO14" i="24"/>
  <c r="CZ79" i="24"/>
  <c r="CW79" i="24"/>
  <c r="CX79" i="24"/>
  <c r="FE79" i="24"/>
  <c r="FM79" i="24"/>
  <c r="BC127" i="24"/>
  <c r="CB53" i="24"/>
  <c r="EC37" i="24"/>
  <c r="M37" i="24"/>
  <c r="DV143" i="24"/>
  <c r="CA96" i="24"/>
  <c r="CB96" i="24"/>
  <c r="CS90" i="24"/>
  <c r="CL90" i="24"/>
  <c r="CN90" i="24"/>
  <c r="BD127" i="24"/>
  <c r="CG53" i="24"/>
  <c r="E37" i="24"/>
  <c r="AO139" i="24"/>
  <c r="DK11" i="24"/>
  <c r="DQ11" i="24"/>
  <c r="DJ11" i="24"/>
  <c r="DE99" i="24"/>
  <c r="CZ99" i="24"/>
  <c r="FF99" i="24"/>
  <c r="FG99" i="24"/>
  <c r="DV58" i="24"/>
  <c r="DW58" i="24"/>
  <c r="DU58" i="24"/>
  <c r="BC31" i="24"/>
  <c r="BD31" i="24"/>
  <c r="BI31" i="24"/>
  <c r="BB31" i="24"/>
  <c r="FQ108" i="24"/>
  <c r="FY108" i="24"/>
  <c r="FS108" i="24"/>
  <c r="FR139" i="24"/>
  <c r="FQ139" i="24"/>
  <c r="GE131" i="24"/>
  <c r="GD131" i="24"/>
  <c r="GR31" i="24"/>
  <c r="GP31" i="24"/>
  <c r="GW31" i="24"/>
  <c r="GW143" i="24"/>
  <c r="GQ143" i="24"/>
  <c r="GR143" i="24"/>
  <c r="HI106" i="24"/>
  <c r="HB106" i="24"/>
  <c r="HA51" i="24"/>
  <c r="HB51" i="24"/>
  <c r="HA135" i="24"/>
  <c r="HC135" i="24"/>
  <c r="HI135" i="24"/>
  <c r="HB135" i="24"/>
  <c r="HI155" i="24"/>
  <c r="HB155" i="24"/>
  <c r="HC155" i="24"/>
  <c r="HY79" i="24"/>
  <c r="HZ79" i="24"/>
  <c r="HY108" i="24"/>
  <c r="IG108" i="24"/>
  <c r="IM44" i="24"/>
  <c r="IS44" i="24"/>
  <c r="IS73" i="24"/>
  <c r="IL73" i="24"/>
  <c r="JE14" i="24"/>
  <c r="IW14" i="24"/>
  <c r="IX14" i="24"/>
  <c r="JE143" i="24"/>
  <c r="IX143" i="24"/>
  <c r="IW143" i="24"/>
  <c r="IW163" i="24"/>
  <c r="IZ163" i="24"/>
  <c r="JI135" i="24"/>
  <c r="JL135" i="24"/>
  <c r="JQ135" i="24"/>
  <c r="JL155" i="24"/>
  <c r="JQ155" i="24"/>
  <c r="JI155" i="24"/>
  <c r="KC127" i="24"/>
  <c r="JV127" i="24"/>
  <c r="JU127" i="24"/>
  <c r="JX147" i="24"/>
  <c r="KC147" i="24"/>
  <c r="BO57" i="24"/>
  <c r="BU57" i="24"/>
  <c r="CW51" i="24"/>
  <c r="CX51" i="24"/>
  <c r="DW108" i="24"/>
  <c r="DV108" i="24"/>
  <c r="CY109" i="24"/>
  <c r="CZ109" i="24"/>
  <c r="S126" i="24"/>
  <c r="Q126" i="24"/>
  <c r="AR161" i="24"/>
  <c r="AP161" i="24"/>
  <c r="ES19" i="24"/>
  <c r="ET19" i="24"/>
  <c r="CL153" i="24"/>
  <c r="CS153" i="24"/>
  <c r="FQ21" i="24"/>
  <c r="FY21" i="24"/>
  <c r="CN19" i="24"/>
  <c r="DW57" i="24"/>
  <c r="BM28" i="24"/>
  <c r="Q37" i="24"/>
  <c r="CX109" i="24"/>
  <c r="R31" i="24"/>
  <c r="Y31" i="24"/>
  <c r="CA31" i="24"/>
  <c r="BY31" i="24"/>
  <c r="BM39" i="24"/>
  <c r="BU39" i="24"/>
  <c r="AE73" i="24"/>
  <c r="AC73" i="24"/>
  <c r="BA30" i="24"/>
  <c r="BD30" i="24"/>
  <c r="CM38" i="24"/>
  <c r="CK38" i="24"/>
  <c r="CN38" i="24"/>
  <c r="EI121" i="24"/>
  <c r="EO121" i="24"/>
  <c r="EG121" i="24"/>
  <c r="CY60" i="24"/>
  <c r="CZ60" i="24"/>
  <c r="AK101" i="24"/>
  <c r="CL101" i="24"/>
  <c r="CM101" i="24"/>
  <c r="ET134" i="24"/>
  <c r="EU134" i="24"/>
  <c r="BI136" i="24"/>
  <c r="BC136" i="24"/>
  <c r="BA136" i="24"/>
  <c r="DJ136" i="24"/>
  <c r="DQ136" i="24"/>
  <c r="AD137" i="24"/>
  <c r="AK137" i="24"/>
  <c r="AF137" i="24"/>
  <c r="CK137" i="24"/>
  <c r="CL137" i="24"/>
  <c r="Y143" i="24"/>
  <c r="Q143" i="24"/>
  <c r="EH143" i="24"/>
  <c r="EO143" i="24"/>
  <c r="F108" i="24"/>
  <c r="EJ126" i="24"/>
  <c r="BN57" i="24"/>
  <c r="DE128" i="24"/>
  <c r="Y132" i="24"/>
  <c r="FS33" i="24"/>
  <c r="R65" i="24"/>
  <c r="Q65" i="24"/>
  <c r="CM98" i="24"/>
  <c r="CN98" i="24"/>
  <c r="CK98" i="24"/>
  <c r="CS98" i="24"/>
  <c r="AQ123" i="24"/>
  <c r="AW123" i="24"/>
  <c r="FG123" i="24"/>
  <c r="FE123" i="24"/>
  <c r="BC128" i="24"/>
  <c r="BA128" i="24"/>
  <c r="BB128" i="24"/>
  <c r="Y47" i="24"/>
  <c r="R47" i="24"/>
  <c r="BY47" i="24"/>
  <c r="CA47" i="24"/>
  <c r="CY21" i="24"/>
  <c r="CX21" i="24"/>
  <c r="FF21" i="24"/>
  <c r="FE21" i="24"/>
  <c r="BU130" i="24"/>
  <c r="BN130" i="24"/>
  <c r="AW131" i="24"/>
  <c r="AO131" i="24"/>
  <c r="EO135" i="24"/>
  <c r="EG135" i="24"/>
  <c r="EG138" i="24"/>
  <c r="EH138" i="24"/>
  <c r="CX140" i="24"/>
  <c r="CY140" i="24"/>
  <c r="DE140" i="24"/>
  <c r="FF140" i="24"/>
  <c r="FG140" i="24"/>
  <c r="FE140" i="24"/>
  <c r="AW142" i="24"/>
  <c r="AO142" i="24"/>
  <c r="FF142" i="24"/>
  <c r="FG142" i="24"/>
  <c r="FM142" i="24"/>
  <c r="F144" i="24"/>
  <c r="H144" i="24"/>
  <c r="M144" i="24"/>
  <c r="CM149" i="24"/>
  <c r="CK149" i="24"/>
  <c r="H108" i="24"/>
  <c r="ET80" i="24"/>
  <c r="R37" i="24"/>
  <c r="Y126" i="24"/>
  <c r="FA134" i="24"/>
  <c r="AO161" i="24"/>
  <c r="ET13" i="24"/>
  <c r="ES13" i="24"/>
  <c r="CK31" i="24"/>
  <c r="CL31" i="24"/>
  <c r="CG39" i="24"/>
  <c r="CA39" i="24"/>
  <c r="EH39" i="24"/>
  <c r="EI39" i="24"/>
  <c r="DW30" i="24"/>
  <c r="DX30" i="24"/>
  <c r="EC30" i="24"/>
  <c r="G122" i="24"/>
  <c r="H122" i="24"/>
  <c r="M122" i="24"/>
  <c r="BO122" i="24"/>
  <c r="BU122" i="24"/>
  <c r="EU124" i="24"/>
  <c r="ET124" i="24"/>
  <c r="Q127" i="24"/>
  <c r="Y127" i="24"/>
  <c r="FM147" i="24"/>
  <c r="FF147" i="24"/>
  <c r="M108" i="24"/>
  <c r="EU19" i="24"/>
  <c r="ET40" i="24"/>
  <c r="DQ152" i="24"/>
  <c r="BM57" i="24"/>
  <c r="BN58" i="24"/>
  <c r="EV134" i="24"/>
  <c r="FR21" i="24"/>
  <c r="FE101" i="24"/>
  <c r="FF101" i="24"/>
  <c r="CM37" i="24"/>
  <c r="CS37" i="24"/>
  <c r="EU37" i="24"/>
  <c r="FA37" i="24"/>
  <c r="EV37" i="24"/>
  <c r="FG53" i="24"/>
  <c r="FM53" i="24"/>
  <c r="IM38" i="24"/>
  <c r="BY154" i="24"/>
  <c r="CX27" i="24"/>
  <c r="CW27" i="24"/>
  <c r="FM164" i="24"/>
  <c r="FH164" i="24"/>
  <c r="FY126" i="24"/>
  <c r="FR126" i="24"/>
  <c r="GC38" i="24"/>
  <c r="GD38" i="24"/>
  <c r="GK38" i="24"/>
  <c r="GP65" i="24"/>
  <c r="GO65" i="24"/>
  <c r="GO101" i="24"/>
  <c r="GP101" i="24"/>
  <c r="GO130" i="24"/>
  <c r="GW130" i="24"/>
  <c r="GP130" i="24"/>
  <c r="GR150" i="24"/>
  <c r="GP150" i="24"/>
  <c r="HI142" i="24"/>
  <c r="HB142" i="24"/>
  <c r="HN154" i="24"/>
  <c r="HU154" i="24"/>
  <c r="HP154" i="24"/>
  <c r="IB126" i="24"/>
  <c r="HZ126" i="24"/>
  <c r="HY126" i="24"/>
  <c r="IB146" i="24"/>
  <c r="IG146" i="24"/>
  <c r="JQ162" i="24"/>
  <c r="JI162" i="24"/>
  <c r="JX134" i="24"/>
  <c r="JV134" i="24"/>
  <c r="KC134" i="24"/>
  <c r="CA30" i="24"/>
  <c r="BZ30" i="24"/>
  <c r="BC38" i="24"/>
  <c r="BA38" i="24"/>
  <c r="DJ158" i="24"/>
  <c r="DI158" i="24"/>
  <c r="FR39" i="24"/>
  <c r="FQ39" i="24"/>
  <c r="HD13" i="24"/>
  <c r="T154" i="24"/>
  <c r="BU47" i="24"/>
  <c r="BO47" i="24"/>
  <c r="CA125" i="24"/>
  <c r="CB125" i="24"/>
  <c r="BC126" i="24"/>
  <c r="BA126" i="24"/>
  <c r="AP149" i="24"/>
  <c r="AW149" i="24"/>
  <c r="GE38" i="24"/>
  <c r="IX101" i="24"/>
  <c r="S11" i="24"/>
  <c r="Q11" i="24"/>
  <c r="JU105" i="24"/>
  <c r="DW31" i="24"/>
  <c r="DX31" i="24"/>
  <c r="EC31" i="24"/>
  <c r="S133" i="24"/>
  <c r="Q133" i="24"/>
  <c r="AW135" i="24"/>
  <c r="AP135" i="24"/>
  <c r="AD141" i="24"/>
  <c r="AE141" i="24"/>
  <c r="HA58" i="24"/>
  <c r="CS63" i="24"/>
  <c r="CN63" i="24"/>
  <c r="BO98" i="24"/>
  <c r="BU98" i="24"/>
  <c r="F140" i="24"/>
  <c r="H140" i="24"/>
  <c r="M140" i="24"/>
  <c r="GW150" i="24"/>
  <c r="HC142" i="24"/>
  <c r="IL138" i="24"/>
  <c r="HB58" i="24"/>
  <c r="BB79" i="24"/>
  <c r="BD79" i="24"/>
  <c r="DX137" i="24"/>
  <c r="DU137" i="24"/>
  <c r="ET157" i="24"/>
  <c r="ES157" i="24"/>
  <c r="GW147" i="24"/>
  <c r="GR147" i="24"/>
  <c r="IA163" i="24"/>
  <c r="HZ163" i="24"/>
  <c r="IK155" i="24"/>
  <c r="IS155" i="24"/>
  <c r="GD160" i="24"/>
  <c r="GD109" i="24"/>
  <c r="GC159" i="24"/>
  <c r="GK159" i="24"/>
  <c r="HA14" i="24"/>
  <c r="HD14" i="24"/>
  <c r="HA123" i="24"/>
  <c r="HC123" i="24"/>
  <c r="JX155" i="24"/>
  <c r="KC155" i="24"/>
  <c r="GE63" i="24"/>
  <c r="GD63" i="24"/>
  <c r="GO28" i="24"/>
  <c r="GP28" i="24"/>
  <c r="HM53" i="24"/>
  <c r="HN53" i="24"/>
  <c r="HM156" i="24"/>
  <c r="HO156" i="24"/>
  <c r="IG80" i="24"/>
  <c r="HY80" i="24"/>
  <c r="IG148" i="24"/>
  <c r="HY148" i="24"/>
  <c r="JK144" i="24"/>
  <c r="JJ144" i="24"/>
  <c r="KC85" i="24"/>
  <c r="JU85" i="24"/>
  <c r="JV156" i="24"/>
  <c r="JU156" i="24"/>
  <c r="HB14" i="24"/>
  <c r="DV125" i="24"/>
  <c r="EH106" i="24"/>
  <c r="EI106" i="24"/>
  <c r="CA166" i="24"/>
  <c r="CG166" i="24"/>
  <c r="HP156" i="24"/>
  <c r="HA164" i="24"/>
  <c r="FR148" i="24"/>
  <c r="FG108" i="24"/>
  <c r="FE108" i="24"/>
  <c r="GD159" i="24"/>
  <c r="HY163" i="24"/>
  <c r="GF31" i="24"/>
  <c r="GD31" i="24"/>
  <c r="GP135" i="24"/>
  <c r="GO135" i="24"/>
  <c r="HO79" i="24"/>
  <c r="HN79" i="24"/>
  <c r="IG39" i="24"/>
  <c r="GK121" i="24"/>
  <c r="IG149" i="24"/>
  <c r="IL163" i="24"/>
  <c r="HI125" i="24"/>
  <c r="Q120" i="24"/>
  <c r="DJ109" i="24"/>
  <c r="EH109" i="24"/>
  <c r="EV121" i="24"/>
  <c r="BD121" i="24"/>
  <c r="DX57" i="24"/>
  <c r="AE101" i="24"/>
  <c r="DL136" i="24"/>
  <c r="DV127" i="24"/>
  <c r="T30" i="24"/>
  <c r="BU51" i="24"/>
  <c r="EG65" i="24"/>
  <c r="DQ149" i="24"/>
  <c r="AQ149" i="24"/>
  <c r="CG121" i="24"/>
  <c r="BI57" i="24"/>
  <c r="CK30" i="24"/>
  <c r="EG137" i="24"/>
  <c r="DE57" i="24"/>
  <c r="EG152" i="24"/>
  <c r="BB44" i="24"/>
  <c r="BA101" i="24"/>
  <c r="AF44" i="24"/>
  <c r="DJ138" i="24"/>
  <c r="R152" i="24"/>
  <c r="CK90" i="24"/>
  <c r="DI30" i="24"/>
  <c r="FH149" i="24"/>
  <c r="GK146" i="24"/>
  <c r="HY146" i="24"/>
  <c r="GP147" i="24"/>
  <c r="JE147" i="24"/>
  <c r="GP157" i="24"/>
  <c r="HM157" i="24"/>
  <c r="IK162" i="24"/>
  <c r="JJ162" i="24"/>
  <c r="S103" i="24"/>
  <c r="R30" i="24"/>
  <c r="FM30" i="24"/>
  <c r="BP51" i="24"/>
  <c r="DI65" i="24"/>
  <c r="CB121" i="24"/>
  <c r="BA57" i="24"/>
  <c r="CS30" i="24"/>
  <c r="CW57" i="24"/>
  <c r="CK51" i="24"/>
  <c r="BN65" i="24"/>
  <c r="DV121" i="24"/>
  <c r="Q51" i="24"/>
  <c r="EJ51" i="24"/>
  <c r="CX121" i="24"/>
  <c r="F121" i="24"/>
  <c r="BZ57" i="24"/>
  <c r="BZ101" i="24"/>
  <c r="CB101" i="24"/>
  <c r="DL65" i="24"/>
  <c r="DU101" i="24"/>
  <c r="T136" i="24"/>
  <c r="FH30" i="24"/>
  <c r="DX127" i="24"/>
  <c r="Q138" i="24"/>
  <c r="AK121" i="24"/>
  <c r="EO137" i="24"/>
  <c r="FE109" i="24"/>
  <c r="CS51" i="24"/>
  <c r="CL149" i="24"/>
  <c r="DE155" i="24"/>
  <c r="AW152" i="24"/>
  <c r="S136" i="24"/>
  <c r="CK156" i="24"/>
  <c r="T156" i="24"/>
  <c r="IX141" i="24"/>
  <c r="HM146" i="24"/>
  <c r="HY149" i="24"/>
  <c r="JE149" i="24"/>
  <c r="JU155" i="24"/>
  <c r="HU165" i="24"/>
  <c r="R84" i="24"/>
  <c r="FA121" i="24"/>
  <c r="EC57" i="24"/>
  <c r="FF30" i="24"/>
  <c r="DJ51" i="24"/>
  <c r="CY121" i="24"/>
  <c r="G121" i="24"/>
  <c r="CA57" i="24"/>
  <c r="CA101" i="24"/>
  <c r="CL65" i="24"/>
  <c r="DX101" i="24"/>
  <c r="BZ127" i="24"/>
  <c r="DU127" i="24"/>
  <c r="EH30" i="24"/>
  <c r="FM51" i="24"/>
  <c r="Y51" i="24"/>
  <c r="EV101" i="24"/>
  <c r="CG127" i="24"/>
  <c r="CK65" i="24"/>
  <c r="CM153" i="24"/>
  <c r="AP137" i="24"/>
  <c r="FM109" i="24"/>
  <c r="E57" i="24"/>
  <c r="DI138" i="24"/>
  <c r="BY101" i="24"/>
  <c r="FE149" i="24"/>
  <c r="CN149" i="24"/>
  <c r="EH11" i="24"/>
  <c r="AQ137" i="24"/>
  <c r="BZ121" i="24"/>
  <c r="FM152" i="24"/>
  <c r="Y156" i="24"/>
  <c r="DK109" i="24"/>
  <c r="E121" i="24"/>
  <c r="IS146" i="24"/>
  <c r="HZ147" i="24"/>
  <c r="IW147" i="24"/>
  <c r="JV155" i="24"/>
  <c r="FF51" i="24"/>
  <c r="BI121" i="24"/>
  <c r="EJ30" i="24"/>
  <c r="CZ121" i="24"/>
  <c r="H121" i="24"/>
  <c r="CB57" i="24"/>
  <c r="EV80" i="24"/>
  <c r="AC101" i="24"/>
  <c r="EC101" i="24"/>
  <c r="BY127" i="24"/>
  <c r="FF109" i="24"/>
  <c r="DL30" i="24"/>
  <c r="EH51" i="24"/>
  <c r="T51" i="24"/>
  <c r="CB127" i="24"/>
  <c r="BM65" i="24"/>
  <c r="AC143" i="24"/>
  <c r="BB101" i="24"/>
  <c r="EO65" i="24"/>
  <c r="R12" i="24"/>
  <c r="DK65" i="24"/>
  <c r="DI109" i="24"/>
  <c r="F57" i="24"/>
  <c r="DI136" i="24"/>
  <c r="DU143" i="24"/>
  <c r="CS65" i="24"/>
  <c r="Q153" i="24"/>
  <c r="CS149" i="24"/>
  <c r="Q30" i="24"/>
  <c r="CS156" i="24"/>
  <c r="GW157" i="24"/>
  <c r="DL109" i="24"/>
  <c r="EH65" i="24"/>
  <c r="DJ30" i="24"/>
  <c r="BN51" i="24"/>
  <c r="DE121" i="24"/>
  <c r="CG57" i="24"/>
  <c r="BD80" i="24"/>
  <c r="AF101" i="24"/>
  <c r="BP65" i="24"/>
  <c r="DV101" i="24"/>
  <c r="CN137" i="24"/>
  <c r="EO109" i="24"/>
  <c r="CL30" i="24"/>
  <c r="DQ51" i="24"/>
  <c r="FE136" i="24"/>
  <c r="DU121" i="24"/>
  <c r="BI151" i="24"/>
  <c r="DW143" i="24"/>
  <c r="EJ65" i="24"/>
  <c r="EG51" i="24"/>
  <c r="FE138" i="24"/>
  <c r="Q90" i="24"/>
  <c r="CN65" i="24"/>
  <c r="BO136" i="24"/>
  <c r="BM90" i="24"/>
  <c r="BM30" i="24"/>
  <c r="BB143" i="24"/>
  <c r="CN156" i="24"/>
  <c r="Y44" i="24"/>
  <c r="IW149" i="24"/>
  <c r="IL154" i="24"/>
  <c r="DV57" i="24"/>
  <c r="EJ109" i="24"/>
  <c r="DL51" i="24"/>
  <c r="ET101" i="24"/>
  <c r="FE65" i="24"/>
  <c r="BY121" i="24"/>
  <c r="EO51" i="24"/>
  <c r="FA57" i="24"/>
  <c r="EG30" i="24"/>
  <c r="BY80" i="24"/>
  <c r="ES101" i="24"/>
  <c r="BM51" i="24"/>
  <c r="EG109" i="24"/>
  <c r="Y14" i="24"/>
  <c r="HB162" i="24"/>
  <c r="DV40" i="24"/>
  <c r="AK80" i="24"/>
  <c r="DX40" i="24"/>
  <c r="R11" i="24"/>
  <c r="AD12" i="24"/>
  <c r="FF47" i="24"/>
  <c r="CK99" i="24"/>
  <c r="BB14" i="24"/>
  <c r="DJ58" i="24"/>
  <c r="BY28" i="24"/>
  <c r="HB145" i="24"/>
  <c r="IS145" i="24"/>
  <c r="Y103" i="24"/>
  <c r="DI11" i="24"/>
  <c r="DX28" i="24"/>
  <c r="BD33" i="24"/>
  <c r="FH11" i="24"/>
  <c r="DV28" i="24"/>
  <c r="AO11" i="24"/>
  <c r="ES28" i="24"/>
  <c r="DJ65" i="24"/>
  <c r="EG44" i="24"/>
  <c r="Y11" i="24"/>
  <c r="IX137" i="24"/>
  <c r="JQ137" i="24"/>
  <c r="HZ144" i="24"/>
  <c r="IW144" i="24"/>
  <c r="JQ144" i="24"/>
  <c r="FY145" i="24"/>
  <c r="IX145" i="24"/>
  <c r="JU145" i="24"/>
  <c r="HB154" i="24"/>
  <c r="FQ161" i="24"/>
  <c r="FF11" i="24"/>
  <c r="CB28" i="24"/>
  <c r="EG11" i="24"/>
  <c r="T11" i="24"/>
  <c r="AQ11" i="24"/>
  <c r="AC28" i="24"/>
  <c r="BA33" i="24"/>
  <c r="BN101" i="24"/>
  <c r="BO65" i="24"/>
  <c r="IG153" i="24"/>
  <c r="AK30" i="24"/>
  <c r="HA162" i="24"/>
  <c r="BP23" i="24"/>
  <c r="DL128" i="24"/>
  <c r="DV126" i="24"/>
  <c r="AD126" i="24"/>
  <c r="DE73" i="24"/>
  <c r="Y21" i="24"/>
  <c r="DL44" i="24"/>
  <c r="BC73" i="24"/>
  <c r="DJ85" i="24"/>
  <c r="DW105" i="24"/>
  <c r="BB90" i="24"/>
  <c r="FH13" i="24"/>
  <c r="FF44" i="24"/>
  <c r="FF128" i="24"/>
  <c r="AW128" i="24"/>
  <c r="BD105" i="24"/>
  <c r="ET105" i="24"/>
  <c r="E126" i="24"/>
  <c r="EV126" i="24"/>
  <c r="CB73" i="24"/>
  <c r="CM82" i="24"/>
  <c r="BB138" i="24"/>
  <c r="BI90" i="24"/>
  <c r="EC90" i="24"/>
  <c r="BZ90" i="24"/>
  <c r="BI12" i="24"/>
  <c r="CK152" i="24"/>
  <c r="Y152" i="24"/>
  <c r="M146" i="24"/>
  <c r="CK44" i="24"/>
  <c r="S128" i="24"/>
  <c r="CX126" i="24"/>
  <c r="DK138" i="24"/>
  <c r="JE144" i="24"/>
  <c r="JV144" i="24"/>
  <c r="JQ152" i="24"/>
  <c r="CL128" i="24"/>
  <c r="DW126" i="24"/>
  <c r="AE126" i="24"/>
  <c r="T21" i="24"/>
  <c r="DX105" i="24"/>
  <c r="BP44" i="24"/>
  <c r="BD73" i="24"/>
  <c r="EH13" i="24"/>
  <c r="DJ44" i="24"/>
  <c r="FM128" i="24"/>
  <c r="R128" i="24"/>
  <c r="DX73" i="24"/>
  <c r="EJ128" i="24"/>
  <c r="AQ128" i="24"/>
  <c r="BA90" i="24"/>
  <c r="M138" i="24"/>
  <c r="DE126" i="24"/>
  <c r="BM82" i="24"/>
  <c r="CA90" i="24"/>
  <c r="CG73" i="24"/>
  <c r="DK12" i="24"/>
  <c r="CX73" i="24"/>
  <c r="EI85" i="24"/>
  <c r="BD90" i="24"/>
  <c r="DE12" i="24"/>
  <c r="BD12" i="24"/>
  <c r="BP85" i="24"/>
  <c r="CM152" i="24"/>
  <c r="S152" i="24"/>
  <c r="CY14" i="24"/>
  <c r="H146" i="24"/>
  <c r="AO152" i="24"/>
  <c r="AD138" i="24"/>
  <c r="GW136" i="24"/>
  <c r="JI144" i="24"/>
  <c r="JU152" i="24"/>
  <c r="AF73" i="24"/>
  <c r="T85" i="24"/>
  <c r="AC90" i="24"/>
  <c r="CZ126" i="24"/>
  <c r="EG13" i="24"/>
  <c r="FE44" i="24"/>
  <c r="DQ82" i="24"/>
  <c r="BB126" i="24"/>
  <c r="JV152" i="24"/>
  <c r="JV160" i="24"/>
  <c r="T44" i="24"/>
  <c r="CA105" i="24"/>
  <c r="ET90" i="24"/>
  <c r="EU73" i="24"/>
  <c r="AF105" i="24"/>
  <c r="FG44" i="24"/>
  <c r="CL13" i="24"/>
  <c r="DV105" i="24"/>
  <c r="R44" i="24"/>
  <c r="DJ128" i="24"/>
  <c r="EI128" i="24"/>
  <c r="DQ85" i="24"/>
  <c r="EJ13" i="24"/>
  <c r="EG85" i="24"/>
  <c r="EU105" i="24"/>
  <c r="EI44" i="24"/>
  <c r="CX105" i="24"/>
  <c r="BI126" i="24"/>
  <c r="FE13" i="24"/>
  <c r="CY138" i="24"/>
  <c r="FG128" i="24"/>
  <c r="JI152" i="24"/>
  <c r="CB105" i="24"/>
  <c r="BN85" i="24"/>
  <c r="S44" i="24"/>
  <c r="FF82" i="24"/>
  <c r="BN44" i="24"/>
  <c r="BZ126" i="24"/>
  <c r="EV73" i="24"/>
  <c r="DX90" i="24"/>
  <c r="EJ82" i="24"/>
  <c r="BZ105" i="24"/>
  <c r="DQ128" i="24"/>
  <c r="CN128" i="24"/>
  <c r="DV73" i="24"/>
  <c r="DL85" i="24"/>
  <c r="EO85" i="24"/>
  <c r="CY105" i="24"/>
  <c r="CM44" i="24"/>
  <c r="FE85" i="24"/>
  <c r="DI85" i="24"/>
  <c r="BD126" i="24"/>
  <c r="FH85" i="24"/>
  <c r="CS13" i="24"/>
  <c r="CW105" i="24"/>
  <c r="Q44" i="24"/>
  <c r="CZ138" i="24"/>
  <c r="BA138" i="24"/>
  <c r="EH82" i="24"/>
  <c r="AK14" i="24"/>
  <c r="AR148" i="24"/>
  <c r="AR152" i="24"/>
  <c r="Q21" i="24"/>
  <c r="DJ154" i="24"/>
  <c r="AK73" i="24"/>
  <c r="GO136" i="24"/>
  <c r="IX144" i="24"/>
  <c r="KC144" i="24"/>
  <c r="H66" i="24"/>
  <c r="CA126" i="24"/>
  <c r="FA73" i="24"/>
  <c r="FF85" i="24"/>
  <c r="R85" i="24"/>
  <c r="AE105" i="24"/>
  <c r="DK44" i="24"/>
  <c r="CX90" i="24"/>
  <c r="AD105" i="24"/>
  <c r="CS128" i="24"/>
  <c r="AD73" i="24"/>
  <c r="BM85" i="24"/>
  <c r="BC105" i="24"/>
  <c r="FG85" i="24"/>
  <c r="EH44" i="24"/>
  <c r="ES126" i="24"/>
  <c r="M126" i="24"/>
  <c r="BN13" i="24"/>
  <c r="BC138" i="24"/>
  <c r="EC14" i="24"/>
  <c r="EI82" i="24"/>
  <c r="AW148" i="24"/>
  <c r="DJ148" i="24"/>
  <c r="DL148" i="24"/>
  <c r="DL154" i="24"/>
  <c r="CN82" i="24"/>
  <c r="BO85" i="24"/>
  <c r="EV105" i="24"/>
  <c r="EJ44" i="24"/>
  <c r="BB105" i="24"/>
  <c r="DU90" i="24"/>
  <c r="CW126" i="24"/>
  <c r="H126" i="24"/>
  <c r="S21" i="24"/>
  <c r="DU105" i="24"/>
  <c r="DU73" i="24"/>
  <c r="ET126" i="24"/>
  <c r="DK128" i="24"/>
  <c r="AF13" i="24"/>
  <c r="BN28" i="24"/>
  <c r="AD13" i="24"/>
  <c r="EO13" i="24"/>
  <c r="AF11" i="24"/>
  <c r="CA80" i="24"/>
  <c r="EG28" i="24"/>
  <c r="Q28" i="24"/>
  <c r="CW98" i="24"/>
  <c r="DL11" i="24"/>
  <c r="FG79" i="24"/>
  <c r="BU37" i="24"/>
  <c r="CM79" i="24"/>
  <c r="CS108" i="24"/>
  <c r="AC105" i="24"/>
  <c r="S79" i="24"/>
  <c r="BZ39" i="24"/>
  <c r="DI31" i="24"/>
  <c r="DV90" i="24"/>
  <c r="AD90" i="24"/>
  <c r="FH28" i="24"/>
  <c r="CK53" i="24"/>
  <c r="EU77" i="24"/>
  <c r="AD131" i="24"/>
  <c r="BC21" i="24"/>
  <c r="IK145" i="24"/>
  <c r="CM150" i="24"/>
  <c r="IL151" i="24"/>
  <c r="HY153" i="24"/>
  <c r="IS159" i="24"/>
  <c r="BM23" i="24"/>
  <c r="AK90" i="24"/>
  <c r="HU145" i="24"/>
  <c r="IL145" i="24"/>
  <c r="JJ151" i="24"/>
  <c r="JQ159" i="24"/>
  <c r="HU161" i="24"/>
  <c r="EU11" i="24"/>
  <c r="BZ80" i="24"/>
  <c r="EI14" i="24"/>
  <c r="BI60" i="24"/>
  <c r="HI137" i="24"/>
  <c r="HY145" i="24"/>
  <c r="JV145" i="24"/>
  <c r="BC150" i="24"/>
  <c r="GP153" i="24"/>
  <c r="HM153" i="24"/>
  <c r="JU159" i="24"/>
  <c r="FY161" i="24"/>
  <c r="IX167" i="24"/>
  <c r="FF28" i="24"/>
  <c r="BB80" i="24"/>
  <c r="DU13" i="24"/>
  <c r="CK28" i="24"/>
  <c r="DE13" i="24"/>
  <c r="BC13" i="24"/>
  <c r="BD60" i="24"/>
  <c r="EH28" i="24"/>
  <c r="EG82" i="24"/>
  <c r="BU82" i="24"/>
  <c r="CW13" i="24"/>
  <c r="DU39" i="24"/>
  <c r="FM47" i="24"/>
  <c r="Q108" i="24"/>
  <c r="Q123" i="24"/>
  <c r="BO140" i="24"/>
  <c r="HI145" i="24"/>
  <c r="JE145" i="24"/>
  <c r="BA23" i="24"/>
  <c r="Y63" i="24"/>
  <c r="IS151" i="24"/>
  <c r="IL159" i="24"/>
  <c r="BB23" i="24"/>
  <c r="CB13" i="24"/>
  <c r="AE13" i="24"/>
  <c r="BD13" i="24"/>
  <c r="Y28" i="24"/>
  <c r="S31" i="24"/>
  <c r="FE31" i="24"/>
  <c r="BY39" i="24"/>
  <c r="DK79" i="24"/>
  <c r="BM123" i="24"/>
  <c r="DW73" i="24"/>
  <c r="DI108" i="24"/>
  <c r="AK31" i="24"/>
  <c r="IK73" i="24"/>
  <c r="GD121" i="24"/>
  <c r="HA145" i="24"/>
  <c r="GW153" i="24"/>
  <c r="GO161" i="24"/>
  <c r="BI23" i="24"/>
  <c r="BO23" i="24"/>
  <c r="DE33" i="24"/>
  <c r="CW33" i="24"/>
  <c r="FA33" i="24"/>
  <c r="EU33" i="24"/>
  <c r="BU96" i="24"/>
  <c r="BM96" i="24"/>
  <c r="BU60" i="24"/>
  <c r="BM60" i="24"/>
  <c r="HC167" i="24"/>
  <c r="HA167" i="24"/>
  <c r="HO96" i="24"/>
  <c r="HN96" i="24"/>
  <c r="HM96" i="24"/>
  <c r="HU96" i="24"/>
  <c r="HO106" i="24"/>
  <c r="HM106" i="24"/>
  <c r="HU31" i="24"/>
  <c r="HP31" i="24"/>
  <c r="HM108" i="24"/>
  <c r="HN108" i="24"/>
  <c r="HM127" i="24"/>
  <c r="HN127" i="24"/>
  <c r="HM159" i="24"/>
  <c r="HU159" i="24"/>
  <c r="HN159" i="24"/>
  <c r="HM167" i="24"/>
  <c r="HU167" i="24"/>
  <c r="HN167" i="24"/>
  <c r="HZ96" i="24"/>
  <c r="IG96" i="24"/>
  <c r="HZ106" i="24"/>
  <c r="HY106" i="24"/>
  <c r="IG106" i="24"/>
  <c r="HY31" i="24"/>
  <c r="IG31" i="24"/>
  <c r="IG127" i="24"/>
  <c r="HZ127" i="24"/>
  <c r="IA127" i="24"/>
  <c r="IA159" i="24"/>
  <c r="IG159" i="24"/>
  <c r="HZ167" i="24"/>
  <c r="IB167" i="24"/>
  <c r="IG167" i="24"/>
  <c r="HY167" i="24"/>
  <c r="IM96" i="24"/>
  <c r="IS96" i="24"/>
  <c r="IL96" i="24"/>
  <c r="IK96" i="24"/>
  <c r="IL106" i="24"/>
  <c r="IK106" i="24"/>
  <c r="IS106" i="24"/>
  <c r="IM31" i="24"/>
  <c r="IL31" i="24"/>
  <c r="IK31" i="24"/>
  <c r="IS31" i="24"/>
  <c r="FA40" i="24"/>
  <c r="HC159" i="24"/>
  <c r="R153" i="24"/>
  <c r="Y153" i="24"/>
  <c r="BN153" i="24"/>
  <c r="BO153" i="24"/>
  <c r="BP153" i="24"/>
  <c r="GO146" i="24"/>
  <c r="GQ146" i="24"/>
  <c r="GO154" i="24"/>
  <c r="GW154" i="24"/>
  <c r="GO162" i="24"/>
  <c r="GW162" i="24"/>
  <c r="HA65" i="24"/>
  <c r="HB65" i="24"/>
  <c r="HA21" i="24"/>
  <c r="HI21" i="24"/>
  <c r="HB21" i="24"/>
  <c r="HI122" i="24"/>
  <c r="HB122" i="24"/>
  <c r="HA144" i="24"/>
  <c r="HI144" i="24"/>
  <c r="FF96" i="24"/>
  <c r="HP106" i="24"/>
  <c r="HN135" i="24"/>
  <c r="Y60" i="24"/>
  <c r="EV40" i="24"/>
  <c r="IA73" i="24"/>
  <c r="HY127" i="24"/>
  <c r="BY63" i="24"/>
  <c r="CA63" i="24"/>
  <c r="CW63" i="24"/>
  <c r="CY63" i="24"/>
  <c r="EI57" i="24"/>
  <c r="EG57" i="24"/>
  <c r="F136" i="24"/>
  <c r="M136" i="24"/>
  <c r="E136" i="24"/>
  <c r="CX136" i="24"/>
  <c r="CZ136" i="24"/>
  <c r="EC136" i="24"/>
  <c r="DV136" i="24"/>
  <c r="FA143" i="24"/>
  <c r="ET143" i="24"/>
  <c r="HB144" i="24"/>
  <c r="FH154" i="24"/>
  <c r="FE154" i="24"/>
  <c r="HY159" i="24"/>
  <c r="FQ44" i="24"/>
  <c r="FR44" i="24"/>
  <c r="FY44" i="24"/>
  <c r="FQ79" i="24"/>
  <c r="FY79" i="24"/>
  <c r="FR79" i="24"/>
  <c r="FS98" i="24"/>
  <c r="FQ98" i="24"/>
  <c r="FR123" i="24"/>
  <c r="FT123" i="24"/>
  <c r="FQ131" i="24"/>
  <c r="FR131" i="24"/>
  <c r="FQ147" i="24"/>
  <c r="FY147" i="24"/>
  <c r="GD14" i="24"/>
  <c r="GC14" i="24"/>
  <c r="GK14" i="24"/>
  <c r="GK44" i="24"/>
  <c r="GC44" i="24"/>
  <c r="GE79" i="24"/>
  <c r="GD79" i="24"/>
  <c r="GC79" i="24"/>
  <c r="GF79" i="24"/>
  <c r="GC98" i="24"/>
  <c r="GK98" i="24"/>
  <c r="GC131" i="24"/>
  <c r="GK131" i="24"/>
  <c r="GC147" i="24"/>
  <c r="GF147" i="24"/>
  <c r="GD155" i="24"/>
  <c r="GK155" i="24"/>
  <c r="GC155" i="24"/>
  <c r="GD163" i="24"/>
  <c r="GC163" i="24"/>
  <c r="GK163" i="24"/>
  <c r="GW14" i="24"/>
  <c r="GP14" i="24"/>
  <c r="GR44" i="24"/>
  <c r="GO44" i="24"/>
  <c r="GP44" i="24"/>
  <c r="GO79" i="24"/>
  <c r="GP79" i="24"/>
  <c r="GW98" i="24"/>
  <c r="GP98" i="24"/>
  <c r="GW123" i="24"/>
  <c r="GP123" i="24"/>
  <c r="GR123" i="24"/>
  <c r="GO131" i="24"/>
  <c r="GP131" i="24"/>
  <c r="FH96" i="24"/>
  <c r="DJ96" i="24"/>
  <c r="HU135" i="24"/>
  <c r="HU127" i="24"/>
  <c r="EU90" i="24"/>
  <c r="EV90" i="24"/>
  <c r="FA90" i="24"/>
  <c r="DK73" i="24"/>
  <c r="DI73" i="24"/>
  <c r="BO129" i="24"/>
  <c r="BM129" i="24"/>
  <c r="FG129" i="24"/>
  <c r="FE129" i="24"/>
  <c r="BA132" i="24"/>
  <c r="BB132" i="24"/>
  <c r="BZ135" i="24"/>
  <c r="CA135" i="24"/>
  <c r="DE135" i="24"/>
  <c r="CX135" i="24"/>
  <c r="DL152" i="24"/>
  <c r="DJ152" i="24"/>
  <c r="CX167" i="24"/>
  <c r="CW167" i="24"/>
  <c r="EU167" i="24"/>
  <c r="ET167" i="24"/>
  <c r="EV167" i="24"/>
  <c r="FA167" i="24"/>
  <c r="DK96" i="24"/>
  <c r="BN96" i="24"/>
  <c r="BP60" i="24"/>
  <c r="IB73" i="24"/>
  <c r="HY143" i="24"/>
  <c r="HO31" i="24"/>
  <c r="IN106" i="24"/>
  <c r="IB159" i="24"/>
  <c r="DU33" i="24"/>
  <c r="FG12" i="24"/>
  <c r="FH12" i="24"/>
  <c r="DQ33" i="24"/>
  <c r="DJ33" i="24"/>
  <c r="EI33" i="24"/>
  <c r="EJ33" i="24"/>
  <c r="FM33" i="24"/>
  <c r="FF33" i="24"/>
  <c r="FG33" i="24"/>
  <c r="CY96" i="24"/>
  <c r="DE96" i="24"/>
  <c r="HZ31" i="24"/>
  <c r="BP96" i="24"/>
  <c r="DV33" i="24"/>
  <c r="T60" i="24"/>
  <c r="BM80" i="24"/>
  <c r="ET33" i="24"/>
  <c r="IG143" i="24"/>
  <c r="IM106" i="24"/>
  <c r="HM143" i="24"/>
  <c r="HU106" i="24"/>
  <c r="HY96" i="24"/>
  <c r="CY151" i="24"/>
  <c r="CW151" i="24"/>
  <c r="GP162" i="24"/>
  <c r="DX33" i="24"/>
  <c r="BN80" i="24"/>
  <c r="AP146" i="24"/>
  <c r="BO60" i="24"/>
  <c r="BN60" i="24"/>
  <c r="CX33" i="24"/>
  <c r="BU80" i="24"/>
  <c r="IA143" i="24"/>
  <c r="HN143" i="24"/>
  <c r="HY135" i="24"/>
  <c r="CY33" i="24"/>
  <c r="HN106" i="24"/>
  <c r="HN151" i="24"/>
  <c r="DI147" i="24"/>
  <c r="DQ147" i="24"/>
  <c r="JI30" i="24"/>
  <c r="JJ30" i="24"/>
  <c r="JI125" i="24"/>
  <c r="JJ125" i="24"/>
  <c r="JQ125" i="24"/>
  <c r="JQ149" i="24"/>
  <c r="JJ149" i="24"/>
  <c r="JI149" i="24"/>
  <c r="JJ157" i="24"/>
  <c r="JI157" i="24"/>
  <c r="JQ157" i="24"/>
  <c r="JU40" i="24"/>
  <c r="KC40" i="24"/>
  <c r="JV40" i="24"/>
  <c r="JU60" i="24"/>
  <c r="KC60" i="24"/>
  <c r="JV60" i="24"/>
  <c r="JU125" i="24"/>
  <c r="JV125" i="24"/>
  <c r="KC141" i="24"/>
  <c r="JV141" i="24"/>
  <c r="KC149" i="24"/>
  <c r="JV149" i="24"/>
  <c r="KC157" i="24"/>
  <c r="JU157" i="24"/>
  <c r="BO96" i="24"/>
  <c r="EV33" i="24"/>
  <c r="S60" i="24"/>
  <c r="Q80" i="24"/>
  <c r="BP80" i="24"/>
  <c r="FE96" i="24"/>
  <c r="HN73" i="24"/>
  <c r="DI96" i="24"/>
  <c r="HZ108" i="24"/>
  <c r="HZ135" i="24"/>
  <c r="HN31" i="24"/>
  <c r="IA167" i="24"/>
  <c r="HU151" i="24"/>
  <c r="FM90" i="24"/>
  <c r="FE90" i="24"/>
  <c r="CM27" i="24"/>
  <c r="CK27" i="24"/>
  <c r="DK27" i="24"/>
  <c r="DI27" i="24"/>
  <c r="DQ27" i="24"/>
  <c r="FG156" i="24"/>
  <c r="FM156" i="24"/>
  <c r="IM101" i="24"/>
  <c r="IL101" i="24"/>
  <c r="IK38" i="24"/>
  <c r="IL38" i="24"/>
  <c r="IL126" i="24"/>
  <c r="IK126" i="24"/>
  <c r="IK142" i="24"/>
  <c r="IS142" i="24"/>
  <c r="IL142" i="24"/>
  <c r="IS150" i="24"/>
  <c r="IL150" i="24"/>
  <c r="IK150" i="24"/>
  <c r="IN158" i="24"/>
  <c r="IS158" i="24"/>
  <c r="IK158" i="24"/>
  <c r="IL158" i="24"/>
  <c r="IY33" i="24"/>
  <c r="IX33" i="24"/>
  <c r="IW33" i="24"/>
  <c r="JE33" i="24"/>
  <c r="JE105" i="24"/>
  <c r="IW105" i="24"/>
  <c r="IW58" i="24"/>
  <c r="IY58" i="24"/>
  <c r="IW38" i="24"/>
  <c r="JE38" i="24"/>
  <c r="JE134" i="24"/>
  <c r="IW134" i="24"/>
  <c r="JI33" i="24"/>
  <c r="JQ33" i="24"/>
  <c r="JJ33" i="24"/>
  <c r="JJ105" i="24"/>
  <c r="JI105" i="24"/>
  <c r="JL105" i="24"/>
  <c r="CG60" i="24"/>
  <c r="EG14" i="24"/>
  <c r="AK40" i="24"/>
  <c r="IL162" i="24"/>
  <c r="GP165" i="24"/>
  <c r="T67" i="24"/>
  <c r="BA12" i="24"/>
  <c r="JQ153" i="24"/>
  <c r="IK154" i="24"/>
  <c r="HB156" i="24"/>
  <c r="Y112" i="24"/>
  <c r="Y96" i="24"/>
  <c r="FR159" i="24"/>
  <c r="HI163" i="24"/>
  <c r="AC12" i="24"/>
  <c r="JI153" i="24"/>
  <c r="IS162" i="24"/>
  <c r="GW165" i="24"/>
  <c r="FQ167" i="24"/>
  <c r="M29" i="24"/>
  <c r="CK63" i="24"/>
  <c r="GO150" i="24"/>
  <c r="HI156" i="24"/>
  <c r="GO166" i="24"/>
  <c r="H29" i="24"/>
  <c r="S46" i="24"/>
  <c r="AK39" i="24"/>
  <c r="HB163" i="24"/>
  <c r="E29" i="24"/>
  <c r="Q46" i="24"/>
  <c r="ES12" i="24"/>
  <c r="BA40" i="24"/>
  <c r="CW80" i="24"/>
  <c r="BY12" i="24"/>
  <c r="CW12" i="24"/>
  <c r="CA12" i="24"/>
  <c r="D2" i="12"/>
  <c r="K2" i="12"/>
  <c r="CG12" i="24"/>
  <c r="EC13" i="24"/>
  <c r="BO28" i="24"/>
  <c r="Q144" i="24"/>
  <c r="GF162" i="24"/>
  <c r="GD162" i="24"/>
  <c r="N12" i="25"/>
  <c r="DC20" i="5"/>
  <c r="R94" i="24"/>
  <c r="Q94" i="24"/>
  <c r="S94" i="24"/>
  <c r="T94" i="24"/>
  <c r="T76" i="24"/>
  <c r="R76" i="24"/>
  <c r="IM165" i="24"/>
  <c r="IK165" i="24"/>
  <c r="S88" i="24"/>
  <c r="Q88" i="24"/>
  <c r="B29" i="23"/>
  <c r="B4" i="23"/>
  <c r="CB40" i="24"/>
  <c r="ET12" i="24"/>
  <c r="EC11" i="24"/>
  <c r="DE90" i="24"/>
  <c r="ES65" i="24"/>
  <c r="CB85" i="24"/>
  <c r="CY79" i="24"/>
  <c r="BA79" i="24"/>
  <c r="EI28" i="24"/>
  <c r="EU27" i="24"/>
  <c r="CY27" i="24"/>
  <c r="R30" i="12"/>
  <c r="K30" i="12"/>
  <c r="M24" i="12"/>
  <c r="L22" i="12"/>
  <c r="GD154" i="24"/>
  <c r="IW156" i="24"/>
  <c r="GK162" i="24"/>
  <c r="IL165" i="24"/>
  <c r="DC12" i="5"/>
  <c r="CI12" i="5"/>
  <c r="BB40" i="24"/>
  <c r="DX12" i="24"/>
  <c r="DX80" i="24"/>
  <c r="EU65" i="24"/>
  <c r="DV80" i="24"/>
  <c r="DX11" i="24"/>
  <c r="CZ90" i="24"/>
  <c r="BZ12" i="24"/>
  <c r="ES80" i="24"/>
  <c r="N30" i="12"/>
  <c r="R24" i="12"/>
  <c r="M22" i="12"/>
  <c r="F2" i="12"/>
  <c r="AW11" i="24"/>
  <c r="FA85" i="24"/>
  <c r="CY47" i="24"/>
  <c r="CL98" i="24"/>
  <c r="BM133" i="24"/>
  <c r="JX164" i="24"/>
  <c r="KC164" i="24"/>
  <c r="N4" i="25"/>
  <c r="DC13" i="5"/>
  <c r="S116" i="24"/>
  <c r="CX12" i="24"/>
  <c r="CW90" i="24"/>
  <c r="DU12" i="24"/>
  <c r="DE60" i="24"/>
  <c r="AE85" i="24"/>
  <c r="DU80" i="24"/>
  <c r="B30" i="12"/>
  <c r="G165" i="24"/>
  <c r="CI20" i="5"/>
  <c r="N5" i="25"/>
  <c r="H5" i="25" s="1"/>
  <c r="I5" i="25" s="1"/>
  <c r="DC14" i="5"/>
  <c r="R116" i="24"/>
  <c r="CW40" i="24"/>
  <c r="DU11" i="24"/>
  <c r="B2" i="12"/>
  <c r="R22" i="12"/>
  <c r="AK109" i="24"/>
  <c r="GC146" i="24"/>
  <c r="FR147" i="24"/>
  <c r="IW148" i="24"/>
  <c r="IG150" i="24"/>
  <c r="FT159" i="24"/>
  <c r="FQ159" i="24"/>
  <c r="R97" i="24"/>
  <c r="R88" i="24"/>
  <c r="E51" i="24"/>
  <c r="FE127" i="24"/>
  <c r="GD146" i="24"/>
  <c r="GK154" i="24"/>
  <c r="GC162" i="24"/>
  <c r="IS165" i="24"/>
  <c r="FS160" i="24"/>
  <c r="FY160" i="24"/>
  <c r="Y94" i="24"/>
  <c r="K22" i="12"/>
  <c r="D30" i="12"/>
  <c r="D24" i="12"/>
  <c r="EU80" i="24"/>
  <c r="EV65" i="24"/>
  <c r="DW80" i="24"/>
  <c r="FA12" i="24"/>
  <c r="BD40" i="24"/>
  <c r="CW85" i="24"/>
  <c r="CZ12" i="24"/>
  <c r="CL28" i="24"/>
  <c r="ET44" i="24"/>
  <c r="G22" i="12"/>
  <c r="S2" i="12"/>
  <c r="AK11" i="24"/>
  <c r="E125" i="24"/>
  <c r="JU146" i="24"/>
  <c r="AA51" i="25"/>
  <c r="L51" i="25"/>
  <c r="Z58" i="25"/>
  <c r="V58" i="25"/>
  <c r="N58" i="25"/>
  <c r="AA58" i="25"/>
  <c r="R58" i="25"/>
  <c r="B65" i="25"/>
  <c r="AC66" i="25"/>
  <c r="S66" i="25"/>
  <c r="AA70" i="25"/>
  <c r="V70" i="25"/>
  <c r="B70" i="25"/>
  <c r="AB70" i="25"/>
  <c r="O70" i="25"/>
  <c r="K70" i="25"/>
  <c r="AA81" i="25"/>
  <c r="M81" i="25"/>
  <c r="Q81" i="25"/>
  <c r="S81" i="25"/>
  <c r="P81" i="25"/>
  <c r="L81" i="25"/>
  <c r="X81" i="25"/>
  <c r="AB81" i="25"/>
  <c r="R81" i="25"/>
  <c r="Y81" i="25"/>
  <c r="AC91" i="25"/>
  <c r="CI15" i="5"/>
  <c r="DC15" i="5"/>
  <c r="E66" i="24"/>
  <c r="R103" i="24"/>
  <c r="M61" i="24"/>
  <c r="T103" i="24"/>
  <c r="P94" i="25"/>
  <c r="X90" i="25"/>
  <c r="AC100" i="25"/>
  <c r="T96" i="25"/>
  <c r="K96" i="25"/>
  <c r="Y91" i="25"/>
  <c r="P91" i="25"/>
  <c r="Y79" i="25"/>
  <c r="J100" i="25"/>
  <c r="W100" i="25"/>
  <c r="Q65" i="25"/>
  <c r="U78" i="25"/>
  <c r="U82" i="25"/>
  <c r="B82" i="25"/>
  <c r="T71" i="25"/>
  <c r="N70" i="25"/>
  <c r="M75" i="25"/>
  <c r="T74" i="25"/>
  <c r="R70" i="25"/>
  <c r="X58" i="25"/>
  <c r="O80" i="25"/>
  <c r="X80" i="25"/>
  <c r="Q66" i="25"/>
  <c r="T66" i="25"/>
  <c r="O66" i="25"/>
  <c r="S52" i="25"/>
  <c r="X51" i="25"/>
  <c r="W51" i="25"/>
  <c r="U63" i="25"/>
  <c r="AA63" i="25"/>
  <c r="M35" i="25"/>
  <c r="T13" i="25"/>
  <c r="O2" i="25"/>
  <c r="O49" i="25"/>
  <c r="N45" i="25"/>
  <c r="L12" i="25"/>
  <c r="N6" i="25"/>
  <c r="O64" i="25"/>
  <c r="R64" i="25"/>
  <c r="U81" i="25"/>
  <c r="P49" i="25"/>
  <c r="K35" i="25"/>
  <c r="N21" i="25"/>
  <c r="T6" i="25"/>
  <c r="Z11" i="25"/>
  <c r="Y11" i="25"/>
  <c r="Q11" i="25"/>
  <c r="U11" i="25"/>
  <c r="W16" i="25"/>
  <c r="T16" i="25"/>
  <c r="Y16" i="25"/>
  <c r="AB22" i="25"/>
  <c r="X22" i="25"/>
  <c r="R22" i="25"/>
  <c r="U22" i="25"/>
  <c r="V22" i="25"/>
  <c r="K22" i="25"/>
  <c r="B22" i="25"/>
  <c r="O22" i="25"/>
  <c r="V26" i="25"/>
  <c r="X26" i="25"/>
  <c r="AA26" i="25"/>
  <c r="M26" i="25"/>
  <c r="K26" i="25"/>
  <c r="R26" i="25"/>
  <c r="N26" i="25"/>
  <c r="W29" i="25"/>
  <c r="N29" i="25"/>
  <c r="AB29" i="25"/>
  <c r="L29" i="25"/>
  <c r="S29" i="25"/>
  <c r="AC32" i="25"/>
  <c r="Y37" i="25"/>
  <c r="N37" i="25"/>
  <c r="W37" i="25"/>
  <c r="X37" i="25"/>
  <c r="U37" i="25"/>
  <c r="K37" i="25"/>
  <c r="T37" i="25"/>
  <c r="Z37" i="25"/>
  <c r="Q37" i="25"/>
  <c r="Z50" i="25"/>
  <c r="M50" i="25"/>
  <c r="N50" i="25"/>
  <c r="P50" i="25"/>
  <c r="AC50" i="25"/>
  <c r="Y50" i="25"/>
  <c r="B50" i="25"/>
  <c r="P52" i="25"/>
  <c r="Z53" i="25"/>
  <c r="AC73" i="25"/>
  <c r="J74" i="25"/>
  <c r="T77" i="25"/>
  <c r="B77" i="25"/>
  <c r="AB77" i="25"/>
  <c r="R77" i="25"/>
  <c r="J77" i="25"/>
  <c r="R79" i="25"/>
  <c r="X82" i="25"/>
  <c r="Q92" i="25"/>
  <c r="X92" i="25"/>
  <c r="N10" i="25"/>
  <c r="DC16" i="5"/>
  <c r="Q91" i="25"/>
  <c r="T91" i="25"/>
  <c r="U79" i="25"/>
  <c r="N100" i="25"/>
  <c r="AA100" i="25"/>
  <c r="M65" i="25"/>
  <c r="P78" i="25"/>
  <c r="K82" i="25"/>
  <c r="N82" i="25"/>
  <c r="N71" i="25"/>
  <c r="L70" i="25"/>
  <c r="U75" i="25"/>
  <c r="X74" i="25"/>
  <c r="M70" i="25"/>
  <c r="AB58" i="25"/>
  <c r="Z80" i="25"/>
  <c r="AB80" i="25"/>
  <c r="V66" i="25"/>
  <c r="X66" i="25"/>
  <c r="Y63" i="25"/>
  <c r="X52" i="25"/>
  <c r="P51" i="25"/>
  <c r="Z63" i="25"/>
  <c r="P13" i="25"/>
  <c r="K2" i="25"/>
  <c r="U47" i="25"/>
  <c r="T45" i="25"/>
  <c r="Z81" i="25"/>
  <c r="T49" i="25"/>
  <c r="N35" i="25"/>
  <c r="J21" i="25"/>
  <c r="P2" i="25"/>
  <c r="Z7" i="25"/>
  <c r="Y7" i="25"/>
  <c r="K8" i="25"/>
  <c r="AA12" i="25"/>
  <c r="Z19" i="25"/>
  <c r="Q19" i="25"/>
  <c r="X32" i="25"/>
  <c r="T32" i="25"/>
  <c r="P32" i="25"/>
  <c r="B32" i="25"/>
  <c r="Z32" i="25"/>
  <c r="J32" i="25"/>
  <c r="W32" i="25"/>
  <c r="V32" i="25"/>
  <c r="M34" i="25"/>
  <c r="W34" i="25"/>
  <c r="Y34" i="25"/>
  <c r="Z34" i="25"/>
  <c r="V34" i="25"/>
  <c r="AC34" i="25"/>
  <c r="O34" i="25"/>
  <c r="B34" i="25"/>
  <c r="X34" i="25"/>
  <c r="K34" i="25"/>
  <c r="J34" i="25"/>
  <c r="X44" i="25"/>
  <c r="Y44" i="25"/>
  <c r="V45" i="25"/>
  <c r="O47" i="25"/>
  <c r="W52" i="25"/>
  <c r="AC62" i="25"/>
  <c r="AA62" i="25"/>
  <c r="B62" i="25"/>
  <c r="S62" i="25"/>
  <c r="R62" i="25"/>
  <c r="X73" i="25"/>
  <c r="W73" i="25"/>
  <c r="J73" i="25"/>
  <c r="T73" i="25"/>
  <c r="AB73" i="25"/>
  <c r="L73" i="25"/>
  <c r="AA73" i="25"/>
  <c r="K73" i="25"/>
  <c r="V73" i="25"/>
  <c r="Q74" i="25"/>
  <c r="S75" i="25"/>
  <c r="Q78" i="25"/>
  <c r="V79" i="25"/>
  <c r="AC82" i="25"/>
  <c r="V90" i="25"/>
  <c r="T95" i="25"/>
  <c r="V95" i="25"/>
  <c r="B95" i="25"/>
  <c r="CI17" i="5"/>
  <c r="DC17" i="5"/>
  <c r="R46" i="24"/>
  <c r="Y89" i="24"/>
  <c r="Y90" i="25"/>
  <c r="P90" i="25"/>
  <c r="M100" i="25"/>
  <c r="B96" i="25"/>
  <c r="S96" i="25"/>
  <c r="K91" i="25"/>
  <c r="Q79" i="25"/>
  <c r="R100" i="25"/>
  <c r="AC78" i="25"/>
  <c r="K78" i="25"/>
  <c r="Q82" i="25"/>
  <c r="K71" i="25"/>
  <c r="P70" i="25"/>
  <c r="W75" i="25"/>
  <c r="Y75" i="25"/>
  <c r="AB74" i="25"/>
  <c r="AA66" i="25"/>
  <c r="AB66" i="25"/>
  <c r="N63" i="25"/>
  <c r="AC52" i="25"/>
  <c r="Q51" i="25"/>
  <c r="Y40" i="25"/>
  <c r="L63" i="25"/>
  <c r="L13" i="25"/>
  <c r="P47" i="25"/>
  <c r="X45" i="25"/>
  <c r="AB35" i="25"/>
  <c r="Y19" i="25"/>
  <c r="X8" i="25"/>
  <c r="AC81" i="25"/>
  <c r="R35" i="25"/>
  <c r="N8" i="25"/>
  <c r="AA32" i="25"/>
  <c r="Y35" i="25"/>
  <c r="AB42" i="25"/>
  <c r="P42" i="25"/>
  <c r="M42" i="25"/>
  <c r="B42" i="25"/>
  <c r="Y42" i="25"/>
  <c r="J42" i="25"/>
  <c r="O42" i="25"/>
  <c r="K42" i="25"/>
  <c r="AC47" i="25"/>
  <c r="N64" i="25"/>
  <c r="W64" i="25"/>
  <c r="S64" i="25"/>
  <c r="Y64" i="25"/>
  <c r="J64" i="25"/>
  <c r="L64" i="25"/>
  <c r="B64" i="25"/>
  <c r="T64" i="25"/>
  <c r="X72" i="25"/>
  <c r="AB72" i="25"/>
  <c r="Y72" i="25"/>
  <c r="Z72" i="25"/>
  <c r="U72" i="25"/>
  <c r="AC72" i="25"/>
  <c r="S72" i="25"/>
  <c r="B73" i="25"/>
  <c r="Z73" i="25"/>
  <c r="AC76" i="25"/>
  <c r="AB76" i="25"/>
  <c r="K76" i="25"/>
  <c r="N76" i="25"/>
  <c r="M76" i="25"/>
  <c r="AC79" i="25"/>
  <c r="Z83" i="25"/>
  <c r="K83" i="25"/>
  <c r="V83" i="25"/>
  <c r="AC83" i="25"/>
  <c r="AB83" i="25"/>
  <c r="AA83" i="25"/>
  <c r="AA90" i="25"/>
  <c r="J98" i="25"/>
  <c r="Z3" i="25"/>
  <c r="U3" i="25"/>
  <c r="Q3" i="25"/>
  <c r="AB6" i="25"/>
  <c r="AC6" i="25"/>
  <c r="V6" i="25"/>
  <c r="X6" i="25"/>
  <c r="Z6" i="25"/>
  <c r="W6" i="25"/>
  <c r="M6" i="25"/>
  <c r="B6" i="25"/>
  <c r="Q6" i="25"/>
  <c r="J6" i="25"/>
  <c r="K6" i="25"/>
  <c r="Z13" i="25"/>
  <c r="S13" i="25"/>
  <c r="U13" i="25"/>
  <c r="J13" i="25"/>
  <c r="O13" i="25"/>
  <c r="Q13" i="25"/>
  <c r="X13" i="25"/>
  <c r="R13" i="25"/>
  <c r="W13" i="25"/>
  <c r="Y13" i="25"/>
  <c r="Y21" i="25"/>
  <c r="V21" i="25"/>
  <c r="K21" i="25"/>
  <c r="Q21" i="25"/>
  <c r="L21" i="25"/>
  <c r="AB21" i="25"/>
  <c r="R21" i="25"/>
  <c r="AA21" i="25"/>
  <c r="Z21" i="25"/>
  <c r="M49" i="25"/>
  <c r="Y49" i="25"/>
  <c r="J49" i="25"/>
  <c r="X49" i="25"/>
  <c r="AA49" i="25"/>
  <c r="N49" i="25"/>
  <c r="S49" i="25"/>
  <c r="B49" i="25"/>
  <c r="V49" i="25"/>
  <c r="U52" i="25"/>
  <c r="T52" i="25"/>
  <c r="AA52" i="25"/>
  <c r="B52" i="25"/>
  <c r="AA53" i="25"/>
  <c r="K53" i="25"/>
  <c r="M58" i="25"/>
  <c r="O65" i="25"/>
  <c r="J70" i="25"/>
  <c r="AC74" i="25"/>
  <c r="Z74" i="25"/>
  <c r="W74" i="25"/>
  <c r="P74" i="25"/>
  <c r="M74" i="25"/>
  <c r="K74" i="25"/>
  <c r="U74" i="25"/>
  <c r="Z79" i="25"/>
  <c r="W79" i="25"/>
  <c r="AB79" i="25"/>
  <c r="P79" i="25"/>
  <c r="L79" i="25"/>
  <c r="S80" i="25"/>
  <c r="T80" i="25"/>
  <c r="U80" i="25"/>
  <c r="AA82" i="25"/>
  <c r="S82" i="25"/>
  <c r="J82" i="25"/>
  <c r="L82" i="25"/>
  <c r="Z91" i="25"/>
  <c r="R91" i="25"/>
  <c r="N2" i="25"/>
  <c r="DC11" i="5"/>
  <c r="N13" i="25"/>
  <c r="S89" i="24"/>
  <c r="Y98" i="25"/>
  <c r="Q90" i="25"/>
  <c r="Y89" i="25"/>
  <c r="N96" i="25"/>
  <c r="S91" i="25"/>
  <c r="AB100" i="25"/>
  <c r="S78" i="25"/>
  <c r="Q53" i="25"/>
  <c r="AB82" i="25"/>
  <c r="Z82" i="25"/>
  <c r="X70" i="25"/>
  <c r="K75" i="25"/>
  <c r="Y74" i="25"/>
  <c r="S58" i="25"/>
  <c r="V80" i="25"/>
  <c r="W80" i="25"/>
  <c r="R66" i="25"/>
  <c r="R63" i="25"/>
  <c r="M62" i="25"/>
  <c r="L62" i="25"/>
  <c r="Y52" i="25"/>
  <c r="N52" i="25"/>
  <c r="AB51" i="25"/>
  <c r="Q40" i="25"/>
  <c r="Q32" i="25"/>
  <c r="Q49" i="25"/>
  <c r="X21" i="25"/>
  <c r="Q12" i="25"/>
  <c r="AC13" i="25"/>
  <c r="S21" i="25"/>
  <c r="M19" i="25"/>
  <c r="K13" i="25"/>
  <c r="U7" i="25"/>
  <c r="M3" i="25"/>
  <c r="AB64" i="25"/>
  <c r="N81" i="25"/>
  <c r="O81" i="25"/>
  <c r="T34" i="25"/>
  <c r="V13" i="25"/>
  <c r="AC21" i="25"/>
  <c r="B9" i="25"/>
  <c r="U9" i="25"/>
  <c r="X9" i="25"/>
  <c r="V9" i="25"/>
  <c r="W9" i="25"/>
  <c r="Z9" i="25"/>
  <c r="AA9" i="25"/>
  <c r="L9" i="25"/>
  <c r="Z15" i="25"/>
  <c r="Q15" i="25"/>
  <c r="Y15" i="25"/>
  <c r="P22" i="25"/>
  <c r="Q25" i="25"/>
  <c r="J25" i="25"/>
  <c r="B25" i="25"/>
  <c r="AB25" i="25"/>
  <c r="V25" i="25"/>
  <c r="L25" i="25"/>
  <c r="N25" i="25"/>
  <c r="P26" i="25"/>
  <c r="AB28" i="25"/>
  <c r="Y28" i="25"/>
  <c r="N30" i="25"/>
  <c r="V30" i="25"/>
  <c r="W30" i="25"/>
  <c r="T30" i="25"/>
  <c r="Y30" i="25"/>
  <c r="AB30" i="25"/>
  <c r="M33" i="25"/>
  <c r="X33" i="25"/>
  <c r="U33" i="25"/>
  <c r="S33" i="25"/>
  <c r="B33" i="25"/>
  <c r="W33" i="25"/>
  <c r="T33" i="25"/>
  <c r="V33" i="25"/>
  <c r="R33" i="25"/>
  <c r="P33" i="25"/>
  <c r="AA33" i="25"/>
  <c r="J50" i="25"/>
  <c r="AC59" i="25"/>
  <c r="L59" i="25"/>
  <c r="Z59" i="25"/>
  <c r="N59" i="25"/>
  <c r="Q59" i="25"/>
  <c r="M59" i="25"/>
  <c r="X59" i="25"/>
  <c r="P65" i="25"/>
  <c r="U70" i="25"/>
  <c r="B74" i="25"/>
  <c r="AA74" i="25"/>
  <c r="AC77" i="25"/>
  <c r="Y92" i="25"/>
  <c r="AC99" i="25"/>
  <c r="M99" i="25"/>
  <c r="J99" i="25"/>
  <c r="AB2" i="25"/>
  <c r="T2" i="25"/>
  <c r="AA2" i="25"/>
  <c r="U2" i="25"/>
  <c r="R2" i="25"/>
  <c r="W2" i="25"/>
  <c r="Y2" i="25"/>
  <c r="V2" i="25"/>
  <c r="W8" i="25"/>
  <c r="V8" i="25"/>
  <c r="AC8" i="25"/>
  <c r="T8" i="25"/>
  <c r="AB8" i="25"/>
  <c r="AA8" i="25"/>
  <c r="Y8" i="25"/>
  <c r="S8" i="25"/>
  <c r="L8" i="25"/>
  <c r="W12" i="25"/>
  <c r="K12" i="25"/>
  <c r="T12" i="25"/>
  <c r="Y12" i="25"/>
  <c r="V12" i="25"/>
  <c r="S12" i="25"/>
  <c r="M12" i="25"/>
  <c r="P45" i="25"/>
  <c r="L45" i="25"/>
  <c r="AB45" i="25"/>
  <c r="Y47" i="25"/>
  <c r="W47" i="25"/>
  <c r="N47" i="25"/>
  <c r="B47" i="25"/>
  <c r="Z47" i="25"/>
  <c r="AA47" i="25"/>
  <c r="V47" i="25"/>
  <c r="T63" i="25"/>
  <c r="Q63" i="25"/>
  <c r="X63" i="25"/>
  <c r="K63" i="25"/>
  <c r="J63" i="25"/>
  <c r="Z70" i="25"/>
  <c r="Y78" i="25"/>
  <c r="B78" i="25"/>
  <c r="AB78" i="25"/>
  <c r="T78" i="25"/>
  <c r="Z90" i="25"/>
  <c r="K90" i="25"/>
  <c r="S90" i="25"/>
  <c r="N90" i="25"/>
  <c r="R98" i="25"/>
  <c r="O98" i="25"/>
  <c r="O35" i="25"/>
  <c r="T35" i="25"/>
  <c r="V35" i="25"/>
  <c r="AA35" i="25"/>
  <c r="Q35" i="25"/>
  <c r="U35" i="25"/>
  <c r="J35" i="25"/>
  <c r="X35" i="25"/>
  <c r="B35" i="25"/>
  <c r="AC35" i="25"/>
  <c r="X65" i="25"/>
  <c r="V65" i="25"/>
  <c r="Z65" i="25"/>
  <c r="K65" i="25"/>
  <c r="J65" i="25"/>
  <c r="AA65" i="25"/>
  <c r="J71" i="25"/>
  <c r="M71" i="25"/>
  <c r="AA71" i="25"/>
  <c r="U71" i="25"/>
  <c r="Q71" i="25"/>
  <c r="AC4" i="25"/>
  <c r="AA4" i="25"/>
  <c r="B17" i="25"/>
  <c r="O17" i="25"/>
  <c r="AC20" i="25"/>
  <c r="X36" i="25"/>
  <c r="W36" i="25"/>
  <c r="J36" i="25"/>
  <c r="P36" i="25"/>
  <c r="AC41" i="25"/>
  <c r="Z48" i="25"/>
  <c r="N48" i="25"/>
  <c r="X48" i="25"/>
  <c r="X61" i="25"/>
  <c r="K61" i="25"/>
  <c r="T61" i="25"/>
  <c r="AC69" i="25"/>
  <c r="X69" i="25"/>
  <c r="AB93" i="25"/>
  <c r="K93" i="25"/>
  <c r="W93" i="25"/>
  <c r="AB14" i="25"/>
  <c r="X14" i="25"/>
  <c r="Z14" i="25"/>
  <c r="W20" i="25"/>
  <c r="N20" i="25"/>
  <c r="AA41" i="25"/>
  <c r="Z41" i="25"/>
  <c r="U41" i="25"/>
  <c r="AB69" i="25"/>
  <c r="H195" i="25"/>
  <c r="I195" i="25" s="1"/>
  <c r="W14" i="25"/>
  <c r="Y4" i="25"/>
  <c r="AB20" i="25"/>
  <c r="J14" i="25"/>
  <c r="Q14" i="25"/>
  <c r="K4" i="25"/>
  <c r="P14" i="25"/>
  <c r="AB18" i="25"/>
  <c r="Q18" i="25"/>
  <c r="K20" i="25"/>
  <c r="W23" i="25"/>
  <c r="AB23" i="25"/>
  <c r="S23" i="25"/>
  <c r="X24" i="25"/>
  <c r="Z24" i="25"/>
  <c r="K24" i="25"/>
  <c r="P24" i="25"/>
  <c r="K36" i="25"/>
  <c r="AA36" i="25"/>
  <c r="W43" i="25"/>
  <c r="M43" i="25"/>
  <c r="AC43" i="25"/>
  <c r="J48" i="25"/>
  <c r="W57" i="25"/>
  <c r="V57" i="25"/>
  <c r="J61" i="25"/>
  <c r="AC87" i="25"/>
  <c r="T87" i="25"/>
  <c r="J93" i="25"/>
  <c r="W31" i="25"/>
  <c r="U46" i="25"/>
  <c r="AB60" i="25"/>
  <c r="AD127" i="24"/>
  <c r="AC127" i="24"/>
  <c r="AE80" i="24"/>
  <c r="AD80" i="24"/>
  <c r="AC40" i="24"/>
  <c r="AE143" i="24"/>
  <c r="AD125" i="24"/>
  <c r="AD134" i="24"/>
  <c r="AC125" i="24"/>
  <c r="AE40" i="24"/>
  <c r="AE134" i="24"/>
  <c r="AK127" i="24"/>
  <c r="AF134" i="24"/>
  <c r="AD27" i="24"/>
  <c r="AF127" i="24"/>
  <c r="AK125" i="24"/>
  <c r="AK134" i="24"/>
  <c r="AF125" i="24"/>
  <c r="AE60" i="24"/>
  <c r="AK143" i="24"/>
  <c r="AD40" i="24"/>
  <c r="AC98" i="24"/>
  <c r="AD98" i="24"/>
  <c r="AE98" i="24"/>
  <c r="L17" i="25"/>
  <c r="V17" i="25"/>
  <c r="U17" i="25"/>
  <c r="R17" i="25"/>
  <c r="Q17" i="25"/>
  <c r="AA17" i="25"/>
  <c r="N17" i="25"/>
  <c r="M17" i="25"/>
  <c r="W17" i="25"/>
  <c r="J17" i="25"/>
  <c r="S17" i="25"/>
  <c r="H108" i="25"/>
  <c r="I108" i="25" s="1"/>
  <c r="H110" i="25"/>
  <c r="I110" i="25" s="1"/>
  <c r="F117" i="25"/>
  <c r="H122" i="25"/>
  <c r="I122" i="25" s="1"/>
  <c r="H124" i="25"/>
  <c r="I124" i="25" s="1"/>
  <c r="G128" i="25"/>
  <c r="H133" i="25"/>
  <c r="I133" i="25" s="1"/>
  <c r="F136" i="25"/>
  <c r="F138" i="25"/>
  <c r="F145" i="25"/>
  <c r="F147" i="25"/>
  <c r="G169" i="25"/>
  <c r="F179" i="25"/>
  <c r="H181" i="25"/>
  <c r="I181" i="25" s="1"/>
  <c r="F187" i="25"/>
  <c r="G192" i="25"/>
  <c r="H193" i="25"/>
  <c r="I193" i="25" s="1"/>
  <c r="H194" i="25"/>
  <c r="I194" i="25" s="1"/>
  <c r="F195" i="25"/>
  <c r="F196" i="25"/>
  <c r="H198" i="25"/>
  <c r="I198" i="25" s="1"/>
  <c r="F189" i="25"/>
  <c r="H190" i="25"/>
  <c r="I190" i="25" s="1"/>
  <c r="H191" i="25"/>
  <c r="I191" i="25" s="1"/>
  <c r="H152" i="25"/>
  <c r="I152" i="25" s="1"/>
  <c r="H176" i="25"/>
  <c r="I176" i="25" s="1"/>
  <c r="H188" i="25"/>
  <c r="I188" i="25" s="1"/>
  <c r="H164" i="25"/>
  <c r="I164" i="25" s="1"/>
  <c r="H116" i="25"/>
  <c r="I116" i="25" s="1"/>
  <c r="G121" i="25"/>
  <c r="F133" i="25"/>
  <c r="H151" i="25"/>
  <c r="I151" i="25" s="1"/>
  <c r="F176" i="25"/>
  <c r="F164" i="25"/>
  <c r="G160" i="25"/>
  <c r="H161" i="25"/>
  <c r="I161" i="25" s="1"/>
  <c r="G162" i="25"/>
  <c r="H163" i="25"/>
  <c r="I163" i="25" s="1"/>
  <c r="G164" i="25"/>
  <c r="F165" i="25"/>
  <c r="H166" i="25"/>
  <c r="I166" i="25" s="1"/>
  <c r="H167" i="25"/>
  <c r="I167" i="25" s="1"/>
  <c r="G168" i="25"/>
  <c r="H169" i="25"/>
  <c r="I169" i="25" s="1"/>
  <c r="H170" i="25"/>
  <c r="I170" i="25" s="1"/>
  <c r="F171" i="25"/>
  <c r="G172" i="25"/>
  <c r="H173" i="25"/>
  <c r="I173" i="25" s="1"/>
  <c r="F174" i="25"/>
  <c r="G175" i="25"/>
  <c r="G176" i="25"/>
  <c r="H177" i="25"/>
  <c r="I177" i="25" s="1"/>
  <c r="H178" i="25"/>
  <c r="I178" i="25" s="1"/>
  <c r="H179" i="25"/>
  <c r="I179" i="25" s="1"/>
  <c r="G180" i="25"/>
  <c r="F181" i="25"/>
  <c r="F182" i="25"/>
  <c r="H183" i="25"/>
  <c r="I183" i="25" s="1"/>
  <c r="H184" i="25"/>
  <c r="I184" i="25" s="1"/>
  <c r="G185" i="25"/>
  <c r="H186" i="25"/>
  <c r="I186" i="25" s="1"/>
  <c r="G187" i="25"/>
  <c r="G188" i="25"/>
  <c r="F197" i="25"/>
  <c r="F199" i="25"/>
  <c r="F152" i="25"/>
  <c r="G102" i="25"/>
  <c r="H104" i="25"/>
  <c r="I104" i="25" s="1"/>
  <c r="F108" i="25"/>
  <c r="G109" i="25"/>
  <c r="H113" i="25"/>
  <c r="I113" i="25" s="1"/>
  <c r="H118" i="25"/>
  <c r="I118" i="25" s="1"/>
  <c r="G120" i="25"/>
  <c r="G124" i="25"/>
  <c r="H129" i="25"/>
  <c r="I129" i="25" s="1"/>
  <c r="H134" i="25"/>
  <c r="I134" i="25" s="1"/>
  <c r="H135" i="25"/>
  <c r="I135" i="25" s="1"/>
  <c r="G139" i="25"/>
  <c r="H146" i="25"/>
  <c r="I146" i="25" s="1"/>
  <c r="G148" i="25"/>
  <c r="H149" i="25"/>
  <c r="I149" i="25" s="1"/>
  <c r="H150" i="25"/>
  <c r="I150" i="25" s="1"/>
  <c r="G152" i="25"/>
  <c r="G153" i="25"/>
  <c r="H157" i="25"/>
  <c r="I157" i="25" s="1"/>
  <c r="F102" i="25"/>
  <c r="H103" i="25"/>
  <c r="I103" i="25" s="1"/>
  <c r="G104" i="25"/>
  <c r="G106" i="25"/>
  <c r="G107" i="25"/>
  <c r="G108" i="25"/>
  <c r="H109" i="25"/>
  <c r="I109" i="25" s="1"/>
  <c r="G110" i="25"/>
  <c r="F111" i="25"/>
  <c r="F112" i="25"/>
  <c r="G113" i="25"/>
  <c r="H114" i="25"/>
  <c r="I114" i="25" s="1"/>
  <c r="H115" i="25"/>
  <c r="I115" i="25" s="1"/>
  <c r="G116" i="25"/>
  <c r="H117" i="25"/>
  <c r="I117" i="25" s="1"/>
  <c r="G118" i="25"/>
  <c r="F119" i="25"/>
  <c r="F122" i="25"/>
  <c r="F123" i="25"/>
  <c r="F124" i="25"/>
  <c r="F125" i="25"/>
  <c r="H126" i="25"/>
  <c r="I126" i="25" s="1"/>
  <c r="G127" i="25"/>
  <c r="H128" i="25"/>
  <c r="I128" i="25" s="1"/>
  <c r="F131" i="25"/>
  <c r="H132" i="25"/>
  <c r="I132" i="25" s="1"/>
  <c r="F134" i="25"/>
  <c r="F135" i="25"/>
  <c r="G136" i="25"/>
  <c r="H137" i="25"/>
  <c r="I137" i="25" s="1"/>
  <c r="H138" i="25"/>
  <c r="I138" i="25" s="1"/>
  <c r="F139" i="25"/>
  <c r="G140" i="25"/>
  <c r="H141" i="25"/>
  <c r="I141" i="25" s="1"/>
  <c r="F142" i="25"/>
  <c r="G143" i="25"/>
  <c r="F144" i="25"/>
  <c r="H145" i="25"/>
  <c r="I145" i="25" s="1"/>
  <c r="G146" i="25"/>
  <c r="H147" i="25"/>
  <c r="I147" i="25" s="1"/>
  <c r="H148" i="25"/>
  <c r="I148" i="25" s="1"/>
  <c r="F149" i="25"/>
  <c r="F150" i="25"/>
  <c r="F151" i="25"/>
  <c r="H153" i="25"/>
  <c r="I153" i="25" s="1"/>
  <c r="F154" i="25"/>
  <c r="G155" i="25"/>
  <c r="H156" i="25"/>
  <c r="I156" i="25" s="1"/>
  <c r="F157" i="25"/>
  <c r="H158" i="25"/>
  <c r="I158" i="25" s="1"/>
  <c r="G159" i="25"/>
  <c r="H67" i="25"/>
  <c r="I67" i="25" s="1"/>
  <c r="F200" i="25"/>
  <c r="G189" i="25"/>
  <c r="F193" i="25"/>
  <c r="F192" i="25"/>
  <c r="M15" i="25"/>
  <c r="AA16" i="25"/>
  <c r="U15" i="25"/>
  <c r="K16" i="25"/>
  <c r="N16" i="25"/>
  <c r="S16" i="25"/>
  <c r="X16" i="25"/>
  <c r="AC16" i="25"/>
  <c r="V16" i="25"/>
  <c r="H162" i="25"/>
  <c r="I162" i="25" s="1"/>
  <c r="F129" i="25"/>
  <c r="F105" i="25"/>
  <c r="F121" i="25"/>
  <c r="F130" i="25"/>
  <c r="H175" i="25"/>
  <c r="I175" i="25" s="1"/>
  <c r="F186" i="25"/>
  <c r="H120" i="25"/>
  <c r="I120" i="25" s="1"/>
  <c r="F190" i="25"/>
  <c r="F188" i="25"/>
  <c r="H174" i="25"/>
  <c r="I174" i="25" s="1"/>
  <c r="F160" i="25"/>
  <c r="F148" i="25"/>
  <c r="F132" i="25"/>
  <c r="H125" i="25"/>
  <c r="I125" i="25" s="1"/>
  <c r="H106" i="25"/>
  <c r="I106" i="25" s="1"/>
  <c r="H160" i="25"/>
  <c r="I160" i="25" s="1"/>
  <c r="G112" i="25"/>
  <c r="H172" i="25"/>
  <c r="I172" i="25" s="1"/>
  <c r="G119" i="25"/>
  <c r="H200" i="25"/>
  <c r="I200" i="25" s="1"/>
  <c r="F104" i="25"/>
  <c r="F173" i="25"/>
  <c r="H143" i="25"/>
  <c r="I143" i="25" s="1"/>
  <c r="G114" i="25"/>
  <c r="F177" i="25"/>
  <c r="F183" i="25"/>
  <c r="G123" i="25"/>
  <c r="F103" i="25"/>
  <c r="G137" i="25"/>
  <c r="F155" i="25"/>
  <c r="G191" i="25"/>
  <c r="F115" i="25"/>
  <c r="G165" i="25"/>
  <c r="G167" i="25"/>
  <c r="G170" i="25"/>
  <c r="F172" i="25"/>
  <c r="H130" i="25"/>
  <c r="I130" i="25" s="1"/>
  <c r="G200" i="25"/>
  <c r="H196" i="25"/>
  <c r="I196" i="25" s="1"/>
  <c r="G105" i="25"/>
  <c r="H119" i="25"/>
  <c r="I119" i="25" s="1"/>
  <c r="H136" i="25"/>
  <c r="I136" i="25" s="1"/>
  <c r="F198" i="25"/>
  <c r="F166" i="25"/>
  <c r="F141" i="25"/>
  <c r="H111" i="25"/>
  <c r="I111" i="25" s="1"/>
  <c r="G171" i="25"/>
  <c r="H131" i="25"/>
  <c r="I131" i="25" s="1"/>
  <c r="H107" i="25"/>
  <c r="I107" i="25" s="1"/>
  <c r="H121" i="25"/>
  <c r="I121" i="25" s="1"/>
  <c r="F158" i="25"/>
  <c r="G194" i="25"/>
  <c r="G125" i="25"/>
  <c r="G135" i="25"/>
  <c r="H139" i="25"/>
  <c r="I139" i="25" s="1"/>
  <c r="G145" i="25"/>
  <c r="G150" i="25"/>
  <c r="F159" i="25"/>
  <c r="G161" i="25"/>
  <c r="G174" i="25"/>
  <c r="F194" i="25"/>
  <c r="F163" i="25"/>
  <c r="F170" i="25"/>
  <c r="G115" i="25"/>
  <c r="F161" i="25"/>
  <c r="F110" i="25"/>
  <c r="G179" i="25"/>
  <c r="F185" i="25"/>
  <c r="G190" i="25"/>
  <c r="H197" i="25"/>
  <c r="I197" i="25" s="1"/>
  <c r="H144" i="25"/>
  <c r="I144" i="25" s="1"/>
  <c r="H182" i="25"/>
  <c r="I182" i="25" s="1"/>
  <c r="F168" i="25"/>
  <c r="F156" i="25"/>
  <c r="H142" i="25"/>
  <c r="I142" i="25" s="1"/>
  <c r="H180" i="25"/>
  <c r="I180" i="25" s="1"/>
  <c r="G132" i="25"/>
  <c r="H192" i="25"/>
  <c r="I192" i="25" s="1"/>
  <c r="G144" i="25"/>
  <c r="H105" i="25"/>
  <c r="I105" i="25" s="1"/>
  <c r="G156" i="25"/>
  <c r="H112" i="25"/>
  <c r="I112" i="25" s="1"/>
  <c r="G184" i="25"/>
  <c r="G117" i="25"/>
  <c r="H159" i="25"/>
  <c r="I159" i="25" s="1"/>
  <c r="F167" i="25"/>
  <c r="F126" i="25"/>
  <c r="H199" i="25"/>
  <c r="I199" i="25" s="1"/>
  <c r="G199" i="25"/>
  <c r="F184" i="25"/>
  <c r="F128" i="25"/>
  <c r="G196" i="25"/>
  <c r="G178" i="25"/>
  <c r="F180" i="25"/>
  <c r="F140" i="25"/>
  <c r="H189" i="25"/>
  <c r="I189" i="25" s="1"/>
  <c r="H165" i="25"/>
  <c r="I165" i="25" s="1"/>
  <c r="H140" i="25"/>
  <c r="I140" i="25" s="1"/>
  <c r="H168" i="25"/>
  <c r="I168" i="25" s="1"/>
  <c r="H88" i="25"/>
  <c r="I88" i="25" s="1"/>
  <c r="G67" i="25"/>
  <c r="G55" i="25"/>
  <c r="F39" i="25"/>
  <c r="H38" i="25"/>
  <c r="I38" i="25" s="1"/>
  <c r="H127" i="25"/>
  <c r="I127" i="25" s="1"/>
  <c r="H154" i="25"/>
  <c r="I154" i="25" s="1"/>
  <c r="H185" i="25"/>
  <c r="I185" i="25" s="1"/>
  <c r="G130" i="25"/>
  <c r="G39" i="25"/>
  <c r="F88" i="25"/>
  <c r="F67" i="25"/>
  <c r="H102" i="25"/>
  <c r="I102" i="25" s="1"/>
  <c r="G181" i="25"/>
  <c r="F107" i="25"/>
  <c r="G141" i="25"/>
  <c r="G147" i="25"/>
  <c r="F114" i="25"/>
  <c r="G154" i="25"/>
  <c r="G157" i="25"/>
  <c r="G197" i="25"/>
  <c r="H55" i="25"/>
  <c r="I55" i="25" s="1"/>
  <c r="F38" i="25"/>
  <c r="G151" i="25"/>
  <c r="F55" i="25"/>
  <c r="G38" i="25"/>
  <c r="G122" i="25"/>
  <c r="F127" i="25"/>
  <c r="G173" i="25"/>
  <c r="H39" i="25"/>
  <c r="I39" i="25" s="1"/>
  <c r="G88" i="25"/>
  <c r="G134" i="25"/>
  <c r="H155" i="25"/>
  <c r="I155" i="25" s="1"/>
  <c r="G177" i="25"/>
  <c r="G131" i="25"/>
  <c r="G138" i="25"/>
  <c r="H22" i="12"/>
  <c r="L30" i="12"/>
  <c r="F24" i="12"/>
  <c r="P24" i="12"/>
  <c r="H24" i="12"/>
  <c r="B22" i="23"/>
  <c r="F30" i="12"/>
  <c r="H30" i="12"/>
  <c r="C22" i="12"/>
  <c r="S112" i="24"/>
  <c r="Q112" i="24"/>
  <c r="R112" i="24"/>
  <c r="BY105" i="24"/>
  <c r="F141" i="24"/>
  <c r="EH145" i="24"/>
  <c r="G149" i="24"/>
  <c r="F126" i="24"/>
  <c r="BN134" i="24"/>
  <c r="AO144" i="24"/>
  <c r="EU148" i="24"/>
  <c r="CW154" i="24"/>
  <c r="CY158" i="24"/>
  <c r="FF160" i="24"/>
  <c r="EI163" i="24"/>
  <c r="AD164" i="24"/>
  <c r="CL164" i="24"/>
  <c r="AE166" i="24"/>
  <c r="BY166" i="24"/>
  <c r="GE159" i="24"/>
  <c r="S58" i="24"/>
  <c r="AC11" i="24"/>
  <c r="CM131" i="24"/>
  <c r="FE145" i="24"/>
  <c r="DJ156" i="24"/>
  <c r="Y111" i="24"/>
  <c r="Y71" i="24"/>
  <c r="Y120" i="24"/>
  <c r="R45" i="24"/>
  <c r="BU11" i="24"/>
  <c r="BO11" i="24"/>
  <c r="EO63" i="24"/>
  <c r="EG63" i="24"/>
  <c r="FM134" i="24"/>
  <c r="FG134" i="24"/>
  <c r="CG136" i="24"/>
  <c r="BZ136" i="24"/>
  <c r="ET136" i="24"/>
  <c r="EU136" i="24"/>
  <c r="CS140" i="24"/>
  <c r="CK140" i="24"/>
  <c r="AP165" i="24"/>
  <c r="AW165" i="24"/>
  <c r="GO149" i="24"/>
  <c r="GW149" i="24"/>
  <c r="GP149" i="24"/>
  <c r="HI11" i="24"/>
  <c r="HB11" i="24"/>
  <c r="HA11" i="24"/>
  <c r="HA82" i="24"/>
  <c r="HI82" i="24"/>
  <c r="HB82" i="24"/>
  <c r="HA80" i="24"/>
  <c r="HI80" i="24"/>
  <c r="HB80" i="24"/>
  <c r="HI148" i="24"/>
  <c r="HB148" i="24"/>
  <c r="JI58" i="24"/>
  <c r="JQ58" i="24"/>
  <c r="JJ58" i="24"/>
  <c r="JQ77" i="24"/>
  <c r="JJ77" i="24"/>
  <c r="JI77" i="24"/>
  <c r="H61" i="24"/>
  <c r="F61" i="24"/>
  <c r="E61" i="24"/>
  <c r="Q12" i="24"/>
  <c r="DE40" i="24"/>
  <c r="AC80" i="24"/>
  <c r="Y12" i="24"/>
  <c r="BM108" i="24"/>
  <c r="DI12" i="24"/>
  <c r="AO130" i="24"/>
  <c r="CA11" i="24"/>
  <c r="DU131" i="24"/>
  <c r="DV131" i="24"/>
  <c r="DU145" i="24"/>
  <c r="DV145" i="24"/>
  <c r="DW145" i="24"/>
  <c r="DX145" i="24"/>
  <c r="HA148" i="24"/>
  <c r="FG152" i="24"/>
  <c r="FF152" i="24"/>
  <c r="DJ153" i="24"/>
  <c r="DL153" i="24"/>
  <c r="BO156" i="24"/>
  <c r="BN156" i="24"/>
  <c r="BZ158" i="24"/>
  <c r="CA158" i="24"/>
  <c r="FS48" i="24"/>
  <c r="FQ48" i="24"/>
  <c r="FS77" i="24"/>
  <c r="FY77" i="24"/>
  <c r="FR77" i="24"/>
  <c r="FQ77" i="24"/>
  <c r="FY19" i="24"/>
  <c r="FR19" i="24"/>
  <c r="FQ19" i="24"/>
  <c r="FY30" i="24"/>
  <c r="FR30" i="24"/>
  <c r="FY129" i="24"/>
  <c r="FR129" i="24"/>
  <c r="FQ129" i="24"/>
  <c r="FS137" i="24"/>
  <c r="FQ137" i="24"/>
  <c r="FY141" i="24"/>
  <c r="FR141" i="24"/>
  <c r="IS130" i="24"/>
  <c r="IL130" i="24"/>
  <c r="IK144" i="24"/>
  <c r="IS144" i="24"/>
  <c r="IS152" i="24"/>
  <c r="IL152" i="24"/>
  <c r="IS160" i="24"/>
  <c r="IL160" i="24"/>
  <c r="IN160" i="24"/>
  <c r="IS164" i="24"/>
  <c r="IL164" i="24"/>
  <c r="IZ48" i="24"/>
  <c r="JE48" i="24"/>
  <c r="IX48" i="24"/>
  <c r="IW48" i="24"/>
  <c r="JE77" i="24"/>
  <c r="IX77" i="24"/>
  <c r="IZ19" i="24"/>
  <c r="JE19" i="24"/>
  <c r="IX19" i="24"/>
  <c r="IW19" i="24"/>
  <c r="IY30" i="24"/>
  <c r="IW30" i="24"/>
  <c r="IY121" i="24"/>
  <c r="IW121" i="24"/>
  <c r="T58" i="24"/>
  <c r="CZ40" i="24"/>
  <c r="T12" i="24"/>
  <c r="BA80" i="24"/>
  <c r="Q125" i="24"/>
  <c r="CX106" i="24"/>
  <c r="CY106" i="24"/>
  <c r="CS137" i="24"/>
  <c r="CM137" i="24"/>
  <c r="DE137" i="24"/>
  <c r="CX137" i="24"/>
  <c r="GP145" i="24"/>
  <c r="GW145" i="24"/>
  <c r="GF152" i="24"/>
  <c r="GK152" i="24"/>
  <c r="GD152" i="24"/>
  <c r="GQ14" i="24"/>
  <c r="GO14" i="24"/>
  <c r="GW96" i="24"/>
  <c r="GP96" i="24"/>
  <c r="GW57" i="24"/>
  <c r="GP57" i="24"/>
  <c r="GO57" i="24"/>
  <c r="GW53" i="24"/>
  <c r="GP53" i="24"/>
  <c r="GO53" i="24"/>
  <c r="GW109" i="24"/>
  <c r="GP109" i="24"/>
  <c r="GQ124" i="24"/>
  <c r="GW124" i="24"/>
  <c r="GP124" i="24"/>
  <c r="GO124" i="24"/>
  <c r="GO128" i="24"/>
  <c r="GW128" i="24"/>
  <c r="JU160" i="24"/>
  <c r="JX160" i="24"/>
  <c r="BY82" i="24"/>
  <c r="S130" i="24"/>
  <c r="BM128" i="24"/>
  <c r="BO128" i="24"/>
  <c r="DK129" i="24"/>
  <c r="DI129" i="24"/>
  <c r="BI139" i="24"/>
  <c r="BB139" i="24"/>
  <c r="CL141" i="24"/>
  <c r="CM141" i="24"/>
  <c r="FA145" i="24"/>
  <c r="ET145" i="24"/>
  <c r="FG157" i="24"/>
  <c r="FF157" i="24"/>
  <c r="DU158" i="24"/>
  <c r="DW158" i="24"/>
  <c r="HA159" i="24"/>
  <c r="HU28" i="24"/>
  <c r="HN28" i="24"/>
  <c r="HM28" i="24"/>
  <c r="G154" i="24"/>
  <c r="E154" i="24"/>
  <c r="FY157" i="24"/>
  <c r="FR157" i="24"/>
  <c r="IN149" i="24"/>
  <c r="IK149" i="24"/>
  <c r="AC23" i="24"/>
  <c r="AD23" i="24"/>
  <c r="FE30" i="24"/>
  <c r="Q121" i="24"/>
  <c r="Q141" i="24"/>
  <c r="DK142" i="24"/>
  <c r="FE143" i="24"/>
  <c r="E144" i="24"/>
  <c r="AD144" i="24"/>
  <c r="AE149" i="24"/>
  <c r="DW149" i="24"/>
  <c r="AK152" i="24"/>
  <c r="AE152" i="24"/>
  <c r="GP161" i="24"/>
  <c r="DV163" i="24"/>
  <c r="EG165" i="24"/>
  <c r="HZ166" i="24"/>
  <c r="IG166" i="24"/>
  <c r="GK150" i="24"/>
  <c r="GD150" i="24"/>
  <c r="HD161" i="24"/>
  <c r="HA161" i="24"/>
  <c r="HP149" i="24"/>
  <c r="HM149" i="24"/>
  <c r="HU152" i="24"/>
  <c r="HN152" i="24"/>
  <c r="JK148" i="24"/>
  <c r="JQ148" i="24"/>
  <c r="JJ148" i="24"/>
  <c r="JK160" i="24"/>
  <c r="JI160" i="24"/>
  <c r="AE23" i="24"/>
  <c r="Y85" i="24"/>
  <c r="FY155" i="24"/>
  <c r="FR155" i="24"/>
  <c r="HI158" i="24"/>
  <c r="HB158" i="24"/>
  <c r="IW154" i="24"/>
  <c r="JE154" i="24"/>
  <c r="IX154" i="24"/>
  <c r="KC163" i="24"/>
  <c r="JV163" i="24"/>
  <c r="AF23" i="24"/>
  <c r="S97" i="24"/>
  <c r="Y97" i="24"/>
  <c r="Q97" i="24"/>
  <c r="R67" i="24"/>
  <c r="Y67" i="24"/>
  <c r="S67" i="24"/>
  <c r="Y118" i="24"/>
  <c r="Q118" i="24"/>
  <c r="S118" i="24"/>
  <c r="T118" i="24"/>
  <c r="R111" i="24"/>
  <c r="T111" i="24"/>
  <c r="R71" i="24"/>
  <c r="Q89" i="24"/>
  <c r="S84" i="24"/>
  <c r="R96" i="24"/>
  <c r="R117" i="24"/>
  <c r="G29" i="24"/>
  <c r="S71" i="24"/>
  <c r="R120" i="24"/>
  <c r="T88" i="24"/>
  <c r="M66" i="24"/>
  <c r="Y88" i="24"/>
  <c r="M142" i="24"/>
  <c r="F142" i="24"/>
  <c r="G142" i="24"/>
  <c r="BO157" i="24"/>
  <c r="BN157" i="24"/>
  <c r="DU159" i="24"/>
  <c r="DW159" i="24"/>
  <c r="E160" i="24"/>
  <c r="G160" i="24"/>
  <c r="S160" i="24"/>
  <c r="Y160" i="24"/>
  <c r="T160" i="24"/>
  <c r="Q160" i="24"/>
  <c r="HI185" i="24"/>
  <c r="HB185" i="24"/>
  <c r="DE187" i="24"/>
  <c r="CW187" i="24"/>
  <c r="FA187" i="24"/>
  <c r="ES187" i="24"/>
  <c r="GW187" i="24"/>
  <c r="GO187" i="24"/>
  <c r="IS187" i="24"/>
  <c r="IK187" i="24"/>
  <c r="GE145" i="24"/>
  <c r="GC145" i="24"/>
  <c r="GF166" i="24"/>
  <c r="GK166" i="24"/>
  <c r="GD166" i="24"/>
  <c r="GR158" i="24"/>
  <c r="GW158" i="24"/>
  <c r="GP158" i="24"/>
  <c r="HM147" i="24"/>
  <c r="HU147" i="24"/>
  <c r="HN147" i="24"/>
  <c r="HO154" i="24"/>
  <c r="HM154" i="24"/>
  <c r="F45" i="24"/>
  <c r="M45" i="24"/>
  <c r="E45" i="24"/>
  <c r="H45" i="24"/>
  <c r="DW12" i="24"/>
  <c r="ES82" i="24"/>
  <c r="CS14" i="24"/>
  <c r="ES14" i="24"/>
  <c r="FH82" i="24"/>
  <c r="EU14" i="24"/>
  <c r="Y80" i="24"/>
  <c r="BA105" i="24"/>
  <c r="Y40" i="24"/>
  <c r="EI79" i="24"/>
  <c r="BN142" i="24"/>
  <c r="BO142" i="24"/>
  <c r="GD145" i="24"/>
  <c r="GK145" i="24"/>
  <c r="CW148" i="24"/>
  <c r="CY148" i="24"/>
  <c r="GD148" i="24"/>
  <c r="GK148" i="24"/>
  <c r="GC166" i="24"/>
  <c r="CK14" i="24"/>
  <c r="CN13" i="24"/>
  <c r="DV12" i="24"/>
  <c r="CK33" i="24"/>
  <c r="CA40" i="24"/>
  <c r="FE11" i="24"/>
  <c r="AE82" i="24"/>
  <c r="EG90" i="24"/>
  <c r="BO12" i="24"/>
  <c r="ET14" i="24"/>
  <c r="CN14" i="24"/>
  <c r="R33" i="24"/>
  <c r="CK82" i="24"/>
  <c r="ES33" i="24"/>
  <c r="T80" i="24"/>
  <c r="AC82" i="24"/>
  <c r="CL11" i="24"/>
  <c r="EU96" i="24"/>
  <c r="BZ40" i="24"/>
  <c r="BM106" i="24"/>
  <c r="BC79" i="24"/>
  <c r="BY11" i="24"/>
  <c r="CK11" i="24"/>
  <c r="CA73" i="24"/>
  <c r="EG38" i="24"/>
  <c r="F109" i="24"/>
  <c r="AO122" i="24"/>
  <c r="BZ125" i="24"/>
  <c r="AD136" i="24"/>
  <c r="DI144" i="24"/>
  <c r="DJ144" i="24"/>
  <c r="EC144" i="24"/>
  <c r="DV144" i="24"/>
  <c r="EO144" i="24"/>
  <c r="EG144" i="24"/>
  <c r="AE155" i="24"/>
  <c r="AC155" i="24"/>
  <c r="AE157" i="24"/>
  <c r="AC157" i="24"/>
  <c r="DV157" i="24"/>
  <c r="DW157" i="24"/>
  <c r="EG161" i="24"/>
  <c r="EH161" i="24"/>
  <c r="E163" i="24"/>
  <c r="F163" i="24"/>
  <c r="AE163" i="24"/>
  <c r="AD163" i="24"/>
  <c r="BN163" i="24"/>
  <c r="BO163" i="24"/>
  <c r="FY146" i="24"/>
  <c r="FR146" i="24"/>
  <c r="FY166" i="24"/>
  <c r="FR166" i="24"/>
  <c r="IG158" i="24"/>
  <c r="HZ158" i="24"/>
  <c r="HY158" i="24"/>
  <c r="JE153" i="24"/>
  <c r="IX153" i="24"/>
  <c r="IW153" i="24"/>
  <c r="IY157" i="24"/>
  <c r="JE157" i="24"/>
  <c r="IX157" i="24"/>
  <c r="IW157" i="24"/>
  <c r="JL163" i="24"/>
  <c r="JQ163" i="24"/>
  <c r="JJ163" i="24"/>
  <c r="JL167" i="24"/>
  <c r="JI167" i="24"/>
  <c r="JX151" i="24"/>
  <c r="JU151" i="24"/>
  <c r="JX163" i="24"/>
  <c r="JU163" i="24"/>
  <c r="CB80" i="24"/>
  <c r="FM11" i="24"/>
  <c r="AC14" i="24"/>
  <c r="BN12" i="24"/>
  <c r="CS33" i="24"/>
  <c r="BY40" i="24"/>
  <c r="BM12" i="24"/>
  <c r="S65" i="24"/>
  <c r="AD82" i="24"/>
  <c r="CK13" i="24"/>
  <c r="S40" i="24"/>
  <c r="BI79" i="24"/>
  <c r="FA13" i="24"/>
  <c r="ES105" i="24"/>
  <c r="CL14" i="24"/>
  <c r="CL82" i="24"/>
  <c r="Y90" i="24"/>
  <c r="Q33" i="24"/>
  <c r="EG40" i="24"/>
  <c r="ES31" i="24"/>
  <c r="FG13" i="24"/>
  <c r="EC44" i="24"/>
  <c r="CG96" i="24"/>
  <c r="Y33" i="24"/>
  <c r="DJ101" i="24"/>
  <c r="CA77" i="24"/>
  <c r="Y65" i="24"/>
  <c r="BM44" i="24"/>
  <c r="EG60" i="24"/>
  <c r="AE99" i="24"/>
  <c r="ET38" i="24"/>
  <c r="BP11" i="24"/>
  <c r="CM11" i="24"/>
  <c r="EU47" i="24"/>
  <c r="CK39" i="24"/>
  <c r="BM77" i="24"/>
  <c r="AD30" i="24"/>
  <c r="FE125" i="24"/>
  <c r="CK126" i="24"/>
  <c r="DK130" i="24"/>
  <c r="AD140" i="24"/>
  <c r="BU143" i="24"/>
  <c r="BM143" i="24"/>
  <c r="M145" i="24"/>
  <c r="F145" i="24"/>
  <c r="Y145" i="24"/>
  <c r="Q145" i="24"/>
  <c r="AO145" i="24"/>
  <c r="AP145" i="24"/>
  <c r="BI145" i="24"/>
  <c r="BB145" i="24"/>
  <c r="ES147" i="24"/>
  <c r="EU147" i="24"/>
  <c r="FE147" i="24"/>
  <c r="FG147" i="24"/>
  <c r="E148" i="24"/>
  <c r="G148" i="24"/>
  <c r="AP154" i="24"/>
  <c r="AQ154" i="24"/>
  <c r="AK156" i="24"/>
  <c r="AE156" i="24"/>
  <c r="CG156" i="24"/>
  <c r="CA156" i="24"/>
  <c r="GO158" i="24"/>
  <c r="M162" i="24"/>
  <c r="G162" i="24"/>
  <c r="GR146" i="24"/>
  <c r="GW146" i="24"/>
  <c r="GP146" i="24"/>
  <c r="CG23" i="24"/>
  <c r="BY23" i="24"/>
  <c r="CA23" i="24"/>
  <c r="BZ23" i="24"/>
  <c r="BM153" i="24"/>
  <c r="ES154" i="24"/>
  <c r="BO155" i="24"/>
  <c r="EH155" i="24"/>
  <c r="BA156" i="24"/>
  <c r="ES156" i="24"/>
  <c r="G158" i="24"/>
  <c r="AP158" i="24"/>
  <c r="G159" i="24"/>
  <c r="CA159" i="24"/>
  <c r="EU159" i="24"/>
  <c r="CA161" i="24"/>
  <c r="DW161" i="24"/>
  <c r="R162" i="24"/>
  <c r="S163" i="24"/>
  <c r="AQ163" i="24"/>
  <c r="E91" i="24"/>
  <c r="H91" i="24"/>
  <c r="M91" i="24"/>
  <c r="F91" i="24"/>
  <c r="EC187" i="24"/>
  <c r="DU187" i="24"/>
  <c r="FY187" i="24"/>
  <c r="FQ187" i="24"/>
  <c r="HU187" i="24"/>
  <c r="HM187" i="24"/>
  <c r="JQ187" i="24"/>
  <c r="JI187" i="24"/>
  <c r="HD166" i="24"/>
  <c r="HI166" i="24"/>
  <c r="JX167" i="24"/>
  <c r="KC167" i="24"/>
  <c r="JV167" i="24"/>
  <c r="Y23" i="24"/>
  <c r="T23" i="24"/>
  <c r="Q23" i="24"/>
  <c r="S23" i="24"/>
  <c r="R23" i="24"/>
  <c r="Q115" i="24"/>
  <c r="Y115" i="24"/>
  <c r="R115" i="24"/>
  <c r="S115" i="24"/>
  <c r="HI167" i="24"/>
  <c r="HB167" i="24"/>
  <c r="E59" i="24"/>
  <c r="H59" i="24"/>
  <c r="M59" i="24"/>
  <c r="IN165" i="24"/>
  <c r="M41" i="24"/>
  <c r="E41" i="24"/>
  <c r="Y46" i="24"/>
  <c r="T89" i="24"/>
  <c r="T120" i="24"/>
  <c r="T71" i="24"/>
  <c r="Q71" i="24"/>
  <c r="BN23" i="24"/>
  <c r="M34" i="24"/>
  <c r="Y116" i="24"/>
  <c r="Y84" i="24"/>
  <c r="CY124" i="24"/>
  <c r="CX124" i="24"/>
  <c r="S129" i="24"/>
  <c r="Q129" i="24"/>
  <c r="CS129" i="24"/>
  <c r="CM129" i="24"/>
  <c r="E130" i="24"/>
  <c r="F130" i="24"/>
  <c r="CS133" i="24"/>
  <c r="CM133" i="24"/>
  <c r="E134" i="24"/>
  <c r="F134" i="24"/>
  <c r="BI137" i="24"/>
  <c r="BB137" i="24"/>
  <c r="FA137" i="24"/>
  <c r="ET137" i="24"/>
  <c r="Y138" i="24"/>
  <c r="S138" i="24"/>
  <c r="EO139" i="24"/>
  <c r="EI139" i="24"/>
  <c r="M143" i="24"/>
  <c r="F143" i="24"/>
  <c r="DE143" i="24"/>
  <c r="CX143" i="24"/>
  <c r="CK145" i="24"/>
  <c r="CL145" i="24"/>
  <c r="DQ145" i="24"/>
  <c r="DI145" i="24"/>
  <c r="FH77" i="24"/>
  <c r="FA98" i="24"/>
  <c r="CA27" i="24"/>
  <c r="CM31" i="24"/>
  <c r="BN79" i="24"/>
  <c r="T14" i="24"/>
  <c r="EG12" i="24"/>
  <c r="R79" i="24"/>
  <c r="T105" i="24"/>
  <c r="DW65" i="24"/>
  <c r="R14" i="24"/>
  <c r="BZ65" i="24"/>
  <c r="BZ33" i="24"/>
  <c r="EH47" i="24"/>
  <c r="DU79" i="24"/>
  <c r="FF13" i="24"/>
  <c r="DK99" i="24"/>
  <c r="EG39" i="24"/>
  <c r="EO58" i="24"/>
  <c r="Y99" i="24"/>
  <c r="FM80" i="24"/>
  <c r="FE40" i="24"/>
  <c r="DJ13" i="24"/>
  <c r="BO40" i="24"/>
  <c r="DI13" i="24"/>
  <c r="DJ48" i="24"/>
  <c r="FG105" i="24"/>
  <c r="CK12" i="24"/>
  <c r="BN48" i="24"/>
  <c r="CG21" i="24"/>
  <c r="Y48" i="24"/>
  <c r="BI101" i="24"/>
  <c r="BY21" i="24"/>
  <c r="BP48" i="24"/>
  <c r="BY58" i="24"/>
  <c r="FF48" i="24"/>
  <c r="Q48" i="24"/>
  <c r="DI82" i="24"/>
  <c r="EJ47" i="24"/>
  <c r="DK80" i="24"/>
  <c r="DI99" i="24"/>
  <c r="BO79" i="24"/>
  <c r="BU63" i="24"/>
  <c r="BP82" i="24"/>
  <c r="AD60" i="24"/>
  <c r="BM63" i="24"/>
  <c r="T63" i="24"/>
  <c r="BM40" i="24"/>
  <c r="CK96" i="24"/>
  <c r="CM85" i="24"/>
  <c r="DL82" i="24"/>
  <c r="BO13" i="24"/>
  <c r="FE82" i="24"/>
  <c r="EV39" i="24"/>
  <c r="AC58" i="24"/>
  <c r="DI48" i="24"/>
  <c r="DK105" i="24"/>
  <c r="CW101" i="24"/>
  <c r="CW28" i="24"/>
  <c r="BY143" i="24"/>
  <c r="CY44" i="24"/>
  <c r="DW47" i="24"/>
  <c r="CX38" i="24"/>
  <c r="CX53" i="24"/>
  <c r="G30" i="12"/>
  <c r="C30" i="12"/>
  <c r="T22" i="12"/>
  <c r="O24" i="12"/>
  <c r="Q24" i="12"/>
  <c r="E22" i="12"/>
  <c r="EI124" i="24"/>
  <c r="EG124" i="24"/>
  <c r="BO131" i="24"/>
  <c r="BM131" i="24"/>
  <c r="DU133" i="24"/>
  <c r="DV133" i="24"/>
  <c r="BU138" i="24"/>
  <c r="BO138" i="24"/>
  <c r="AO143" i="24"/>
  <c r="AP143" i="24"/>
  <c r="FG101" i="24"/>
  <c r="CG58" i="24"/>
  <c r="AE27" i="24"/>
  <c r="EV28" i="24"/>
  <c r="CB33" i="24"/>
  <c r="FH14" i="24"/>
  <c r="BB99" i="24"/>
  <c r="CN85" i="24"/>
  <c r="DK106" i="24"/>
  <c r="BD106" i="24"/>
  <c r="DK14" i="24"/>
  <c r="T13" i="24"/>
  <c r="AQ12" i="24"/>
  <c r="FE14" i="24"/>
  <c r="DV47" i="24"/>
  <c r="CS73" i="24"/>
  <c r="DK90" i="24"/>
  <c r="DK63" i="24"/>
  <c r="FF40" i="24"/>
  <c r="FH101" i="24"/>
  <c r="DE131" i="24"/>
  <c r="DE108" i="24"/>
  <c r="AK38" i="24"/>
  <c r="BI51" i="24"/>
  <c r="CG37" i="24"/>
  <c r="EV98" i="24"/>
  <c r="CB58" i="24"/>
  <c r="CS136" i="24"/>
  <c r="CZ77" i="24"/>
  <c r="DX27" i="24"/>
  <c r="CB27" i="24"/>
  <c r="AF27" i="24"/>
  <c r="EJ31" i="24"/>
  <c r="CN31" i="24"/>
  <c r="CZ28" i="24"/>
  <c r="AF65" i="24"/>
  <c r="AF33" i="24"/>
  <c r="DL14" i="24"/>
  <c r="EJ12" i="24"/>
  <c r="EV11" i="24"/>
  <c r="CX99" i="24"/>
  <c r="AF60" i="24"/>
  <c r="BC28" i="24"/>
  <c r="EV44" i="24"/>
  <c r="FF80" i="24"/>
  <c r="CY80" i="24"/>
  <c r="CA33" i="24"/>
  <c r="BN82" i="24"/>
  <c r="FG14" i="24"/>
  <c r="BP13" i="24"/>
  <c r="CM12" i="24"/>
  <c r="BC11" i="24"/>
  <c r="EH12" i="24"/>
  <c r="CX28" i="24"/>
  <c r="AD65" i="24"/>
  <c r="AD33" i="24"/>
  <c r="FF14" i="24"/>
  <c r="CN145" i="24"/>
  <c r="CL129" i="24"/>
  <c r="Y129" i="24"/>
  <c r="BA137" i="24"/>
  <c r="CN109" i="24"/>
  <c r="BU30" i="24"/>
  <c r="FH51" i="24"/>
  <c r="EJ37" i="24"/>
  <c r="BN63" i="24"/>
  <c r="M134" i="24"/>
  <c r="H130" i="24"/>
  <c r="CZ128" i="24"/>
  <c r="FF77" i="24"/>
  <c r="DX79" i="24"/>
  <c r="CW99" i="24"/>
  <c r="FH90" i="24"/>
  <c r="CN96" i="24"/>
  <c r="T40" i="24"/>
  <c r="Y82" i="24"/>
  <c r="BA99" i="24"/>
  <c r="BO90" i="24"/>
  <c r="DI63" i="24"/>
  <c r="CK47" i="24"/>
  <c r="BI106" i="24"/>
  <c r="Q105" i="24"/>
  <c r="CW44" i="24"/>
  <c r="FF90" i="24"/>
  <c r="CL96" i="24"/>
  <c r="DJ40" i="24"/>
  <c r="BZ11" i="24"/>
  <c r="CW122" i="24"/>
  <c r="AC108" i="24"/>
  <c r="ES53" i="24"/>
  <c r="DI152" i="24"/>
  <c r="CK150" i="24"/>
  <c r="CW143" i="24"/>
  <c r="DX121" i="24"/>
  <c r="AF121" i="24"/>
  <c r="CZ53" i="24"/>
  <c r="H53" i="24"/>
  <c r="EJ58" i="24"/>
  <c r="T99" i="24"/>
  <c r="FH80" i="24"/>
  <c r="BM13" i="24"/>
  <c r="CA19" i="24"/>
  <c r="EU57" i="24"/>
  <c r="BC57" i="24"/>
  <c r="AC33" i="24"/>
  <c r="EO19" i="24"/>
  <c r="CY57" i="24"/>
  <c r="EG96" i="24"/>
  <c r="H57" i="24"/>
  <c r="EU44" i="24"/>
  <c r="DI106" i="24"/>
  <c r="R138" i="24"/>
  <c r="BM140" i="24"/>
  <c r="CB21" i="24"/>
  <c r="BD101" i="24"/>
  <c r="DU21" i="24"/>
  <c r="FG48" i="24"/>
  <c r="DE101" i="24"/>
  <c r="Y77" i="24"/>
  <c r="EO47" i="24"/>
  <c r="DL99" i="24"/>
  <c r="DK40" i="24"/>
  <c r="EH139" i="24"/>
  <c r="ES39" i="24"/>
  <c r="BP63" i="24"/>
  <c r="BC44" i="24"/>
  <c r="FF65" i="24"/>
  <c r="FF105" i="24"/>
  <c r="S13" i="24"/>
  <c r="FA39" i="24"/>
  <c r="CN58" i="24"/>
  <c r="DV60" i="24"/>
  <c r="E143" i="24"/>
  <c r="BY33" i="24"/>
  <c r="AE58" i="24"/>
  <c r="ET53" i="24"/>
  <c r="BB53" i="24"/>
  <c r="CK109" i="24"/>
  <c r="DU65" i="24"/>
  <c r="F53" i="24"/>
  <c r="T30" i="12"/>
  <c r="O22" i="12"/>
  <c r="Q22" i="12"/>
  <c r="E30" i="12"/>
  <c r="C2" i="12"/>
  <c r="T2" i="12"/>
  <c r="DV141" i="24"/>
  <c r="DW141" i="24"/>
  <c r="DU148" i="24"/>
  <c r="DW148" i="24"/>
  <c r="BY149" i="24"/>
  <c r="CA149" i="24"/>
  <c r="ES149" i="24"/>
  <c r="EU149" i="24"/>
  <c r="E150" i="24"/>
  <c r="G150" i="24"/>
  <c r="CM73" i="24"/>
  <c r="Q58" i="24"/>
  <c r="CY77" i="24"/>
  <c r="DW27" i="24"/>
  <c r="EI31" i="24"/>
  <c r="ET63" i="24"/>
  <c r="CB65" i="24"/>
  <c r="AR12" i="24"/>
  <c r="AP12" i="24"/>
  <c r="CZ44" i="24"/>
  <c r="DJ80" i="24"/>
  <c r="BC80" i="24"/>
  <c r="AE33" i="24"/>
  <c r="R82" i="24"/>
  <c r="ET28" i="24"/>
  <c r="CL58" i="24"/>
  <c r="T90" i="24"/>
  <c r="EJ96" i="24"/>
  <c r="BP40" i="24"/>
  <c r="CM47" i="24"/>
  <c r="CS85" i="24"/>
  <c r="BA106" i="24"/>
  <c r="FE105" i="24"/>
  <c r="DU60" i="24"/>
  <c r="BA44" i="24"/>
  <c r="DJ90" i="24"/>
  <c r="Y58" i="24"/>
  <c r="CN73" i="24"/>
  <c r="FM101" i="24"/>
  <c r="EO39" i="24"/>
  <c r="AK58" i="24"/>
  <c r="DE77" i="24"/>
  <c r="EC27" i="24"/>
  <c r="CG27" i="24"/>
  <c r="AK27" i="24"/>
  <c r="EO31" i="24"/>
  <c r="CS31" i="24"/>
  <c r="EV63" i="24"/>
  <c r="BP79" i="24"/>
  <c r="BD28" i="24"/>
  <c r="CZ80" i="24"/>
  <c r="BP14" i="24"/>
  <c r="CN12" i="24"/>
  <c r="CZ11" i="24"/>
  <c r="DI14" i="24"/>
  <c r="T79" i="24"/>
  <c r="DL105" i="24"/>
  <c r="CB60" i="24"/>
  <c r="CY28" i="24"/>
  <c r="FH65" i="24"/>
  <c r="AE65" i="24"/>
  <c r="DW33" i="24"/>
  <c r="DJ82" i="24"/>
  <c r="S14" i="24"/>
  <c r="DL13" i="24"/>
  <c r="EI12" i="24"/>
  <c r="CY11" i="24"/>
  <c r="CL12" i="24"/>
  <c r="DX47" i="24"/>
  <c r="BB28" i="24"/>
  <c r="CX80" i="24"/>
  <c r="BN14" i="24"/>
  <c r="CX11" i="24"/>
  <c r="ES11" i="24"/>
  <c r="BP140" i="24"/>
  <c r="CS145" i="24"/>
  <c r="EJ139" i="24"/>
  <c r="T129" i="24"/>
  <c r="DQ30" i="24"/>
  <c r="BP30" i="24"/>
  <c r="DV21" i="24"/>
  <c r="R63" i="24"/>
  <c r="AE131" i="24"/>
  <c r="M130" i="24"/>
  <c r="FE77" i="24"/>
  <c r="EC79" i="24"/>
  <c r="CY99" i="24"/>
  <c r="AC85" i="24"/>
  <c r="DL90" i="24"/>
  <c r="FH40" i="24"/>
  <c r="T82" i="24"/>
  <c r="CB11" i="24"/>
  <c r="BC99" i="24"/>
  <c r="S90" i="24"/>
  <c r="EI96" i="24"/>
  <c r="DL63" i="24"/>
  <c r="CN47" i="24"/>
  <c r="AK85" i="24"/>
  <c r="AC60" i="24"/>
  <c r="ES44" i="24"/>
  <c r="DI80" i="24"/>
  <c r="EH96" i="24"/>
  <c r="BN40" i="24"/>
  <c r="R13" i="24"/>
  <c r="Q13" i="24"/>
  <c r="CW124" i="24"/>
  <c r="AC121" i="24"/>
  <c r="CW53" i="24"/>
  <c r="CA143" i="24"/>
  <c r="DE124" i="24"/>
  <c r="AK108" i="24"/>
  <c r="DE38" i="24"/>
  <c r="FA53" i="24"/>
  <c r="BI53" i="24"/>
  <c r="CX101" i="24"/>
  <c r="DL48" i="24"/>
  <c r="CK58" i="24"/>
  <c r="CB19" i="24"/>
  <c r="EV57" i="24"/>
  <c r="BD57" i="24"/>
  <c r="BY65" i="24"/>
  <c r="EG58" i="24"/>
  <c r="CZ57" i="24"/>
  <c r="G57" i="24"/>
  <c r="DK13" i="24"/>
  <c r="DI90" i="24"/>
  <c r="CG143" i="24"/>
  <c r="EC21" i="24"/>
  <c r="FH48" i="24"/>
  <c r="ES98" i="24"/>
  <c r="S48" i="24"/>
  <c r="CX44" i="24"/>
  <c r="BY135" i="24"/>
  <c r="CK129" i="24"/>
  <c r="CZ101" i="24"/>
  <c r="T77" i="24"/>
  <c r="DI40" i="24"/>
  <c r="BZ60" i="24"/>
  <c r="BA28" i="24"/>
  <c r="EU98" i="24"/>
  <c r="AC65" i="24"/>
  <c r="R105" i="24"/>
  <c r="FM82" i="24"/>
  <c r="CA58" i="24"/>
  <c r="CM96" i="24"/>
  <c r="DJ105" i="24"/>
  <c r="DW60" i="24"/>
  <c r="EG37" i="24"/>
  <c r="BB106" i="24"/>
  <c r="Q82" i="24"/>
  <c r="FE51" i="24"/>
  <c r="FE48" i="24"/>
  <c r="DI51" i="24"/>
  <c r="Q63" i="24"/>
  <c r="AD121" i="24"/>
  <c r="EI73" i="24"/>
  <c r="J30" i="12"/>
  <c r="G24" i="12"/>
  <c r="J24" i="12"/>
  <c r="O30" i="12"/>
  <c r="Q30" i="12"/>
  <c r="BA11" i="24"/>
  <c r="FG65" i="24"/>
  <c r="G38" i="24"/>
  <c r="F38" i="24"/>
  <c r="EU109" i="24"/>
  <c r="ET109" i="24"/>
  <c r="CM130" i="24"/>
  <c r="CK130" i="24"/>
  <c r="DQ132" i="24"/>
  <c r="DK132" i="24"/>
  <c r="M137" i="24"/>
  <c r="F137" i="24"/>
  <c r="M139" i="24"/>
  <c r="F139" i="24"/>
  <c r="CS139" i="24"/>
  <c r="CM139" i="24"/>
  <c r="FM141" i="24"/>
  <c r="FE141" i="24"/>
  <c r="CG144" i="24"/>
  <c r="BZ144" i="24"/>
  <c r="AC148" i="24"/>
  <c r="AE148" i="24"/>
  <c r="BA148" i="24"/>
  <c r="BC148" i="24"/>
  <c r="M151" i="24"/>
  <c r="G151" i="24"/>
  <c r="DE163" i="24"/>
  <c r="CX163" i="24"/>
  <c r="BC166" i="24"/>
  <c r="BA166" i="24"/>
  <c r="DI123" i="24"/>
  <c r="CM127" i="24"/>
  <c r="F132" i="24"/>
  <c r="EI133" i="24"/>
  <c r="BB135" i="24"/>
  <c r="EI135" i="24"/>
  <c r="CW136" i="24"/>
  <c r="G138" i="24"/>
  <c r="BZ138" i="24"/>
  <c r="ET139" i="24"/>
  <c r="DK140" i="24"/>
  <c r="DI141" i="24"/>
  <c r="EG142" i="24"/>
  <c r="CL143" i="24"/>
  <c r="BN144" i="24"/>
  <c r="CX145" i="24"/>
  <c r="AP148" i="24"/>
  <c r="CA148" i="24"/>
  <c r="BC149" i="24"/>
  <c r="CY149" i="24"/>
  <c r="FG149" i="24"/>
  <c r="EC166" i="24"/>
  <c r="DV166" i="24"/>
  <c r="CA150" i="24"/>
  <c r="DI150" i="24"/>
  <c r="BC155" i="24"/>
  <c r="BY155" i="24"/>
  <c r="FE156" i="24"/>
  <c r="CA157" i="24"/>
  <c r="DJ157" i="24"/>
  <c r="BC158" i="24"/>
  <c r="BC159" i="24"/>
  <c r="CY159" i="24"/>
  <c r="R161" i="24"/>
  <c r="CA163" i="24"/>
  <c r="BZ163" i="24"/>
  <c r="FF163" i="24"/>
  <c r="FG163" i="24"/>
  <c r="S164" i="24"/>
  <c r="Q165" i="24"/>
  <c r="R165" i="24"/>
  <c r="CK165" i="24"/>
  <c r="CM165" i="24"/>
  <c r="FF166" i="24"/>
  <c r="FE166" i="24"/>
  <c r="M167" i="24"/>
  <c r="F167" i="24"/>
  <c r="H142" i="24"/>
  <c r="G153" i="24"/>
  <c r="BC153" i="24"/>
  <c r="AE154" i="24"/>
  <c r="BA154" i="24"/>
  <c r="DU155" i="24"/>
  <c r="E156" i="24"/>
  <c r="AQ156" i="24"/>
  <c r="CW156" i="24"/>
  <c r="EU157" i="24"/>
  <c r="CL158" i="24"/>
  <c r="DK158" i="24"/>
  <c r="EU158" i="24"/>
  <c r="AE159" i="24"/>
  <c r="EI159" i="24"/>
  <c r="FF159" i="24"/>
  <c r="AE160" i="24"/>
  <c r="CM163" i="24"/>
  <c r="DX164" i="24"/>
  <c r="AP167" i="24"/>
  <c r="AO167" i="24"/>
  <c r="Q45" i="24"/>
  <c r="Y45" i="24"/>
  <c r="CK187" i="24"/>
  <c r="EG187" i="24"/>
  <c r="GC187" i="24"/>
  <c r="HY187" i="24"/>
  <c r="JU187" i="24"/>
  <c r="CI11" i="5"/>
  <c r="CI21" i="5"/>
  <c r="H34" i="24"/>
  <c r="F34" i="24"/>
  <c r="Q111" i="24"/>
  <c r="S45" i="24"/>
  <c r="T96" i="24"/>
  <c r="S96" i="24"/>
  <c r="GP166" i="24"/>
  <c r="DI187" i="24"/>
  <c r="FE187" i="24"/>
  <c r="HA187" i="24"/>
  <c r="IW187" i="24"/>
  <c r="CI13" i="5"/>
  <c r="BC23" i="24"/>
  <c r="Y76" i="24"/>
  <c r="H41" i="24"/>
  <c r="S76" i="24"/>
  <c r="L2" i="25"/>
  <c r="K3" i="25"/>
  <c r="P3" i="25"/>
  <c r="V3" i="25"/>
  <c r="AA3" i="25"/>
  <c r="B4" i="25"/>
  <c r="J4" i="25"/>
  <c r="R4" i="25"/>
  <c r="Z4" i="25"/>
  <c r="L6" i="25"/>
  <c r="K7" i="25"/>
  <c r="P7" i="25"/>
  <c r="V7" i="25"/>
  <c r="AA7" i="25"/>
  <c r="B8" i="25"/>
  <c r="J8" i="25"/>
  <c r="R8" i="25"/>
  <c r="Z8" i="25"/>
  <c r="L10" i="25"/>
  <c r="K11" i="25"/>
  <c r="P11" i="25"/>
  <c r="V11" i="25"/>
  <c r="AA11" i="25"/>
  <c r="B12" i="25"/>
  <c r="J12" i="25"/>
  <c r="R12" i="25"/>
  <c r="Z12" i="25"/>
  <c r="L14" i="25"/>
  <c r="K15" i="25"/>
  <c r="P15" i="25"/>
  <c r="V15" i="25"/>
  <c r="AA15" i="25"/>
  <c r="B16" i="25"/>
  <c r="J16" i="25"/>
  <c r="R16" i="25"/>
  <c r="Z16" i="25"/>
  <c r="L18" i="25"/>
  <c r="K19" i="25"/>
  <c r="P19" i="25"/>
  <c r="V19" i="25"/>
  <c r="AA19" i="25"/>
  <c r="B20" i="25"/>
  <c r="J20" i="25"/>
  <c r="R20" i="25"/>
  <c r="Z20" i="25"/>
  <c r="L22" i="25"/>
  <c r="O23" i="25"/>
  <c r="AC26" i="25"/>
  <c r="M27" i="25"/>
  <c r="L28" i="25"/>
  <c r="S28" i="25"/>
  <c r="Z28" i="25"/>
  <c r="M29" i="25"/>
  <c r="V29" i="25"/>
  <c r="X30" i="25"/>
  <c r="Q30" i="25"/>
  <c r="J30" i="25"/>
  <c r="B30" i="25"/>
  <c r="L30" i="25"/>
  <c r="U30" i="25"/>
  <c r="AC30" i="25"/>
  <c r="P40" i="25"/>
  <c r="AA40" i="25"/>
  <c r="AC3" i="25"/>
  <c r="L3" i="25"/>
  <c r="R3" i="25"/>
  <c r="W3" i="25"/>
  <c r="AB3" i="25"/>
  <c r="AC7" i="25"/>
  <c r="L7" i="25"/>
  <c r="R7" i="25"/>
  <c r="W7" i="25"/>
  <c r="AB7" i="25"/>
  <c r="AC11" i="25"/>
  <c r="L11" i="25"/>
  <c r="R11" i="25"/>
  <c r="W11" i="25"/>
  <c r="AB11" i="25"/>
  <c r="AC15" i="25"/>
  <c r="L15" i="25"/>
  <c r="R15" i="25"/>
  <c r="W15" i="25"/>
  <c r="AB15" i="25"/>
  <c r="AC19" i="25"/>
  <c r="L19" i="25"/>
  <c r="R19" i="25"/>
  <c r="W19" i="25"/>
  <c r="AB19" i="25"/>
  <c r="Y23" i="25"/>
  <c r="Q23" i="25"/>
  <c r="K23" i="25"/>
  <c r="P23" i="25"/>
  <c r="AA23" i="25"/>
  <c r="Z25" i="25"/>
  <c r="O25" i="25"/>
  <c r="AC25" i="25"/>
  <c r="U25" i="25"/>
  <c r="U26" i="25"/>
  <c r="J26" i="25"/>
  <c r="B26" i="25"/>
  <c r="L26" i="25"/>
  <c r="Z26" i="25"/>
  <c r="AC28" i="25"/>
  <c r="N28" i="25"/>
  <c r="T28" i="25"/>
  <c r="O29" i="25"/>
  <c r="Z45" i="25"/>
  <c r="R45" i="25"/>
  <c r="K45" i="25"/>
  <c r="W45" i="25"/>
  <c r="Q45" i="25"/>
  <c r="J45" i="25"/>
  <c r="B45" i="25"/>
  <c r="AA45" i="25"/>
  <c r="U45" i="25"/>
  <c r="M45" i="25"/>
  <c r="O45" i="25"/>
  <c r="N3" i="25"/>
  <c r="S3" i="25"/>
  <c r="X3" i="25"/>
  <c r="N7" i="25"/>
  <c r="S7" i="25"/>
  <c r="X7" i="25"/>
  <c r="N11" i="25"/>
  <c r="S11" i="25"/>
  <c r="X11" i="25"/>
  <c r="N15" i="25"/>
  <c r="S15" i="25"/>
  <c r="X15" i="25"/>
  <c r="N19" i="25"/>
  <c r="S19" i="25"/>
  <c r="X19" i="25"/>
  <c r="AA28" i="25"/>
  <c r="V28" i="25"/>
  <c r="P28" i="25"/>
  <c r="K28" i="25"/>
  <c r="O28" i="25"/>
  <c r="W28" i="25"/>
  <c r="Z29" i="25"/>
  <c r="R29" i="25"/>
  <c r="K29" i="25"/>
  <c r="Q29" i="25"/>
  <c r="AA29" i="25"/>
  <c r="AB40" i="25"/>
  <c r="W40" i="25"/>
  <c r="R40" i="25"/>
  <c r="L40" i="25"/>
  <c r="AC40" i="25"/>
  <c r="Z40" i="25"/>
  <c r="T40" i="25"/>
  <c r="O40" i="25"/>
  <c r="J40" i="25"/>
  <c r="B40" i="25"/>
  <c r="K40" i="25"/>
  <c r="V40" i="25"/>
  <c r="AA44" i="25"/>
  <c r="V44" i="25"/>
  <c r="P44" i="25"/>
  <c r="K44" i="25"/>
  <c r="Z44" i="25"/>
  <c r="T44" i="25"/>
  <c r="O44" i="25"/>
  <c r="J44" i="25"/>
  <c r="B44" i="25"/>
  <c r="AB44" i="25"/>
  <c r="W44" i="25"/>
  <c r="R44" i="25"/>
  <c r="L44" i="25"/>
  <c r="AC44" i="25"/>
  <c r="N44" i="25"/>
  <c r="U51" i="25"/>
  <c r="M51" i="25"/>
  <c r="Z51" i="25"/>
  <c r="N51" i="25"/>
  <c r="Y51" i="25"/>
  <c r="J51" i="25"/>
  <c r="B51" i="25"/>
  <c r="T51" i="25"/>
  <c r="AC51" i="25"/>
  <c r="R51" i="25"/>
  <c r="B3" i="25"/>
  <c r="J3" i="25"/>
  <c r="O3" i="25"/>
  <c r="T3" i="25"/>
  <c r="O4" i="25"/>
  <c r="B7" i="25"/>
  <c r="J7" i="25"/>
  <c r="O7" i="25"/>
  <c r="T7" i="25"/>
  <c r="O8" i="25"/>
  <c r="B11" i="25"/>
  <c r="J11" i="25"/>
  <c r="O11" i="25"/>
  <c r="T11" i="25"/>
  <c r="O12" i="25"/>
  <c r="B15" i="25"/>
  <c r="J15" i="25"/>
  <c r="O15" i="25"/>
  <c r="T15" i="25"/>
  <c r="O16" i="25"/>
  <c r="B19" i="25"/>
  <c r="J19" i="25"/>
  <c r="O19" i="25"/>
  <c r="T19" i="25"/>
  <c r="O20" i="25"/>
  <c r="L23" i="25"/>
  <c r="U23" i="25"/>
  <c r="K25" i="25"/>
  <c r="AA25" i="25"/>
  <c r="Q26" i="25"/>
  <c r="AC27" i="25"/>
  <c r="S27" i="25"/>
  <c r="Y27" i="25"/>
  <c r="L27" i="25"/>
  <c r="X27" i="25"/>
  <c r="B28" i="25"/>
  <c r="J28" i="25"/>
  <c r="R28" i="25"/>
  <c r="X28" i="25"/>
  <c r="B29" i="25"/>
  <c r="J29" i="25"/>
  <c r="U29" i="25"/>
  <c r="AC29" i="25"/>
  <c r="N40" i="25"/>
  <c r="X40" i="25"/>
  <c r="S44" i="25"/>
  <c r="N24" i="25"/>
  <c r="S24" i="25"/>
  <c r="L31" i="25"/>
  <c r="S31" i="25"/>
  <c r="N32" i="25"/>
  <c r="S32" i="25"/>
  <c r="N36" i="25"/>
  <c r="S36" i="25"/>
  <c r="Q41" i="25"/>
  <c r="L42" i="25"/>
  <c r="V42" i="25"/>
  <c r="L43" i="25"/>
  <c r="L46" i="25"/>
  <c r="R46" i="25"/>
  <c r="Z46" i="25"/>
  <c r="M47" i="25"/>
  <c r="T47" i="25"/>
  <c r="AB47" i="25"/>
  <c r="K48" i="25"/>
  <c r="S48" i="25"/>
  <c r="W49" i="25"/>
  <c r="B53" i="25"/>
  <c r="J53" i="25"/>
  <c r="P53" i="25"/>
  <c r="X53" i="25"/>
  <c r="U54" i="25"/>
  <c r="P56" i="25"/>
  <c r="L57" i="25"/>
  <c r="S57" i="25"/>
  <c r="AA57" i="25"/>
  <c r="O58" i="25"/>
  <c r="AA69" i="25"/>
  <c r="V69" i="25"/>
  <c r="P69" i="25"/>
  <c r="K69" i="25"/>
  <c r="Z69" i="25"/>
  <c r="T69" i="25"/>
  <c r="O69" i="25"/>
  <c r="J69" i="25"/>
  <c r="B69" i="25"/>
  <c r="L69" i="25"/>
  <c r="W69" i="25"/>
  <c r="B71" i="25"/>
  <c r="U66" i="25"/>
  <c r="Z66" i="25"/>
  <c r="N66" i="25"/>
  <c r="AA68" i="25"/>
  <c r="AB68" i="25"/>
  <c r="W68" i="25"/>
  <c r="L68" i="25"/>
  <c r="Q42" i="25"/>
  <c r="P46" i="25"/>
  <c r="V46" i="25"/>
  <c r="Q47" i="25"/>
  <c r="X47" i="25"/>
  <c r="AB48" i="25"/>
  <c r="W48" i="25"/>
  <c r="R48" i="25"/>
  <c r="L48" i="25"/>
  <c r="AC48" i="25"/>
  <c r="O48" i="25"/>
  <c r="V48" i="25"/>
  <c r="N53" i="25"/>
  <c r="T53" i="25"/>
  <c r="AC57" i="25"/>
  <c r="P57" i="25"/>
  <c r="W58" i="25"/>
  <c r="Q58" i="25"/>
  <c r="J58" i="25"/>
  <c r="B58" i="25"/>
  <c r="K58" i="25"/>
  <c r="U58" i="25"/>
  <c r="AC58" i="25"/>
  <c r="B66" i="25"/>
  <c r="J66" i="25"/>
  <c r="P68" i="25"/>
  <c r="L47" i="25"/>
  <c r="S47" i="25"/>
  <c r="AB53" i="25"/>
  <c r="W53" i="25"/>
  <c r="R53" i="25"/>
  <c r="L53" i="25"/>
  <c r="AC53" i="25"/>
  <c r="O53" i="25"/>
  <c r="V53" i="25"/>
  <c r="Z57" i="25"/>
  <c r="T57" i="25"/>
  <c r="O57" i="25"/>
  <c r="J57" i="25"/>
  <c r="B57" i="25"/>
  <c r="K57" i="25"/>
  <c r="R57" i="25"/>
  <c r="X57" i="25"/>
  <c r="Y66" i="25"/>
  <c r="Z71" i="25"/>
  <c r="P71" i="25"/>
  <c r="AC71" i="25"/>
  <c r="V71" i="25"/>
  <c r="L71" i="25"/>
  <c r="AB71" i="25"/>
  <c r="AA94" i="25"/>
  <c r="S94" i="25"/>
  <c r="K94" i="25"/>
  <c r="Z94" i="25"/>
  <c r="R94" i="25"/>
  <c r="J94" i="25"/>
  <c r="B94" i="25"/>
  <c r="N94" i="25"/>
  <c r="U96" i="25"/>
  <c r="AC96" i="25"/>
  <c r="Q96" i="25"/>
  <c r="M96" i="25"/>
  <c r="W97" i="25"/>
  <c r="O97" i="25"/>
  <c r="Z97" i="25"/>
  <c r="AB97" i="25"/>
  <c r="T97" i="25"/>
  <c r="L97" i="25"/>
  <c r="X97" i="25"/>
  <c r="W101" i="25"/>
  <c r="O101" i="25"/>
  <c r="AB101" i="25"/>
  <c r="T101" i="25"/>
  <c r="L101" i="25"/>
  <c r="K101" i="25"/>
  <c r="AA101" i="25"/>
  <c r="F106" i="25"/>
  <c r="F113" i="25"/>
  <c r="G126" i="25"/>
  <c r="G133" i="25"/>
  <c r="F146" i="25"/>
  <c r="F153" i="25"/>
  <c r="G166" i="25"/>
  <c r="H171" i="25"/>
  <c r="I171" i="25" s="1"/>
  <c r="G186" i="25"/>
  <c r="F191" i="25"/>
  <c r="G193" i="25"/>
  <c r="X75" i="25"/>
  <c r="N75" i="25"/>
  <c r="T75" i="25"/>
  <c r="L75" i="25"/>
  <c r="Z75" i="25"/>
  <c r="AA89" i="25"/>
  <c r="V89" i="25"/>
  <c r="P89" i="25"/>
  <c r="K89" i="25"/>
  <c r="Z89" i="25"/>
  <c r="T89" i="25"/>
  <c r="O89" i="25"/>
  <c r="J89" i="25"/>
  <c r="B89" i="25"/>
  <c r="L89" i="25"/>
  <c r="W89" i="25"/>
  <c r="O94" i="25"/>
  <c r="P96" i="25"/>
  <c r="B97" i="25"/>
  <c r="K97" i="25"/>
  <c r="AA97" i="25"/>
  <c r="Y100" i="25"/>
  <c r="X100" i="25"/>
  <c r="P100" i="25"/>
  <c r="P101" i="25"/>
  <c r="G111" i="25"/>
  <c r="F118" i="25"/>
  <c r="F120" i="25"/>
  <c r="G158" i="25"/>
  <c r="F178" i="25"/>
  <c r="G198" i="25"/>
  <c r="R50" i="25"/>
  <c r="L52" i="25"/>
  <c r="P59" i="25"/>
  <c r="V59" i="25"/>
  <c r="Q60" i="25"/>
  <c r="X60" i="25"/>
  <c r="AC61" i="25"/>
  <c r="L61" i="25"/>
  <c r="R61" i="25"/>
  <c r="W61" i="25"/>
  <c r="AB61" i="25"/>
  <c r="Y62" i="25"/>
  <c r="AC65" i="25"/>
  <c r="L65" i="25"/>
  <c r="R65" i="25"/>
  <c r="W65" i="25"/>
  <c r="AB65" i="25"/>
  <c r="Q70" i="25"/>
  <c r="L72" i="25"/>
  <c r="W72" i="25"/>
  <c r="B75" i="25"/>
  <c r="J75" i="25"/>
  <c r="AB75" i="25"/>
  <c r="R87" i="25"/>
  <c r="N89" i="25"/>
  <c r="X89" i="25"/>
  <c r="V91" i="25"/>
  <c r="M91" i="25"/>
  <c r="U91" i="25"/>
  <c r="J91" i="25"/>
  <c r="B91" i="25"/>
  <c r="N91" i="25"/>
  <c r="V94" i="25"/>
  <c r="X96" i="25"/>
  <c r="P97" i="25"/>
  <c r="V98" i="25"/>
  <c r="N98" i="25"/>
  <c r="AC98" i="25"/>
  <c r="AA98" i="25"/>
  <c r="S98" i="25"/>
  <c r="K98" i="25"/>
  <c r="W98" i="25"/>
  <c r="Q100" i="25"/>
  <c r="S101" i="25"/>
  <c r="G103" i="25"/>
  <c r="F116" i="25"/>
  <c r="H123" i="25"/>
  <c r="I123" i="25" s="1"/>
  <c r="F137" i="25"/>
  <c r="G142" i="25"/>
  <c r="F143" i="25"/>
  <c r="F162" i="25"/>
  <c r="G163" i="25"/>
  <c r="F175" i="25"/>
  <c r="G182" i="25"/>
  <c r="G183" i="25"/>
  <c r="G195" i="25"/>
  <c r="L60" i="25"/>
  <c r="S60" i="25"/>
  <c r="N61" i="25"/>
  <c r="S61" i="25"/>
  <c r="N62" i="25"/>
  <c r="N65" i="25"/>
  <c r="S65" i="25"/>
  <c r="R75" i="25"/>
  <c r="Y77" i="25"/>
  <c r="N77" i="25"/>
  <c r="U77" i="25"/>
  <c r="M77" i="25"/>
  <c r="Z77" i="25"/>
  <c r="R89" i="25"/>
  <c r="AB89" i="25"/>
  <c r="AC94" i="25"/>
  <c r="W94" i="25"/>
  <c r="Y96" i="25"/>
  <c r="S97" i="25"/>
  <c r="Z101" i="25"/>
  <c r="X101" i="25"/>
  <c r="F109" i="25"/>
  <c r="G129" i="25"/>
  <c r="G149" i="25"/>
  <c r="F169" i="25"/>
  <c r="H187" i="25"/>
  <c r="I187" i="25" s="1"/>
  <c r="Q114" i="24"/>
  <c r="Y114" i="24"/>
  <c r="R76" i="25"/>
  <c r="Z76" i="25"/>
  <c r="L78" i="25"/>
  <c r="W78" i="25"/>
  <c r="N79" i="25"/>
  <c r="S79" i="25"/>
  <c r="X79" i="25"/>
  <c r="N83" i="25"/>
  <c r="S83" i="25"/>
  <c r="X83" i="25"/>
  <c r="R84" i="25"/>
  <c r="AC84" i="25"/>
  <c r="Y85" i="25"/>
  <c r="G85" i="25" s="1"/>
  <c r="Y86" i="25"/>
  <c r="O90" i="25"/>
  <c r="W90" i="25"/>
  <c r="P92" i="25"/>
  <c r="Z93" i="25"/>
  <c r="L93" i="25"/>
  <c r="S93" i="25"/>
  <c r="AA93" i="25"/>
  <c r="N99" i="25"/>
  <c r="Z99" i="25"/>
  <c r="N73" i="25"/>
  <c r="S73" i="25"/>
  <c r="O74" i="25"/>
  <c r="V74" i="25"/>
  <c r="B76" i="25"/>
  <c r="J76" i="25"/>
  <c r="S76" i="25"/>
  <c r="O78" i="25"/>
  <c r="B79" i="25"/>
  <c r="J79" i="25"/>
  <c r="O79" i="25"/>
  <c r="T79" i="25"/>
  <c r="M82" i="25"/>
  <c r="B83" i="25"/>
  <c r="J83" i="25"/>
  <c r="O83" i="25"/>
  <c r="T83" i="25"/>
  <c r="B84" i="25"/>
  <c r="J84" i="25"/>
  <c r="N86" i="25"/>
  <c r="B90" i="25"/>
  <c r="J90" i="25"/>
  <c r="R90" i="25"/>
  <c r="N93" i="25"/>
  <c r="T93" i="25"/>
  <c r="R99" i="25"/>
  <c r="Q117" i="24"/>
  <c r="Y117" i="24"/>
  <c r="F95" i="25" l="1"/>
  <c r="G33" i="25"/>
  <c r="H37" i="25"/>
  <c r="I37" i="25" s="1"/>
  <c r="H9" i="25"/>
  <c r="I9" i="25" s="1"/>
  <c r="G5" i="25"/>
  <c r="G80" i="25"/>
  <c r="F63" i="25"/>
  <c r="G21" i="25"/>
  <c r="G95" i="25"/>
  <c r="H34" i="25"/>
  <c r="I34" i="25" s="1"/>
  <c r="G34" i="25"/>
  <c r="F64" i="25"/>
  <c r="G13" i="25"/>
  <c r="H13" i="25"/>
  <c r="I13" i="25" s="1"/>
  <c r="G37" i="25"/>
  <c r="F5" i="25"/>
  <c r="H80" i="25"/>
  <c r="I80" i="25" s="1"/>
  <c r="H81" i="25"/>
  <c r="I81" i="25" s="1"/>
  <c r="F34" i="25"/>
  <c r="H64" i="25"/>
  <c r="I64" i="25" s="1"/>
  <c r="F13" i="25"/>
  <c r="F21" i="25"/>
  <c r="F35" i="25"/>
  <c r="H33" i="25"/>
  <c r="I33" i="25" s="1"/>
  <c r="F37" i="25"/>
  <c r="G41" i="25"/>
  <c r="F80" i="25"/>
  <c r="G64" i="25"/>
  <c r="F9" i="25"/>
  <c r="H21" i="25"/>
  <c r="I21" i="25" s="1"/>
  <c r="G63" i="25"/>
  <c r="H95" i="25"/>
  <c r="I95" i="25" s="1"/>
  <c r="G81" i="25"/>
  <c r="F33" i="25"/>
  <c r="H63" i="25"/>
  <c r="I63" i="25" s="1"/>
  <c r="G35" i="25"/>
  <c r="H35" i="25"/>
  <c r="I35" i="25" s="1"/>
  <c r="G9" i="25"/>
  <c r="F81" i="25"/>
  <c r="H17" i="25"/>
  <c r="I17" i="25" s="1"/>
  <c r="G17" i="25"/>
  <c r="F17" i="25"/>
  <c r="H74" i="25"/>
  <c r="I74" i="25" s="1"/>
  <c r="H101" i="25"/>
  <c r="I101" i="25" s="1"/>
  <c r="H99" i="25"/>
  <c r="I99" i="25" s="1"/>
  <c r="H79" i="25"/>
  <c r="I79" i="25" s="1"/>
  <c r="G79" i="25"/>
  <c r="F79" i="25"/>
  <c r="H60" i="25"/>
  <c r="I60" i="25" s="1"/>
  <c r="G60" i="25"/>
  <c r="F60" i="25"/>
  <c r="F97" i="25"/>
  <c r="G97" i="25"/>
  <c r="G32" i="25"/>
  <c r="F32" i="25"/>
  <c r="H32" i="25"/>
  <c r="I32" i="25" s="1"/>
  <c r="H23" i="25"/>
  <c r="I23" i="25" s="1"/>
  <c r="G23" i="25"/>
  <c r="F23" i="25"/>
  <c r="G82" i="25"/>
  <c r="H82" i="25"/>
  <c r="I82" i="25" s="1"/>
  <c r="F82" i="25"/>
  <c r="F73" i="25"/>
  <c r="H73" i="25"/>
  <c r="I73" i="25" s="1"/>
  <c r="G73" i="25"/>
  <c r="F77" i="25"/>
  <c r="G77" i="25"/>
  <c r="H77" i="25"/>
  <c r="I77" i="25" s="1"/>
  <c r="H87" i="25"/>
  <c r="I87" i="25" s="1"/>
  <c r="G87" i="25"/>
  <c r="F87" i="25"/>
  <c r="G61" i="25"/>
  <c r="F61" i="25"/>
  <c r="H61" i="25"/>
  <c r="I61" i="25" s="1"/>
  <c r="G96" i="25"/>
  <c r="F96" i="25"/>
  <c r="H96" i="25"/>
  <c r="I96" i="25" s="1"/>
  <c r="F43" i="25"/>
  <c r="G43" i="25"/>
  <c r="H43" i="25"/>
  <c r="I43" i="25" s="1"/>
  <c r="F27" i="25"/>
  <c r="G27" i="25"/>
  <c r="H27" i="25"/>
  <c r="I27" i="25" s="1"/>
  <c r="G19" i="25"/>
  <c r="F19" i="25"/>
  <c r="H19" i="25"/>
  <c r="I19" i="25" s="1"/>
  <c r="G3" i="25"/>
  <c r="F3" i="25"/>
  <c r="H3" i="25"/>
  <c r="I3" i="25" s="1"/>
  <c r="G22" i="25"/>
  <c r="F22" i="25"/>
  <c r="H22" i="25"/>
  <c r="I22" i="25" s="1"/>
  <c r="H16" i="25"/>
  <c r="I16" i="25" s="1"/>
  <c r="F16" i="25"/>
  <c r="G16" i="25"/>
  <c r="H6" i="25"/>
  <c r="I6" i="25" s="1"/>
  <c r="G6" i="25"/>
  <c r="F6" i="25"/>
  <c r="G99" i="25"/>
  <c r="H76" i="25"/>
  <c r="I76" i="25" s="1"/>
  <c r="F76" i="25"/>
  <c r="G76" i="25"/>
  <c r="F57" i="25"/>
  <c r="H57" i="25"/>
  <c r="I57" i="25" s="1"/>
  <c r="G57" i="25"/>
  <c r="H47" i="25"/>
  <c r="I47" i="25" s="1"/>
  <c r="G47" i="25"/>
  <c r="F47" i="25"/>
  <c r="F49" i="25"/>
  <c r="G49" i="25"/>
  <c r="H46" i="25"/>
  <c r="I46" i="25" s="1"/>
  <c r="G46" i="25"/>
  <c r="F46" i="25"/>
  <c r="G24" i="25"/>
  <c r="F24" i="25"/>
  <c r="H24" i="25"/>
  <c r="I24" i="25" s="1"/>
  <c r="F7" i="25"/>
  <c r="H7" i="25"/>
  <c r="I7" i="25" s="1"/>
  <c r="G7" i="25"/>
  <c r="G44" i="25"/>
  <c r="F44" i="25"/>
  <c r="H44" i="25"/>
  <c r="I44" i="25" s="1"/>
  <c r="F86" i="25"/>
  <c r="H86" i="25"/>
  <c r="I86" i="25" s="1"/>
  <c r="G86" i="25"/>
  <c r="F93" i="25"/>
  <c r="H93" i="25"/>
  <c r="I93" i="25" s="1"/>
  <c r="G93" i="25"/>
  <c r="F78" i="25"/>
  <c r="H78" i="25"/>
  <c r="I78" i="25" s="1"/>
  <c r="G78" i="25"/>
  <c r="H72" i="25"/>
  <c r="I72" i="25" s="1"/>
  <c r="F72" i="25"/>
  <c r="G72" i="25"/>
  <c r="G59" i="25"/>
  <c r="F59" i="25"/>
  <c r="H59" i="25"/>
  <c r="I59" i="25" s="1"/>
  <c r="F71" i="25"/>
  <c r="G71" i="25"/>
  <c r="H71" i="25"/>
  <c r="I71" i="25" s="1"/>
  <c r="F66" i="25"/>
  <c r="G66" i="25"/>
  <c r="H66" i="25"/>
  <c r="I66" i="25" s="1"/>
  <c r="H69" i="25"/>
  <c r="I69" i="25" s="1"/>
  <c r="G69" i="25"/>
  <c r="F69" i="25"/>
  <c r="H56" i="25"/>
  <c r="I56" i="25" s="1"/>
  <c r="F56" i="25"/>
  <c r="G56" i="25"/>
  <c r="F53" i="25"/>
  <c r="G53" i="25"/>
  <c r="H53" i="25"/>
  <c r="I53" i="25" s="1"/>
  <c r="F48" i="25"/>
  <c r="H48" i="25"/>
  <c r="I48" i="25" s="1"/>
  <c r="G48" i="25"/>
  <c r="G36" i="25"/>
  <c r="F36" i="25"/>
  <c r="H36" i="25"/>
  <c r="I36" i="25" s="1"/>
  <c r="F31" i="25"/>
  <c r="G31" i="25"/>
  <c r="H31" i="25"/>
  <c r="I31" i="25" s="1"/>
  <c r="G29" i="25"/>
  <c r="H29" i="25"/>
  <c r="I29" i="25" s="1"/>
  <c r="F29" i="25"/>
  <c r="F28" i="25"/>
  <c r="G28" i="25"/>
  <c r="H28" i="25"/>
  <c r="I28" i="25" s="1"/>
  <c r="H15" i="25"/>
  <c r="I15" i="25" s="1"/>
  <c r="F15" i="25"/>
  <c r="G15" i="25"/>
  <c r="G30" i="25"/>
  <c r="H30" i="25"/>
  <c r="I30" i="25" s="1"/>
  <c r="F30" i="25"/>
  <c r="G18" i="25"/>
  <c r="F18" i="25"/>
  <c r="H18" i="25"/>
  <c r="I18" i="25" s="1"/>
  <c r="H12" i="25"/>
  <c r="I12" i="25" s="1"/>
  <c r="G12" i="25"/>
  <c r="F12" i="25"/>
  <c r="F2" i="25"/>
  <c r="H2" i="25"/>
  <c r="I2" i="25" s="1"/>
  <c r="G2" i="25"/>
  <c r="H97" i="25"/>
  <c r="I97" i="25" s="1"/>
  <c r="G90" i="25"/>
  <c r="H90" i="25"/>
  <c r="I90" i="25" s="1"/>
  <c r="F90" i="25"/>
  <c r="G92" i="25"/>
  <c r="F92" i="25"/>
  <c r="H92" i="25"/>
  <c r="I92" i="25" s="1"/>
  <c r="G62" i="25"/>
  <c r="F62" i="25"/>
  <c r="H62" i="25"/>
  <c r="I62" i="25" s="1"/>
  <c r="F98" i="25"/>
  <c r="G98" i="25"/>
  <c r="H98" i="25"/>
  <c r="I98" i="25" s="1"/>
  <c r="H50" i="25"/>
  <c r="I50" i="25" s="1"/>
  <c r="F50" i="25"/>
  <c r="G50" i="25"/>
  <c r="G100" i="25"/>
  <c r="H100" i="25"/>
  <c r="I100" i="25" s="1"/>
  <c r="F100" i="25"/>
  <c r="G101" i="25"/>
  <c r="F101" i="25"/>
  <c r="H58" i="25"/>
  <c r="I58" i="25" s="1"/>
  <c r="G58" i="25"/>
  <c r="F58" i="25"/>
  <c r="F41" i="25"/>
  <c r="H41" i="25"/>
  <c r="I41" i="25" s="1"/>
  <c r="G26" i="25"/>
  <c r="H26" i="25"/>
  <c r="I26" i="25" s="1"/>
  <c r="F26" i="25"/>
  <c r="F20" i="25"/>
  <c r="G20" i="25"/>
  <c r="H20" i="25"/>
  <c r="I20" i="25" s="1"/>
  <c r="F10" i="25"/>
  <c r="G10" i="25"/>
  <c r="H10" i="25"/>
  <c r="I10" i="25" s="1"/>
  <c r="H4" i="25"/>
  <c r="I4" i="25" s="1"/>
  <c r="F4" i="25"/>
  <c r="G4" i="25"/>
  <c r="H49" i="25"/>
  <c r="I49" i="25" s="1"/>
  <c r="G84" i="25"/>
  <c r="F84" i="25"/>
  <c r="H84" i="25"/>
  <c r="I84" i="25" s="1"/>
  <c r="F83" i="25"/>
  <c r="H83" i="25"/>
  <c r="I83" i="25" s="1"/>
  <c r="G83" i="25"/>
  <c r="G74" i="25"/>
  <c r="F74" i="25"/>
  <c r="F99" i="25"/>
  <c r="G91" i="25"/>
  <c r="F91" i="25"/>
  <c r="H91" i="25"/>
  <c r="I91" i="25" s="1"/>
  <c r="H75" i="25"/>
  <c r="I75" i="25" s="1"/>
  <c r="F75" i="25"/>
  <c r="G75" i="25"/>
  <c r="F70" i="25"/>
  <c r="H70" i="25"/>
  <c r="I70" i="25" s="1"/>
  <c r="G70" i="25"/>
  <c r="F65" i="25"/>
  <c r="G65" i="25"/>
  <c r="H65" i="25"/>
  <c r="I65" i="25" s="1"/>
  <c r="H52" i="25"/>
  <c r="I52" i="25" s="1"/>
  <c r="G52" i="25"/>
  <c r="F52" i="25"/>
  <c r="F89" i="25"/>
  <c r="G89" i="25"/>
  <c r="H89" i="25"/>
  <c r="I89" i="25" s="1"/>
  <c r="F94" i="25"/>
  <c r="G94" i="25"/>
  <c r="H94" i="25"/>
  <c r="I94" i="25" s="1"/>
  <c r="G68" i="25"/>
  <c r="F68" i="25"/>
  <c r="H68" i="25"/>
  <c r="I68" i="25" s="1"/>
  <c r="G54" i="25"/>
  <c r="F54" i="25"/>
  <c r="H54" i="25"/>
  <c r="I54" i="25" s="1"/>
  <c r="G42" i="25"/>
  <c r="F42" i="25"/>
  <c r="G25" i="25"/>
  <c r="F25" i="25"/>
  <c r="H25" i="25"/>
  <c r="I25" i="25" s="1"/>
  <c r="G11" i="25"/>
  <c r="F11" i="25"/>
  <c r="H11" i="25"/>
  <c r="I11" i="25" s="1"/>
  <c r="G51" i="25"/>
  <c r="H51" i="25"/>
  <c r="I51" i="25" s="1"/>
  <c r="F51" i="25"/>
  <c r="F40" i="25"/>
  <c r="G40" i="25"/>
  <c r="H40" i="25"/>
  <c r="I40" i="25" s="1"/>
  <c r="F45" i="25"/>
  <c r="G45" i="25"/>
  <c r="H45" i="25"/>
  <c r="I45" i="25" s="1"/>
  <c r="F14" i="25"/>
  <c r="G14" i="25"/>
  <c r="H14" i="25"/>
  <c r="I14" i="25" s="1"/>
  <c r="F8" i="25"/>
  <c r="H8" i="25"/>
  <c r="I8" i="25" s="1"/>
  <c r="G8" i="25"/>
  <c r="H85" i="25"/>
  <c r="I85" i="25" s="1"/>
  <c r="F85" i="25"/>
  <c r="H42" i="25"/>
  <c r="I42" i="25" s="1"/>
</calcChain>
</file>

<file path=xl/sharedStrings.xml><?xml version="1.0" encoding="utf-8"?>
<sst xmlns="http://schemas.openxmlformats.org/spreadsheetml/2006/main" count="3349" uniqueCount="964">
  <si>
    <t>info_weblinks</t>
  </si>
  <si>
    <t>info_party</t>
  </si>
  <si>
    <t>info_cites</t>
  </si>
  <si>
    <t>Government Name</t>
  </si>
  <si>
    <t xml:space="preserve">Governent Start Date: </t>
  </si>
  <si>
    <t>Data Point:</t>
  </si>
  <si>
    <t>Notes</t>
  </si>
  <si>
    <t>party Name</t>
  </si>
  <si>
    <t>% of seats in parliament</t>
  </si>
  <si>
    <t>% of positions in government</t>
  </si>
  <si>
    <t>Government Name:</t>
  </si>
  <si>
    <t>Notes:</t>
  </si>
  <si>
    <t>Data Point</t>
  </si>
  <si>
    <t>Government Label</t>
  </si>
  <si>
    <t>Name</t>
  </si>
  <si>
    <t>Gender</t>
  </si>
  <si>
    <t>Party</t>
  </si>
  <si>
    <t>Incoming Reason</t>
  </si>
  <si>
    <t>Outgoing Reason</t>
  </si>
  <si>
    <t>Election Start Date:</t>
  </si>
  <si>
    <t>Eleciton Stop Date:</t>
  </si>
  <si>
    <t>Total number of seats:</t>
  </si>
  <si>
    <t>Electorate:</t>
  </si>
  <si>
    <t>Total votes cast:</t>
  </si>
  <si>
    <t>Valid votes cast:</t>
  </si>
  <si>
    <t>Votes</t>
  </si>
  <si>
    <t>% of Votes</t>
  </si>
  <si>
    <t>Change since last election</t>
  </si>
  <si>
    <t>Seats</t>
  </si>
  <si>
    <t>% of Seats</t>
  </si>
  <si>
    <t>Ballot #--may not be in most countries</t>
  </si>
  <si>
    <t>Name of party (if different from column b)</t>
  </si>
  <si>
    <t>Party name</t>
  </si>
  <si>
    <t>Party Name</t>
  </si>
  <si>
    <t>#  of seats</t>
  </si>
  <si>
    <t>change in # of seats since start of term</t>
  </si>
  <si>
    <t>Type of election:</t>
  </si>
  <si>
    <t>1st round</t>
  </si>
  <si>
    <t>Candidate name</t>
  </si>
  <si>
    <t>Party endorsement</t>
  </si>
  <si>
    <t>2nd round (if none, leave columns blank)</t>
  </si>
  <si>
    <t># of Votes</t>
  </si>
  <si>
    <t>Abbreviation</t>
  </si>
  <si>
    <t>Wikipedia</t>
  </si>
  <si>
    <t>Parlgov</t>
  </si>
  <si>
    <t>EED</t>
  </si>
  <si>
    <t>IPU</t>
  </si>
  <si>
    <t>UN</t>
  </si>
  <si>
    <t>CIA</t>
  </si>
  <si>
    <t>More</t>
  </si>
  <si>
    <t>Full Name</t>
  </si>
  <si>
    <t>Parliament and government composition database </t>
  </si>
  <si>
    <t>European Election Database</t>
  </si>
  <si>
    <t>Inter-Parliamentary Union</t>
  </si>
  <si>
    <t>UNData Country Profile</t>
  </si>
  <si>
    <t>CIA World Factbook</t>
  </si>
  <si>
    <t>URL</t>
  </si>
  <si>
    <t>% of Votes_type2</t>
  </si>
  <si>
    <t>% of Votes_type3</t>
  </si>
  <si>
    <t>% of Votes_type1</t>
  </si>
  <si>
    <t>Votes as share of electorate:</t>
  </si>
  <si>
    <t>Valid votes as share of votes:</t>
  </si>
  <si>
    <t>Total participating:</t>
  </si>
  <si>
    <t>Participating as share of electorate</t>
  </si>
  <si>
    <t>Year of Journal:</t>
  </si>
  <si>
    <t>Year of Data:</t>
  </si>
  <si>
    <t>TY</t>
  </si>
  <si>
    <t>AU1</t>
  </si>
  <si>
    <t>AU2</t>
  </si>
  <si>
    <t>AU3</t>
  </si>
  <si>
    <t>AU5</t>
  </si>
  <si>
    <t>AU6</t>
  </si>
  <si>
    <t>JO</t>
  </si>
  <si>
    <t>VL</t>
  </si>
  <si>
    <t>IS</t>
  </si>
  <si>
    <t>SN</t>
  </si>
  <si>
    <t>UR</t>
  </si>
  <si>
    <t>DO</t>
  </si>
  <si>
    <t>SP</t>
  </si>
  <si>
    <t>EP</t>
  </si>
  <si>
    <t>PY</t>
  </si>
  <si>
    <t>ER</t>
  </si>
  <si>
    <t>AU4</t>
  </si>
  <si>
    <t>PB</t>
  </si>
  <si>
    <t>Please do not edit this table</t>
  </si>
  <si>
    <t>info_color</t>
  </si>
  <si>
    <t>cabinetpos</t>
  </si>
  <si>
    <t>parlvotes_lh</t>
  </si>
  <si>
    <t>parlvotes_uh</t>
  </si>
  <si>
    <t>parlseats_uh</t>
  </si>
  <si>
    <t>parlvotes_eu</t>
  </si>
  <si>
    <t>presvotes</t>
  </si>
  <si>
    <t>refvotes</t>
  </si>
  <si>
    <t>Party name (if different)</t>
  </si>
  <si>
    <t># of seats in parliament</t>
  </si>
  <si>
    <t># of positions in government</t>
  </si>
  <si>
    <t># of Votes_type1</t>
  </si>
  <si>
    <t>Change in % of Votes_type1</t>
  </si>
  <si>
    <t>Seats_type1</t>
  </si>
  <si>
    <t>% of Seats_type1</t>
  </si>
  <si>
    <t>Change in % of Seats_type1</t>
  </si>
  <si>
    <t># of Votes_type2</t>
  </si>
  <si>
    <t>Change in % of Votes_type2</t>
  </si>
  <si>
    <t>Seats_type2</t>
  </si>
  <si>
    <t>% of Seats_type2</t>
  </si>
  <si>
    <t>Change in % of Seats_type2</t>
  </si>
  <si>
    <t># of Votes_type3</t>
  </si>
  <si>
    <t>Change in % of Votes_type3</t>
  </si>
  <si>
    <t>Seats_type3</t>
  </si>
  <si>
    <t>% of Seats_type3</t>
  </si>
  <si>
    <t>This is the list of ministers, including biographical information about the minister and the minister's beginning and ending dates if they are in between the start and finish of the government and reasons for starting and finishing at non-standard times.  If there is more than one minister during a particular year period, add an additional row with the same ministry information in the first column, put in "outgoing" information for the outgoing minister and all information for the "incoming" minister.  We have automatically generated personIDs for each minister based on name and year of birth.  If there are two ministers with the same name and year of birth, let us know below.</t>
  </si>
  <si>
    <t>Votes_round1</t>
  </si>
  <si>
    <t>% of Votes_round1</t>
  </si>
  <si>
    <t>Votes_round2</t>
  </si>
  <si>
    <t>% of Votes_round2</t>
  </si>
  <si>
    <t>main party color name from color tab</t>
  </si>
  <si>
    <t>second party color name from color tab</t>
  </si>
  <si>
    <t>party color code color (generated from column b (if specified) or seeded from column a (if not specified))</t>
  </si>
  <si>
    <t xml:space="preserve"> </t>
  </si>
  <si>
    <t>ministryname_english</t>
  </si>
  <si>
    <t>ministryname_lang1</t>
  </si>
  <si>
    <t>Start Date</t>
  </si>
  <si>
    <t>End date</t>
  </si>
  <si>
    <t>Year of birth</t>
  </si>
  <si>
    <t>personID</t>
  </si>
  <si>
    <t>Party Name (if different)</t>
  </si>
  <si>
    <t>TI</t>
  </si>
  <si>
    <t>partyid (Countrycode_party01)</t>
  </si>
  <si>
    <t>Party ID</t>
  </si>
  <si>
    <t>Election Stop Date:</t>
  </si>
  <si>
    <t>"Politics of " Page</t>
  </si>
  <si>
    <t>PartyID</t>
  </si>
  <si>
    <t>Change in % of Seats_type3</t>
  </si>
  <si>
    <t>Ministry ID (Leave blank)</t>
  </si>
  <si>
    <t>PresID (countrycode_lastname01)</t>
  </si>
  <si>
    <t>Party endorsement (rest in commments if more than one)</t>
  </si>
  <si>
    <t>answer (yes, no, other)</t>
  </si>
  <si>
    <t>Refid (same for all answers)</t>
  </si>
  <si>
    <t>topic (same for all answers)</t>
  </si>
  <si>
    <t>question (same for al answers)</t>
  </si>
  <si>
    <t>ministryname_lang2 (if any)</t>
  </si>
  <si>
    <t>parlseats_lh</t>
  </si>
  <si>
    <t>info_export</t>
  </si>
  <si>
    <t>Other sheets</t>
  </si>
  <si>
    <t>Notes for data users.</t>
  </si>
  <si>
    <t>This sheet contains information about political party names and abbreviations and relevant changes over time.</t>
  </si>
  <si>
    <t>This sheet contains numbers and percentages of seats in government by party (and seats in parliament held by those parties), collected at regular intervals (usually year-end).</t>
  </si>
  <si>
    <t>This sheet contains lists of ministerial-level  posts, and minister identities (including name, birth year, gender and party affiliation) along with reasons for changes in individual ministries that occur between governments.</t>
  </si>
  <si>
    <t>This sheet contains numbers and percentages for seats and votes for the lower house of parliament.  It also contains "change" figures, from the original PDY.</t>
  </si>
  <si>
    <t>This sheet contains numbers and percentages of seats for the lower house of parliament by party, collected at regular intervals (usually year-end).</t>
  </si>
  <si>
    <t>This sheet contains numbers and percentages for seats and votes for the upper house of parliament.  It also contains "change" figures, from the original PDY.</t>
  </si>
  <si>
    <t>This sheet contains numbers and percentages of seats for the upper house of parliament by party, collected at regular intervals (usually year-end).</t>
  </si>
  <si>
    <t>This sheet contains numbers and percentages for seats and votes for the European parliament.  It also contains "change" figures, from the original PDY.</t>
  </si>
  <si>
    <t>This sheet contains the number and percentages of votes for popularly-elected president for first and (where present) second rounds) with notes on party endorsements.</t>
  </si>
  <si>
    <t>This sheet contains the number and percentage of votes for each voting option in country-wide referendums.</t>
  </si>
  <si>
    <t>This sheet contains information specific to Wiley Blackwell file handling and can be used for generating citations for particular years.</t>
  </si>
  <si>
    <t>This sheet contains URLs of country-specific information online and information about the contents of this datafile used in the PDYi.</t>
  </si>
  <si>
    <t>This sheet contains a list of usable party colors.</t>
  </si>
  <si>
    <t>This sheet contains the most recent electorate size and outputs that PDYi uses to generate citations.</t>
  </si>
  <si>
    <t>Sheets with dark green tabs are unique to particular countries.  Many countries have no such sheets.</t>
  </si>
  <si>
    <t>Collected for the full period.</t>
  </si>
  <si>
    <t>Additional sheet with supporting data.</t>
  </si>
  <si>
    <t>Notes for editors/country authors</t>
  </si>
  <si>
    <t>The party unique IDs in column A are used for all other sheets.  To add a party in any of the other blue areas for other tabs, you must add it in this tab.  In the case of party name change, move former party name to rightmost unfilled columns identified as partyname(1-6) and put most new partyname and abbreviation in  colums G-H and K-L.  (Columns E and F will recalculate automatically.  Do not change partyID in Column A)</t>
  </si>
  <si>
    <t>This data is collected only for a small number of the countries in the PDY.</t>
  </si>
  <si>
    <t>Where possible be sure to include the full referendum question in both English and original language(s).</t>
  </si>
  <si>
    <t>Please do not edit this table.</t>
  </si>
  <si>
    <t>Please do not edit this table, but if a new party uses a specific color not on the list, please contact the PDY editors so that it may be added.</t>
  </si>
  <si>
    <t>Country authors may create new tabs for specific relevant data.  Before doing so, please contact the PDY editors.</t>
  </si>
  <si>
    <t>partyname_now_english</t>
  </si>
  <si>
    <t>partyname_all_aggregate</t>
  </si>
  <si>
    <t>&lt;empty&gt;</t>
  </si>
  <si>
    <t>partynamenow_lang1</t>
  </si>
  <si>
    <t>partynamenow_lang2</t>
  </si>
  <si>
    <t>partyname1st_english</t>
  </si>
  <si>
    <t>partyname1st_acronmym</t>
  </si>
  <si>
    <t>partyname1st_lang1</t>
  </si>
  <si>
    <t>partyname1st_lang2</t>
  </si>
  <si>
    <t>partyname1st_dateend</t>
  </si>
  <si>
    <t>partyname1st_dateendtext</t>
  </si>
  <si>
    <t>partyname2nd_english</t>
  </si>
  <si>
    <t>partyname2nd_acronmym</t>
  </si>
  <si>
    <t>partyname2nd_lang1</t>
  </si>
  <si>
    <t>partyname2nd_lang2</t>
  </si>
  <si>
    <t>partyname2nd_dateend</t>
  </si>
  <si>
    <t>partyname2nd_dateendtext</t>
  </si>
  <si>
    <t>partyname3rd_english</t>
  </si>
  <si>
    <t>partyname3rd_acronmym</t>
  </si>
  <si>
    <t>partyname3rd_lang1</t>
  </si>
  <si>
    <t>partyname3rd_lang2</t>
  </si>
  <si>
    <t>partyname3rd_dateend</t>
  </si>
  <si>
    <t>partyname3rd_dateendtext</t>
  </si>
  <si>
    <t>partyname4th_english</t>
  </si>
  <si>
    <t>partyname4th_acronmym</t>
  </si>
  <si>
    <t>partyname4th_lang1</t>
  </si>
  <si>
    <t>partyname4th_lang2</t>
  </si>
  <si>
    <t>partyname4th_dateend</t>
  </si>
  <si>
    <t>partyname4th_dateendtext</t>
  </si>
  <si>
    <t>partyname5th_english</t>
  </si>
  <si>
    <t>partyname5th_acronmym</t>
  </si>
  <si>
    <t>partyname5th_lang1</t>
  </si>
  <si>
    <t>partyname5th_lang2</t>
  </si>
  <si>
    <t>partyname5th_dateend</t>
  </si>
  <si>
    <t>partyname5th_dateendtext</t>
  </si>
  <si>
    <t>partyname6th_english</t>
  </si>
  <si>
    <t>partyname6th_acronmym</t>
  </si>
  <si>
    <t>partyname6th_lang1</t>
  </si>
  <si>
    <t>partyname6th_lang2</t>
  </si>
  <si>
    <t>partyname6th_dateend</t>
  </si>
  <si>
    <t>partyname6th_dateendtext</t>
  </si>
  <si>
    <t>input line 1</t>
  </si>
  <si>
    <t>Endnote output for clipboard</t>
  </si>
  <si>
    <t>Bibtex output for clipboard</t>
  </si>
  <si>
    <t>Author1 diacriticals for bibtex</t>
  </si>
  <si>
    <t>Author2 diacriticals for bibtex</t>
  </si>
  <si>
    <t>Author3 diacriticals for bibtex</t>
  </si>
  <si>
    <t>Author4 diacriticals for bibtex</t>
  </si>
  <si>
    <t>Endnote output for text file</t>
  </si>
  <si>
    <t>Bibtex output for text file</t>
  </si>
  <si>
    <t>The full data file in xlsx format contains information on referendums</t>
  </si>
  <si>
    <t>Value</t>
  </si>
  <si>
    <t>Electorate</t>
  </si>
  <si>
    <t>Endnote Output</t>
  </si>
  <si>
    <t>Bibtex Output</t>
  </si>
  <si>
    <t>This country has no additional sheets</t>
  </si>
  <si>
    <t>Blue</t>
  </si>
  <si>
    <t>#2F44FC</t>
  </si>
  <si>
    <t>Blue (dark)</t>
  </si>
  <si>
    <t>#003B94</t>
  </si>
  <si>
    <t>Blue (light)</t>
  </si>
  <si>
    <t>#50A5FA</t>
  </si>
  <si>
    <t>Blue (medium)</t>
  </si>
  <si>
    <t>#656BCF</t>
  </si>
  <si>
    <t>Brown</t>
  </si>
  <si>
    <t>#8A4816</t>
  </si>
  <si>
    <t>Gray</t>
  </si>
  <si>
    <t>#878787</t>
  </si>
  <si>
    <t>Gray (dark)</t>
  </si>
  <si>
    <t>#404040</t>
  </si>
  <si>
    <t>Gray (light)</t>
  </si>
  <si>
    <t>#D1D1D1</t>
  </si>
  <si>
    <t>Green</t>
  </si>
  <si>
    <t>#057D05</t>
  </si>
  <si>
    <t>Green (dark)</t>
  </si>
  <si>
    <t>#004D09</t>
  </si>
  <si>
    <t>Green (light)</t>
  </si>
  <si>
    <t>#85F536</t>
  </si>
  <si>
    <t>Green (medium)</t>
  </si>
  <si>
    <t>#57CF73</t>
  </si>
  <si>
    <t>Grey</t>
  </si>
  <si>
    <t>Grey (dark)</t>
  </si>
  <si>
    <t>Grey (light)</t>
  </si>
  <si>
    <t>Magenta</t>
  </si>
  <si>
    <t>#E6209A</t>
  </si>
  <si>
    <t>Mulberry</t>
  </si>
  <si>
    <t>#880044</t>
  </si>
  <si>
    <t>Olive</t>
  </si>
  <si>
    <t>#636E37</t>
  </si>
  <si>
    <t>Orange</t>
  </si>
  <si>
    <t>#FF6F00</t>
  </si>
  <si>
    <t>Orange (dark)</t>
  </si>
  <si>
    <t>#E64900</t>
  </si>
  <si>
    <t>Orange (light)</t>
  </si>
  <si>
    <t>#FFA200</t>
  </si>
  <si>
    <t>Pink</t>
  </si>
  <si>
    <t>#FD67DF</t>
  </si>
  <si>
    <t>Purple</t>
  </si>
  <si>
    <t>Purple (dark)</t>
  </si>
  <si>
    <t>Purple (light)</t>
  </si>
  <si>
    <t>Red</t>
  </si>
  <si>
    <t>#FF0000</t>
  </si>
  <si>
    <t>Red (dark)</t>
  </si>
  <si>
    <t>#910000</t>
  </si>
  <si>
    <t>Red (light)</t>
  </si>
  <si>
    <t>#FC5B5B</t>
  </si>
  <si>
    <t>Tan</t>
  </si>
  <si>
    <t>#EBC97F</t>
  </si>
  <si>
    <t>Teal</t>
  </si>
  <si>
    <t>#008B8B</t>
  </si>
  <si>
    <t>Turquoise</t>
  </si>
  <si>
    <t>#40DDE0</t>
  </si>
  <si>
    <t>Yellow</t>
  </si>
  <si>
    <t>#FFCC00</t>
  </si>
  <si>
    <t>Yellow (dark)</t>
  </si>
  <si>
    <t>#EDAE00</t>
  </si>
  <si>
    <t>Yellow (light)</t>
  </si>
  <si>
    <t>#FFF700</t>
  </si>
  <si>
    <t>#B041BA</t>
  </si>
  <si>
    <t>#7A017A</t>
  </si>
  <si>
    <t>#BC71DE</t>
  </si>
  <si>
    <t>Red (medium)</t>
  </si>
  <si>
    <t>#D66D6D</t>
  </si>
  <si>
    <t/>
  </si>
  <si>
    <t>partyname_english</t>
  </si>
  <si>
    <t>partyname_acronym</t>
  </si>
  <si>
    <t>ministers</t>
  </si>
  <si>
    <t>lu_csv01</t>
  </si>
  <si>
    <t>gray</t>
  </si>
  <si>
    <t>lu_lsap01</t>
  </si>
  <si>
    <t>red</t>
  </si>
  <si>
    <t>lu_dp01</t>
  </si>
  <si>
    <t>blue</t>
  </si>
  <si>
    <t>green (light)</t>
  </si>
  <si>
    <t>yellow</t>
  </si>
  <si>
    <t>lu_gap01</t>
  </si>
  <si>
    <t>green</t>
  </si>
  <si>
    <t>red (light)</t>
  </si>
  <si>
    <t>lu_fpl01</t>
  </si>
  <si>
    <t>lu_cp01</t>
  </si>
  <si>
    <t>blue (dark)</t>
  </si>
  <si>
    <t>lu_adr01</t>
  </si>
  <si>
    <t>blue (light)</t>
  </si>
  <si>
    <t>lu_kpl01</t>
  </si>
  <si>
    <t>red (dark)</t>
  </si>
  <si>
    <t>lu_other01</t>
  </si>
  <si>
    <t>gray (dark)</t>
  </si>
  <si>
    <t>Christian Social Party</t>
  </si>
  <si>
    <t>CSV</t>
  </si>
  <si>
    <t>Socialist Workers' Party</t>
  </si>
  <si>
    <t>LSAP</t>
  </si>
  <si>
    <t>Democratic Party</t>
  </si>
  <si>
    <t>DP</t>
  </si>
  <si>
    <t>The Greens</t>
  </si>
  <si>
    <t>Green Alternative Party</t>
  </si>
  <si>
    <t>GLEI-GAP</t>
  </si>
  <si>
    <t>The Left</t>
  </si>
  <si>
    <t>Free Party Luxembourg</t>
  </si>
  <si>
    <t>FPL</t>
  </si>
  <si>
    <t>Party of the Citizens</t>
  </si>
  <si>
    <t>Biergerlëscht</t>
  </si>
  <si>
    <t>ADR</t>
  </si>
  <si>
    <t>Communist Party</t>
  </si>
  <si>
    <t>KPL</t>
  </si>
  <si>
    <t>Others</t>
  </si>
  <si>
    <t>no acronym</t>
  </si>
  <si>
    <t>Chrestlech-Sozial Vollekspartei</t>
  </si>
  <si>
    <t>Letzebuerger Sozialistesch Arbechterparteil</t>
  </si>
  <si>
    <t>Demokratesch Partei</t>
  </si>
  <si>
    <t>Déi Gréng</t>
  </si>
  <si>
    <t>Déi Lénk</t>
  </si>
  <si>
    <t>Fräi Partei Lëtzebuerg</t>
  </si>
  <si>
    <t>Aktiounskomitee fir Demokratie a  Rentegerechtegkeet</t>
  </si>
  <si>
    <t>Kommunistesch Partei vu  Lëtzebuergi</t>
  </si>
  <si>
    <t>Santer II</t>
  </si>
  <si>
    <t>Santer III</t>
  </si>
  <si>
    <t>Juncker I</t>
  </si>
  <si>
    <t>Juncker-Poos II</t>
  </si>
  <si>
    <t>Juncker-Polfer I</t>
  </si>
  <si>
    <t>Juncker-Asselborn I</t>
  </si>
  <si>
    <t>Juncker IV</t>
  </si>
  <si>
    <t>22</t>
  </si>
  <si>
    <t>32.4%</t>
  </si>
  <si>
    <t>6</t>
  </si>
  <si>
    <t>60.0%</t>
  </si>
  <si>
    <t>21</t>
  </si>
  <si>
    <t>50%</t>
  </si>
  <si>
    <t>18</t>
  </si>
  <si>
    <t>26.2%</t>
  </si>
  <si>
    <t>4</t>
  </si>
  <si>
    <t>40.0%</t>
  </si>
  <si>
    <t>17</t>
  </si>
  <si>
    <t xml:space="preserve">Demokratesch Partei
</t>
  </si>
  <si>
    <t>Juncker Asselborn II</t>
  </si>
  <si>
    <t>Also known as Juncker IV</t>
  </si>
  <si>
    <t>Prime Minister</t>
  </si>
  <si>
    <t>Premier ministre</t>
  </si>
  <si>
    <t>Jean-Claude Juncker</t>
  </si>
  <si>
    <t>1954</t>
  </si>
  <si>
    <t>male</t>
  </si>
  <si>
    <t>Juncker_Jean-Claude_1954</t>
  </si>
  <si>
    <t>Jean-Claude Juncker (1954 male, lu_csv01)</t>
  </si>
  <si>
    <t>Minister of State</t>
  </si>
  <si>
    <t>Ministre d’État</t>
  </si>
  <si>
    <t>Minister for the Treasury</t>
  </si>
  <si>
    <t>Ministre du Trésor</t>
  </si>
  <si>
    <t>Deputy Prime Minister</t>
  </si>
  <si>
    <t>Vice-Premier ministre</t>
  </si>
  <si>
    <t>Jean Asselborn</t>
  </si>
  <si>
    <t>1949</t>
  </si>
  <si>
    <t>Asselborn_Jean_1949</t>
  </si>
  <si>
    <t>Jean Asselborn (1949 male, lu_lsap01)</t>
  </si>
  <si>
    <t>Minister of Foreign Affairs</t>
  </si>
  <si>
    <t>Ministre des Affaires étrangères</t>
  </si>
  <si>
    <t>Minister for Family Affairs and Integration</t>
  </si>
  <si>
    <t>Ministre de la Famille et de l’Intégration</t>
  </si>
  <si>
    <t>Marie-Josée Jacobs</t>
  </si>
  <si>
    <t>1950</t>
  </si>
  <si>
    <t>female</t>
  </si>
  <si>
    <t>Jacobs_Marie-Josée_1950</t>
  </si>
  <si>
    <t>Marie-Josée Jacobs (1950 female, lu_csv01)</t>
  </si>
  <si>
    <t>Minister for Development Cooperation and Humanitarian Affairs</t>
  </si>
  <si>
    <t>Ministre de la Coopération et de l’Action humanitaire</t>
  </si>
  <si>
    <t>Minister of National Education and Vocational Training</t>
  </si>
  <si>
    <t>Ministre de l’Éducation nationale et de la Formation Professionnelle</t>
  </si>
  <si>
    <t>Mady Delvaux-Stehres</t>
  </si>
  <si>
    <t>Delvaux-Stehres_Mady_1950</t>
  </si>
  <si>
    <t>Mady Delvaux-Stehres (1950 female, lu_lsap01)</t>
  </si>
  <si>
    <t>Minister of Finance</t>
  </si>
  <si>
    <t>Ministre des Finances</t>
  </si>
  <si>
    <t>Luc Frieden</t>
  </si>
  <si>
    <t>1963</t>
  </si>
  <si>
    <t>Frieden_Luc_1963</t>
  </si>
  <si>
    <t>Luc Frieden (1963 male, lu_csv01)</t>
  </si>
  <si>
    <t>Minister of Justice</t>
  </si>
  <si>
    <t>Ministre de la Justice</t>
  </si>
  <si>
    <t>François Biltgen</t>
  </si>
  <si>
    <t>1958</t>
  </si>
  <si>
    <t>Biltgen_François_1958</t>
  </si>
  <si>
    <t>François Biltgen (1958 male, lu_csv01)</t>
  </si>
  <si>
    <t>Minister for the Civil Service and Administrative Reform</t>
  </si>
  <si>
    <t>Ministre de la Fonction publique et de la Réforme administrative</t>
  </si>
  <si>
    <t>Minister for Higher Education and Research</t>
  </si>
  <si>
    <t>Ministre de l’Enseignement supérieur et de la Recherche</t>
  </si>
  <si>
    <t>Minister for Communications and Media</t>
  </si>
  <si>
    <t>Ministre des Communications et des Médias</t>
  </si>
  <si>
    <t>Minister for Religious Affairs</t>
  </si>
  <si>
    <t>Ministre des Cultes</t>
  </si>
  <si>
    <t>Minister of the Economy and Foreign Trade</t>
  </si>
  <si>
    <t>Ministre de l’Économie et du Commerce extérieur</t>
  </si>
  <si>
    <t>Jeannot Krecké</t>
  </si>
  <si>
    <t>Krecké_Jeannot_1950</t>
  </si>
  <si>
    <t>Jeannot Krecké (1950 male, lu_lsap01)</t>
  </si>
  <si>
    <t>Etienne Schneider</t>
  </si>
  <si>
    <t>1971</t>
  </si>
  <si>
    <t>Schneider_Etienne_1971</t>
  </si>
  <si>
    <t>Etienne Schneider (1971 male, lu_lsap01)</t>
  </si>
  <si>
    <t>Minister of Health</t>
  </si>
  <si>
    <t>Ministre de la Santé</t>
  </si>
  <si>
    <t>Mars Di Bartolomeo</t>
  </si>
  <si>
    <t>1952</t>
  </si>
  <si>
    <t>Bartolomeo_Mars_1952</t>
  </si>
  <si>
    <t>Mars Di Bartolomeo (1952 male, lu_lsap01)</t>
  </si>
  <si>
    <t>Minister of Social Security</t>
  </si>
  <si>
    <t>Ministre de la Sécurité sociale</t>
  </si>
  <si>
    <t>Minister for Home Affairs and the Greater Region</t>
  </si>
  <si>
    <t>Ministre de l’Intérieur et à la Grande Région</t>
  </si>
  <si>
    <t>Jean-Marie Halsdorf</t>
  </si>
  <si>
    <t>1957</t>
  </si>
  <si>
    <t>Halsdorf_Jean-Marie_1957</t>
  </si>
  <si>
    <t>Jean-Marie Halsdorf (1957 male, lu_csv01)</t>
  </si>
  <si>
    <t>Minister of Defence</t>
  </si>
  <si>
    <t>Ministre de la Défense</t>
  </si>
  <si>
    <t>Minister for Sustainable Development and Infrastructure</t>
  </si>
  <si>
    <t>Ministre du Développement durable et des Infrastructures</t>
  </si>
  <si>
    <t>1960</t>
  </si>
  <si>
    <t>ClaudeWiseler (1960 male, lu_csv01)</t>
  </si>
  <si>
    <t>Minister of Labour, Employment and Immigration</t>
  </si>
  <si>
    <t>Ministre du Travail, de l’Emploi et de l’Immigration</t>
  </si>
  <si>
    <t>Nicolas Schmit</t>
  </si>
  <si>
    <t>1953</t>
  </si>
  <si>
    <t>Schmit_Nicolas_1953</t>
  </si>
  <si>
    <t>Nicolas Schmit (1953 male, lu_lsap01)</t>
  </si>
  <si>
    <t>Minister for Relations with Parliament</t>
  </si>
  <si>
    <t>Ministre aux Relations avec le Parlement</t>
  </si>
  <si>
    <t>Octavie Modert</t>
  </si>
  <si>
    <t>1966</t>
  </si>
  <si>
    <t>Modert_Octavie_1966</t>
  </si>
  <si>
    <t>Octavie Modert (1966 female, lu_csv01)</t>
  </si>
  <si>
    <t>Minister for Culture</t>
  </si>
  <si>
    <t>Ministre de la Culture</t>
  </si>
  <si>
    <t>Minister for Administrative Simplification attached to the Prime Minister</t>
  </si>
  <si>
    <t>Ministre à la Simplification administrative auprès du Premier Ministre</t>
  </si>
  <si>
    <t>Minister Delegate for the Civil Service and Administrative Reform</t>
  </si>
  <si>
    <t>Ministre déléguée à la Fonction publique et à la Réforme administrative</t>
  </si>
  <si>
    <t>Minister for Housing</t>
  </si>
  <si>
    <t>Ministre du Logement</t>
  </si>
  <si>
    <t>Marco Schank</t>
  </si>
  <si>
    <t>Schank_Marco_1954</t>
  </si>
  <si>
    <t>Marco Schank (1954 male, lu_csv01)</t>
  </si>
  <si>
    <t>Minister Delegate for Sustainable Development and Infrastructure</t>
  </si>
  <si>
    <t>Ministre délégué au Développement durable et aux Infrastructures</t>
  </si>
  <si>
    <t>Minister of Small and Medium-sized Businesses and Tourism</t>
  </si>
  <si>
    <t>Ministre des Classes moyennes et du Tourisme, Ministre de l’Égalité des Chances</t>
  </si>
  <si>
    <t>Françoise Hetto-Gaasch</t>
  </si>
  <si>
    <t>Hetto-Gaasch_Françoise_1960</t>
  </si>
  <si>
    <t>Françoise Hetto-Gaasch (1960 female, lu_csv01)</t>
  </si>
  <si>
    <t>Minister for Equal Opportunities</t>
  </si>
  <si>
    <t>Ministre de l’Égalité des Chances</t>
  </si>
  <si>
    <t>Minister of Agriculture,Viticulture and Rural Development</t>
  </si>
  <si>
    <t>Ministre de l’Agriculture, de la Viticulture et du Développement rural</t>
  </si>
  <si>
    <t>Romain Schneider</t>
  </si>
  <si>
    <t>1962</t>
  </si>
  <si>
    <t>Schneider_Romain_1962</t>
  </si>
  <si>
    <t>Romain Schneider (1962 male, lu_lsap01)</t>
  </si>
  <si>
    <t>Minister of Sport</t>
  </si>
  <si>
    <t>Ministre des Sports</t>
  </si>
  <si>
    <t>Minister Delegate of the Solidarity Economy</t>
  </si>
  <si>
    <t>Ministre délégué à l’Économie solidaire</t>
  </si>
  <si>
    <t>Votes in Luxembourg use the "panachage" electoral system that allows voters multiple votes that can be distributed across party lists.  The actual number of votes therefore significantly exceeds the number of voters.  The PDY follows Luxembourg practice of calculating a 'theoretical' or 'fictitious' number of voters but the formula differed across the years.  For the sake of consistency, the PDY:Interactive recalculates the 1994 and 1999 results (in 1999 the PDY did not include any calculation of number of votes for any party) according to the methods used in 2004 and subsequently. The "# of votes_type 1" and "% of votes_type 1" are computed by dividing the number of votes used cast for a party by the number of seats to be filled in each of the four constituencies, and then adding up these figures to reach a number of "fictitious voters" per party at the national level, and recording this share out of total of "fictitious" voters. The number of voters reflect the weighted % and a weighted "fictitious" or "theoretical" number of voters and multiplies the weighted percentages times the number of valid votes cast (different than the 'weighted number of votes cast' used in the 'classical method' because not all voters use up all the preferential votes they could use on their ballot.).</t>
  </si>
  <si>
    <t>BiergerLëscht</t>
  </si>
  <si>
    <t>Other</t>
  </si>
  <si>
    <t>62,207</t>
  </si>
  <si>
    <t>3</t>
  </si>
  <si>
    <t>38,641</t>
  </si>
  <si>
    <t>1</t>
  </si>
  <si>
    <t>37,015</t>
  </si>
  <si>
    <t>33,385</t>
  </si>
  <si>
    <t>14,659</t>
  </si>
  <si>
    <t>0</t>
  </si>
  <si>
    <t>6,685</t>
  </si>
  <si>
    <t>3,055</t>
  </si>
  <si>
    <t>2,737</t>
  </si>
  <si>
    <t>lu_ref_2005_01</t>
  </si>
  <si>
    <t>European Constitution</t>
  </si>
  <si>
    <t>Are you in favour of the Treaty establishing a Constitution for Europe, signed in Rome on 29 October 2004? (asked in French, Luxembourguish and German)</t>
  </si>
  <si>
    <t>Yes</t>
  </si>
  <si>
    <t>No</t>
  </si>
  <si>
    <t xml:space="preserve">Note: Even though the Council of State preferred a formulation of the question that would have been better suited for the procedure of ratification at hand (by proposing 'Are you in favour of the adoption by the Grand-Duchy of Luxembourg of the Treaty establishing a Constitution for Europe, signed in Rome on 29 October 2004?') and showing that the referendum was only a step, the Chamber of Deputies kept the simpler formulation found in the table. </t>
  </si>
  <si>
    <t>TY  - JOUR</t>
  </si>
  <si>
    <t>AU  - Hirsch, Mario</t>
  </si>
  <si>
    <t>AU  - HIRSH, MARIO</t>
  </si>
  <si>
    <t>AU  - Dumont, Patrick</t>
  </si>
  <si>
    <t>AU  - DUMONT, PATRICK</t>
  </si>
  <si>
    <t>AU  - de Winter, Lieven</t>
  </si>
  <si>
    <t>AU  - Porier, Philippe</t>
  </si>
  <si>
    <t>AU  - Kies, Raphaël</t>
  </si>
  <si>
    <t>AU  - KIES, RAPHAËL</t>
  </si>
  <si>
    <t>AU  - POIRIER, PHILIPPE</t>
  </si>
  <si>
    <t>AU  - Poirier, Philippe</t>
  </si>
  <si>
    <t>TI  - Luxembourg</t>
  </si>
  <si>
    <t>JO  - European Journal of Political Research</t>
  </si>
  <si>
    <t>JO  - European Journal of Political Research Political Data Yearbook</t>
  </si>
  <si>
    <t>VL  - 22</t>
  </si>
  <si>
    <t>VL  - 24</t>
  </si>
  <si>
    <t>VL  - 26</t>
  </si>
  <si>
    <t>VL  - 28</t>
  </si>
  <si>
    <t>VL  - 30</t>
  </si>
  <si>
    <t>VL  - 32</t>
  </si>
  <si>
    <t>VL  - 34</t>
  </si>
  <si>
    <t>VL  - 36</t>
  </si>
  <si>
    <t>VL  - 38</t>
  </si>
  <si>
    <t>VL  - 41</t>
  </si>
  <si>
    <t>VL  - 42</t>
  </si>
  <si>
    <t>VL  - 43</t>
  </si>
  <si>
    <t>VL  - 44</t>
  </si>
  <si>
    <t>VL  - 45</t>
  </si>
  <si>
    <t>VL  - 46</t>
  </si>
  <si>
    <t>VL  - 47</t>
  </si>
  <si>
    <t>VL  - 48</t>
  </si>
  <si>
    <t>VL  - 49</t>
  </si>
  <si>
    <t>VL  - 50</t>
  </si>
  <si>
    <t>VL  - 51</t>
  </si>
  <si>
    <t>IS  - 4</t>
  </si>
  <si>
    <t>IS  - 3-4</t>
  </si>
  <si>
    <t>IS  - 7-8</t>
  </si>
  <si>
    <t>IS  - 1</t>
  </si>
  <si>
    <t>PB  - Blackwell Publishing Ltd</t>
  </si>
  <si>
    <t>PB  - Blackwell Publishing Ltd.</t>
  </si>
  <si>
    <t>SN  - 1475-6765</t>
  </si>
  <si>
    <t>SN  - 2047-8852</t>
  </si>
  <si>
    <t>UR  - http://dx.doi.org/10.1111/j.1475-6765.1992.tb00334.x</t>
  </si>
  <si>
    <t>UR  - http://dx.doi.org/10.1111/j.1475-6765.1993.tb00402.x</t>
  </si>
  <si>
    <t>UR  - http://dx.doi.org/10.1111/j.1475-6765.1994.tb00458.x</t>
  </si>
  <si>
    <t>UR  - http://dx.doi.org/10.1111/j.1475-6765.1995.tb00507.x</t>
  </si>
  <si>
    <t>UR  - http://dx.doi.org/10.1111/j.1475-6765.1996.tb00694.x</t>
  </si>
  <si>
    <t>UR  - http://dx.doi.org/10.1111/1475-6765.00361</t>
  </si>
  <si>
    <t>UR  - http://dx.doi.org/10.1111/1475-6765.00360-i1</t>
  </si>
  <si>
    <t>UR  - http://dx.doi.org/10.1111/j.1475-6765.1999.tb00724.x</t>
  </si>
  <si>
    <t>UR  - http://dx.doi.org/10.1111/j.1475-6765.2000.tb01153.x</t>
  </si>
  <si>
    <t>UR  - http://dx.doi.org/10.1111/1475-6765.t01-1-00058</t>
  </si>
  <si>
    <t>UR  - http://dx.doi.org/10.1111/j.0304-4130.2003.00129.x</t>
  </si>
  <si>
    <t>UR  - http://dx.doi.org/10.1111/j.1475-6765.2004.00202.x</t>
  </si>
  <si>
    <t>UR  - http://dx.doi.org/10.1111/j.1475-6765.2005.00274.x</t>
  </si>
  <si>
    <t>UR  - http://dx.doi.org/10.1111/j.1475-6765.2006.00674.x</t>
  </si>
  <si>
    <t>UR  - http://dx.doi.org/10.1111/j.1475-6765.2007.00763.x</t>
  </si>
  <si>
    <t>UR  - http://dx.doi.org/10.1111/j.1475-6765.2008.00801.x</t>
  </si>
  <si>
    <t>UR  - http://dx.doi.org/10.1111/j.1475-6765.2009.01874.x</t>
  </si>
  <si>
    <t>UR  - http://dx.doi.org/10.1111/j.1475-6765.2010.01963.x</t>
  </si>
  <si>
    <t>UR  - http://dx.doi.org/10.1111/j.1475-6765.2011.02032.x</t>
  </si>
  <si>
    <t>UR  - http://dx.doi.org/10.1111/j.2047-8852.2012.00022.x</t>
  </si>
  <si>
    <t>DO  - 10.1111/j.1475-6765.1992.tb00334.x</t>
  </si>
  <si>
    <t>DO  - 10.1111/j.1475-6765.1993.tb00402.x</t>
  </si>
  <si>
    <t>DO  - 10.1111/j.1475-6765.1994.tb00458.x</t>
  </si>
  <si>
    <t>DO  - 10.1111/j.1475-6765.1995.tb00507.x</t>
  </si>
  <si>
    <t>DO  - 10.1111/j.1475-6765.1996.tb00694.x</t>
  </si>
  <si>
    <t>DO  - 10.1111/1475-6765.00361</t>
  </si>
  <si>
    <t>DO  - 10.1111/1475-6765.00360-i1</t>
  </si>
  <si>
    <t>DO  - 10.1111/j.1475-6765.1999.tb00724.x</t>
  </si>
  <si>
    <t>DO  - 10.1111/j.1475-6765.2000.tb01153.x</t>
  </si>
  <si>
    <t>DO  - 10.1111/1475-6765.t01-1-00058</t>
  </si>
  <si>
    <t>DO  - 10.1111/j.0304-4130.2003.00129.x</t>
  </si>
  <si>
    <t>DO  - 10.1111/j.1475-6765.2004.00202.x</t>
  </si>
  <si>
    <t>DO  - 10.1111/j.1475-6765.2005.00274.x</t>
  </si>
  <si>
    <t>DO  - 10.1111/j.1475-6765.2006.00674.x</t>
  </si>
  <si>
    <t>DO  - 10.1111/j.1475-6765.2007.00763.x</t>
  </si>
  <si>
    <t>DO  - 10.1111/j.1475-6765.2008.00801.x</t>
  </si>
  <si>
    <t>DO  - 10.1111/j.1475-6765.2009.01874.x</t>
  </si>
  <si>
    <t>DO  - 10.1111/j.1475-6765.2010.01963.x</t>
  </si>
  <si>
    <t>DO  - 10.1111/j.1475-6765.2011.02032.x</t>
  </si>
  <si>
    <t>DO  - 10.1111/j.2047-8852.2012.00022.x</t>
  </si>
  <si>
    <t>SP  - 469</t>
  </si>
  <si>
    <t>SP  - 491</t>
  </si>
  <si>
    <t>SP  - 361</t>
  </si>
  <si>
    <t>SP  - 415</t>
  </si>
  <si>
    <t>SP  - 405</t>
  </si>
  <si>
    <t>SP  - 435</t>
  </si>
  <si>
    <t>SP  - 461</t>
  </si>
  <si>
    <t>SP  - 453</t>
  </si>
  <si>
    <t>SP  - 1028</t>
  </si>
  <si>
    <t>SP  - 1021</t>
  </si>
  <si>
    <t>SP  - 1070</t>
  </si>
  <si>
    <t>SP  - 1102</t>
  </si>
  <si>
    <t>SP  - 1182</t>
  </si>
  <si>
    <t>SP  - 1032</t>
  </si>
  <si>
    <t>SP  - 1060</t>
  </si>
  <si>
    <t>SP  - 1037</t>
  </si>
  <si>
    <t>SP  - 1076</t>
  </si>
  <si>
    <t>SP  - 1058</t>
  </si>
  <si>
    <t>SP  - 201</t>
  </si>
  <si>
    <t>EP  - 470</t>
  </si>
  <si>
    <t>EP  - 494</t>
  </si>
  <si>
    <t>EP  - 364</t>
  </si>
  <si>
    <t>EP  - 420</t>
  </si>
  <si>
    <t>EP  - 409</t>
  </si>
  <si>
    <t>EP  - 437</t>
  </si>
  <si>
    <t>EP  - 463</t>
  </si>
  <si>
    <t>EP  - 455</t>
  </si>
  <si>
    <t>EP  - 457</t>
  </si>
  <si>
    <t>EP  - 1032</t>
  </si>
  <si>
    <t>EP  - 1025</t>
  </si>
  <si>
    <t>EP  - 1077</t>
  </si>
  <si>
    <t>EP  - 1118</t>
  </si>
  <si>
    <t>EP  - 1197</t>
  </si>
  <si>
    <t>EP  - 1037</t>
  </si>
  <si>
    <t>EP  - 1070</t>
  </si>
  <si>
    <t>EP  - 1046</t>
  </si>
  <si>
    <t>EP  - 1088</t>
  </si>
  <si>
    <t>EP  - 1064</t>
  </si>
  <si>
    <t>EP  - 209</t>
  </si>
  <si>
    <t>PY  - 1992</t>
  </si>
  <si>
    <t>PY  - 1993</t>
  </si>
  <si>
    <t>PY  - 1994</t>
  </si>
  <si>
    <t>PY  - 1995</t>
  </si>
  <si>
    <t>PY  - 1996</t>
  </si>
  <si>
    <t>PY  - 1997</t>
  </si>
  <si>
    <t>PY  - 1998</t>
  </si>
  <si>
    <t>PY  - 1999</t>
  </si>
  <si>
    <t>PY  - 2000</t>
  </si>
  <si>
    <t>PY  - 2002</t>
  </si>
  <si>
    <t>PY  - 2003</t>
  </si>
  <si>
    <t>PY  - 2004</t>
  </si>
  <si>
    <t>PY  - 2005</t>
  </si>
  <si>
    <t>PY  - 2006</t>
  </si>
  <si>
    <t>PY  - 2007</t>
  </si>
  <si>
    <t>PY  - 2008</t>
  </si>
  <si>
    <t>PY  - 2009</t>
  </si>
  <si>
    <t>PY  - 2010</t>
  </si>
  <si>
    <t>PY  - 2011</t>
  </si>
  <si>
    <t>PY  - 2012</t>
  </si>
  <si>
    <t xml:space="preserve">ER  - </t>
  </si>
  <si>
    <t>http://en.wikipedia.org/wiki/Politics_of_Luxembourg</t>
  </si>
  <si>
    <t>http://parlgov.org/stable/data/lux.html</t>
  </si>
  <si>
    <t>http://www.nsd.uib.no/european_election_database/country/luxembourg</t>
  </si>
  <si>
    <t>http://www.ipu.org/parline-e/reports/2191_A.htm</t>
  </si>
  <si>
    <t>http://data.un.org/CountryProfile.aspx?crname=Luxembourg</t>
  </si>
  <si>
    <t>https://www.cia.gov/library/publications/the-world-factbook/geos/lu.html</t>
  </si>
  <si>
    <t>Luxembourg</t>
  </si>
  <si>
    <t>Claude Wiseler</t>
  </si>
  <si>
    <t>Wiseler_Claude _1960</t>
  </si>
  <si>
    <t>Partei fir Integral Demokratie</t>
  </si>
  <si>
    <t>lu_pirat01</t>
  </si>
  <si>
    <t>lu_pid01</t>
  </si>
  <si>
    <t>Piratepartei Lëtzebuerg</t>
  </si>
  <si>
    <t>Pirat</t>
  </si>
  <si>
    <t>PID</t>
  </si>
  <si>
    <t>Party for Integral Democracy</t>
  </si>
  <si>
    <t>purple</t>
  </si>
  <si>
    <t>orange (light)</t>
  </si>
  <si>
    <t>orange (dark)</t>
  </si>
  <si>
    <t>Votes in Luxembourg use the "panachage" electoral system that allows voters multiple votes that can be distributed across party lists.  The actual number of votes therefore significantly exceeds the number of voters.  The PDY follows Luxembourg practice of calculating a 'theoretical' or 'fictitious' number of voters but this has not yet been calculated.  We therefore for the moment present only the unofficial unadjusted figures.</t>
  </si>
  <si>
    <t>Christian-Social People's Party/Chrëstlech-Sozial Volleksparteil (CSV)</t>
  </si>
  <si>
    <t>Luxembourg Socialist Workers Party/Letzebuerger Sozialistesch Arbechterpartei (LSAP)</t>
  </si>
  <si>
    <t>Democratic Party/Demokratesch Partei (DP)</t>
  </si>
  <si>
    <t>Left/Déi Lénk  (L)</t>
  </si>
  <si>
    <t>Communist Party of Luxembourg/Kommunistesch Partei vu  Lëtzebuergi (KPL)</t>
  </si>
  <si>
    <t>Greens/Déi Gréng (G)</t>
  </si>
  <si>
    <t>Alternative Democratic Reform Party</t>
  </si>
  <si>
    <t>Pirate Party Luxembourg/Piratepartei Lëtzebuerg (P)</t>
  </si>
  <si>
    <t>Party for Integral Democracy/Partei fir Integral Demokratie (PID)</t>
  </si>
  <si>
    <t>EPP</t>
  </si>
  <si>
    <t>PES</t>
  </si>
  <si>
    <t>ALDE</t>
  </si>
  <si>
    <t>Green-EFA</t>
  </si>
  <si>
    <t>ECR</t>
  </si>
  <si>
    <t>GUE/NGL</t>
  </si>
  <si>
    <t>Source: http://www.elections.public.lu/fr/elections-europeennes/2014/resultats/index.html</t>
  </si>
  <si>
    <t>Martine Hansen (1965 female, CSV)</t>
  </si>
  <si>
    <t>Marc Spautz (1963 male, CSV)</t>
  </si>
  <si>
    <t>Ministre de la Sécurité intérieure</t>
  </si>
  <si>
    <t>Minister of the Economy</t>
  </si>
  <si>
    <t>Ministre de l’Économie</t>
  </si>
  <si>
    <t>Ministre du Travail, de l’Emploi et de l’Economie sociale et solidaire</t>
  </si>
  <si>
    <t>Minister of Labour, Employment, and Social and Solidarity Economy</t>
  </si>
  <si>
    <t>Ministre de l’Agriculture, de la Viticulture et de la Protection des consommateurs</t>
  </si>
  <si>
    <t>Minister for Home Affairs</t>
  </si>
  <si>
    <t>Ministre de l’Intérieur</t>
  </si>
  <si>
    <t>Minister of National Education, of Childhood and Youth</t>
  </si>
  <si>
    <t>Ministre de l’Éducation nationale, de l’Enfance et de la Jeunesse</t>
  </si>
  <si>
    <t>Minister for the Greater Region</t>
  </si>
  <si>
    <t>Ministre à la Grande Région</t>
  </si>
  <si>
    <t>Ministre de l’Environnement</t>
  </si>
  <si>
    <t>Minister for the Environment</t>
  </si>
  <si>
    <t>Secrétaire d'État au Développement durable et aux Infrastructures</t>
  </si>
  <si>
    <t>Secretary of State for Sustainable Development and Infrastructure</t>
  </si>
  <si>
    <t>Secrétaire d'État à l'Économie</t>
  </si>
  <si>
    <t>Secretary of State for the Economy</t>
  </si>
  <si>
    <t>Secrétaire d'État à la Sécurité intérieure</t>
  </si>
  <si>
    <t>Secrétaire d'État à la Défense</t>
  </si>
  <si>
    <t>Secretary of State for Defense</t>
  </si>
  <si>
    <t>Secretary of State for Internal Security</t>
  </si>
  <si>
    <t>Secrétaire d'État à l’Éducation nationale, à l’Enfance et à la Jeunesse</t>
  </si>
  <si>
    <t>Secretary of State for National Education, of Childhood and Youth</t>
  </si>
  <si>
    <t>Secretary of State for Higher Education and Research</t>
  </si>
  <si>
    <t>Minister of Agriculture,Viticulture and Consumer Protection</t>
  </si>
  <si>
    <t xml:space="preserve">Ministre de l'Immigration et de l'Asile </t>
  </si>
  <si>
    <t xml:space="preserve">Ministre des Affaires étrangères et européennes </t>
  </si>
  <si>
    <t>Minister of Foreign and European Affairs</t>
  </si>
  <si>
    <t>Minister of Immigration and Asylum</t>
  </si>
  <si>
    <t>Bettel-Schneider I</t>
  </si>
  <si>
    <t>Xavier Bettel (1973 male, lu_dp01)</t>
  </si>
  <si>
    <t>Corinne Cahen (1973 female, lu_dp01)</t>
  </si>
  <si>
    <t>Claude Meisch (1971 male, lu_dp01)</t>
  </si>
  <si>
    <t>André Bauler (1971 male, lu_dp01)</t>
  </si>
  <si>
    <t>Pierre Gramegna (1958 male, lu_dp01)</t>
  </si>
  <si>
    <t>Fernand Etgen (1957 male, lu_dp01)</t>
  </si>
  <si>
    <t>Maggy Nagel (1957 female, lu_dp01)</t>
  </si>
  <si>
    <t xml:space="preserve">Romain Schneider (1962 male, lu_lsap01) </t>
  </si>
  <si>
    <t>Daniel Kersch (1961 male, lu_lsap01)</t>
  </si>
  <si>
    <t>Francine Closener (1969 female, lu_lsap01)</t>
  </si>
  <si>
    <t>Lydia Mutsch (1961 female, lu_lsap01)</t>
  </si>
  <si>
    <t>lu_g01</t>
  </si>
  <si>
    <t>Félix Braz (1966 male, lu_g01)</t>
  </si>
  <si>
    <t>François Bausch (1956 male, lu_g01)</t>
  </si>
  <si>
    <t>Camille Gira (1958 male, lu_g01)</t>
  </si>
  <si>
    <t>Carole Dieschbourg (1977 female, lu_g01)</t>
  </si>
  <si>
    <t>VL  - 52</t>
  </si>
  <si>
    <t>SP  - 152</t>
  </si>
  <si>
    <t>EP  - 157</t>
  </si>
  <si>
    <t>PY  - 2013</t>
  </si>
  <si>
    <t>Prirate Party</t>
  </si>
  <si>
    <t>Alternativ Demokratesch Reformpartei</t>
  </si>
  <si>
    <t>Action Committee for Democracy and Pensions Justice</t>
  </si>
  <si>
    <t>02 April 2006</t>
  </si>
  <si>
    <t>Aktiounskomitee 5/6 Pensioun fir jiddfereen</t>
  </si>
  <si>
    <t>02 November 1992</t>
  </si>
  <si>
    <t>Action Committee 5/6ths Pensions for Everyone</t>
  </si>
  <si>
    <t>G</t>
  </si>
  <si>
    <t>L</t>
  </si>
  <si>
    <t>lu_l01</t>
  </si>
  <si>
    <t>Gréng Lëscht Ekologesch Initiativ-Gréng Alternativ Partei</t>
  </si>
  <si>
    <t>Green List Ecological Alternative-Green Alternative Party</t>
  </si>
  <si>
    <t>Calculations for integration with other databases</t>
  </si>
  <si>
    <t>Country</t>
  </si>
  <si>
    <t>Name_english</t>
  </si>
  <si>
    <t>Name_short</t>
  </si>
  <si>
    <t>First_PDY_Year</t>
  </si>
  <si>
    <t>Last_PDY_Year</t>
  </si>
  <si>
    <t>Max_Vote</t>
  </si>
  <si>
    <t>Year_of_max_vote</t>
  </si>
  <si>
    <t>Last Updated:</t>
  </si>
  <si>
    <t>Update Notes:</t>
  </si>
  <si>
    <t>Info_parties2</t>
  </si>
  <si>
    <t>This sheet contains calculations for integrating databases.</t>
  </si>
  <si>
    <t>New Data: ministers after 2014, parlseats_lh after 2013
Legacy Data: ministers before 2009
Format: Needs new parlseats_lh and parlseats_uh formats, new info_parties 
Additional data: Could use party logo, party website, party founding, name, merge/split, leader data</t>
  </si>
  <si>
    <t>Secrétaire d'État au Logement</t>
  </si>
  <si>
    <t>Marc Hansen (1971 male, lu_dp01)</t>
  </si>
  <si>
    <t>Secretary of State for Housing</t>
  </si>
  <si>
    <t xml:space="preserve">Marc Hansen (1971 male, lu_dp01) </t>
  </si>
  <si>
    <t>Secretary of State for Culture</t>
  </si>
  <si>
    <t>Secrétaire d'État à la Culture</t>
  </si>
  <si>
    <t>Guy Arendt (1954 male, lu_dp01)</t>
  </si>
  <si>
    <t>Minister of Internal Security</t>
  </si>
  <si>
    <t>Minister Delegate for Higher Education and Research</t>
  </si>
  <si>
    <t>Ministre délégué à l'Enseignement supérieur et de la Recherche</t>
  </si>
  <si>
    <t>VL  - 56</t>
  </si>
  <si>
    <t>PY  - 2017</t>
  </si>
  <si>
    <t>DO  - 10.1111/2047-8852.12185</t>
  </si>
  <si>
    <t>SP  - 185</t>
  </si>
  <si>
    <t>EP  - 191</t>
  </si>
  <si>
    <t>Source: https://elections.public.lu/fr/elections-legislatives/2018/resultats.html</t>
  </si>
  <si>
    <t>lu_dk01</t>
  </si>
  <si>
    <t>The Conservatives</t>
  </si>
  <si>
    <t>DK</t>
  </si>
  <si>
    <t xml:space="preserve">Déi Konservativ </t>
  </si>
  <si>
    <t>lu_demo01</t>
  </si>
  <si>
    <t>Democracy</t>
  </si>
  <si>
    <t>Demo</t>
  </si>
  <si>
    <t>Demokratie</t>
  </si>
  <si>
    <t>Christian Social People's Party</t>
  </si>
  <si>
    <t>Luxembourg's Socialist Workers' Party</t>
  </si>
  <si>
    <t>Democratic Reform Party</t>
  </si>
  <si>
    <t>Luxembourg Communist Party</t>
  </si>
  <si>
    <t>Pirate Party</t>
  </si>
  <si>
    <t>lu_volt01</t>
  </si>
  <si>
    <t>Volt</t>
  </si>
  <si>
    <t>Claude Turmes (1960 male, lu_g01)</t>
  </si>
  <si>
    <t>death</t>
  </si>
  <si>
    <t>Bettel-Schneider II</t>
  </si>
  <si>
    <t>Minister for Media and Communication, Digitilisation and Administrative Reform</t>
  </si>
  <si>
    <t>Minister for Transport, Infrastructure, Defence, and Domestic Security</t>
  </si>
  <si>
    <t>Minister for Education, Higher Education, and Research</t>
  </si>
  <si>
    <t>Sam Tanson (1977 female, lu_dp01)</t>
  </si>
  <si>
    <t>Lex Delles (1984 male, lu_dp01)</t>
  </si>
  <si>
    <t>Minister for Parliamentary Relations</t>
  </si>
  <si>
    <t>Minister for the Civil Service</t>
  </si>
  <si>
    <t>Minister Delegate for Digitalisation and Administrative Reform</t>
  </si>
  <si>
    <t>Minister of Agriculture</t>
  </si>
  <si>
    <t>Minister for Employment</t>
  </si>
  <si>
    <t>Dan Kersch (1961 male, lu_lsap01)</t>
  </si>
  <si>
    <t>Taina Bofferding (1982 female, lu_lsap01)</t>
  </si>
  <si>
    <t>Minister for Interior</t>
  </si>
  <si>
    <t>Minister for International Cooperation</t>
  </si>
  <si>
    <t>Minister for Consumer Protection</t>
  </si>
  <si>
    <t>Paulette Lenert (1968 female, lu_lsap01)</t>
  </si>
  <si>
    <t>Minister for Energy and Planning</t>
  </si>
  <si>
    <t>Heath</t>
  </si>
  <si>
    <t>Health</t>
  </si>
  <si>
    <t>reshuffle</t>
  </si>
  <si>
    <t>Minister with signature delegation for Defense</t>
  </si>
  <si>
    <t>Minister with signature delegation for Home Security</t>
  </si>
  <si>
    <t>Henri Kox (1961 male, lu_g01)</t>
  </si>
  <si>
    <t>free list: each voter can cast up to 6 votes.</t>
  </si>
  <si>
    <t>Franz Fayot (1972 male, lu_lsap01)</t>
  </si>
  <si>
    <t>Minister for Interior Security</t>
  </si>
  <si>
    <t>Kox given security portfolio from Bausch</t>
  </si>
  <si>
    <t>AU  - SCHMIT, DAN</t>
  </si>
  <si>
    <t>TI  - Luxembourg: Political development and data for 2017</t>
  </si>
  <si>
    <t>TI  - Luxembourg: Political developments and data in 2018</t>
  </si>
  <si>
    <t>TI  - Luxembourg: Political Developments and Data in 2019</t>
  </si>
  <si>
    <t>TI  - Luxembourg: Political Developments and Data in 2020</t>
  </si>
  <si>
    <t>JO  - EUROPEAN JOURNAL OF POLITICAL RESEARCH POLITICAL DATA YEARBOOK</t>
  </si>
  <si>
    <t>VL  - 53</t>
  </si>
  <si>
    <t>VL  - 54</t>
  </si>
  <si>
    <t>VL  - 55</t>
  </si>
  <si>
    <t>VL  - 57</t>
  </si>
  <si>
    <t>VL  - 58</t>
  </si>
  <si>
    <t>VL  - 59</t>
  </si>
  <si>
    <t>VL  - 60</t>
  </si>
  <si>
    <t>PB  - John Wiley &amp; Sons, Ltd</t>
  </si>
  <si>
    <t>SN  - 2047-8844</t>
  </si>
  <si>
    <t>UR  - https://doi.org/10.1111/2047-8852.12021</t>
  </si>
  <si>
    <t>UR  - https://doi.org/10.1111/2047-8852.12058</t>
  </si>
  <si>
    <t>UR  - https://doi.org/10.1111/2047-8852.12098</t>
  </si>
  <si>
    <t>UR  - https://doi.org/10.1111/2047-8852.12137</t>
  </si>
  <si>
    <t>UR  - https://doi.org/10.1111/2047-8852.12185</t>
  </si>
  <si>
    <t>UR  - https://doi.org/10.1111/2047-8852.12220</t>
  </si>
  <si>
    <t>UR  - https://doi.org/10.1111/2047-8852.12244</t>
  </si>
  <si>
    <t>UR  - https://doi.org/10.1111/2047-8852.12290</t>
  </si>
  <si>
    <t>UR  - https://doi.org/10.1111/2047-8852.12331</t>
  </si>
  <si>
    <t>DO  - 10.1111/2047-8852.12021</t>
  </si>
  <si>
    <t>DO  - 10.1111/2047-8852.12058</t>
  </si>
  <si>
    <t>DO  - 10.1111/2047-8852.12098</t>
  </si>
  <si>
    <t>DO  - 10.1111/2047-8852.12137</t>
  </si>
  <si>
    <t>DO  - 10.1111/2047-8852.12220</t>
  </si>
  <si>
    <t>DO  - 10.1111/2047-8852.12244</t>
  </si>
  <si>
    <t>DO  - 10.1111/2047-8852.12290</t>
  </si>
  <si>
    <t>DO  - 10.1111/2047-8852.12331</t>
  </si>
  <si>
    <t>SP  - 211</t>
  </si>
  <si>
    <t>SP  - 199</t>
  </si>
  <si>
    <t>SP  - 175</t>
  </si>
  <si>
    <t>SP  - 188</t>
  </si>
  <si>
    <t>SP  - 184</t>
  </si>
  <si>
    <t>SP  - 245</t>
  </si>
  <si>
    <t>SP  - 256</t>
  </si>
  <si>
    <t>EP  - 221</t>
  </si>
  <si>
    <t>EP  - 206</t>
  </si>
  <si>
    <t>EP  - 182</t>
  </si>
  <si>
    <t>EP  - 194</t>
  </si>
  <si>
    <t>EP  - 193</t>
  </si>
  <si>
    <t>EP  - 253</t>
  </si>
  <si>
    <t>EP  - 263</t>
  </si>
  <si>
    <t>PY  - 2014</t>
  </si>
  <si>
    <t>PY  - 2015</t>
  </si>
  <si>
    <t>PY  - 2016</t>
  </si>
  <si>
    <t>PY  - 2018</t>
  </si>
  <si>
    <t>PY  - 2019</t>
  </si>
  <si>
    <t>PY  - 2020</t>
  </si>
  <si>
    <t>PY  - 2021</t>
  </si>
  <si>
    <t>returns to parliament</t>
  </si>
  <si>
    <t>Georges Engel (1968 male, lu_lsap01)</t>
  </si>
  <si>
    <t>health</t>
  </si>
  <si>
    <t>Claude Haagen (1962 male, lu_lsap01)</t>
  </si>
  <si>
    <t>Yuriko Backes (1970 female, lu_dp01)</t>
  </si>
  <si>
    <t>new post outside gov't</t>
  </si>
  <si>
    <t>Minister for the Environment, Climate, and Sustainable Development</t>
  </si>
  <si>
    <t>Joëlle Welfring (1970 female, lu_g01)</t>
  </si>
  <si>
    <t>resigned under pressure</t>
  </si>
  <si>
    <t>AU1  - Schmit, Dan</t>
  </si>
  <si>
    <t>AU1  - Dumont, Patrick</t>
  </si>
  <si>
    <t>AU2  - Kies, Raphael</t>
  </si>
  <si>
    <t>AU2  - Kies, Raphaël</t>
  </si>
  <si>
    <t>AU3  - Dumont, Patrick</t>
  </si>
  <si>
    <t>TI  - Luxembourg: Political Developments and Data in 2021</t>
  </si>
  <si>
    <t>TI  - Luxembourg: Political Developments and Data in 2022</t>
  </si>
  <si>
    <t>TI  - Luxembourg: Political Developments and Data in 2023</t>
  </si>
  <si>
    <t>VL  - 61</t>
  </si>
  <si>
    <t>VL  - 62</t>
  </si>
  <si>
    <t>VL  - 63</t>
  </si>
  <si>
    <t>PB - John Wiley &amp; Sons, Ltd</t>
  </si>
  <si>
    <t>UR  - https://doi.org/10.1111/2047-8852.12382</t>
  </si>
  <si>
    <t>UR  - https://doi.org/10.1111/2047-8852.12429</t>
  </si>
  <si>
    <t>UR  - https://doi.org/10.1111/2047-8852.12466</t>
  </si>
  <si>
    <t>DO  - 10.1111/2047-8852.12382</t>
  </si>
  <si>
    <t>DO  - 10.1111/2047-8852.12429</t>
  </si>
  <si>
    <t>DO  - 10.1111/2047-8852.12466</t>
  </si>
  <si>
    <t>SP  - 307</t>
  </si>
  <si>
    <t>SP  - 336</t>
  </si>
  <si>
    <t>SP  - 294</t>
  </si>
  <si>
    <t>EP  - 316</t>
  </si>
  <si>
    <t>EP  - 349</t>
  </si>
  <si>
    <t>EP  - 310</t>
  </si>
  <si>
    <t>PY  - 2022</t>
  </si>
  <si>
    <t>PY  - 2023</t>
  </si>
  <si>
    <t>PY  - 2024</t>
  </si>
  <si>
    <t>lu_dl01</t>
  </si>
  <si>
    <t>Fokus</t>
  </si>
  <si>
    <t>DL</t>
  </si>
  <si>
    <t>lu_lf01</t>
  </si>
  <si>
    <t>Freedom</t>
  </si>
  <si>
    <t>LF</t>
  </si>
  <si>
    <t>Liberté-Fräiheet!</t>
  </si>
  <si>
    <t>Max Hahn (1981 male, lu_dp01)</t>
  </si>
  <si>
    <t>Frieden I</t>
  </si>
  <si>
    <t>Minister of Agriculture, Food, and Viticulture</t>
  </si>
  <si>
    <t>Ministre de l’Agriculture, de l’Alimentation et de la Viticulture</t>
  </si>
  <si>
    <t>Minister for Housing and Spatial Planning</t>
  </si>
  <si>
    <t>Ministre du
Logement et de l’Aménagement du territoire</t>
  </si>
  <si>
    <t>Minister of the Economy, SME, Energy, and Tourism</t>
  </si>
  <si>
    <t>Ministre de l’Économie, des PME, de l’Énergie et du Tourisme</t>
  </si>
  <si>
    <t>Minister for Mobility and Public Works</t>
  </si>
  <si>
    <t>Ministre de la Mobilité et des Travaux publics</t>
  </si>
  <si>
    <t>Minister for Gender Equality and Diversity</t>
  </si>
  <si>
    <t>Ministre de l’Égalité des genres et de la Diversité</t>
  </si>
  <si>
    <t>Minister for Family Affairs, Solidarity, Living Together, and Reception of Refugees</t>
  </si>
  <si>
    <t>Ministre de la Famille, des Solidarités, du Vivre ensemble et de l’Accueil</t>
  </si>
  <si>
    <t>Gilles Roth (1967 male, lu_csv01)</t>
  </si>
  <si>
    <t>Martine Hansen (1965 female, lu_csv01)</t>
  </si>
  <si>
    <t>Minister of Health and Social Security</t>
  </si>
  <si>
    <t>Ministre de la Santé et de la Sécurité sociale</t>
  </si>
  <si>
    <t>Martine Deprez (1969 female, lu_csv01)</t>
  </si>
  <si>
    <t>Léon Gloden (1972 male, lu_csv01)</t>
  </si>
  <si>
    <t>Minister for Digitalization</t>
  </si>
  <si>
    <t>Ministre de la Digitalisation</t>
  </si>
  <si>
    <t>Stéphanie Obertin (1974 female, lu_dp01)</t>
  </si>
  <si>
    <t>Minister for Research and Higher Education</t>
  </si>
  <si>
    <t>Ministre de
la Recherche et de l’Enseignement supérieur</t>
  </si>
  <si>
    <t>Minister of Labour</t>
  </si>
  <si>
    <t>Ministre du Travail</t>
  </si>
  <si>
    <t>Georges Mischo (1974 male, lu_csv01)</t>
  </si>
  <si>
    <t>Minister for the Environment, Climate, and Biodiversity</t>
  </si>
  <si>
    <t>Ministre de l’Environnement, du Climat et de la Biodiversité</t>
  </si>
  <si>
    <t>Ministre de la Fonction publique</t>
  </si>
  <si>
    <t>Serge Wilmes (1982 male, lu_csv01)</t>
  </si>
  <si>
    <t>Elisabeth Margue (1990 female, lu_csv01)</t>
  </si>
  <si>
    <t>Minister Delegate for Relations with Parliament</t>
  </si>
  <si>
    <t>Ministre déléguée auprès du Premier ministre, chargée des Relations avec le Parlement</t>
  </si>
  <si>
    <t>Minister Delegate for Tourism</t>
  </si>
  <si>
    <t>Ministre délégué au Tourisme</t>
  </si>
  <si>
    <t>Eric Thill (1993 male, lu_dp01)</t>
  </si>
  <si>
    <t>Minister of Foreign Affairs and Foreign Trade</t>
  </si>
  <si>
    <t>Ministre des Affaires étrangères et du Commerce extérieur</t>
  </si>
  <si>
    <t>Ministre de la Protection des consommateurs</t>
  </si>
  <si>
    <t>Minister Delegate for Media and Connectivity</t>
  </si>
  <si>
    <t>Ministre déléguée auprès du Premier ministre, chargée des Médias et de la Connectivité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</si>
</sst>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dd\-mm\-yyyy"/>
    <numFmt numFmtId="165" formatCode="[$-409]d\-mmm\-yy;@"/>
    <numFmt numFmtId="166" formatCode="0.0%"/>
    <numFmt numFmtId="167" formatCode="0.00000000"/>
    <numFmt numFmtId="168" formatCode="General_)"/>
    <numFmt numFmtId="169" formatCode="#,##0.000"/>
    <numFmt numFmtId="170" formatCode="yyyy"/>
    <numFmt numFmtId="171" formatCode="0.000%"/>
    <numFmt numFmtId="172" formatCode="yyyy\-mm\-dd"/>
    <numFmt numFmtId="173" formatCode="[$-409]d\-mmm\-yyyy;@"/>
  </numFmts>
  <fonts count="43">
    <font>
      <sz val="10"/>
      <name val="Arial"/>
    </font>
    <font>
      <u/>
      <sz val="10"/>
      <color indexed="12"/>
      <name val="Arial"/>
      <family val="2"/>
    </font>
    <font>
      <sz val="8"/>
      <name val="Calibri"/>
      <family val="2"/>
    </font>
    <font>
      <sz val="10"/>
      <name val="Arial"/>
      <family val="2"/>
    </font>
    <font>
      <sz val="11"/>
      <color indexed="8"/>
      <name val="Calibri"/>
      <family val="2"/>
    </font>
    <font>
      <sz val="10"/>
      <name val="Calibri"/>
      <family val="2"/>
      <scheme val="minor"/>
    </font>
    <font>
      <sz val="8"/>
      <name val="Calibri"/>
      <family val="2"/>
      <scheme val="minor"/>
    </font>
    <font>
      <sz val="8"/>
      <color indexed="8"/>
      <name val="Calibri"/>
      <family val="2"/>
      <scheme val="minor"/>
    </font>
    <font>
      <i/>
      <sz val="8"/>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8"/>
      <color theme="1"/>
      <name val="Calibri"/>
      <family val="2"/>
      <scheme val="minor"/>
    </font>
    <font>
      <u/>
      <sz val="8"/>
      <color indexed="12"/>
      <name val="Calibri"/>
      <family val="2"/>
      <scheme val="minor"/>
    </font>
    <font>
      <b/>
      <sz val="20"/>
      <name val="Calibri"/>
      <family val="2"/>
      <scheme val="minor"/>
    </font>
    <font>
      <sz val="8"/>
      <color theme="1" tint="0.499984740745262"/>
      <name val="Calibri"/>
      <family val="2"/>
      <scheme val="minor"/>
    </font>
    <font>
      <sz val="8"/>
      <color theme="0"/>
      <name val="Calibri"/>
      <family val="2"/>
      <scheme val="minor"/>
    </font>
    <font>
      <sz val="8"/>
      <color theme="0" tint="-0.14999847407452621"/>
      <name val="Calibri"/>
      <family val="2"/>
      <scheme val="minor"/>
    </font>
    <font>
      <i/>
      <sz val="8"/>
      <color theme="1"/>
      <name val="Calibri"/>
      <family val="2"/>
      <scheme val="minor"/>
    </font>
    <font>
      <sz val="10"/>
      <name val="Calibri"/>
      <family val="2"/>
    </font>
    <font>
      <u/>
      <sz val="8"/>
      <name val="Calibri"/>
      <family val="2"/>
      <scheme val="minor"/>
    </font>
    <font>
      <u/>
      <sz val="8"/>
      <name val="Calibri"/>
      <family val="2"/>
    </font>
    <font>
      <b/>
      <sz val="8"/>
      <name val="Calibri"/>
      <family val="2"/>
      <scheme val="minor"/>
    </font>
    <font>
      <sz val="13"/>
      <name val="Calibri"/>
      <family val="3"/>
      <charset val="134"/>
    </font>
    <font>
      <sz val="11"/>
      <name val="Calibri"/>
      <family val="3"/>
      <charset val="134"/>
    </font>
    <font>
      <sz val="8"/>
      <name val="Arial"/>
      <family val="2"/>
    </font>
    <font>
      <sz val="8"/>
      <color rgb="FF333333"/>
      <name val="Verdana"/>
      <family val="2"/>
    </font>
    <font>
      <sz val="8"/>
      <color rgb="FF222222"/>
      <name val="Consolas"/>
      <family val="3"/>
    </font>
    <font>
      <sz val="8"/>
      <color indexed="8"/>
      <name val="Calibri"/>
      <family val="2"/>
    </font>
  </fonts>
  <fills count="41">
    <fill>
      <patternFill patternType="none"/>
    </fill>
    <fill>
      <patternFill patternType="gray125"/>
    </fill>
    <fill>
      <patternFill patternType="solid">
        <fgColor theme="4"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DCA0C8"/>
        <bgColor indexed="64"/>
      </patternFill>
    </fill>
    <fill>
      <patternFill patternType="solid">
        <fgColor rgb="FFBEBEBE"/>
        <bgColor indexed="64"/>
      </patternFill>
    </fill>
    <fill>
      <patternFill patternType="solid">
        <fgColor rgb="FFCF73AA"/>
        <bgColor indexed="64"/>
      </patternFill>
    </fill>
    <fill>
      <patternFill patternType="solid">
        <fgColor rgb="FFC55798"/>
        <bgColor indexed="64"/>
      </patternFill>
    </fill>
    <fill>
      <patternFill patternType="solid">
        <fgColor rgb="FFDCDCF0"/>
        <bgColor indexed="64"/>
      </patternFill>
    </fill>
    <fill>
      <patternFill patternType="solid">
        <fgColor indexed="22"/>
        <bgColor indexed="64"/>
      </patternFill>
    </fill>
    <fill>
      <patternFill patternType="solid">
        <fgColor rgb="FFBED6C2"/>
        <bgColor indexed="64"/>
      </patternFill>
    </fill>
    <fill>
      <patternFill patternType="solid">
        <fgColor rgb="FFDCDCDC"/>
        <bgColor indexed="64"/>
      </patternFill>
    </fill>
    <fill>
      <patternFill patternType="solid">
        <fgColor theme="1" tint="0.34998626667073579"/>
        <bgColor indexed="64"/>
      </patternFill>
    </fill>
    <fill>
      <patternFill patternType="solid">
        <fgColor rgb="FF5A6E5A"/>
        <bgColor indexed="64"/>
      </patternFill>
    </fill>
    <fill>
      <patternFill patternType="solid">
        <fgColor rgb="FFF5D7EB"/>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B9B9E1"/>
        <bgColor indexed="64"/>
      </patternFill>
    </fill>
    <fill>
      <patternFill patternType="solid">
        <fgColor theme="0" tint="-0.249977111117893"/>
        <bgColor indexed="64"/>
      </patternFill>
    </fill>
    <fill>
      <patternFill patternType="solid">
        <fgColor theme="0" tint="-0.14999847407452621"/>
        <bgColor indexed="64"/>
      </patternFill>
    </fill>
  </fills>
  <borders count="21">
    <border>
      <left/>
      <right/>
      <top/>
      <bottom/>
      <diagonal/>
    </border>
    <border>
      <left style="hair">
        <color indexed="10"/>
      </left>
      <right/>
      <top/>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tint="0.499984740745262"/>
      </left>
      <right/>
      <top/>
      <bottom/>
      <diagonal/>
    </border>
    <border>
      <left/>
      <right style="thin">
        <color theme="1" tint="0.499984740745262"/>
      </right>
      <top/>
      <bottom/>
      <diagonal/>
    </border>
    <border>
      <left/>
      <right style="thin">
        <color auto="1"/>
      </right>
      <top/>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right/>
      <top style="thin">
        <color theme="0" tint="-4.9989318521683403E-2"/>
      </top>
      <bottom style="thin">
        <color theme="0" tint="-4.9989318521683403E-2"/>
      </bottom>
      <diagonal/>
    </border>
    <border>
      <left/>
      <right/>
      <top/>
      <bottom style="thin">
        <color theme="0" tint="-4.9989318521683403E-2"/>
      </bottom>
      <diagonal/>
    </border>
  </borders>
  <cellStyleXfs count="49">
    <xf numFmtId="0" fontId="0" fillId="0" borderId="0">
      <alignment horizontal="left" vertical="top"/>
    </xf>
    <xf numFmtId="0" fontId="1" fillId="0" borderId="0" applyNumberFormat="0" applyFill="0" applyBorder="0" applyProtection="0">
      <alignment horizontal="left" vertical="top"/>
    </xf>
    <xf numFmtId="0" fontId="3" fillId="0" borderId="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9" fillId="13"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20" borderId="0" applyNumberFormat="0" applyBorder="0" applyAlignment="0" applyProtection="0"/>
    <xf numFmtId="0" fontId="10" fillId="4" borderId="0" applyNumberFormat="0" applyBorder="0" applyAlignment="0" applyProtection="0"/>
    <xf numFmtId="0" fontId="11" fillId="21" borderId="3" applyNumberFormat="0" applyAlignment="0" applyProtection="0"/>
    <xf numFmtId="0" fontId="12" fillId="22" borderId="4" applyNumberFormat="0" applyAlignment="0" applyProtection="0"/>
    <xf numFmtId="0" fontId="13" fillId="0" borderId="0" applyNumberFormat="0" applyFill="0" applyBorder="0" applyAlignment="0" applyProtection="0"/>
    <xf numFmtId="0" fontId="14" fillId="5" borderId="0" applyNumberFormat="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8" borderId="3" applyNumberFormat="0" applyAlignment="0" applyProtection="0"/>
    <xf numFmtId="0" fontId="19" fillId="0" borderId="8" applyNumberFormat="0" applyFill="0" applyAlignment="0" applyProtection="0"/>
    <xf numFmtId="0" fontId="20" fillId="23" borderId="0" applyNumberFormat="0" applyBorder="0" applyAlignment="0" applyProtection="0"/>
    <xf numFmtId="0" fontId="4" fillId="24" borderId="9" applyNumberFormat="0" applyFont="0" applyAlignment="0" applyProtection="0"/>
    <xf numFmtId="0" fontId="21" fillId="21" borderId="10" applyNumberFormat="0" applyAlignment="0" applyProtection="0"/>
    <xf numFmtId="0" fontId="22" fillId="0" borderId="0" applyNumberFormat="0" applyFill="0" applyBorder="0" applyAlignment="0" applyProtection="0"/>
    <xf numFmtId="0" fontId="23" fillId="0" borderId="11" applyNumberFormat="0" applyFill="0" applyAlignment="0" applyProtection="0"/>
    <xf numFmtId="0" fontId="24" fillId="0" borderId="0" applyNumberFormat="0" applyFill="0" applyBorder="0" applyAlignment="0" applyProtection="0"/>
    <xf numFmtId="9" fontId="25" fillId="0" borderId="0" applyFont="0" applyFill="0" applyBorder="0" applyAlignment="0" applyProtection="0"/>
    <xf numFmtId="0" fontId="3" fillId="0" borderId="0">
      <alignment horizontal="left" vertical="top"/>
    </xf>
    <xf numFmtId="0" fontId="33" fillId="0" borderId="0"/>
    <xf numFmtId="43" fontId="3" fillId="0" borderId="0" applyFont="0" applyFill="0" applyBorder="0" applyAlignment="0" applyProtection="0"/>
  </cellStyleXfs>
  <cellXfs count="245">
    <xf numFmtId="0" fontId="0" fillId="0" borderId="0" xfId="0">
      <alignment horizontal="left" vertical="top"/>
    </xf>
    <xf numFmtId="0" fontId="5" fillId="0" borderId="0" xfId="0" applyFont="1">
      <alignment horizontal="left" vertical="top"/>
    </xf>
    <xf numFmtId="0" fontId="6" fillId="0" borderId="0" xfId="0" applyFont="1">
      <alignment horizontal="left" vertical="top"/>
    </xf>
    <xf numFmtId="0" fontId="0" fillId="0" borderId="0" xfId="0" applyAlignment="1"/>
    <xf numFmtId="0" fontId="6" fillId="0" borderId="0" xfId="0" applyFont="1" applyProtection="1">
      <alignment horizontal="left" vertical="top"/>
      <protection locked="0"/>
    </xf>
    <xf numFmtId="0" fontId="6" fillId="0" borderId="2" xfId="0" applyFont="1" applyBorder="1" applyAlignment="1" applyProtection="1">
      <alignment horizontal="left" vertical="top" wrapText="1"/>
      <protection locked="0"/>
    </xf>
    <xf numFmtId="0" fontId="6" fillId="0" borderId="0" xfId="0" applyFont="1" applyAlignment="1" applyProtection="1">
      <alignment horizontal="left" vertical="top" wrapText="1"/>
      <protection locked="0"/>
    </xf>
    <xf numFmtId="0" fontId="6" fillId="0" borderId="2" xfId="0" applyFont="1" applyBorder="1" applyProtection="1">
      <alignment horizontal="left" vertical="top"/>
      <protection locked="0"/>
    </xf>
    <xf numFmtId="15" fontId="6" fillId="0" borderId="2" xfId="0" applyNumberFormat="1" applyFont="1" applyBorder="1" applyProtection="1">
      <alignment horizontal="left" vertical="top"/>
      <protection locked="0"/>
    </xf>
    <xf numFmtId="3" fontId="6" fillId="0" borderId="2" xfId="0" applyNumberFormat="1" applyFont="1" applyBorder="1" applyAlignment="1" applyProtection="1">
      <alignment horizontal="left" vertical="top" wrapText="1"/>
      <protection locked="0"/>
    </xf>
    <xf numFmtId="10" fontId="6" fillId="0" borderId="2" xfId="0" applyNumberFormat="1" applyFont="1" applyBorder="1" applyAlignment="1" applyProtection="1">
      <alignment horizontal="left" vertical="top" wrapText="1"/>
      <protection locked="0"/>
    </xf>
    <xf numFmtId="3" fontId="6" fillId="0" borderId="0" xfId="0" applyNumberFormat="1" applyFont="1" applyProtection="1">
      <alignment horizontal="left" vertical="top"/>
      <protection locked="0"/>
    </xf>
    <xf numFmtId="0" fontId="6" fillId="0" borderId="0" xfId="0" applyFont="1" applyAlignment="1">
      <alignment horizontal="left" vertical="top" wrapText="1"/>
    </xf>
    <xf numFmtId="165" fontId="6" fillId="25" borderId="0" xfId="0" applyNumberFormat="1" applyFont="1" applyFill="1">
      <alignment horizontal="left" vertical="top"/>
    </xf>
    <xf numFmtId="165" fontId="6" fillId="0" borderId="2" xfId="0" applyNumberFormat="1" applyFont="1" applyBorder="1">
      <alignment horizontal="left" vertical="top"/>
    </xf>
    <xf numFmtId="165" fontId="6" fillId="26" borderId="0" xfId="0" applyNumberFormat="1" applyFont="1" applyFill="1">
      <alignment horizontal="left" vertical="top"/>
    </xf>
    <xf numFmtId="165" fontId="6" fillId="26" borderId="12" xfId="0" applyNumberFormat="1" applyFont="1" applyFill="1" applyBorder="1">
      <alignment horizontal="left" vertical="top"/>
    </xf>
    <xf numFmtId="165" fontId="6" fillId="26" borderId="13" xfId="0" applyNumberFormat="1" applyFont="1" applyFill="1" applyBorder="1">
      <alignment horizontal="left" vertical="top"/>
    </xf>
    <xf numFmtId="165" fontId="6" fillId="0" borderId="0" xfId="0" applyNumberFormat="1" applyFont="1">
      <alignment horizontal="left" vertical="top"/>
    </xf>
    <xf numFmtId="0" fontId="6" fillId="25" borderId="0" xfId="0" applyFont="1" applyFill="1">
      <alignment horizontal="left" vertical="top"/>
    </xf>
    <xf numFmtId="0" fontId="6" fillId="0" borderId="2" xfId="0" applyFont="1" applyBorder="1">
      <alignment horizontal="left" vertical="top"/>
    </xf>
    <xf numFmtId="0" fontId="6" fillId="26" borderId="0" xfId="0" applyFont="1" applyFill="1">
      <alignment horizontal="left" vertical="top"/>
    </xf>
    <xf numFmtId="0" fontId="6" fillId="26" borderId="12" xfId="0" applyFont="1" applyFill="1" applyBorder="1">
      <alignment horizontal="left" vertical="top"/>
    </xf>
    <xf numFmtId="0" fontId="6" fillId="26" borderId="13" xfId="0" applyFont="1" applyFill="1" applyBorder="1">
      <alignment horizontal="left" vertical="top"/>
    </xf>
    <xf numFmtId="3" fontId="6" fillId="25" borderId="0" xfId="2" applyNumberFormat="1" applyFont="1" applyFill="1" applyAlignment="1">
      <alignment horizontal="left" vertical="top"/>
    </xf>
    <xf numFmtId="3" fontId="6" fillId="25" borderId="0" xfId="0" applyNumberFormat="1" applyFont="1" applyFill="1">
      <alignment horizontal="left" vertical="top"/>
    </xf>
    <xf numFmtId="3" fontId="6" fillId="0" borderId="2" xfId="0" applyNumberFormat="1" applyFont="1" applyBorder="1">
      <alignment horizontal="left" vertical="top"/>
    </xf>
    <xf numFmtId="3" fontId="6" fillId="26" borderId="0" xfId="0" applyNumberFormat="1" applyFont="1" applyFill="1">
      <alignment horizontal="left" vertical="top"/>
    </xf>
    <xf numFmtId="3" fontId="6" fillId="26" borderId="12" xfId="0" applyNumberFormat="1" applyFont="1" applyFill="1" applyBorder="1">
      <alignment horizontal="left" vertical="top"/>
    </xf>
    <xf numFmtId="3" fontId="6" fillId="26" borderId="13" xfId="0" applyNumberFormat="1" applyFont="1" applyFill="1" applyBorder="1">
      <alignment horizontal="left" vertical="top"/>
    </xf>
    <xf numFmtId="3" fontId="6" fillId="0" borderId="0" xfId="0" applyNumberFormat="1" applyFont="1">
      <alignment horizontal="left" vertical="top"/>
    </xf>
    <xf numFmtId="166" fontId="6" fillId="25" borderId="0" xfId="2" applyNumberFormat="1" applyFont="1" applyFill="1" applyAlignment="1">
      <alignment horizontal="left" vertical="top"/>
    </xf>
    <xf numFmtId="166" fontId="6" fillId="25" borderId="0" xfId="0" applyNumberFormat="1" applyFont="1" applyFill="1">
      <alignment horizontal="left" vertical="top"/>
    </xf>
    <xf numFmtId="166" fontId="6" fillId="0" borderId="2" xfId="0" applyNumberFormat="1" applyFont="1" applyBorder="1">
      <alignment horizontal="left" vertical="top"/>
    </xf>
    <xf numFmtId="166" fontId="6" fillId="26" borderId="0" xfId="0" applyNumberFormat="1" applyFont="1" applyFill="1">
      <alignment horizontal="left" vertical="top"/>
    </xf>
    <xf numFmtId="166" fontId="6" fillId="26" borderId="12" xfId="0" applyNumberFormat="1" applyFont="1" applyFill="1" applyBorder="1">
      <alignment horizontal="left" vertical="top"/>
    </xf>
    <xf numFmtId="166" fontId="6" fillId="26" borderId="13" xfId="0" applyNumberFormat="1" applyFont="1" applyFill="1" applyBorder="1">
      <alignment horizontal="left" vertical="top"/>
    </xf>
    <xf numFmtId="166" fontId="6" fillId="0" borderId="2" xfId="45" applyNumberFormat="1" applyFont="1" applyFill="1" applyBorder="1" applyAlignment="1" applyProtection="1">
      <alignment horizontal="left" vertical="top"/>
      <protection locked="0"/>
    </xf>
    <xf numFmtId="166" fontId="6" fillId="0" borderId="2" xfId="0" applyNumberFormat="1" applyFont="1" applyBorder="1" applyProtection="1">
      <alignment horizontal="left" vertical="top"/>
      <protection locked="0"/>
    </xf>
    <xf numFmtId="166" fontId="6" fillId="0" borderId="0" xfId="0" applyNumberFormat="1" applyFont="1">
      <alignment horizontal="left" vertical="top"/>
    </xf>
    <xf numFmtId="9" fontId="6" fillId="0" borderId="2" xfId="0" applyNumberFormat="1" applyFont="1" applyBorder="1" applyProtection="1">
      <alignment horizontal="left" vertical="top"/>
      <protection locked="0"/>
    </xf>
    <xf numFmtId="0" fontId="6" fillId="25" borderId="0" xfId="0" applyFont="1" applyFill="1" applyAlignment="1">
      <alignment horizontal="left" vertical="top" wrapText="1"/>
    </xf>
    <xf numFmtId="0" fontId="6" fillId="25" borderId="2" xfId="0" applyFont="1" applyFill="1" applyBorder="1" applyAlignment="1">
      <alignment horizontal="left" vertical="top" wrapText="1"/>
    </xf>
    <xf numFmtId="0" fontId="6" fillId="27" borderId="12" xfId="0" applyFont="1" applyFill="1" applyBorder="1" applyAlignment="1">
      <alignment horizontal="left" vertical="top" wrapText="1"/>
    </xf>
    <xf numFmtId="0" fontId="6" fillId="27" borderId="0" xfId="0" applyFont="1" applyFill="1" applyAlignment="1">
      <alignment horizontal="left" vertical="top" wrapText="1"/>
    </xf>
    <xf numFmtId="0" fontId="6" fillId="27" borderId="13" xfId="0" applyFont="1" applyFill="1" applyBorder="1" applyAlignment="1">
      <alignment horizontal="left" vertical="top" wrapText="1"/>
    </xf>
    <xf numFmtId="0" fontId="6" fillId="28" borderId="0" xfId="0" applyFont="1" applyFill="1" applyAlignment="1">
      <alignment horizontal="left" vertical="top" wrapText="1"/>
    </xf>
    <xf numFmtId="0" fontId="6" fillId="29" borderId="0" xfId="0" applyFont="1" applyFill="1" applyProtection="1">
      <alignment horizontal="left" vertical="top"/>
      <protection locked="0"/>
    </xf>
    <xf numFmtId="166" fontId="6" fillId="0" borderId="0" xfId="45" applyNumberFormat="1" applyFont="1" applyFill="1" applyBorder="1" applyAlignment="1">
      <alignment horizontal="left" vertical="top"/>
    </xf>
    <xf numFmtId="166" fontId="6" fillId="0" borderId="0" xfId="45" applyNumberFormat="1" applyFont="1" applyFill="1" applyBorder="1" applyAlignment="1" applyProtection="1">
      <alignment horizontal="left" vertical="top"/>
      <protection locked="0"/>
    </xf>
    <xf numFmtId="0" fontId="6" fillId="0" borderId="13" xfId="0" applyFont="1" applyBorder="1" applyProtection="1">
      <alignment horizontal="left" vertical="top"/>
      <protection locked="0"/>
    </xf>
    <xf numFmtId="167" fontId="6" fillId="0" borderId="0" xfId="0" applyNumberFormat="1" applyFont="1" applyProtection="1">
      <alignment horizontal="left" vertical="top"/>
      <protection locked="0"/>
    </xf>
    <xf numFmtId="0" fontId="6" fillId="0" borderId="12" xfId="0" applyFont="1" applyBorder="1" applyProtection="1">
      <alignment horizontal="left" vertical="top"/>
      <protection locked="0"/>
    </xf>
    <xf numFmtId="0" fontId="26" fillId="29" borderId="0" xfId="0" applyFont="1" applyFill="1" applyAlignment="1" applyProtection="1">
      <protection locked="0"/>
    </xf>
    <xf numFmtId="0" fontId="7" fillId="0" borderId="0" xfId="0" applyFont="1">
      <alignment horizontal="left" vertical="top"/>
    </xf>
    <xf numFmtId="166" fontId="7" fillId="0" borderId="0" xfId="45" applyNumberFormat="1" applyFont="1" applyFill="1" applyBorder="1" applyAlignment="1">
      <alignment horizontal="left" vertical="top"/>
    </xf>
    <xf numFmtId="168" fontId="7" fillId="0" borderId="0" xfId="0" applyNumberFormat="1" applyFont="1">
      <alignment horizontal="left" vertical="top"/>
    </xf>
    <xf numFmtId="0" fontId="6" fillId="0" borderId="12" xfId="0" applyFont="1" applyBorder="1">
      <alignment horizontal="left" vertical="top"/>
    </xf>
    <xf numFmtId="0" fontId="6" fillId="0" borderId="13" xfId="0" applyFont="1" applyBorder="1">
      <alignment horizontal="left" vertical="top"/>
    </xf>
    <xf numFmtId="49" fontId="6" fillId="0" borderId="0" xfId="0" applyNumberFormat="1" applyFont="1">
      <alignment horizontal="left" vertical="top"/>
    </xf>
    <xf numFmtId="166" fontId="7" fillId="0" borderId="0" xfId="0" applyNumberFormat="1" applyFont="1">
      <alignment horizontal="left" vertical="top"/>
    </xf>
    <xf numFmtId="0" fontId="7" fillId="0" borderId="2" xfId="0" applyFont="1" applyBorder="1">
      <alignment horizontal="left" vertical="top"/>
    </xf>
    <xf numFmtId="168" fontId="7" fillId="0" borderId="12" xfId="0" applyNumberFormat="1" applyFont="1" applyBorder="1">
      <alignment horizontal="left" vertical="top"/>
    </xf>
    <xf numFmtId="0" fontId="6" fillId="2" borderId="0" xfId="0" applyFont="1" applyFill="1" applyProtection="1">
      <alignment horizontal="left" vertical="top"/>
      <protection locked="0"/>
    </xf>
    <xf numFmtId="9" fontId="6" fillId="0" borderId="0" xfId="45" applyFont="1" applyFill="1" applyBorder="1" applyAlignment="1">
      <alignment horizontal="left" vertical="top"/>
    </xf>
    <xf numFmtId="15" fontId="6" fillId="26" borderId="2" xfId="0" applyNumberFormat="1" applyFont="1" applyFill="1" applyBorder="1">
      <alignment horizontal="left" vertical="top"/>
    </xf>
    <xf numFmtId="0" fontId="6" fillId="29" borderId="0" xfId="0" applyFont="1" applyFill="1">
      <alignment horizontal="left" vertical="top"/>
    </xf>
    <xf numFmtId="0" fontId="26" fillId="29" borderId="0" xfId="0" applyFont="1" applyFill="1" applyAlignment="1"/>
    <xf numFmtId="0" fontId="6" fillId="0" borderId="14" xfId="0" applyFont="1" applyBorder="1" applyProtection="1">
      <alignment horizontal="left" vertical="top"/>
      <protection locked="0"/>
    </xf>
    <xf numFmtId="0" fontId="6" fillId="0" borderId="1" xfId="0" applyFont="1" applyBorder="1">
      <alignment horizontal="left" vertical="top"/>
    </xf>
    <xf numFmtId="0" fontId="6" fillId="25" borderId="0" xfId="2" applyFont="1" applyFill="1" applyAlignment="1">
      <alignment horizontal="left" vertical="top"/>
    </xf>
    <xf numFmtId="0" fontId="26" fillId="0" borderId="0" xfId="0" applyFont="1" applyAlignment="1"/>
    <xf numFmtId="0" fontId="6" fillId="26" borderId="0" xfId="2" applyFont="1" applyFill="1" applyAlignment="1">
      <alignment horizontal="left" vertical="top"/>
    </xf>
    <xf numFmtId="3" fontId="6" fillId="0" borderId="2" xfId="0" applyNumberFormat="1" applyFont="1" applyBorder="1" applyProtection="1">
      <alignment horizontal="left" vertical="top"/>
      <protection locked="0"/>
    </xf>
    <xf numFmtId="0" fontId="6" fillId="26" borderId="0" xfId="0" applyFont="1" applyFill="1" applyAlignment="1">
      <alignment horizontal="left" vertical="top" wrapText="1"/>
    </xf>
    <xf numFmtId="0" fontId="6" fillId="30" borderId="2" xfId="0" applyFont="1" applyFill="1" applyBorder="1">
      <alignment horizontal="left" vertical="top"/>
    </xf>
    <xf numFmtId="3" fontId="6" fillId="25" borderId="2" xfId="0" applyNumberFormat="1" applyFont="1" applyFill="1" applyBorder="1" applyAlignment="1">
      <alignment horizontal="left" vertical="top" wrapText="1"/>
    </xf>
    <xf numFmtId="10" fontId="6" fillId="25" borderId="0" xfId="0" applyNumberFormat="1" applyFont="1" applyFill="1" applyAlignment="1">
      <alignment horizontal="left" vertical="top" wrapText="1"/>
    </xf>
    <xf numFmtId="3" fontId="6" fillId="25" borderId="0" xfId="0" applyNumberFormat="1" applyFont="1" applyFill="1" applyAlignment="1">
      <alignment horizontal="left" vertical="top" wrapText="1"/>
    </xf>
    <xf numFmtId="166" fontId="6" fillId="0" borderId="0" xfId="45" applyNumberFormat="1" applyFont="1" applyFill="1" applyBorder="1" applyAlignment="1" applyProtection="1">
      <alignment horizontal="left" vertical="top" wrapText="1"/>
      <protection locked="0"/>
    </xf>
    <xf numFmtId="0" fontId="6" fillId="0" borderId="0" xfId="45" applyNumberFormat="1" applyFont="1" applyFill="1" applyBorder="1" applyAlignment="1">
      <alignment horizontal="left" vertical="top"/>
    </xf>
    <xf numFmtId="0" fontId="7" fillId="26" borderId="0" xfId="0" applyFont="1" applyFill="1" applyProtection="1">
      <alignment horizontal="left" vertical="top"/>
      <protection locked="0"/>
    </xf>
    <xf numFmtId="0" fontId="7" fillId="26" borderId="0" xfId="0" applyFont="1" applyFill="1">
      <alignment horizontal="left" vertical="top"/>
    </xf>
    <xf numFmtId="0" fontId="6" fillId="0" borderId="2" xfId="46" applyFont="1" applyBorder="1">
      <alignment horizontal="left" vertical="top"/>
    </xf>
    <xf numFmtId="164" fontId="7" fillId="25" borderId="0" xfId="0" applyNumberFormat="1" applyFont="1" applyFill="1">
      <alignment horizontal="left" vertical="top"/>
    </xf>
    <xf numFmtId="164" fontId="7" fillId="26" borderId="0" xfId="0" applyNumberFormat="1" applyFont="1" applyFill="1" applyProtection="1">
      <alignment horizontal="left" vertical="top"/>
      <protection locked="0"/>
    </xf>
    <xf numFmtId="164" fontId="7" fillId="26" borderId="0" xfId="0" applyNumberFormat="1" applyFont="1" applyFill="1">
      <alignment horizontal="left" vertical="top"/>
    </xf>
    <xf numFmtId="15" fontId="6" fillId="0" borderId="2" xfId="46" applyNumberFormat="1" applyFont="1" applyBorder="1">
      <alignment horizontal="left" vertical="top"/>
    </xf>
    <xf numFmtId="164" fontId="27" fillId="26" borderId="0" xfId="0" applyNumberFormat="1" applyFont="1" applyFill="1" applyProtection="1">
      <alignment horizontal="left" vertical="top"/>
      <protection locked="0"/>
    </xf>
    <xf numFmtId="0" fontId="7" fillId="25" borderId="0" xfId="0" applyFont="1" applyFill="1">
      <alignment horizontal="left" vertical="top"/>
    </xf>
    <xf numFmtId="0" fontId="7" fillId="0" borderId="2" xfId="0" applyFont="1" applyBorder="1" applyProtection="1">
      <alignment horizontal="left" vertical="top"/>
      <protection locked="0"/>
    </xf>
    <xf numFmtId="0" fontId="7" fillId="25" borderId="0" xfId="0" applyFont="1" applyFill="1" applyAlignment="1">
      <alignment horizontal="left" vertical="top" wrapText="1"/>
    </xf>
    <xf numFmtId="0" fontId="7" fillId="25" borderId="2" xfId="0" applyFont="1" applyFill="1" applyBorder="1" applyAlignment="1">
      <alignment horizontal="left" vertical="top" wrapText="1"/>
    </xf>
    <xf numFmtId="165" fontId="7" fillId="25" borderId="0" xfId="0" applyNumberFormat="1" applyFont="1" applyFill="1" applyAlignment="1">
      <alignment horizontal="left" vertical="top" wrapText="1"/>
    </xf>
    <xf numFmtId="0" fontId="7" fillId="25" borderId="0" xfId="2" applyFont="1" applyFill="1" applyAlignment="1">
      <alignment horizontal="left" vertical="top" wrapText="1"/>
    </xf>
    <xf numFmtId="0" fontId="6" fillId="0" borderId="0" xfId="46" applyFont="1">
      <alignment horizontal="left" vertical="top"/>
    </xf>
    <xf numFmtId="15" fontId="6" fillId="26" borderId="15" xfId="0" applyNumberFormat="1" applyFont="1" applyFill="1" applyBorder="1">
      <alignment horizontal="left" vertical="top"/>
    </xf>
    <xf numFmtId="15" fontId="6" fillId="26" borderId="16" xfId="0" applyNumberFormat="1" applyFont="1" applyFill="1" applyBorder="1">
      <alignment horizontal="left" vertical="top"/>
    </xf>
    <xf numFmtId="15" fontId="6" fillId="0" borderId="0" xfId="0" applyNumberFormat="1" applyFont="1" applyProtection="1">
      <alignment horizontal="left" vertical="top"/>
      <protection locked="0"/>
    </xf>
    <xf numFmtId="0" fontId="26" fillId="26" borderId="17" xfId="0" applyFont="1" applyFill="1" applyBorder="1" applyAlignment="1">
      <alignment horizontal="left" vertical="top" wrapText="1"/>
    </xf>
    <xf numFmtId="0" fontId="26" fillId="26" borderId="18" xfId="0" applyFont="1" applyFill="1" applyBorder="1" applyAlignment="1">
      <alignment horizontal="left" vertical="top" wrapText="1"/>
    </xf>
    <xf numFmtId="0" fontId="26" fillId="26" borderId="16" xfId="0" applyFont="1" applyFill="1" applyBorder="1" applyAlignment="1">
      <alignment horizontal="left" vertical="top" wrapText="1"/>
    </xf>
    <xf numFmtId="0" fontId="6" fillId="29" borderId="19" xfId="0" applyFont="1" applyFill="1" applyBorder="1" applyProtection="1">
      <alignment horizontal="left" vertical="top"/>
      <protection locked="0"/>
    </xf>
    <xf numFmtId="0" fontId="6" fillId="26" borderId="20" xfId="0" applyFont="1" applyFill="1" applyBorder="1">
      <alignment horizontal="left" vertical="top"/>
    </xf>
    <xf numFmtId="0" fontId="26" fillId="26" borderId="0" xfId="0" applyFont="1" applyFill="1" applyAlignment="1"/>
    <xf numFmtId="0" fontId="27" fillId="0" borderId="0" xfId="1" applyFont="1" applyFill="1">
      <alignment horizontal="left" vertical="top"/>
    </xf>
    <xf numFmtId="0" fontId="8" fillId="0" borderId="0" xfId="0" applyFont="1">
      <alignment horizontal="left" vertical="top"/>
    </xf>
    <xf numFmtId="0" fontId="6" fillId="0" borderId="0" xfId="46" quotePrefix="1" applyFont="1">
      <alignment horizontal="left" vertical="top"/>
    </xf>
    <xf numFmtId="0" fontId="6" fillId="26" borderId="14" xfId="0" applyFont="1" applyFill="1" applyBorder="1">
      <alignment horizontal="left" vertical="top"/>
    </xf>
    <xf numFmtId="15" fontId="6" fillId="0" borderId="2" xfId="0" applyNumberFormat="1" applyFont="1" applyBorder="1">
      <alignment horizontal="left" vertical="top"/>
    </xf>
    <xf numFmtId="0" fontId="6" fillId="26" borderId="2" xfId="0" applyFont="1" applyFill="1" applyBorder="1">
      <alignment horizontal="left" vertical="top"/>
    </xf>
    <xf numFmtId="166" fontId="6" fillId="0" borderId="0" xfId="45" applyNumberFormat="1" applyFont="1" applyAlignment="1">
      <alignment horizontal="left" vertical="top"/>
    </xf>
    <xf numFmtId="166" fontId="6" fillId="0" borderId="2" xfId="45" applyNumberFormat="1" applyFont="1" applyFill="1" applyBorder="1" applyAlignment="1" applyProtection="1">
      <alignment horizontal="left" vertical="top" wrapText="1"/>
      <protection locked="0"/>
    </xf>
    <xf numFmtId="0" fontId="6" fillId="25" borderId="0" xfId="46" applyFont="1" applyFill="1">
      <alignment horizontal="left" vertical="top"/>
    </xf>
    <xf numFmtId="0" fontId="6" fillId="29" borderId="0" xfId="46" applyFont="1" applyFill="1" applyAlignment="1">
      <alignment horizontal="left" vertical="top" wrapText="1"/>
    </xf>
    <xf numFmtId="0" fontId="6" fillId="31" borderId="0" xfId="46" applyFont="1" applyFill="1" applyAlignment="1">
      <alignment horizontal="left" vertical="top" wrapText="1"/>
    </xf>
    <xf numFmtId="0" fontId="29" fillId="32" borderId="0" xfId="46" applyFont="1" applyFill="1" applyAlignment="1">
      <alignment horizontal="left" vertical="top" wrapText="1"/>
    </xf>
    <xf numFmtId="0" fontId="30" fillId="33" borderId="0" xfId="46" applyFont="1" applyFill="1" applyAlignment="1">
      <alignment horizontal="left" vertical="top" wrapText="1"/>
    </xf>
    <xf numFmtId="0" fontId="30" fillId="33" borderId="0" xfId="46" applyFont="1" applyFill="1">
      <alignment horizontal="left" vertical="top"/>
    </xf>
    <xf numFmtId="0" fontId="6" fillId="0" borderId="0" xfId="46" applyFont="1" applyAlignment="1">
      <alignment horizontal="left" vertical="top" wrapText="1"/>
    </xf>
    <xf numFmtId="0" fontId="29" fillId="0" borderId="0" xfId="46" applyFont="1" applyAlignment="1">
      <alignment horizontal="left" vertical="top" wrapText="1"/>
    </xf>
    <xf numFmtId="0" fontId="6" fillId="32" borderId="0" xfId="46" applyFont="1" applyFill="1" applyAlignment="1">
      <alignment horizontal="left" vertical="top" wrapText="1"/>
    </xf>
    <xf numFmtId="0" fontId="26" fillId="0" borderId="0" xfId="46" applyFont="1" applyAlignment="1"/>
    <xf numFmtId="0" fontId="6" fillId="26" borderId="0" xfId="2" applyFont="1" applyFill="1" applyAlignment="1">
      <alignment horizontal="left" vertical="top" wrapText="1"/>
    </xf>
    <xf numFmtId="0" fontId="6" fillId="35" borderId="0" xfId="0" applyFont="1" applyFill="1" applyAlignment="1">
      <alignment horizontal="left" vertical="top" wrapText="1"/>
    </xf>
    <xf numFmtId="0" fontId="26" fillId="29" borderId="0" xfId="0" applyFont="1" applyFill="1">
      <alignment horizontal="left" vertical="top"/>
    </xf>
    <xf numFmtId="0" fontId="26" fillId="0" borderId="0" xfId="0" applyFont="1">
      <alignment horizontal="left" vertical="top"/>
    </xf>
    <xf numFmtId="0" fontId="32" fillId="0" borderId="0" xfId="0" applyFont="1" applyAlignment="1">
      <alignment horizontal="left" vertical="top" wrapText="1"/>
    </xf>
    <xf numFmtId="0" fontId="3" fillId="0" borderId="0" xfId="46">
      <alignment horizontal="left" vertical="top"/>
    </xf>
    <xf numFmtId="0" fontId="6" fillId="0" borderId="0" xfId="47" applyFont="1" applyAlignment="1">
      <alignment horizontal="left" vertical="top"/>
    </xf>
    <xf numFmtId="0" fontId="6" fillId="25" borderId="0" xfId="2" applyFont="1" applyFill="1" applyAlignment="1">
      <alignment horizontal="left" vertical="top" wrapText="1"/>
    </xf>
    <xf numFmtId="0" fontId="26" fillId="25" borderId="0" xfId="2" applyFont="1" applyFill="1"/>
    <xf numFmtId="0" fontId="6" fillId="32" borderId="0" xfId="0" applyFont="1" applyFill="1" applyAlignment="1">
      <alignment horizontal="left" vertical="top" wrapText="1"/>
    </xf>
    <xf numFmtId="0" fontId="6" fillId="32" borderId="0" xfId="0" applyFont="1" applyFill="1">
      <alignment horizontal="left" vertical="top"/>
    </xf>
    <xf numFmtId="0" fontId="27" fillId="32" borderId="0" xfId="1" applyFont="1" applyFill="1" applyProtection="1">
      <alignment horizontal="left" vertical="top"/>
    </xf>
    <xf numFmtId="0" fontId="27" fillId="32" borderId="0" xfId="1" applyFont="1" applyFill="1">
      <alignment horizontal="left" vertical="top"/>
    </xf>
    <xf numFmtId="0" fontId="34" fillId="32" borderId="0" xfId="1" applyFont="1" applyFill="1" applyProtection="1">
      <alignment horizontal="left" vertical="top"/>
    </xf>
    <xf numFmtId="0" fontId="2" fillId="0" borderId="0" xfId="46" applyFont="1">
      <alignment horizontal="left" vertical="top"/>
    </xf>
    <xf numFmtId="0" fontId="6" fillId="32" borderId="0" xfId="46" applyFont="1" applyFill="1">
      <alignment horizontal="left" vertical="top"/>
    </xf>
    <xf numFmtId="0" fontId="35" fillId="0" borderId="0" xfId="46" applyFont="1">
      <alignment horizontal="left" vertical="top"/>
    </xf>
    <xf numFmtId="0" fontId="2" fillId="0" borderId="0" xfId="0" applyFont="1">
      <alignment horizontal="left" vertical="top"/>
    </xf>
    <xf numFmtId="169" fontId="6" fillId="26" borderId="0" xfId="0" applyNumberFormat="1" applyFont="1" applyFill="1">
      <alignment horizontal="left" vertical="top"/>
    </xf>
    <xf numFmtId="166" fontId="36" fillId="0" borderId="0" xfId="45" applyNumberFormat="1" applyFont="1" applyFill="1" applyBorder="1" applyAlignment="1">
      <alignment horizontal="left" vertical="top"/>
    </xf>
    <xf numFmtId="166" fontId="6" fillId="0" borderId="0" xfId="0" applyNumberFormat="1" applyFont="1" applyAlignment="1" applyProtection="1">
      <alignment horizontal="left" vertical="top" wrapText="1"/>
      <protection locked="0"/>
    </xf>
    <xf numFmtId="0" fontId="26" fillId="29" borderId="0" xfId="0" applyFont="1" applyFill="1" applyAlignment="1">
      <alignment vertical="center"/>
    </xf>
    <xf numFmtId="0" fontId="36" fillId="0" borderId="0" xfId="45" applyNumberFormat="1" applyFont="1" applyFill="1" applyBorder="1" applyAlignment="1" applyProtection="1">
      <alignment horizontal="left" vertical="top"/>
      <protection locked="0"/>
    </xf>
    <xf numFmtId="0" fontId="6" fillId="0" borderId="0" xfId="45" applyNumberFormat="1" applyFont="1" applyFill="1" applyBorder="1" applyAlignment="1" applyProtection="1">
      <alignment horizontal="left" vertical="top"/>
      <protection locked="0"/>
    </xf>
    <xf numFmtId="10" fontId="6" fillId="0" borderId="0" xfId="0" applyNumberFormat="1" applyFont="1">
      <alignment horizontal="left" vertical="top"/>
    </xf>
    <xf numFmtId="49" fontId="37" fillId="0" borderId="0" xfId="0" applyNumberFormat="1" applyFont="1" applyAlignment="1">
      <alignment vertical="center"/>
    </xf>
    <xf numFmtId="0" fontId="38" fillId="0" borderId="0" xfId="0" applyFont="1" applyAlignment="1">
      <alignment vertical="center"/>
    </xf>
    <xf numFmtId="0" fontId="28" fillId="0" borderId="0" xfId="46" applyFont="1" applyAlignment="1">
      <alignment vertical="top"/>
    </xf>
    <xf numFmtId="0" fontId="31" fillId="36" borderId="0" xfId="2" applyFont="1" applyFill="1" applyAlignment="1">
      <alignment horizontal="left" vertical="top"/>
    </xf>
    <xf numFmtId="0" fontId="31" fillId="36" borderId="0" xfId="0" applyFont="1" applyFill="1">
      <alignment horizontal="left" vertical="top"/>
    </xf>
    <xf numFmtId="0" fontId="2" fillId="0" borderId="0" xfId="0" applyFont="1" applyAlignment="1">
      <alignment vertical="center"/>
    </xf>
    <xf numFmtId="10" fontId="6" fillId="0" borderId="0" xfId="45" applyNumberFormat="1" applyFont="1" applyFill="1" applyBorder="1" applyAlignment="1">
      <alignment horizontal="left" vertical="top"/>
    </xf>
    <xf numFmtId="10" fontId="6" fillId="0" borderId="0" xfId="45" applyNumberFormat="1" applyFont="1" applyFill="1" applyBorder="1" applyAlignment="1" applyProtection="1">
      <alignment horizontal="left" vertical="top"/>
      <protection locked="0"/>
    </xf>
    <xf numFmtId="10" fontId="6" fillId="0" borderId="0" xfId="45" applyNumberFormat="1" applyFont="1" applyAlignment="1">
      <alignment horizontal="left" vertical="top"/>
    </xf>
    <xf numFmtId="0" fontId="2" fillId="0" borderId="0" xfId="0" applyFont="1" applyAlignment="1">
      <alignment horizontal="left" vertical="center"/>
    </xf>
    <xf numFmtId="0" fontId="39" fillId="0" borderId="0" xfId="0" applyFont="1" applyAlignment="1"/>
    <xf numFmtId="15" fontId="6" fillId="0" borderId="0" xfId="0" applyNumberFormat="1" applyFont="1">
      <alignment horizontal="left" vertical="top"/>
    </xf>
    <xf numFmtId="0" fontId="6" fillId="0" borderId="0" xfId="0" quotePrefix="1" applyFont="1">
      <alignment horizontal="left" vertical="top"/>
    </xf>
    <xf numFmtId="0" fontId="6" fillId="38" borderId="0" xfId="46" applyFont="1" applyFill="1" applyAlignment="1">
      <alignment horizontal="left" vertical="top" wrapText="1"/>
    </xf>
    <xf numFmtId="0" fontId="6" fillId="25" borderId="0" xfId="46" applyFont="1" applyFill="1" applyAlignment="1">
      <alignment horizontal="left" vertical="top" wrapText="1"/>
    </xf>
    <xf numFmtId="170" fontId="6" fillId="39" borderId="0" xfId="46" applyNumberFormat="1" applyFont="1" applyFill="1">
      <alignment horizontal="left" vertical="top"/>
    </xf>
    <xf numFmtId="0" fontId="26" fillId="29" borderId="0" xfId="46" applyFont="1" applyFill="1">
      <alignment horizontal="left" vertical="top"/>
    </xf>
    <xf numFmtId="170" fontId="40" fillId="0" borderId="0" xfId="46" applyNumberFormat="1" applyFont="1">
      <alignment horizontal="left" vertical="top"/>
    </xf>
    <xf numFmtId="170" fontId="41" fillId="0" borderId="0" xfId="46" applyNumberFormat="1" applyFont="1">
      <alignment horizontal="left" vertical="top"/>
    </xf>
    <xf numFmtId="166" fontId="6" fillId="0" borderId="0" xfId="46" applyNumberFormat="1" applyFont="1">
      <alignment horizontal="left" vertical="top"/>
    </xf>
    <xf numFmtId="170" fontId="6" fillId="0" borderId="0" xfId="48" applyNumberFormat="1" applyFont="1" applyFill="1" applyAlignment="1">
      <alignment horizontal="left" vertical="top"/>
    </xf>
    <xf numFmtId="166" fontId="6" fillId="37" borderId="0" xfId="46" applyNumberFormat="1" applyFont="1" applyFill="1">
      <alignment horizontal="left" vertical="top"/>
    </xf>
    <xf numFmtId="171" fontId="6" fillId="37" borderId="0" xfId="46" applyNumberFormat="1" applyFont="1" applyFill="1">
      <alignment horizontal="left" vertical="top"/>
    </xf>
    <xf numFmtId="172" fontId="6" fillId="0" borderId="0" xfId="46" applyNumberFormat="1" applyFont="1">
      <alignment horizontal="left" vertical="top"/>
    </xf>
    <xf numFmtId="0" fontId="6" fillId="39" borderId="0" xfId="0" applyFont="1" applyFill="1">
      <alignment horizontal="left" vertical="top"/>
    </xf>
    <xf numFmtId="0" fontId="6" fillId="39" borderId="2" xfId="0" applyFont="1" applyFill="1" applyBorder="1">
      <alignment horizontal="left" vertical="top"/>
    </xf>
    <xf numFmtId="3" fontId="6" fillId="39" borderId="0" xfId="0" applyNumberFormat="1" applyFont="1" applyFill="1" applyAlignment="1">
      <alignment horizontal="left" vertical="top" wrapText="1"/>
    </xf>
    <xf numFmtId="165" fontId="6" fillId="39" borderId="0" xfId="0" applyNumberFormat="1" applyFont="1" applyFill="1" applyProtection="1">
      <alignment horizontal="left" vertical="top"/>
      <protection locked="0"/>
    </xf>
    <xf numFmtId="0" fontId="6" fillId="39" borderId="0" xfId="2" applyFont="1" applyFill="1" applyAlignment="1">
      <alignment horizontal="left" vertical="top"/>
    </xf>
    <xf numFmtId="3" fontId="6" fillId="39" borderId="0" xfId="0" applyNumberFormat="1" applyFont="1" applyFill="1" applyProtection="1">
      <alignment horizontal="left" vertical="top"/>
      <protection locked="0"/>
    </xf>
    <xf numFmtId="3" fontId="6" fillId="39" borderId="0" xfId="0" applyNumberFormat="1" applyFont="1" applyFill="1">
      <alignment horizontal="left" vertical="top"/>
    </xf>
    <xf numFmtId="166" fontId="6" fillId="39" borderId="0" xfId="0" applyNumberFormat="1" applyFont="1" applyFill="1" applyProtection="1">
      <alignment horizontal="left" vertical="top"/>
      <protection locked="0"/>
    </xf>
    <xf numFmtId="166" fontId="6" fillId="39" borderId="0" xfId="0" applyNumberFormat="1" applyFont="1" applyFill="1">
      <alignment horizontal="left" vertical="top"/>
    </xf>
    <xf numFmtId="4" fontId="6" fillId="39" borderId="0" xfId="0" applyNumberFormat="1" applyFont="1" applyFill="1" applyProtection="1">
      <alignment horizontal="left" vertical="top"/>
      <protection locked="0"/>
    </xf>
    <xf numFmtId="0" fontId="6" fillId="39" borderId="0" xfId="0" applyFont="1" applyFill="1" applyAlignment="1">
      <alignment horizontal="left" vertical="top" wrapText="1"/>
    </xf>
    <xf numFmtId="0" fontId="6" fillId="39" borderId="2" xfId="0" applyFont="1" applyFill="1" applyBorder="1" applyAlignment="1">
      <alignment horizontal="left" vertical="top" wrapText="1"/>
    </xf>
    <xf numFmtId="4" fontId="6" fillId="39" borderId="0" xfId="0" applyNumberFormat="1" applyFont="1" applyFill="1" applyAlignment="1">
      <alignment horizontal="left" vertical="top" wrapText="1"/>
    </xf>
    <xf numFmtId="3" fontId="6" fillId="39" borderId="2" xfId="0" applyNumberFormat="1" applyFont="1" applyFill="1" applyBorder="1">
      <alignment horizontal="left" vertical="top"/>
    </xf>
    <xf numFmtId="166" fontId="6" fillId="39" borderId="0" xfId="3" applyNumberFormat="1" applyFont="1" applyFill="1" applyAlignment="1">
      <alignment horizontal="left" vertical="top"/>
    </xf>
    <xf numFmtId="166" fontId="6" fillId="39" borderId="0" xfId="0" applyNumberFormat="1" applyFont="1" applyFill="1" applyAlignment="1">
      <alignment horizontal="left" vertical="top" wrapText="1"/>
    </xf>
    <xf numFmtId="0" fontId="6" fillId="39" borderId="2" xfId="3" applyFont="1" applyFill="1" applyBorder="1" applyAlignment="1">
      <alignment horizontal="left" vertical="top"/>
    </xf>
    <xf numFmtId="0" fontId="26" fillId="39" borderId="0" xfId="0" applyFont="1" applyFill="1" applyAlignment="1"/>
    <xf numFmtId="3" fontId="6" fillId="39" borderId="2" xfId="3" applyNumberFormat="1" applyFont="1" applyFill="1" applyBorder="1" applyAlignment="1">
      <alignment horizontal="left" vertical="top"/>
    </xf>
    <xf numFmtId="15" fontId="6" fillId="39" borderId="0" xfId="0" applyNumberFormat="1" applyFont="1" applyFill="1">
      <alignment horizontal="left" vertical="top"/>
    </xf>
    <xf numFmtId="164" fontId="6" fillId="39" borderId="0" xfId="0" applyNumberFormat="1" applyFont="1" applyFill="1">
      <alignment horizontal="left" vertical="top"/>
    </xf>
    <xf numFmtId="15" fontId="6" fillId="39" borderId="2" xfId="0" applyNumberFormat="1" applyFont="1" applyFill="1" applyBorder="1">
      <alignment horizontal="left" vertical="top"/>
    </xf>
    <xf numFmtId="164" fontId="6" fillId="39" borderId="14" xfId="0" applyNumberFormat="1" applyFont="1" applyFill="1" applyBorder="1">
      <alignment horizontal="left" vertical="top"/>
    </xf>
    <xf numFmtId="165" fontId="6" fillId="39" borderId="2" xfId="0" applyNumberFormat="1" applyFont="1" applyFill="1" applyBorder="1">
      <alignment horizontal="left" vertical="top"/>
    </xf>
    <xf numFmtId="0" fontId="6" fillId="39" borderId="14" xfId="0" applyFont="1" applyFill="1" applyBorder="1" applyAlignment="1">
      <alignment horizontal="left" vertical="top" wrapText="1"/>
    </xf>
    <xf numFmtId="0" fontId="6" fillId="39" borderId="14" xfId="0" applyFont="1" applyFill="1" applyBorder="1">
      <alignment horizontal="left" vertical="top"/>
    </xf>
    <xf numFmtId="0" fontId="6" fillId="39" borderId="0" xfId="0" applyFont="1" applyFill="1" applyProtection="1">
      <alignment horizontal="left" vertical="top"/>
      <protection locked="0"/>
    </xf>
    <xf numFmtId="49" fontId="6" fillId="39" borderId="0" xfId="0" applyNumberFormat="1" applyFont="1" applyFill="1">
      <alignment horizontal="left" vertical="top"/>
    </xf>
    <xf numFmtId="0" fontId="6" fillId="39" borderId="2" xfId="0" applyFont="1" applyFill="1" applyBorder="1" applyProtection="1">
      <alignment horizontal="left" vertical="top"/>
      <protection locked="0"/>
    </xf>
    <xf numFmtId="0" fontId="6" fillId="39" borderId="14" xfId="0" applyFont="1" applyFill="1" applyBorder="1" applyProtection="1">
      <alignment horizontal="left" vertical="top"/>
      <protection locked="0"/>
    </xf>
    <xf numFmtId="0" fontId="6" fillId="39" borderId="1" xfId="0" applyFont="1" applyFill="1" applyBorder="1">
      <alignment horizontal="left" vertical="top"/>
    </xf>
    <xf numFmtId="165" fontId="6" fillId="39" borderId="0" xfId="0" applyNumberFormat="1" applyFont="1" applyFill="1">
      <alignment horizontal="left" vertical="top"/>
    </xf>
    <xf numFmtId="165" fontId="6" fillId="39" borderId="12" xfId="0" applyNumberFormat="1" applyFont="1" applyFill="1" applyBorder="1">
      <alignment horizontal="left" vertical="top"/>
    </xf>
    <xf numFmtId="165" fontId="6" fillId="39" borderId="13" xfId="0" applyNumberFormat="1" applyFont="1" applyFill="1" applyBorder="1">
      <alignment horizontal="left" vertical="top"/>
    </xf>
    <xf numFmtId="0" fontId="6" fillId="39" borderId="12" xfId="0" applyFont="1" applyFill="1" applyBorder="1">
      <alignment horizontal="left" vertical="top"/>
    </xf>
    <xf numFmtId="0" fontId="6" fillId="39" borderId="13" xfId="0" applyFont="1" applyFill="1" applyBorder="1">
      <alignment horizontal="left" vertical="top"/>
    </xf>
    <xf numFmtId="3" fontId="6" fillId="39" borderId="0" xfId="2" applyNumberFormat="1" applyFont="1" applyFill="1" applyAlignment="1">
      <alignment horizontal="left" vertical="top"/>
    </xf>
    <xf numFmtId="3" fontId="6" fillId="39" borderId="12" xfId="0" applyNumberFormat="1" applyFont="1" applyFill="1" applyBorder="1">
      <alignment horizontal="left" vertical="top"/>
    </xf>
    <xf numFmtId="3" fontId="6" fillId="39" borderId="13" xfId="0" applyNumberFormat="1" applyFont="1" applyFill="1" applyBorder="1">
      <alignment horizontal="left" vertical="top"/>
    </xf>
    <xf numFmtId="166" fontId="6" fillId="39" borderId="0" xfId="2" applyNumberFormat="1" applyFont="1" applyFill="1" applyAlignment="1">
      <alignment horizontal="left" vertical="top"/>
    </xf>
    <xf numFmtId="166" fontId="6" fillId="39" borderId="2" xfId="0" applyNumberFormat="1" applyFont="1" applyFill="1" applyBorder="1">
      <alignment horizontal="left" vertical="top"/>
    </xf>
    <xf numFmtId="166" fontId="6" fillId="39" borderId="12" xfId="0" applyNumberFormat="1" applyFont="1" applyFill="1" applyBorder="1">
      <alignment horizontal="left" vertical="top"/>
    </xf>
    <xf numFmtId="166" fontId="6" fillId="39" borderId="13" xfId="0" applyNumberFormat="1" applyFont="1" applyFill="1" applyBorder="1">
      <alignment horizontal="left" vertical="top"/>
    </xf>
    <xf numFmtId="166" fontId="6" fillId="39" borderId="2" xfId="45" applyNumberFormat="1" applyFont="1" applyFill="1" applyBorder="1" applyAlignment="1" applyProtection="1">
      <alignment horizontal="left" vertical="top"/>
      <protection locked="0"/>
    </xf>
    <xf numFmtId="166" fontId="6" fillId="39" borderId="2" xfId="0" applyNumberFormat="1" applyFont="1" applyFill="1" applyBorder="1" applyProtection="1">
      <alignment horizontal="left" vertical="top"/>
      <protection locked="0"/>
    </xf>
    <xf numFmtId="9" fontId="6" fillId="39" borderId="2" xfId="0" applyNumberFormat="1" applyFont="1" applyFill="1" applyBorder="1" applyProtection="1">
      <alignment horizontal="left" vertical="top"/>
      <protection locked="0"/>
    </xf>
    <xf numFmtId="0" fontId="6" fillId="39" borderId="12" xfId="0" applyFont="1" applyFill="1" applyBorder="1" applyAlignment="1">
      <alignment horizontal="left" vertical="top" wrapText="1"/>
    </xf>
    <xf numFmtId="0" fontId="6" fillId="39" borderId="13" xfId="0" applyFont="1" applyFill="1" applyBorder="1" applyAlignment="1">
      <alignment horizontal="left" vertical="top" wrapText="1"/>
    </xf>
    <xf numFmtId="166" fontId="6" fillId="39" borderId="0" xfId="45" applyNumberFormat="1" applyFont="1" applyFill="1" applyBorder="1" applyAlignment="1">
      <alignment horizontal="left" vertical="top"/>
    </xf>
    <xf numFmtId="166" fontId="6" fillId="39" borderId="0" xfId="45" applyNumberFormat="1" applyFont="1" applyFill="1" applyBorder="1" applyAlignment="1" applyProtection="1">
      <alignment horizontal="left" vertical="top"/>
      <protection locked="0"/>
    </xf>
    <xf numFmtId="0" fontId="6" fillId="39" borderId="13" xfId="0" applyFont="1" applyFill="1" applyBorder="1" applyProtection="1">
      <alignment horizontal="left" vertical="top"/>
      <protection locked="0"/>
    </xf>
    <xf numFmtId="167" fontId="6" fillId="39" borderId="0" xfId="0" applyNumberFormat="1" applyFont="1" applyFill="1" applyProtection="1">
      <alignment horizontal="left" vertical="top"/>
      <protection locked="0"/>
    </xf>
    <xf numFmtId="0" fontId="6" fillId="39" borderId="12" xfId="0" applyFont="1" applyFill="1" applyBorder="1" applyProtection="1">
      <alignment horizontal="left" vertical="top"/>
      <protection locked="0"/>
    </xf>
    <xf numFmtId="0" fontId="26" fillId="39" borderId="0" xfId="0" applyFont="1" applyFill="1" applyAlignment="1" applyProtection="1">
      <protection locked="0"/>
    </xf>
    <xf numFmtId="0" fontId="7" fillId="39" borderId="0" xfId="0" applyFont="1" applyFill="1">
      <alignment horizontal="left" vertical="top"/>
    </xf>
    <xf numFmtId="166" fontId="7" fillId="39" borderId="0" xfId="45" applyNumberFormat="1" applyFont="1" applyFill="1" applyBorder="1" applyAlignment="1">
      <alignment horizontal="left" vertical="top"/>
    </xf>
    <xf numFmtId="168" fontId="7" fillId="39" borderId="0" xfId="0" applyNumberFormat="1" applyFont="1" applyFill="1">
      <alignment horizontal="left" vertical="top"/>
    </xf>
    <xf numFmtId="166" fontId="7" fillId="39" borderId="0" xfId="0" applyNumberFormat="1" applyFont="1" applyFill="1">
      <alignment horizontal="left" vertical="top"/>
    </xf>
    <xf numFmtId="0" fontId="7" fillId="39" borderId="2" xfId="0" applyFont="1" applyFill="1" applyBorder="1">
      <alignment horizontal="left" vertical="top"/>
    </xf>
    <xf numFmtId="168" fontId="7" fillId="39" borderId="12" xfId="0" applyNumberFormat="1" applyFont="1" applyFill="1" applyBorder="1">
      <alignment horizontal="left" vertical="top"/>
    </xf>
    <xf numFmtId="173" fontId="6" fillId="40" borderId="0" xfId="46" applyNumberFormat="1" applyFont="1" applyFill="1" applyAlignment="1">
      <alignment vertical="top"/>
    </xf>
    <xf numFmtId="173" fontId="6" fillId="37" borderId="0" xfId="46" applyNumberFormat="1" applyFont="1" applyFill="1">
      <alignment horizontal="left" vertical="top"/>
    </xf>
    <xf numFmtId="173" fontId="6" fillId="37" borderId="0" xfId="46" applyNumberFormat="1" applyFont="1" applyFill="1" applyAlignment="1">
      <alignment vertical="top"/>
    </xf>
    <xf numFmtId="0" fontId="6" fillId="40" borderId="0" xfId="46" applyFont="1" applyFill="1" applyAlignment="1">
      <alignment vertical="top" wrapText="1"/>
    </xf>
    <xf numFmtId="0" fontId="30" fillId="34" borderId="0" xfId="46" applyFont="1" applyFill="1" applyAlignment="1">
      <alignment horizontal="left" vertical="top" wrapText="1"/>
    </xf>
    <xf numFmtId="0" fontId="6" fillId="0" borderId="0" xfId="0" applyFont="1" applyAlignment="1"/>
    <xf numFmtId="0" fontId="6" fillId="0" borderId="0" xfId="0" applyFont="1" applyAlignment="1">
      <alignment horizontal="left" vertical="top" wrapText="1"/>
    </xf>
    <xf numFmtId="0" fontId="42" fillId="0" borderId="0" xfId="0" applyFont="1">
      <alignment horizontal="left" vertical="top"/>
    </xf>
    <xf numFmtId="0" fontId="2" fillId="0" borderId="0" xfId="0" applyFont="1" applyAlignment="1">
      <alignment horizontal="left" vertical="top" wrapText="1"/>
    </xf>
    <xf numFmtId="0" fontId="8" fillId="0" borderId="0" xfId="46" applyFont="1" applyAlignment="1">
      <alignment horizontal="left" vertical="top" wrapText="1"/>
    </xf>
    <xf numFmtId="0" fontId="28" fillId="0" borderId="0" xfId="46" applyFont="1">
      <alignment horizontal="left" vertical="top"/>
    </xf>
    <xf numFmtId="0" fontId="6" fillId="37" borderId="0" xfId="46" applyFont="1" applyFill="1" applyAlignment="1">
      <alignment vertical="top" wrapText="1"/>
    </xf>
    <xf numFmtId="0" fontId="6" fillId="0" borderId="0" xfId="0" applyFont="1" applyAlignment="1">
      <alignment horizontal="left" vertical="top" wrapText="1"/>
    </xf>
  </cellXfs>
  <cellStyles count="49">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Calculation 2" xfId="29" xr:uid="{00000000-0005-0000-0000-000019000000}"/>
    <cellStyle name="Check Cell 2" xfId="30" xr:uid="{00000000-0005-0000-0000-00001A000000}"/>
    <cellStyle name="Comma 2" xfId="48" xr:uid="{00000000-0005-0000-0000-00001B000000}"/>
    <cellStyle name="Explanatory Text 2" xfId="31" xr:uid="{00000000-0005-0000-0000-00001C000000}"/>
    <cellStyle name="Good 2" xfId="32" xr:uid="{00000000-0005-0000-0000-00001D000000}"/>
    <cellStyle name="Heading 1 2" xfId="33" xr:uid="{00000000-0005-0000-0000-00001E000000}"/>
    <cellStyle name="Heading 2 2" xfId="34" xr:uid="{00000000-0005-0000-0000-00001F000000}"/>
    <cellStyle name="Heading 3 2" xfId="35" xr:uid="{00000000-0005-0000-0000-000020000000}"/>
    <cellStyle name="Heading 4 2" xfId="36" xr:uid="{00000000-0005-0000-0000-000021000000}"/>
    <cellStyle name="Hyperlink" xfId="1" builtinId="8"/>
    <cellStyle name="Input 2" xfId="37" xr:uid="{00000000-0005-0000-0000-000023000000}"/>
    <cellStyle name="Linked Cell 2" xfId="38" xr:uid="{00000000-0005-0000-0000-000024000000}"/>
    <cellStyle name="Neutral 2" xfId="39" xr:uid="{00000000-0005-0000-0000-000025000000}"/>
    <cellStyle name="Normal" xfId="0" builtinId="0"/>
    <cellStyle name="Normal 2" xfId="2" xr:uid="{00000000-0005-0000-0000-000027000000}"/>
    <cellStyle name="Normal 3" xfId="47" xr:uid="{00000000-0005-0000-0000-000028000000}"/>
    <cellStyle name="Normal 4" xfId="46" xr:uid="{00000000-0005-0000-0000-000029000000}"/>
    <cellStyle name="Normal_euro parl elect" xfId="3" xr:uid="{00000000-0005-0000-0000-00002A000000}"/>
    <cellStyle name="Note 2" xfId="40" xr:uid="{00000000-0005-0000-0000-00002B000000}"/>
    <cellStyle name="Output 2" xfId="41" xr:uid="{00000000-0005-0000-0000-00002C000000}"/>
    <cellStyle name="Percent" xfId="45" builtinId="5"/>
    <cellStyle name="Title 2" xfId="42" xr:uid="{00000000-0005-0000-0000-00002E000000}"/>
    <cellStyle name="Total 2" xfId="43" xr:uid="{00000000-0005-0000-0000-00002F000000}"/>
    <cellStyle name="Warning Text 2" xfId="44" xr:uid="{00000000-0005-0000-0000-000030000000}"/>
  </cellStyles>
  <dxfs count="60">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tint="-0.14996795556505021"/>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F8F8F8"/>
      <rgbColor rgb="00C0C0C0"/>
      <rgbColor rgb="008DA0CB"/>
      <rgbColor rgb="00E78AC3"/>
      <rgbColor rgb="0066C2A5"/>
      <rgbColor rgb="00FC8D62"/>
      <rgbColor rgb="00A6D854"/>
      <rgbColor rgb="00FFD92F"/>
      <rgbColor rgb="00D8A75E"/>
      <rgbColor rgb="00A0A0A0"/>
      <rgbColor rgb="007570B3"/>
      <rgbColor rgb="00E7298A"/>
      <rgbColor rgb="001B9E77"/>
      <rgbColor rgb="00D95F02"/>
      <rgbColor rgb="0066A61E"/>
      <rgbColor rgb="00E6AB02"/>
      <rgbColor rgb="00A6761D"/>
      <rgbColor rgb="00666666"/>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EAEAEA"/>
      <rgbColor rgb="00003366"/>
      <rgbColor rgb="0033CC33"/>
      <rgbColor rgb="00003300"/>
      <rgbColor rgb="00333300"/>
      <rgbColor rgb="00993300"/>
      <rgbColor rgb="00993366"/>
      <rgbColor rgb="00333399"/>
      <rgbColor rgb="00292929"/>
    </indexedColors>
    <mruColors>
      <color rgb="FFDCDCDC"/>
      <color rgb="FFBED2BE"/>
      <color rgb="FF5A6E5A"/>
      <color rgb="FFC8DCC8"/>
      <color rgb="FF5A5A5A"/>
      <color rgb="FFDCDCF0"/>
      <color rgb="FFFF3399"/>
      <color rgb="FFF13B62"/>
      <color rgb="FFFDF9F9"/>
      <color rgb="FFEBC9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dy_lu_maggi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_colors"/>
      <sheetName val="info_parti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DCA0C8"/>
  </sheetPr>
  <dimension ref="A1:Q13"/>
  <sheetViews>
    <sheetView topLeftCell="H1" zoomScaleNormal="100" workbookViewId="0">
      <pane ySplit="3" topLeftCell="A5" activePane="bottomLeft" state="frozen"/>
      <selection activeCell="B9" sqref="B9"/>
      <selection pane="bottomLeft" sqref="A1:XFD1048576"/>
    </sheetView>
  </sheetViews>
  <sheetFormatPr defaultColWidth="9.08984375" defaultRowHeight="10.5"/>
  <cols>
    <col min="1" max="1" width="11.90625" style="95" customWidth="1"/>
    <col min="2" max="3" width="16.08984375" style="95" customWidth="1"/>
    <col min="4" max="4" width="17.36328125" style="95" customWidth="1"/>
    <col min="5" max="11" width="16.08984375" style="95" customWidth="1"/>
    <col min="12" max="16" width="13.54296875" style="95" customWidth="1"/>
    <col min="17" max="17" width="27.36328125" style="95" customWidth="1"/>
    <col min="18" max="16384" width="9.08984375" style="95"/>
  </cols>
  <sheetData>
    <row r="1" spans="1:17" ht="26">
      <c r="A1" s="242" t="s">
        <v>656</v>
      </c>
      <c r="B1" s="242"/>
      <c r="C1" s="242"/>
      <c r="D1" s="242"/>
      <c r="E1" s="150"/>
      <c r="F1" s="150"/>
      <c r="G1" s="150"/>
      <c r="H1" s="150"/>
      <c r="I1" s="150"/>
      <c r="J1" s="150"/>
      <c r="K1" s="150"/>
      <c r="L1" s="232" t="s">
        <v>759</v>
      </c>
      <c r="M1" s="233">
        <v>42253</v>
      </c>
      <c r="N1" s="234"/>
      <c r="O1" s="234"/>
      <c r="P1" s="234"/>
      <c r="Q1" s="234"/>
    </row>
    <row r="2" spans="1:17" ht="69" customHeight="1">
      <c r="A2" s="241" t="str">
        <f>"Welcome to the Political Data Yearbook dataset for "&amp;A1&amp;".  The tabs on this sheet contain data derived from the European Journal of Political Research Political Data Yearbook and supplemented with other content.  "&amp;"Because of the need to create a uniform format for more than 30 countries over more than 20 years, the format used here may be more elaborate and/or cumbersome than if the dataset were created only for "&amp;A1&amp;", but the unified format allows for easier comparison across countries and over time.  In cases where the format is insufficiently elaborate to allow the display of all gathered data "&amp;"or the datafile reflects significant changes from the original PDY, relevant cells contain notes, represented (on appropriately configured versions of Excel) as red triangles"&amp;" in the upper-right corners of affected cells.  Where the original PDY contains additional data types, these are available in additional worksheets colored in dark green."&amp;"  The cells below explain the various types of data collected for the Political Data Yearbook, specifies which data types were collected for "&amp;A1&amp;" and during which periods, and provides additional information and information for editors and country authors.  If you have any questions, please email the PDY editors.  "&amp;"Contact information can be found at http://www.politicaldatayearbook.com/AboutUs.aspx"</f>
        <v>Welcome to the Political Data Yearbook dataset for Luxembourg.  The tabs on this sheet contain data derived from the European Journal of Political Research Political Data Yearbook and supplemented with other content.  Because of the need to create a uniform format for more than 30 countries over more than 20 years, the format used here may be more elaborate and/or cumbersome than if the dataset were created only for Luxembourg, but the unified format allows for easier comparison across countries and over time.  In cases where the format is insufficiently elaborate to allow the display of all gathered data or the datafile reflects significant changes from the original PDY, relevant cells contain notes, represented (on appropriately configured versions of Excel) as red triangles in the upper-right corners of affected cells.  Where the original PDY contains additional data types, these are available in additional worksheets colored in dark green.  The cells below explain the various types of data collected for the Political Data Yearbook, specifies which data types were collected for Luxembourg and during which periods, and provides additional information and information for editors and country authors.  If you have any questions, please email the PDY editors.  Contact information can be found at http://www.politicaldatayearbook.com/AboutUs.aspx</v>
      </c>
      <c r="B2" s="241"/>
      <c r="C2" s="241"/>
      <c r="D2" s="241"/>
      <c r="E2" s="241"/>
      <c r="F2" s="241"/>
      <c r="G2" s="241"/>
      <c r="H2" s="241"/>
      <c r="I2" s="241"/>
      <c r="J2" s="241"/>
      <c r="K2" s="241"/>
      <c r="L2" s="235" t="s">
        <v>760</v>
      </c>
      <c r="M2" s="243" t="s">
        <v>763</v>
      </c>
      <c r="N2" s="243"/>
      <c r="O2" s="243"/>
      <c r="P2" s="243"/>
      <c r="Q2" s="243"/>
    </row>
    <row r="3" spans="1:17">
      <c r="A3" s="113" t="s">
        <v>6</v>
      </c>
      <c r="B3" s="114" t="s">
        <v>1</v>
      </c>
      <c r="C3" s="115" t="s">
        <v>86</v>
      </c>
      <c r="D3" s="115" t="s">
        <v>295</v>
      </c>
      <c r="E3" s="115" t="s">
        <v>87</v>
      </c>
      <c r="F3" s="116" t="s">
        <v>141</v>
      </c>
      <c r="G3" s="116" t="s">
        <v>88</v>
      </c>
      <c r="H3" s="115" t="s">
        <v>89</v>
      </c>
      <c r="I3" s="115" t="s">
        <v>90</v>
      </c>
      <c r="J3" s="115" t="s">
        <v>91</v>
      </c>
      <c r="K3" s="115" t="s">
        <v>92</v>
      </c>
      <c r="L3" s="117" t="s">
        <v>2</v>
      </c>
      <c r="M3" s="118" t="s">
        <v>0</v>
      </c>
      <c r="N3" s="118" t="s">
        <v>85</v>
      </c>
      <c r="O3" s="117" t="s">
        <v>142</v>
      </c>
      <c r="P3" s="117" t="s">
        <v>761</v>
      </c>
      <c r="Q3" s="236" t="s">
        <v>143</v>
      </c>
    </row>
    <row r="4" spans="1:17" ht="105">
      <c r="A4" s="119" t="s">
        <v>144</v>
      </c>
      <c r="B4" s="119" t="s">
        <v>145</v>
      </c>
      <c r="C4" s="119" t="s">
        <v>146</v>
      </c>
      <c r="D4" s="119" t="s">
        <v>147</v>
      </c>
      <c r="E4" s="119" t="s">
        <v>148</v>
      </c>
      <c r="F4" s="120" t="s">
        <v>149</v>
      </c>
      <c r="G4" s="120" t="s">
        <v>150</v>
      </c>
      <c r="H4" s="119" t="s">
        <v>151</v>
      </c>
      <c r="I4" s="119" t="s">
        <v>152</v>
      </c>
      <c r="J4" s="119" t="s">
        <v>153</v>
      </c>
      <c r="K4" s="119" t="s">
        <v>154</v>
      </c>
      <c r="L4" s="119" t="s">
        <v>155</v>
      </c>
      <c r="M4" s="119" t="s">
        <v>156</v>
      </c>
      <c r="N4" s="119" t="s">
        <v>157</v>
      </c>
      <c r="O4" s="119" t="s">
        <v>158</v>
      </c>
      <c r="P4" s="119" t="s">
        <v>762</v>
      </c>
      <c r="Q4" s="119" t="s">
        <v>159</v>
      </c>
    </row>
    <row r="5" spans="1:17" ht="42">
      <c r="A5" s="119" t="str">
        <f>"Status for "&amp;A1</f>
        <v>Status for Luxembourg</v>
      </c>
      <c r="B5" s="119" t="s">
        <v>160</v>
      </c>
      <c r="C5" s="119" t="str">
        <f>IF(MAX(cabinetpos!$A$3:$YL$3)&lt;1,"Tab is grey to indicate that this information is not collected for "&amp;$A$1,IF(MAX(cabinetpos!$A$3:$YL$3)=MIN(cabinetpos!$A$3:$YL$3),"Dataset includes only "&amp;YEAR(MAX(cabinetpos!$A$3:$YL$3)),"Dataset includes years "&amp;YEAR(MIN(cabinetpos!$A$3:$YL$3))&amp;"-"&amp;YEAR(MAX(cabinetpos!$A$3:$YL$3))))</f>
        <v>Dataset includes years 1989-2013</v>
      </c>
      <c r="D5" s="119" t="str">
        <f>IF(MAX(ministers!$A$3:$ZZ$3)&lt;1,"Tab is grey to indicate that this information is not collected for "&amp;$A$1,IF(MAX(ministers!$A$3:$ZZ$3)=MIN(ministers!$A$3:$ZZ$3),"Dataset includes only "&amp;YEAR(MAX(ministers!$A$3:$ZZ$3)),"Dataset includes years "&amp;YEAR(MIN(ministers!$A$3:$ZZ$3))&amp;"-"&amp;YEAR(MAX(ministers!$A$3:$ZZ$3))))</f>
        <v>Dataset includes years 2013-2023</v>
      </c>
      <c r="E5" s="119" t="str">
        <f>IF(MAX(parlvotes_lh!$A$2:$ZZ$2)&lt;1,"Tab is grey to indicate that this information is not collected for "&amp;$A$1,IF(MAX(parlvotes_lh!$A$2:$ZZ$2)=MIN(parlvotes_lh!$A$2:$ZZ$2),"Dataset includes only "&amp;YEAR(MAX(parlvotes_lh!$A$2:$ZZ$2)),"Dataset includes years "&amp;YEAR(MIN(parlvotes_lh!$A$2:$ZZ$2))&amp;"-"&amp;YEAR(MAX(parlvotes_lh!$A$2:$ZZ$2))))</f>
        <v>Dataset includes years 1994-2023</v>
      </c>
      <c r="F5" s="120" t="str">
        <f>IF(MAX(parlseats_lh!$A$1:$ZZ$1)&lt;1,"Tab is grey to indicate that this information is not collected for "&amp;$A$1,IF(MAX(parlseats_lh!$A$1:$ZZ$1)=MIN(parlseats_lh!$A$1:$ZZ$1),"Dataset includes only "&amp;YEAR(MAX(parlseats_lh!$A$1:$ZZ$1)),"Dataset includes years "&amp;YEAR(MIN(parlseats_lh!$A$1:$ZZ$1))&amp;"-"&amp;YEAR(MAX(parlseats_lh!$A$1:$ZZ$1))))</f>
        <v>Tab is grey to indicate that this information is not collected for Luxembourg</v>
      </c>
      <c r="G5" s="120" t="str">
        <f>IF(MAX(parlvotes_uh!$A$2:$ZZ$2)&lt;1,"Tab is grey to indicate that this information is not collected for "&amp;$A$1,IF(MAX(parlvotes_uh!$A$2:$ZZ$2)=MIN(parlvotes_uh!$A$2:$ZZ$2),"Dataset includes only "&amp;YEAR(MAX(parlvotes_uh!$A$2:$ZZ$2)),"Dataset includes years "&amp;YEAR(MIN(parlvotes_uh!$A$2:$ZZ$2))&amp;"-"&amp;YEAR(MAX(parlvotes_uh!$A$2:$ZZ$2))))</f>
        <v>Tab is grey to indicate that this information is not collected for Luxembourg</v>
      </c>
      <c r="H5" s="119" t="str">
        <f>IF(MAX(parlseats_uh!$A$1:$ZZ$1)&lt;1,"Tab is grey to indicate that this information is not collected for "&amp;$A$1,IF(MAX(parlseats_uh!$A$1:$ZZ$1)=MIN(parlseats_uh!$A$1:$ZZ$1),"Dataset includes only "&amp;YEAR(MAX(parlseats_uh!$A$1:$ZZ$1)),"Dataset includes years "&amp;YEAR(MIN(parlseats_uh!$A$1:$ZZ$1))&amp;"-"&amp;YEAR(MAX(parlseats_uh!$A$1:$ZZ$1))))</f>
        <v>Tab is grey to indicate that this information is not collected for Luxembourg</v>
      </c>
      <c r="I5" s="119" t="str">
        <f>IF(MAX(parlvotes_eu!$A$2:$ZZ$2)&lt;1,"Tab is grey to indicate that this information is not collected for "&amp;$A$1,IF(MAX(parlvotes_eu!$A$2:$ZZ$2)=MIN(parlvotes_eu!$A$2:$ZZ$2),"Dataset includes only "&amp;YEAR(MAX(parlvotes_eu!$A$2:$ZZ$2)),"Dataset includes years "&amp;YEAR(MIN(parlvotes_eu!$A$2:$ZZ$2))&amp;"-"&amp;YEAR(MAX(parlvotes_eu!$A$2:$ZZ$2))))</f>
        <v>Dataset includes years 1994-2019</v>
      </c>
      <c r="J5" s="119" t="str">
        <f>IF(MAX(presvotes!$A$2:$ZZ$2)&lt;1,"Tab is grey to indicate that this information is not collected for "&amp;$A$1,IF(MAX(presvotes!$A$2:$ZZ$2)=MIN(presvotes!$A$2:$ZZ$2),"Dataset includes only "&amp;YEAR(MAX(presvotes!$A$2:$ZZ$2)),"Dataset includes years "&amp;YEAR(MIN(presvotes!$A$2:$ZZ$2))&amp;"-"&amp;YEAR(MAX(presvotes!$A$2:$ZZ$2))))</f>
        <v>Tab is grey to indicate that this information is not collected for Luxembourg</v>
      </c>
      <c r="K5" s="119" t="str">
        <f>IF(MAX(refvotes!$A$2:$ZZ$2)&lt;1,"Tab is grey to indicate that this information is not collected for "&amp;$A$1,IF(MAX(refvotes!$A$2:$ZZ$2)=MIN(refvotes!$A$2:$ZZ$2),"Dataset includes only "&amp;YEAR(MAX(refvotes!$A$2:$ZZ$2)),"Dataset includes years "&amp;YEAR(MIN(refvotes!$A$2:$ZZ$2))&amp;"-"&amp;YEAR(MAX(refvotes!$A$2:$ZZ$2))))</f>
        <v>Dataset includes only 2005</v>
      </c>
      <c r="L5" s="119" t="s">
        <v>160</v>
      </c>
      <c r="M5" s="119" t="s">
        <v>160</v>
      </c>
      <c r="N5" s="119" t="s">
        <v>160</v>
      </c>
      <c r="O5" s="119" t="s">
        <v>160</v>
      </c>
      <c r="P5" s="119" t="s">
        <v>160</v>
      </c>
      <c r="Q5" s="119" t="s">
        <v>161</v>
      </c>
    </row>
    <row r="6" spans="1:17" ht="21">
      <c r="A6" s="119" t="str">
        <f>"Special notes for "&amp;A1</f>
        <v>Special notes for Luxembourg</v>
      </c>
      <c r="B6" s="119"/>
      <c r="C6" s="119"/>
      <c r="D6" s="119"/>
      <c r="E6" s="119"/>
      <c r="F6" s="119"/>
      <c r="G6" s="119"/>
      <c r="H6" s="119"/>
      <c r="I6" s="119"/>
      <c r="J6" s="119"/>
      <c r="K6" s="119"/>
      <c r="L6" s="119"/>
      <c r="M6" s="119"/>
      <c r="N6" s="119"/>
      <c r="Q6" s="119"/>
    </row>
    <row r="7" spans="1:17" ht="294">
      <c r="A7" s="121" t="s">
        <v>162</v>
      </c>
      <c r="B7" s="121" t="s">
        <v>163</v>
      </c>
      <c r="C7" s="121"/>
      <c r="D7" s="121" t="s">
        <v>110</v>
      </c>
      <c r="E7" s="121"/>
      <c r="F7" s="121" t="s">
        <v>164</v>
      </c>
      <c r="G7" s="121"/>
      <c r="H7" s="121" t="s">
        <v>164</v>
      </c>
      <c r="I7" s="121"/>
      <c r="J7" s="121"/>
      <c r="K7" s="121" t="s">
        <v>165</v>
      </c>
      <c r="L7" s="121" t="s">
        <v>84</v>
      </c>
      <c r="M7" s="121" t="s">
        <v>166</v>
      </c>
      <c r="N7" s="121" t="s">
        <v>167</v>
      </c>
      <c r="O7" s="121" t="s">
        <v>166</v>
      </c>
      <c r="P7" s="121" t="s">
        <v>166</v>
      </c>
      <c r="Q7" s="121" t="s">
        <v>168</v>
      </c>
    </row>
    <row r="8" spans="1:17">
      <c r="A8" s="119"/>
      <c r="B8" s="119"/>
      <c r="C8" s="119"/>
      <c r="D8" s="119"/>
      <c r="E8" s="119"/>
      <c r="F8" s="119"/>
      <c r="G8" s="119"/>
      <c r="H8" s="119"/>
      <c r="I8" s="119"/>
      <c r="J8" s="119"/>
      <c r="K8" s="119"/>
      <c r="L8" s="119"/>
      <c r="M8" s="119"/>
      <c r="N8" s="119"/>
    </row>
    <row r="13" spans="1:17">
      <c r="A13" s="122"/>
    </row>
  </sheetData>
  <mergeCells count="3">
    <mergeCell ref="A2:K2"/>
    <mergeCell ref="A1:D1"/>
    <mergeCell ref="M2:Q2"/>
  </mergeCells>
  <conditionalFormatting sqref="C4:C5">
    <cfRule type="expression" dxfId="59" priority="1">
      <formula>"(MAX(cabinetpos!$A$3:$YL$3)&lt;1"</formula>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DCDCDC"/>
  </sheetPr>
  <dimension ref="A1:BY100"/>
  <sheetViews>
    <sheetView zoomScaleNormal="100" workbookViewId="0">
      <pane xSplit="2" ySplit="10" topLeftCell="BF11" activePane="bottomRight" state="frozen"/>
      <selection activeCell="I6" sqref="I6"/>
      <selection pane="topRight" activeCell="I6" sqref="I6"/>
      <selection pane="bottomLeft" activeCell="I6" sqref="I6"/>
      <selection pane="bottomRight" activeCell="H11" sqref="H11"/>
    </sheetView>
  </sheetViews>
  <sheetFormatPr defaultColWidth="9.08984375" defaultRowHeight="13.5" customHeight="1"/>
  <cols>
    <col min="1" max="1" width="9.08984375" style="172"/>
    <col min="2" max="2" width="11" style="172" customWidth="1"/>
    <col min="3" max="3" width="16.90625" style="172" customWidth="1"/>
    <col min="4" max="4" width="10.36328125" style="172" customWidth="1"/>
    <col min="5" max="5" width="8.90625" style="172" customWidth="1"/>
    <col min="6" max="16384" width="9.08984375" style="172"/>
  </cols>
  <sheetData>
    <row r="1" spans="1:77" ht="46.5" customHeight="1">
      <c r="A1" s="172" t="s">
        <v>36</v>
      </c>
      <c r="C1" s="173"/>
      <c r="D1" s="174" t="s">
        <v>37</v>
      </c>
      <c r="F1" s="174" t="s">
        <v>40</v>
      </c>
      <c r="H1" s="173"/>
      <c r="I1" s="174" t="s">
        <v>37</v>
      </c>
      <c r="K1" s="174" t="s">
        <v>40</v>
      </c>
      <c r="M1" s="173"/>
      <c r="N1" s="174" t="s">
        <v>37</v>
      </c>
      <c r="P1" s="174" t="s">
        <v>40</v>
      </c>
      <c r="R1" s="173"/>
      <c r="S1" s="174" t="s">
        <v>37</v>
      </c>
      <c r="U1" s="174" t="s">
        <v>40</v>
      </c>
      <c r="W1" s="173"/>
      <c r="X1" s="174" t="s">
        <v>37</v>
      </c>
      <c r="Z1" s="174" t="s">
        <v>40</v>
      </c>
      <c r="AB1" s="173"/>
      <c r="AC1" s="174" t="s">
        <v>37</v>
      </c>
      <c r="AE1" s="174" t="s">
        <v>40</v>
      </c>
      <c r="AG1" s="173"/>
      <c r="AH1" s="174" t="s">
        <v>37</v>
      </c>
      <c r="AJ1" s="174" t="s">
        <v>40</v>
      </c>
      <c r="AL1" s="173"/>
      <c r="AM1" s="174" t="s">
        <v>37</v>
      </c>
      <c r="AO1" s="174" t="s">
        <v>40</v>
      </c>
      <c r="AQ1" s="173"/>
      <c r="AR1" s="174" t="s">
        <v>37</v>
      </c>
      <c r="AT1" s="174" t="s">
        <v>40</v>
      </c>
      <c r="AV1" s="173"/>
      <c r="AW1" s="174" t="s">
        <v>37</v>
      </c>
      <c r="AY1" s="174" t="s">
        <v>40</v>
      </c>
      <c r="BA1" s="173"/>
      <c r="BB1" s="174" t="s">
        <v>37</v>
      </c>
      <c r="BD1" s="174" t="s">
        <v>40</v>
      </c>
      <c r="BF1" s="173"/>
      <c r="BG1" s="174" t="s">
        <v>37</v>
      </c>
      <c r="BI1" s="174" t="s">
        <v>40</v>
      </c>
      <c r="BK1" s="173"/>
      <c r="BL1" s="174" t="s">
        <v>37</v>
      </c>
      <c r="BN1" s="174" t="s">
        <v>40</v>
      </c>
      <c r="BP1" s="173"/>
      <c r="BQ1" s="174" t="s">
        <v>37</v>
      </c>
      <c r="BS1" s="174" t="s">
        <v>40</v>
      </c>
      <c r="BU1" s="173"/>
      <c r="BV1" s="174" t="s">
        <v>37</v>
      </c>
      <c r="BX1" s="174" t="s">
        <v>40</v>
      </c>
    </row>
    <row r="2" spans="1:77" ht="13.5" customHeight="1">
      <c r="A2" s="172" t="s">
        <v>19</v>
      </c>
      <c r="C2" s="173"/>
      <c r="D2" s="175"/>
      <c r="F2" s="175"/>
      <c r="H2" s="173"/>
      <c r="I2" s="175"/>
      <c r="K2" s="175"/>
      <c r="M2" s="173"/>
      <c r="N2" s="175"/>
      <c r="P2" s="175"/>
      <c r="R2" s="173"/>
      <c r="S2" s="175"/>
      <c r="U2" s="175"/>
      <c r="W2" s="173"/>
      <c r="X2" s="175"/>
      <c r="Z2" s="175"/>
      <c r="AB2" s="173"/>
      <c r="AC2" s="175"/>
      <c r="AE2" s="175"/>
      <c r="AG2" s="173"/>
      <c r="AH2" s="175"/>
      <c r="AJ2" s="175"/>
      <c r="AL2" s="173"/>
      <c r="AM2" s="175"/>
      <c r="AO2" s="175"/>
      <c r="AQ2" s="173"/>
      <c r="AR2" s="175"/>
      <c r="AT2" s="175"/>
      <c r="AV2" s="173"/>
      <c r="AW2" s="175"/>
      <c r="AY2" s="175"/>
      <c r="BA2" s="173"/>
      <c r="BB2" s="175"/>
      <c r="BD2" s="175"/>
      <c r="BF2" s="173"/>
      <c r="BG2" s="175"/>
      <c r="BI2" s="175"/>
      <c r="BK2" s="173"/>
      <c r="BL2" s="175"/>
      <c r="BN2" s="175"/>
      <c r="BP2" s="173"/>
      <c r="BQ2" s="175"/>
      <c r="BS2" s="175"/>
      <c r="BU2" s="173"/>
      <c r="BV2" s="175"/>
      <c r="BX2" s="175"/>
    </row>
    <row r="3" spans="1:77" ht="13.5" customHeight="1">
      <c r="A3" s="172" t="s">
        <v>129</v>
      </c>
      <c r="C3" s="173"/>
      <c r="D3" s="175"/>
      <c r="F3" s="175"/>
      <c r="H3" s="173"/>
      <c r="I3" s="175"/>
      <c r="K3" s="175"/>
      <c r="M3" s="173"/>
      <c r="N3" s="175"/>
      <c r="P3" s="175"/>
      <c r="R3" s="173"/>
      <c r="S3" s="175"/>
      <c r="U3" s="175"/>
      <c r="W3" s="173"/>
      <c r="X3" s="175"/>
      <c r="Z3" s="175"/>
      <c r="AB3" s="173"/>
      <c r="AC3" s="175"/>
      <c r="AE3" s="175"/>
      <c r="AG3" s="173"/>
      <c r="AH3" s="175"/>
      <c r="AJ3" s="175"/>
      <c r="AL3" s="173"/>
      <c r="AM3" s="175"/>
      <c r="AO3" s="175"/>
      <c r="AQ3" s="173"/>
      <c r="AR3" s="175"/>
      <c r="AT3" s="175"/>
      <c r="AV3" s="173"/>
      <c r="AW3" s="175"/>
      <c r="AY3" s="175"/>
      <c r="BA3" s="173"/>
      <c r="BB3" s="175"/>
      <c r="BD3" s="175"/>
      <c r="BF3" s="173"/>
      <c r="BG3" s="175"/>
      <c r="BI3" s="175"/>
      <c r="BK3" s="173"/>
      <c r="BL3" s="175"/>
      <c r="BN3" s="175"/>
      <c r="BP3" s="173"/>
      <c r="BQ3" s="175"/>
      <c r="BS3" s="175"/>
      <c r="BU3" s="173"/>
      <c r="BV3" s="175"/>
      <c r="BX3" s="175"/>
    </row>
    <row r="4" spans="1:77" ht="13.5" customHeight="1">
      <c r="A4" s="176" t="s">
        <v>22</v>
      </c>
      <c r="C4" s="173"/>
      <c r="D4" s="177"/>
      <c r="E4" s="178"/>
      <c r="F4" s="177"/>
      <c r="H4" s="173"/>
      <c r="J4" s="178"/>
      <c r="K4" s="177"/>
      <c r="M4" s="173"/>
      <c r="N4" s="177"/>
      <c r="O4" s="178"/>
      <c r="P4" s="177"/>
      <c r="R4" s="173"/>
      <c r="S4" s="177"/>
      <c r="T4" s="178"/>
      <c r="U4" s="177"/>
      <c r="W4" s="173"/>
      <c r="X4" s="178"/>
      <c r="Y4" s="178"/>
      <c r="Z4" s="177"/>
      <c r="AB4" s="173"/>
      <c r="AC4" s="177"/>
      <c r="AD4" s="178"/>
      <c r="AE4" s="177"/>
      <c r="AG4" s="173"/>
      <c r="AH4" s="177"/>
      <c r="AI4" s="178"/>
      <c r="AJ4" s="177"/>
      <c r="AL4" s="173"/>
      <c r="AM4" s="177"/>
      <c r="AN4" s="178"/>
      <c r="AO4" s="177"/>
      <c r="AQ4" s="173"/>
      <c r="AR4" s="177"/>
      <c r="AS4" s="178"/>
      <c r="AT4" s="177"/>
      <c r="AV4" s="173"/>
      <c r="AW4" s="177"/>
      <c r="AX4" s="178"/>
      <c r="AY4" s="177"/>
      <c r="BA4" s="173"/>
      <c r="BB4" s="177"/>
      <c r="BC4" s="178"/>
      <c r="BD4" s="177"/>
      <c r="BF4" s="173"/>
      <c r="BG4" s="177"/>
      <c r="BH4" s="178"/>
      <c r="BI4" s="177"/>
      <c r="BK4" s="173"/>
      <c r="BL4" s="177"/>
      <c r="BM4" s="178"/>
      <c r="BN4" s="177"/>
      <c r="BP4" s="173"/>
      <c r="BQ4" s="177"/>
      <c r="BR4" s="178"/>
      <c r="BS4" s="177"/>
      <c r="BU4" s="173"/>
      <c r="BV4" s="177"/>
      <c r="BW4" s="178"/>
      <c r="BX4" s="177"/>
    </row>
    <row r="5" spans="1:77" ht="13.5" customHeight="1">
      <c r="A5" s="176" t="s">
        <v>23</v>
      </c>
      <c r="C5" s="173"/>
      <c r="D5" s="177"/>
      <c r="E5" s="178"/>
      <c r="F5" s="177"/>
      <c r="H5" s="173"/>
      <c r="J5" s="178"/>
      <c r="K5" s="177"/>
      <c r="M5" s="173"/>
      <c r="N5" s="177"/>
      <c r="O5" s="178"/>
      <c r="P5" s="177"/>
      <c r="R5" s="173"/>
      <c r="S5" s="177"/>
      <c r="T5" s="178"/>
      <c r="U5" s="177"/>
      <c r="W5" s="173"/>
      <c r="X5" s="178"/>
      <c r="Y5" s="178"/>
      <c r="Z5" s="177"/>
      <c r="AB5" s="173"/>
      <c r="AC5" s="177"/>
      <c r="AD5" s="178"/>
      <c r="AE5" s="177"/>
      <c r="AG5" s="173"/>
      <c r="AH5" s="177"/>
      <c r="AI5" s="178"/>
      <c r="AJ5" s="177"/>
      <c r="AL5" s="173"/>
      <c r="AM5" s="177"/>
      <c r="AN5" s="178"/>
      <c r="AO5" s="177"/>
      <c r="AQ5" s="173"/>
      <c r="AR5" s="177"/>
      <c r="AS5" s="178"/>
      <c r="AT5" s="177"/>
      <c r="AV5" s="173"/>
      <c r="AW5" s="177"/>
      <c r="AX5" s="178"/>
      <c r="AY5" s="177"/>
      <c r="BA5" s="173"/>
      <c r="BB5" s="177"/>
      <c r="BC5" s="178"/>
      <c r="BD5" s="177"/>
      <c r="BF5" s="173"/>
      <c r="BG5" s="177"/>
      <c r="BH5" s="178"/>
      <c r="BI5" s="177"/>
      <c r="BK5" s="173"/>
      <c r="BL5" s="177"/>
      <c r="BM5" s="178"/>
      <c r="BN5" s="177"/>
      <c r="BP5" s="173"/>
      <c r="BQ5" s="177"/>
      <c r="BR5" s="178"/>
      <c r="BS5" s="177"/>
      <c r="BU5" s="173"/>
      <c r="BV5" s="177"/>
      <c r="BW5" s="178"/>
      <c r="BX5" s="177"/>
    </row>
    <row r="6" spans="1:77" ht="13.5" customHeight="1">
      <c r="A6" s="176" t="s">
        <v>60</v>
      </c>
      <c r="C6" s="173"/>
      <c r="D6" s="179"/>
      <c r="E6" s="180"/>
      <c r="F6" s="179"/>
      <c r="H6" s="173"/>
      <c r="I6" s="179"/>
      <c r="J6" s="180"/>
      <c r="K6" s="179"/>
      <c r="M6" s="173"/>
      <c r="N6" s="179"/>
      <c r="O6" s="180"/>
      <c r="P6" s="179"/>
      <c r="R6" s="173"/>
      <c r="S6" s="179"/>
      <c r="T6" s="180"/>
      <c r="U6" s="179"/>
      <c r="W6" s="173"/>
      <c r="X6" s="179"/>
      <c r="Y6" s="180"/>
      <c r="Z6" s="179"/>
      <c r="AB6" s="173"/>
      <c r="AC6" s="179"/>
      <c r="AD6" s="180"/>
      <c r="AE6" s="179"/>
      <c r="AG6" s="173"/>
      <c r="AH6" s="179"/>
      <c r="AI6" s="180"/>
      <c r="AJ6" s="179"/>
      <c r="AL6" s="173"/>
      <c r="AM6" s="179"/>
      <c r="AN6" s="180"/>
      <c r="AO6" s="179"/>
      <c r="AQ6" s="173"/>
      <c r="AR6" s="179"/>
      <c r="AS6" s="180"/>
      <c r="AT6" s="179"/>
      <c r="AV6" s="173"/>
      <c r="AW6" s="179"/>
      <c r="AX6" s="180"/>
      <c r="AY6" s="179"/>
      <c r="BA6" s="173"/>
      <c r="BB6" s="179"/>
      <c r="BC6" s="180"/>
      <c r="BD6" s="179"/>
      <c r="BF6" s="173"/>
      <c r="BG6" s="179"/>
      <c r="BH6" s="180"/>
      <c r="BI6" s="179"/>
      <c r="BK6" s="173"/>
      <c r="BL6" s="179"/>
      <c r="BM6" s="180"/>
      <c r="BN6" s="179"/>
      <c r="BP6" s="173"/>
      <c r="BQ6" s="179"/>
      <c r="BR6" s="180"/>
      <c r="BS6" s="179"/>
      <c r="BU6" s="173"/>
      <c r="BV6" s="179"/>
      <c r="BW6" s="180"/>
      <c r="BX6" s="179"/>
    </row>
    <row r="7" spans="1:77" ht="13.5" customHeight="1">
      <c r="A7" s="176" t="s">
        <v>24</v>
      </c>
      <c r="C7" s="173"/>
      <c r="D7" s="177"/>
      <c r="E7" s="178"/>
      <c r="F7" s="177"/>
      <c r="H7" s="173"/>
      <c r="I7" s="177"/>
      <c r="J7" s="178"/>
      <c r="K7" s="177"/>
      <c r="M7" s="173"/>
      <c r="N7" s="177"/>
      <c r="O7" s="178"/>
      <c r="P7" s="177"/>
      <c r="R7" s="173"/>
      <c r="S7" s="177"/>
      <c r="T7" s="178"/>
      <c r="U7" s="177"/>
      <c r="W7" s="173"/>
      <c r="X7" s="178"/>
      <c r="Y7" s="178"/>
      <c r="Z7" s="177"/>
      <c r="AB7" s="173"/>
      <c r="AC7" s="177"/>
      <c r="AD7" s="178"/>
      <c r="AE7" s="177"/>
      <c r="AG7" s="173"/>
      <c r="AH7" s="177"/>
      <c r="AI7" s="178"/>
      <c r="AJ7" s="177"/>
      <c r="AL7" s="173"/>
      <c r="AM7" s="177"/>
      <c r="AN7" s="178"/>
      <c r="AO7" s="177"/>
      <c r="AQ7" s="173"/>
      <c r="AR7" s="177"/>
      <c r="AS7" s="178"/>
      <c r="AT7" s="177"/>
      <c r="AV7" s="173"/>
      <c r="AW7" s="177"/>
      <c r="AX7" s="178"/>
      <c r="AY7" s="177"/>
      <c r="BA7" s="173"/>
      <c r="BB7" s="177"/>
      <c r="BC7" s="178"/>
      <c r="BD7" s="177"/>
      <c r="BF7" s="173"/>
      <c r="BG7" s="177"/>
      <c r="BH7" s="178"/>
      <c r="BI7" s="177"/>
      <c r="BK7" s="173"/>
      <c r="BL7" s="177"/>
      <c r="BM7" s="178"/>
      <c r="BN7" s="177"/>
      <c r="BP7" s="173"/>
      <c r="BQ7" s="177"/>
      <c r="BR7" s="178"/>
      <c r="BS7" s="177"/>
      <c r="BU7" s="173"/>
      <c r="BV7" s="177"/>
      <c r="BW7" s="178"/>
      <c r="BX7" s="177"/>
    </row>
    <row r="8" spans="1:77" ht="13.5" customHeight="1">
      <c r="A8" s="176" t="s">
        <v>61</v>
      </c>
      <c r="C8" s="173"/>
      <c r="D8" s="179"/>
      <c r="E8" s="180"/>
      <c r="F8" s="179"/>
      <c r="H8" s="173"/>
      <c r="I8" s="179"/>
      <c r="J8" s="180"/>
      <c r="K8" s="179"/>
      <c r="M8" s="173"/>
      <c r="N8" s="179"/>
      <c r="O8" s="180"/>
      <c r="P8" s="179"/>
      <c r="R8" s="173"/>
      <c r="S8" s="179"/>
      <c r="T8" s="180"/>
      <c r="U8" s="179"/>
      <c r="W8" s="173"/>
      <c r="X8" s="179"/>
      <c r="Y8" s="180"/>
      <c r="Z8" s="179"/>
      <c r="AB8" s="173"/>
      <c r="AC8" s="179"/>
      <c r="AD8" s="180"/>
      <c r="AE8" s="179"/>
      <c r="AG8" s="173"/>
      <c r="AH8" s="179"/>
      <c r="AI8" s="180"/>
      <c r="AJ8" s="179"/>
      <c r="AL8" s="173"/>
      <c r="AM8" s="179"/>
      <c r="AN8" s="180"/>
      <c r="AO8" s="179"/>
      <c r="AQ8" s="173"/>
      <c r="AR8" s="179"/>
      <c r="AS8" s="180"/>
      <c r="AT8" s="179"/>
      <c r="AV8" s="173"/>
      <c r="AW8" s="179"/>
      <c r="AX8" s="180"/>
      <c r="AY8" s="179"/>
      <c r="BA8" s="173"/>
      <c r="BB8" s="179"/>
      <c r="BC8" s="180"/>
      <c r="BD8" s="179"/>
      <c r="BF8" s="173"/>
      <c r="BG8" s="179"/>
      <c r="BH8" s="180"/>
      <c r="BI8" s="179"/>
      <c r="BK8" s="173"/>
      <c r="BL8" s="179"/>
      <c r="BM8" s="180"/>
      <c r="BN8" s="179"/>
      <c r="BP8" s="173"/>
      <c r="BQ8" s="179"/>
      <c r="BR8" s="180"/>
      <c r="BS8" s="179"/>
      <c r="BU8" s="173"/>
      <c r="BV8" s="179"/>
      <c r="BW8" s="180"/>
      <c r="BX8" s="179"/>
    </row>
    <row r="9" spans="1:77" ht="13.5" customHeight="1">
      <c r="A9" s="172" t="s">
        <v>6</v>
      </c>
      <c r="C9" s="173"/>
      <c r="D9" s="181"/>
      <c r="E9" s="180"/>
      <c r="F9" s="177"/>
      <c r="H9" s="173"/>
      <c r="I9" s="179"/>
      <c r="J9" s="180"/>
      <c r="K9" s="177"/>
      <c r="M9" s="173"/>
      <c r="N9" s="179"/>
      <c r="O9" s="180"/>
      <c r="P9" s="177"/>
      <c r="R9" s="173"/>
      <c r="S9" s="179"/>
      <c r="T9" s="180"/>
      <c r="U9" s="177"/>
      <c r="W9" s="173"/>
      <c r="X9" s="181"/>
      <c r="Y9" s="180"/>
      <c r="Z9" s="177"/>
      <c r="AB9" s="173"/>
      <c r="AC9" s="181"/>
      <c r="AE9" s="177"/>
      <c r="AG9" s="173"/>
      <c r="AH9" s="181"/>
      <c r="AJ9" s="177"/>
      <c r="AL9" s="173"/>
      <c r="AM9" s="181"/>
      <c r="AO9" s="177"/>
      <c r="AQ9" s="173"/>
      <c r="AR9" s="181"/>
      <c r="AT9" s="177"/>
      <c r="AV9" s="173"/>
      <c r="AW9" s="181"/>
      <c r="AY9" s="177"/>
      <c r="BA9" s="173"/>
      <c r="BB9" s="181"/>
      <c r="BD9" s="177"/>
      <c r="BF9" s="173"/>
      <c r="BG9" s="181"/>
      <c r="BI9" s="177"/>
      <c r="BK9" s="173"/>
      <c r="BL9" s="181"/>
      <c r="BN9" s="177"/>
      <c r="BP9" s="173"/>
      <c r="BQ9" s="181"/>
      <c r="BS9" s="177"/>
      <c r="BU9" s="173"/>
      <c r="BV9" s="181"/>
      <c r="BX9" s="177"/>
    </row>
    <row r="10" spans="1:77" ht="31.5" customHeight="1">
      <c r="A10" s="182" t="s">
        <v>134</v>
      </c>
      <c r="B10" s="182" t="s">
        <v>38</v>
      </c>
      <c r="C10" s="183" t="s">
        <v>135</v>
      </c>
      <c r="D10" s="174" t="s">
        <v>111</v>
      </c>
      <c r="E10" s="184" t="s">
        <v>112</v>
      </c>
      <c r="F10" s="174" t="s">
        <v>113</v>
      </c>
      <c r="G10" s="184" t="s">
        <v>114</v>
      </c>
      <c r="H10" s="183" t="s">
        <v>39</v>
      </c>
      <c r="I10" s="174" t="s">
        <v>111</v>
      </c>
      <c r="J10" s="184" t="s">
        <v>112</v>
      </c>
      <c r="K10" s="174" t="s">
        <v>113</v>
      </c>
      <c r="L10" s="184" t="s">
        <v>114</v>
      </c>
      <c r="M10" s="183" t="s">
        <v>39</v>
      </c>
      <c r="N10" s="174" t="s">
        <v>111</v>
      </c>
      <c r="O10" s="184" t="s">
        <v>112</v>
      </c>
      <c r="P10" s="174" t="s">
        <v>113</v>
      </c>
      <c r="Q10" s="184" t="s">
        <v>114</v>
      </c>
      <c r="R10" s="183" t="s">
        <v>39</v>
      </c>
      <c r="S10" s="174" t="s">
        <v>111</v>
      </c>
      <c r="T10" s="184" t="s">
        <v>112</v>
      </c>
      <c r="U10" s="174" t="s">
        <v>113</v>
      </c>
      <c r="V10" s="184" t="s">
        <v>114</v>
      </c>
      <c r="W10" s="183" t="s">
        <v>39</v>
      </c>
      <c r="X10" s="174" t="s">
        <v>111</v>
      </c>
      <c r="Y10" s="184" t="s">
        <v>112</v>
      </c>
      <c r="Z10" s="174" t="s">
        <v>113</v>
      </c>
      <c r="AA10" s="184" t="s">
        <v>114</v>
      </c>
      <c r="AB10" s="183" t="s">
        <v>39</v>
      </c>
      <c r="AC10" s="174" t="s">
        <v>111</v>
      </c>
      <c r="AD10" s="184" t="s">
        <v>112</v>
      </c>
      <c r="AE10" s="174" t="s">
        <v>113</v>
      </c>
      <c r="AF10" s="184" t="s">
        <v>114</v>
      </c>
      <c r="AG10" s="183" t="s">
        <v>39</v>
      </c>
      <c r="AH10" s="174" t="s">
        <v>111</v>
      </c>
      <c r="AI10" s="184" t="s">
        <v>112</v>
      </c>
      <c r="AJ10" s="174" t="s">
        <v>113</v>
      </c>
      <c r="AK10" s="184" t="s">
        <v>114</v>
      </c>
      <c r="AL10" s="183" t="s">
        <v>39</v>
      </c>
      <c r="AM10" s="174" t="s">
        <v>111</v>
      </c>
      <c r="AN10" s="184" t="s">
        <v>112</v>
      </c>
      <c r="AO10" s="174" t="s">
        <v>113</v>
      </c>
      <c r="AP10" s="184" t="s">
        <v>114</v>
      </c>
      <c r="AQ10" s="183" t="s">
        <v>39</v>
      </c>
      <c r="AR10" s="174" t="s">
        <v>111</v>
      </c>
      <c r="AS10" s="184" t="s">
        <v>112</v>
      </c>
      <c r="AT10" s="174" t="s">
        <v>113</v>
      </c>
      <c r="AU10" s="184" t="s">
        <v>114</v>
      </c>
      <c r="AV10" s="183" t="s">
        <v>39</v>
      </c>
      <c r="AW10" s="174" t="s">
        <v>111</v>
      </c>
      <c r="AX10" s="184" t="s">
        <v>112</v>
      </c>
      <c r="AY10" s="174" t="s">
        <v>113</v>
      </c>
      <c r="AZ10" s="184" t="s">
        <v>114</v>
      </c>
      <c r="BA10" s="183" t="s">
        <v>39</v>
      </c>
      <c r="BB10" s="174" t="s">
        <v>111</v>
      </c>
      <c r="BC10" s="184" t="s">
        <v>112</v>
      </c>
      <c r="BD10" s="174" t="s">
        <v>113</v>
      </c>
      <c r="BE10" s="184" t="s">
        <v>114</v>
      </c>
      <c r="BF10" s="183" t="s">
        <v>39</v>
      </c>
      <c r="BG10" s="174" t="s">
        <v>111</v>
      </c>
      <c r="BH10" s="184" t="s">
        <v>112</v>
      </c>
      <c r="BI10" s="174" t="s">
        <v>113</v>
      </c>
      <c r="BJ10" s="184" t="s">
        <v>114</v>
      </c>
      <c r="BK10" s="183" t="s">
        <v>39</v>
      </c>
      <c r="BL10" s="174" t="s">
        <v>111</v>
      </c>
      <c r="BM10" s="184" t="s">
        <v>112</v>
      </c>
      <c r="BN10" s="174" t="s">
        <v>113</v>
      </c>
      <c r="BO10" s="184" t="s">
        <v>114</v>
      </c>
      <c r="BP10" s="183" t="s">
        <v>39</v>
      </c>
      <c r="BQ10" s="174" t="s">
        <v>111</v>
      </c>
      <c r="BR10" s="184" t="s">
        <v>112</v>
      </c>
      <c r="BS10" s="174" t="s">
        <v>113</v>
      </c>
      <c r="BT10" s="184" t="s">
        <v>114</v>
      </c>
      <c r="BU10" s="183" t="s">
        <v>39</v>
      </c>
      <c r="BV10" s="174" t="s">
        <v>111</v>
      </c>
      <c r="BW10" s="184" t="s">
        <v>112</v>
      </c>
      <c r="BX10" s="174" t="s">
        <v>113</v>
      </c>
      <c r="BY10" s="184" t="s">
        <v>114</v>
      </c>
    </row>
    <row r="11" spans="1:77" ht="13.5" customHeight="1">
      <c r="C11" s="185"/>
      <c r="D11" s="174"/>
      <c r="E11" s="186"/>
      <c r="F11" s="174"/>
      <c r="G11" s="186"/>
      <c r="H11" s="185"/>
      <c r="I11" s="174"/>
      <c r="J11" s="187"/>
      <c r="K11" s="174"/>
      <c r="L11" s="187"/>
      <c r="M11" s="185"/>
      <c r="N11" s="174"/>
      <c r="O11" s="187"/>
      <c r="P11" s="174"/>
      <c r="Q11" s="187"/>
      <c r="R11" s="185"/>
      <c r="S11" s="174"/>
      <c r="T11" s="187"/>
      <c r="U11" s="174"/>
      <c r="V11" s="187"/>
      <c r="W11" s="185"/>
      <c r="X11" s="174"/>
      <c r="Y11" s="187"/>
      <c r="Z11" s="174"/>
      <c r="AA11" s="187"/>
      <c r="AB11" s="185"/>
      <c r="AC11" s="174"/>
      <c r="AD11" s="187"/>
      <c r="AE11" s="174"/>
      <c r="AF11" s="187"/>
      <c r="AG11" s="185"/>
      <c r="AH11" s="174"/>
      <c r="AI11" s="187"/>
      <c r="AJ11" s="174"/>
      <c r="AK11" s="187"/>
      <c r="AL11" s="185"/>
      <c r="AM11" s="174"/>
      <c r="AN11" s="187"/>
      <c r="AO11" s="174"/>
      <c r="AP11" s="187"/>
      <c r="AQ11" s="185"/>
      <c r="AR11" s="174"/>
      <c r="AS11" s="187"/>
      <c r="AT11" s="174"/>
      <c r="AU11" s="187"/>
      <c r="AV11" s="185"/>
      <c r="AW11" s="174"/>
      <c r="AX11" s="187"/>
      <c r="AY11" s="174"/>
      <c r="AZ11" s="187"/>
      <c r="BA11" s="185"/>
      <c r="BB11" s="174"/>
      <c r="BC11" s="187"/>
      <c r="BD11" s="174"/>
      <c r="BE11" s="187"/>
      <c r="BF11" s="185"/>
      <c r="BG11" s="174"/>
      <c r="BH11" s="187"/>
      <c r="BI11" s="174"/>
      <c r="BJ11" s="187"/>
      <c r="BK11" s="185"/>
      <c r="BL11" s="174"/>
      <c r="BM11" s="187"/>
      <c r="BN11" s="174"/>
      <c r="BO11" s="187"/>
      <c r="BP11" s="185"/>
      <c r="BQ11" s="174"/>
      <c r="BR11" s="187"/>
      <c r="BS11" s="174"/>
      <c r="BT11" s="187"/>
      <c r="BU11" s="185"/>
      <c r="BV11" s="174"/>
      <c r="BW11" s="187"/>
      <c r="BX11" s="174"/>
      <c r="BY11" s="187"/>
    </row>
    <row r="12" spans="1:77" ht="13.5" customHeight="1">
      <c r="C12" s="185"/>
      <c r="D12" s="174"/>
      <c r="E12" s="186"/>
      <c r="F12" s="174"/>
      <c r="G12" s="186"/>
      <c r="H12" s="188"/>
      <c r="I12" s="174"/>
      <c r="J12" s="187"/>
      <c r="K12" s="174"/>
      <c r="L12" s="187"/>
      <c r="M12" s="185"/>
      <c r="N12" s="174"/>
      <c r="O12" s="187"/>
      <c r="P12" s="174"/>
      <c r="Q12" s="187"/>
      <c r="R12" s="185"/>
      <c r="S12" s="174"/>
      <c r="T12" s="187"/>
      <c r="U12" s="174"/>
      <c r="V12" s="187"/>
      <c r="W12" s="185"/>
      <c r="X12" s="174"/>
      <c r="Y12" s="187"/>
      <c r="Z12" s="174"/>
      <c r="AA12" s="187"/>
      <c r="AB12" s="185"/>
      <c r="AC12" s="174"/>
      <c r="AD12" s="187"/>
      <c r="AE12" s="174"/>
      <c r="AF12" s="187"/>
      <c r="AG12" s="185"/>
      <c r="AH12" s="174"/>
      <c r="AI12" s="187"/>
      <c r="AJ12" s="174"/>
      <c r="AK12" s="187"/>
      <c r="AL12" s="185"/>
      <c r="AM12" s="174"/>
      <c r="AN12" s="187"/>
      <c r="AO12" s="174"/>
      <c r="AP12" s="187"/>
      <c r="AQ12" s="185"/>
      <c r="AR12" s="174"/>
      <c r="AS12" s="187"/>
      <c r="AT12" s="174"/>
      <c r="AU12" s="187"/>
      <c r="AV12" s="185"/>
      <c r="AW12" s="174"/>
      <c r="AX12" s="187"/>
      <c r="AY12" s="174"/>
      <c r="AZ12" s="187"/>
      <c r="BA12" s="185"/>
      <c r="BB12" s="174"/>
      <c r="BC12" s="187"/>
      <c r="BD12" s="174"/>
      <c r="BE12" s="187"/>
      <c r="BF12" s="185"/>
      <c r="BG12" s="174"/>
      <c r="BH12" s="187"/>
      <c r="BI12" s="174"/>
      <c r="BJ12" s="187"/>
      <c r="BK12" s="185"/>
      <c r="BL12" s="174"/>
      <c r="BM12" s="187"/>
      <c r="BN12" s="174"/>
      <c r="BO12" s="187"/>
      <c r="BP12" s="185"/>
      <c r="BQ12" s="174"/>
      <c r="BR12" s="187"/>
      <c r="BS12" s="174"/>
      <c r="BT12" s="187"/>
      <c r="BU12" s="185"/>
      <c r="BV12" s="174"/>
      <c r="BW12" s="187"/>
      <c r="BX12" s="174"/>
      <c r="BY12" s="187"/>
    </row>
    <row r="13" spans="1:77" ht="13.5" customHeight="1">
      <c r="A13" s="189"/>
      <c r="C13" s="185"/>
      <c r="D13" s="174"/>
      <c r="E13" s="186"/>
      <c r="F13" s="174"/>
      <c r="G13" s="180"/>
      <c r="H13" s="185"/>
      <c r="I13" s="174"/>
      <c r="J13" s="187"/>
      <c r="K13" s="174"/>
      <c r="L13" s="180"/>
      <c r="M13" s="185"/>
      <c r="N13" s="174"/>
      <c r="O13" s="180"/>
      <c r="P13" s="174"/>
      <c r="Q13" s="180"/>
      <c r="R13" s="185"/>
      <c r="S13" s="174"/>
      <c r="T13" s="180"/>
      <c r="U13" s="174"/>
      <c r="V13" s="180"/>
      <c r="W13" s="185"/>
      <c r="X13" s="174"/>
      <c r="Y13" s="180"/>
      <c r="Z13" s="174"/>
      <c r="AA13" s="180"/>
      <c r="AB13" s="185"/>
      <c r="AC13" s="174"/>
      <c r="AD13" s="180"/>
      <c r="AE13" s="174"/>
      <c r="AF13" s="180"/>
      <c r="AG13" s="185"/>
      <c r="AH13" s="174"/>
      <c r="AI13" s="180"/>
      <c r="AJ13" s="174"/>
      <c r="AK13" s="180"/>
      <c r="AL13" s="185"/>
      <c r="AM13" s="174"/>
      <c r="AN13" s="180"/>
      <c r="AO13" s="174"/>
      <c r="AP13" s="180"/>
      <c r="AQ13" s="185"/>
      <c r="AR13" s="174"/>
      <c r="AS13" s="180"/>
      <c r="AT13" s="174"/>
      <c r="AU13" s="180"/>
      <c r="AV13" s="185"/>
      <c r="AW13" s="174"/>
      <c r="AX13" s="180"/>
      <c r="AY13" s="174"/>
      <c r="AZ13" s="180"/>
      <c r="BA13" s="185"/>
      <c r="BB13" s="174"/>
      <c r="BC13" s="180"/>
      <c r="BD13" s="174"/>
      <c r="BE13" s="180"/>
      <c r="BF13" s="185"/>
      <c r="BG13" s="174"/>
      <c r="BH13" s="180"/>
      <c r="BI13" s="174"/>
      <c r="BJ13" s="180"/>
      <c r="BK13" s="185"/>
      <c r="BL13" s="174"/>
      <c r="BM13" s="180"/>
      <c r="BN13" s="174"/>
      <c r="BO13" s="180"/>
      <c r="BP13" s="185"/>
      <c r="BQ13" s="174"/>
      <c r="BR13" s="180"/>
      <c r="BS13" s="174"/>
      <c r="BT13" s="180"/>
      <c r="BU13" s="185"/>
      <c r="BV13" s="174"/>
      <c r="BW13" s="180"/>
      <c r="BX13" s="174"/>
      <c r="BY13" s="180"/>
    </row>
    <row r="14" spans="1:77" ht="13.5" customHeight="1">
      <c r="C14" s="173"/>
      <c r="D14" s="174"/>
      <c r="E14" s="186"/>
      <c r="F14" s="174"/>
      <c r="G14" s="180"/>
      <c r="H14" s="173"/>
      <c r="I14" s="174"/>
      <c r="J14" s="187"/>
      <c r="K14" s="174"/>
      <c r="L14" s="180"/>
      <c r="M14" s="188"/>
      <c r="N14" s="174"/>
      <c r="O14" s="180"/>
      <c r="P14" s="174"/>
      <c r="Q14" s="180"/>
      <c r="R14" s="173"/>
      <c r="S14" s="174"/>
      <c r="T14" s="180"/>
      <c r="U14" s="174"/>
      <c r="V14" s="180"/>
      <c r="W14" s="173"/>
      <c r="X14" s="174"/>
      <c r="Y14" s="180"/>
      <c r="Z14" s="174"/>
      <c r="AA14" s="180"/>
      <c r="AB14" s="173"/>
      <c r="AC14" s="174"/>
      <c r="AD14" s="180"/>
      <c r="AE14" s="174"/>
      <c r="AF14" s="180"/>
      <c r="AG14" s="173"/>
      <c r="AH14" s="174"/>
      <c r="AI14" s="180"/>
      <c r="AJ14" s="174"/>
      <c r="AK14" s="180"/>
      <c r="AL14" s="173"/>
      <c r="AM14" s="174"/>
      <c r="AN14" s="180"/>
      <c r="AO14" s="174"/>
      <c r="AP14" s="180"/>
      <c r="AQ14" s="173"/>
      <c r="AR14" s="174"/>
      <c r="AS14" s="180"/>
      <c r="AT14" s="174"/>
      <c r="AU14" s="180"/>
      <c r="AV14" s="173"/>
      <c r="AW14" s="174"/>
      <c r="AX14" s="180"/>
      <c r="AY14" s="174"/>
      <c r="AZ14" s="180"/>
      <c r="BA14" s="173"/>
      <c r="BB14" s="174"/>
      <c r="BC14" s="180"/>
      <c r="BD14" s="174"/>
      <c r="BE14" s="180"/>
      <c r="BF14" s="173"/>
      <c r="BG14" s="174"/>
      <c r="BH14" s="180"/>
      <c r="BI14" s="174"/>
      <c r="BJ14" s="180"/>
      <c r="BK14" s="173"/>
      <c r="BL14" s="174"/>
      <c r="BM14" s="180"/>
      <c r="BN14" s="174"/>
      <c r="BO14" s="180"/>
      <c r="BP14" s="173"/>
      <c r="BQ14" s="174"/>
      <c r="BR14" s="180"/>
      <c r="BS14" s="174"/>
      <c r="BT14" s="180"/>
      <c r="BU14" s="173"/>
      <c r="BV14" s="174"/>
      <c r="BW14" s="180"/>
      <c r="BX14" s="174"/>
      <c r="BY14" s="180"/>
    </row>
    <row r="15" spans="1:77" ht="13.5" customHeight="1">
      <c r="C15" s="188"/>
      <c r="D15" s="174"/>
      <c r="E15" s="186"/>
      <c r="F15" s="174"/>
      <c r="G15" s="186"/>
      <c r="H15" s="188"/>
      <c r="I15" s="174"/>
      <c r="J15" s="187"/>
      <c r="K15" s="174"/>
      <c r="L15" s="186"/>
      <c r="M15" s="188"/>
      <c r="N15" s="174"/>
      <c r="O15" s="186"/>
      <c r="P15" s="174"/>
      <c r="Q15" s="186"/>
      <c r="R15" s="188"/>
      <c r="S15" s="174"/>
      <c r="T15" s="186"/>
      <c r="U15" s="174"/>
      <c r="V15" s="186"/>
      <c r="W15" s="188"/>
      <c r="X15" s="174"/>
      <c r="Y15" s="186"/>
      <c r="Z15" s="174"/>
      <c r="AA15" s="186"/>
      <c r="AB15" s="188"/>
      <c r="AC15" s="174"/>
      <c r="AD15" s="186"/>
      <c r="AE15" s="174"/>
      <c r="AF15" s="186"/>
      <c r="AG15" s="188"/>
      <c r="AH15" s="174"/>
      <c r="AI15" s="186"/>
      <c r="AJ15" s="174"/>
      <c r="AK15" s="186"/>
      <c r="AL15" s="188"/>
      <c r="AM15" s="174"/>
      <c r="AN15" s="186"/>
      <c r="AO15" s="174"/>
      <c r="AP15" s="186"/>
      <c r="AQ15" s="188"/>
      <c r="AR15" s="174"/>
      <c r="AS15" s="186"/>
      <c r="AT15" s="174"/>
      <c r="AU15" s="186"/>
      <c r="AV15" s="188"/>
      <c r="AW15" s="174"/>
      <c r="AX15" s="186"/>
      <c r="AY15" s="174"/>
      <c r="AZ15" s="186"/>
      <c r="BA15" s="188"/>
      <c r="BB15" s="174"/>
      <c r="BC15" s="186"/>
      <c r="BD15" s="174"/>
      <c r="BE15" s="186"/>
      <c r="BF15" s="188"/>
      <c r="BG15" s="174"/>
      <c r="BH15" s="186"/>
      <c r="BI15" s="174"/>
      <c r="BJ15" s="186"/>
      <c r="BK15" s="188"/>
      <c r="BL15" s="174"/>
      <c r="BM15" s="186"/>
      <c r="BN15" s="174"/>
      <c r="BO15" s="186"/>
      <c r="BP15" s="188"/>
      <c r="BQ15" s="174"/>
      <c r="BR15" s="186"/>
      <c r="BS15" s="174"/>
      <c r="BT15" s="186"/>
      <c r="BU15" s="188"/>
      <c r="BV15" s="174"/>
      <c r="BW15" s="186"/>
      <c r="BX15" s="174"/>
      <c r="BY15" s="186"/>
    </row>
    <row r="16" spans="1:77" ht="13.5" customHeight="1">
      <c r="C16" s="190"/>
      <c r="D16" s="174"/>
      <c r="E16" s="186"/>
      <c r="F16" s="174"/>
      <c r="G16" s="186"/>
      <c r="H16" s="190"/>
      <c r="I16" s="174"/>
      <c r="J16" s="187"/>
      <c r="K16" s="174"/>
      <c r="L16" s="186"/>
      <c r="M16" s="190"/>
      <c r="N16" s="174"/>
      <c r="O16" s="186"/>
      <c r="P16" s="174"/>
      <c r="Q16" s="186"/>
      <c r="R16" s="190"/>
      <c r="S16" s="174"/>
      <c r="T16" s="186"/>
      <c r="U16" s="174"/>
      <c r="V16" s="186"/>
      <c r="W16" s="190"/>
      <c r="X16" s="174"/>
      <c r="Y16" s="186"/>
      <c r="Z16" s="174"/>
      <c r="AA16" s="186"/>
      <c r="AB16" s="190"/>
      <c r="AC16" s="174"/>
      <c r="AD16" s="186"/>
      <c r="AE16" s="174"/>
      <c r="AF16" s="186"/>
      <c r="AG16" s="190"/>
      <c r="AH16" s="174"/>
      <c r="AI16" s="186"/>
      <c r="AJ16" s="174"/>
      <c r="AK16" s="186"/>
      <c r="AL16" s="190"/>
      <c r="AM16" s="174"/>
      <c r="AN16" s="186"/>
      <c r="AO16" s="174"/>
      <c r="AP16" s="186"/>
      <c r="AQ16" s="190"/>
      <c r="AR16" s="174"/>
      <c r="AS16" s="186"/>
      <c r="AT16" s="174"/>
      <c r="AU16" s="186"/>
      <c r="AV16" s="190"/>
      <c r="AW16" s="174"/>
      <c r="AX16" s="186"/>
      <c r="AY16" s="174"/>
      <c r="AZ16" s="186"/>
      <c r="BA16" s="190"/>
      <c r="BB16" s="174"/>
      <c r="BC16" s="186"/>
      <c r="BD16" s="174"/>
      <c r="BE16" s="186"/>
      <c r="BF16" s="190"/>
      <c r="BG16" s="174"/>
      <c r="BH16" s="186"/>
      <c r="BI16" s="174"/>
      <c r="BJ16" s="186"/>
      <c r="BK16" s="190"/>
      <c r="BL16" s="174"/>
      <c r="BM16" s="186"/>
      <c r="BN16" s="174"/>
      <c r="BO16" s="186"/>
      <c r="BP16" s="190"/>
      <c r="BQ16" s="174"/>
      <c r="BR16" s="186"/>
      <c r="BS16" s="174"/>
      <c r="BT16" s="186"/>
      <c r="BU16" s="190"/>
      <c r="BV16" s="174"/>
      <c r="BW16" s="186"/>
      <c r="BX16" s="174"/>
      <c r="BY16" s="186"/>
    </row>
    <row r="17" spans="3:77" ht="13.5" customHeight="1">
      <c r="C17" s="188"/>
      <c r="D17" s="174"/>
      <c r="E17" s="186"/>
      <c r="F17" s="174"/>
      <c r="G17" s="186"/>
      <c r="H17" s="188"/>
      <c r="I17" s="174"/>
      <c r="J17" s="187"/>
      <c r="K17" s="174"/>
      <c r="L17" s="186"/>
      <c r="M17" s="188"/>
      <c r="N17" s="174"/>
      <c r="O17" s="186"/>
      <c r="P17" s="174"/>
      <c r="Q17" s="186"/>
      <c r="R17" s="188"/>
      <c r="S17" s="174"/>
      <c r="T17" s="186"/>
      <c r="U17" s="174"/>
      <c r="V17" s="186"/>
      <c r="W17" s="188"/>
      <c r="X17" s="174"/>
      <c r="Y17" s="186"/>
      <c r="Z17" s="174"/>
      <c r="AA17" s="186"/>
      <c r="AB17" s="188"/>
      <c r="AC17" s="174"/>
      <c r="AD17" s="186"/>
      <c r="AE17" s="174"/>
      <c r="AF17" s="186"/>
      <c r="AG17" s="188"/>
      <c r="AH17" s="174"/>
      <c r="AI17" s="186"/>
      <c r="AJ17" s="174"/>
      <c r="AK17" s="186"/>
      <c r="AL17" s="188"/>
      <c r="AM17" s="174"/>
      <c r="AN17" s="186"/>
      <c r="AO17" s="174"/>
      <c r="AP17" s="186"/>
      <c r="AQ17" s="188"/>
      <c r="AR17" s="174"/>
      <c r="AS17" s="186"/>
      <c r="AT17" s="174"/>
      <c r="AU17" s="186"/>
      <c r="AV17" s="188"/>
      <c r="AW17" s="174"/>
      <c r="AX17" s="186"/>
      <c r="AY17" s="174"/>
      <c r="AZ17" s="186"/>
      <c r="BA17" s="188"/>
      <c r="BB17" s="174"/>
      <c r="BC17" s="186"/>
      <c r="BD17" s="174"/>
      <c r="BE17" s="186"/>
      <c r="BF17" s="188"/>
      <c r="BG17" s="174"/>
      <c r="BH17" s="186"/>
      <c r="BI17" s="174"/>
      <c r="BJ17" s="186"/>
      <c r="BK17" s="188"/>
      <c r="BL17" s="174"/>
      <c r="BM17" s="186"/>
      <c r="BN17" s="174"/>
      <c r="BO17" s="186"/>
      <c r="BP17" s="188"/>
      <c r="BQ17" s="174"/>
      <c r="BR17" s="186"/>
      <c r="BS17" s="174"/>
      <c r="BT17" s="186"/>
      <c r="BU17" s="188"/>
      <c r="BV17" s="174"/>
      <c r="BW17" s="186"/>
      <c r="BX17" s="174"/>
      <c r="BY17" s="186"/>
    </row>
    <row r="18" spans="3:77" ht="13.5" customHeight="1">
      <c r="C18" s="173"/>
      <c r="D18" s="174"/>
      <c r="E18" s="186"/>
      <c r="F18" s="174"/>
      <c r="G18" s="186"/>
      <c r="H18" s="173"/>
      <c r="I18" s="174"/>
      <c r="J18" s="186"/>
      <c r="K18" s="174"/>
      <c r="L18" s="186"/>
      <c r="M18" s="188"/>
      <c r="N18" s="174"/>
      <c r="O18" s="186"/>
      <c r="P18" s="174"/>
      <c r="Q18" s="186"/>
      <c r="R18" s="188"/>
      <c r="S18" s="174"/>
      <c r="T18" s="186"/>
      <c r="U18" s="174"/>
      <c r="V18" s="186"/>
      <c r="W18" s="173"/>
      <c r="X18" s="174"/>
      <c r="Y18" s="186"/>
      <c r="Z18" s="174"/>
      <c r="AA18" s="186"/>
      <c r="AB18" s="173"/>
      <c r="AC18" s="174"/>
      <c r="AD18" s="186"/>
      <c r="AE18" s="174"/>
      <c r="AF18" s="186"/>
      <c r="AG18" s="173"/>
      <c r="AH18" s="174"/>
      <c r="AI18" s="186"/>
      <c r="AJ18" s="174"/>
      <c r="AK18" s="186"/>
      <c r="AL18" s="173"/>
      <c r="AM18" s="174"/>
      <c r="AN18" s="186"/>
      <c r="AO18" s="174"/>
      <c r="AP18" s="186"/>
      <c r="AQ18" s="173"/>
      <c r="AR18" s="174"/>
      <c r="AS18" s="186"/>
      <c r="AT18" s="174"/>
      <c r="AU18" s="186"/>
      <c r="AV18" s="173"/>
      <c r="AW18" s="174"/>
      <c r="AX18" s="186"/>
      <c r="AY18" s="174"/>
      <c r="AZ18" s="186"/>
      <c r="BA18" s="173"/>
      <c r="BB18" s="174"/>
      <c r="BC18" s="186"/>
      <c r="BD18" s="174"/>
      <c r="BE18" s="186"/>
      <c r="BF18" s="173"/>
      <c r="BG18" s="174"/>
      <c r="BH18" s="186"/>
      <c r="BI18" s="174"/>
      <c r="BJ18" s="186"/>
      <c r="BK18" s="173"/>
      <c r="BL18" s="174"/>
      <c r="BM18" s="186"/>
      <c r="BN18" s="174"/>
      <c r="BO18" s="186"/>
      <c r="BP18" s="173"/>
      <c r="BQ18" s="174"/>
      <c r="BR18" s="186"/>
      <c r="BS18" s="174"/>
      <c r="BT18" s="186"/>
      <c r="BU18" s="173"/>
      <c r="BV18" s="174"/>
      <c r="BW18" s="186"/>
      <c r="BX18" s="174"/>
      <c r="BY18" s="186"/>
    </row>
    <row r="19" spans="3:77" ht="13.5" customHeight="1">
      <c r="C19" s="188"/>
      <c r="D19" s="174"/>
      <c r="E19" s="186"/>
      <c r="F19" s="174"/>
      <c r="G19" s="186"/>
      <c r="H19" s="188"/>
      <c r="I19" s="174"/>
      <c r="J19" s="186"/>
      <c r="K19" s="174"/>
      <c r="L19" s="186"/>
      <c r="M19" s="188"/>
      <c r="N19" s="174"/>
      <c r="O19" s="186"/>
      <c r="P19" s="174"/>
      <c r="Q19" s="186"/>
      <c r="R19" s="188"/>
      <c r="S19" s="174"/>
      <c r="T19" s="186"/>
      <c r="U19" s="174"/>
      <c r="V19" s="186"/>
      <c r="W19" s="188"/>
      <c r="X19" s="174"/>
      <c r="Y19" s="186"/>
      <c r="Z19" s="174"/>
      <c r="AA19" s="186"/>
      <c r="AB19" s="188"/>
      <c r="AC19" s="174"/>
      <c r="AD19" s="186"/>
      <c r="AE19" s="174"/>
      <c r="AF19" s="186"/>
      <c r="AG19" s="188"/>
      <c r="AH19" s="174"/>
      <c r="AI19" s="186"/>
      <c r="AJ19" s="174"/>
      <c r="AK19" s="186"/>
      <c r="AL19" s="188"/>
      <c r="AM19" s="174"/>
      <c r="AN19" s="186"/>
      <c r="AO19" s="174"/>
      <c r="AP19" s="186"/>
      <c r="AQ19" s="188"/>
      <c r="AR19" s="174"/>
      <c r="AS19" s="186"/>
      <c r="AT19" s="174"/>
      <c r="AU19" s="186"/>
      <c r="AV19" s="188"/>
      <c r="AW19" s="174"/>
      <c r="AX19" s="186"/>
      <c r="AY19" s="174"/>
      <c r="AZ19" s="186"/>
      <c r="BA19" s="188"/>
      <c r="BB19" s="174"/>
      <c r="BC19" s="186"/>
      <c r="BD19" s="174"/>
      <c r="BE19" s="186"/>
      <c r="BF19" s="188"/>
      <c r="BG19" s="174"/>
      <c r="BH19" s="186"/>
      <c r="BI19" s="174"/>
      <c r="BJ19" s="186"/>
      <c r="BK19" s="188"/>
      <c r="BL19" s="174"/>
      <c r="BM19" s="186"/>
      <c r="BN19" s="174"/>
      <c r="BO19" s="186"/>
      <c r="BP19" s="188"/>
      <c r="BQ19" s="174"/>
      <c r="BR19" s="186"/>
      <c r="BS19" s="174"/>
      <c r="BT19" s="186"/>
      <c r="BU19" s="188"/>
      <c r="BV19" s="174"/>
      <c r="BW19" s="186"/>
      <c r="BX19" s="174"/>
      <c r="BY19" s="186"/>
    </row>
    <row r="20" spans="3:77" ht="13.5" customHeight="1">
      <c r="C20" s="188"/>
      <c r="D20" s="174"/>
      <c r="E20" s="186"/>
      <c r="F20" s="174"/>
      <c r="G20" s="186"/>
      <c r="H20" s="188"/>
      <c r="I20" s="174"/>
      <c r="J20" s="186"/>
      <c r="K20" s="174"/>
      <c r="L20" s="186"/>
      <c r="M20" s="188"/>
      <c r="N20" s="174"/>
      <c r="O20" s="186"/>
      <c r="P20" s="174"/>
      <c r="Q20" s="186"/>
      <c r="R20" s="188"/>
      <c r="S20" s="174"/>
      <c r="T20" s="186"/>
      <c r="U20" s="174"/>
      <c r="V20" s="186"/>
      <c r="W20" s="188"/>
      <c r="X20" s="174"/>
      <c r="Y20" s="186"/>
      <c r="Z20" s="174"/>
      <c r="AA20" s="186"/>
      <c r="AB20" s="188"/>
      <c r="AC20" s="174"/>
      <c r="AD20" s="186"/>
      <c r="AE20" s="174"/>
      <c r="AF20" s="186"/>
      <c r="AG20" s="188"/>
      <c r="AH20" s="174"/>
      <c r="AI20" s="186"/>
      <c r="AJ20" s="174"/>
      <c r="AK20" s="186"/>
      <c r="AL20" s="188"/>
      <c r="AM20" s="174"/>
      <c r="AN20" s="186"/>
      <c r="AO20" s="174"/>
      <c r="AP20" s="186"/>
      <c r="AQ20" s="188"/>
      <c r="AR20" s="174"/>
      <c r="AS20" s="186"/>
      <c r="AT20" s="174"/>
      <c r="AU20" s="186"/>
      <c r="AV20" s="188"/>
      <c r="AW20" s="174"/>
      <c r="AX20" s="186"/>
      <c r="AY20" s="174"/>
      <c r="AZ20" s="186"/>
      <c r="BA20" s="188"/>
      <c r="BB20" s="174"/>
      <c r="BC20" s="186"/>
      <c r="BD20" s="174"/>
      <c r="BE20" s="186"/>
      <c r="BF20" s="188"/>
      <c r="BG20" s="174"/>
      <c r="BH20" s="186"/>
      <c r="BI20" s="174"/>
      <c r="BJ20" s="186"/>
      <c r="BK20" s="188"/>
      <c r="BL20" s="174"/>
      <c r="BM20" s="186"/>
      <c r="BN20" s="174"/>
      <c r="BO20" s="186"/>
      <c r="BP20" s="188"/>
      <c r="BQ20" s="174"/>
      <c r="BR20" s="186"/>
      <c r="BS20" s="174"/>
      <c r="BT20" s="186"/>
      <c r="BU20" s="188"/>
      <c r="BV20" s="174"/>
      <c r="BW20" s="186"/>
      <c r="BX20" s="174"/>
      <c r="BY20" s="186"/>
    </row>
    <row r="21" spans="3:77" ht="13.5" customHeight="1">
      <c r="C21" s="173"/>
      <c r="D21" s="174"/>
      <c r="E21" s="180"/>
      <c r="F21" s="174"/>
      <c r="G21" s="180"/>
      <c r="H21" s="173"/>
      <c r="I21" s="174"/>
      <c r="J21" s="180"/>
      <c r="K21" s="174"/>
      <c r="L21" s="180"/>
      <c r="M21" s="173"/>
      <c r="N21" s="174"/>
      <c r="O21" s="180"/>
      <c r="P21" s="174"/>
      <c r="Q21" s="180"/>
      <c r="R21" s="173"/>
      <c r="S21" s="174"/>
      <c r="T21" s="180"/>
      <c r="U21" s="174"/>
      <c r="V21" s="180"/>
      <c r="W21" s="173"/>
      <c r="X21" s="174"/>
      <c r="Y21" s="180"/>
      <c r="Z21" s="174"/>
      <c r="AA21" s="180"/>
      <c r="AB21" s="173"/>
      <c r="AC21" s="174"/>
      <c r="AD21" s="180"/>
      <c r="AE21" s="174"/>
      <c r="AF21" s="180"/>
      <c r="AG21" s="173"/>
      <c r="AH21" s="174"/>
      <c r="AI21" s="180"/>
      <c r="AJ21" s="174"/>
      <c r="AK21" s="180"/>
      <c r="AL21" s="173"/>
      <c r="AM21" s="174"/>
      <c r="AN21" s="180"/>
      <c r="AO21" s="174"/>
      <c r="AP21" s="180"/>
      <c r="AQ21" s="173"/>
      <c r="AR21" s="174"/>
      <c r="AS21" s="180"/>
      <c r="AT21" s="174"/>
      <c r="AU21" s="180"/>
      <c r="AV21" s="173"/>
      <c r="AW21" s="174"/>
      <c r="AX21" s="180"/>
      <c r="AY21" s="174"/>
      <c r="AZ21" s="180"/>
      <c r="BA21" s="173"/>
      <c r="BB21" s="174"/>
      <c r="BC21" s="180"/>
      <c r="BD21" s="174"/>
      <c r="BE21" s="180"/>
      <c r="BF21" s="173"/>
      <c r="BG21" s="174"/>
      <c r="BH21" s="180"/>
      <c r="BI21" s="174"/>
      <c r="BJ21" s="180"/>
      <c r="BK21" s="173"/>
      <c r="BL21" s="174"/>
      <c r="BM21" s="180"/>
      <c r="BN21" s="174"/>
      <c r="BO21" s="180"/>
      <c r="BP21" s="173"/>
      <c r="BQ21" s="174"/>
      <c r="BR21" s="180"/>
      <c r="BS21" s="174"/>
      <c r="BT21" s="180"/>
      <c r="BU21" s="173"/>
      <c r="BV21" s="174"/>
      <c r="BW21" s="180"/>
      <c r="BX21" s="174"/>
      <c r="BY21" s="180"/>
    </row>
    <row r="22" spans="3:77" ht="13.5" customHeight="1">
      <c r="C22" s="173"/>
      <c r="D22" s="174"/>
      <c r="E22" s="180"/>
      <c r="F22" s="174"/>
      <c r="G22" s="180"/>
      <c r="H22" s="173"/>
      <c r="I22" s="174"/>
      <c r="J22" s="180"/>
      <c r="K22" s="174"/>
      <c r="L22" s="180"/>
      <c r="M22" s="173"/>
      <c r="N22" s="174"/>
      <c r="O22" s="180"/>
      <c r="P22" s="174"/>
      <c r="Q22" s="180"/>
      <c r="R22" s="173"/>
      <c r="S22" s="174"/>
      <c r="T22" s="180"/>
      <c r="U22" s="174"/>
      <c r="V22" s="180"/>
      <c r="W22" s="173"/>
      <c r="X22" s="174"/>
      <c r="Y22" s="180"/>
      <c r="Z22" s="174"/>
      <c r="AA22" s="180"/>
      <c r="AB22" s="173"/>
      <c r="AC22" s="174"/>
      <c r="AD22" s="180"/>
      <c r="AE22" s="174"/>
      <c r="AF22" s="180"/>
      <c r="AG22" s="173"/>
      <c r="AH22" s="174"/>
      <c r="AI22" s="180"/>
      <c r="AJ22" s="174"/>
      <c r="AK22" s="180"/>
      <c r="AL22" s="173"/>
      <c r="AM22" s="174"/>
      <c r="AN22" s="180"/>
      <c r="AO22" s="174"/>
      <c r="AP22" s="180"/>
      <c r="AQ22" s="173"/>
      <c r="AR22" s="174"/>
      <c r="AS22" s="180"/>
      <c r="AT22" s="174"/>
      <c r="AU22" s="180"/>
      <c r="AV22" s="173"/>
      <c r="AW22" s="174"/>
      <c r="AX22" s="180"/>
      <c r="AY22" s="174"/>
      <c r="AZ22" s="180"/>
      <c r="BA22" s="173"/>
      <c r="BB22" s="174"/>
      <c r="BC22" s="180"/>
      <c r="BD22" s="174"/>
      <c r="BE22" s="180"/>
      <c r="BF22" s="173"/>
      <c r="BG22" s="174"/>
      <c r="BH22" s="180"/>
      <c r="BI22" s="174"/>
      <c r="BJ22" s="180"/>
      <c r="BK22" s="173"/>
      <c r="BL22" s="174"/>
      <c r="BM22" s="180"/>
      <c r="BN22" s="174"/>
      <c r="BO22" s="180"/>
      <c r="BP22" s="173"/>
      <c r="BQ22" s="174"/>
      <c r="BR22" s="180"/>
      <c r="BS22" s="174"/>
      <c r="BT22" s="180"/>
      <c r="BU22" s="173"/>
      <c r="BV22" s="174"/>
      <c r="BW22" s="180"/>
      <c r="BX22" s="174"/>
      <c r="BY22" s="180"/>
    </row>
    <row r="23" spans="3:77" ht="13.5" customHeight="1">
      <c r="C23" s="173"/>
      <c r="D23" s="178"/>
      <c r="E23" s="180"/>
      <c r="F23" s="178"/>
      <c r="G23" s="180"/>
      <c r="H23" s="173"/>
      <c r="I23" s="178"/>
      <c r="J23" s="180"/>
      <c r="K23" s="178"/>
      <c r="L23" s="180"/>
      <c r="M23" s="173"/>
      <c r="N23" s="178"/>
      <c r="O23" s="180"/>
      <c r="P23" s="178"/>
      <c r="Q23" s="180"/>
      <c r="R23" s="173"/>
      <c r="S23" s="178"/>
      <c r="T23" s="180"/>
      <c r="U23" s="178"/>
      <c r="V23" s="180"/>
      <c r="W23" s="173"/>
      <c r="X23" s="178"/>
      <c r="Y23" s="180"/>
      <c r="Z23" s="178"/>
      <c r="AA23" s="180"/>
      <c r="AB23" s="173"/>
      <c r="AC23" s="178"/>
      <c r="AD23" s="180"/>
      <c r="AE23" s="178"/>
      <c r="AF23" s="180"/>
      <c r="AG23" s="173"/>
      <c r="AH23" s="178"/>
      <c r="AI23" s="180"/>
      <c r="AJ23" s="178"/>
      <c r="AK23" s="180"/>
      <c r="AL23" s="173"/>
      <c r="AM23" s="178"/>
      <c r="AN23" s="180"/>
      <c r="AO23" s="178"/>
      <c r="AP23" s="180"/>
      <c r="AQ23" s="173"/>
      <c r="AR23" s="178"/>
      <c r="AS23" s="180"/>
      <c r="AT23" s="178"/>
      <c r="AU23" s="180"/>
      <c r="AV23" s="173"/>
      <c r="AW23" s="178"/>
      <c r="AX23" s="180"/>
      <c r="AY23" s="178"/>
      <c r="AZ23" s="180"/>
      <c r="BA23" s="173"/>
      <c r="BB23" s="178"/>
      <c r="BC23" s="180"/>
      <c r="BD23" s="178"/>
      <c r="BE23" s="180"/>
      <c r="BF23" s="173"/>
      <c r="BG23" s="178"/>
      <c r="BH23" s="180"/>
      <c r="BI23" s="178"/>
      <c r="BJ23" s="180"/>
      <c r="BK23" s="173"/>
      <c r="BL23" s="178"/>
      <c r="BM23" s="180"/>
      <c r="BN23" s="178"/>
      <c r="BO23" s="180"/>
      <c r="BP23" s="173"/>
      <c r="BQ23" s="178"/>
      <c r="BR23" s="180"/>
      <c r="BS23" s="178"/>
      <c r="BT23" s="180"/>
      <c r="BU23" s="173"/>
      <c r="BV23" s="178"/>
      <c r="BW23" s="180"/>
      <c r="BX23" s="178"/>
      <c r="BY23" s="180"/>
    </row>
    <row r="24" spans="3:77" ht="13.5" customHeight="1">
      <c r="C24" s="173"/>
      <c r="D24" s="178"/>
      <c r="E24" s="180"/>
      <c r="F24" s="178"/>
      <c r="G24" s="180"/>
      <c r="H24" s="173"/>
      <c r="I24" s="178"/>
      <c r="J24" s="180"/>
      <c r="K24" s="178"/>
      <c r="L24" s="180"/>
      <c r="M24" s="173"/>
      <c r="N24" s="178"/>
      <c r="O24" s="180"/>
      <c r="P24" s="178"/>
      <c r="Q24" s="180"/>
      <c r="R24" s="173"/>
      <c r="S24" s="178"/>
      <c r="T24" s="180"/>
      <c r="U24" s="178"/>
      <c r="V24" s="180"/>
      <c r="W24" s="173"/>
      <c r="X24" s="178"/>
      <c r="Y24" s="180"/>
      <c r="Z24" s="178"/>
      <c r="AA24" s="180"/>
      <c r="AB24" s="173"/>
      <c r="AC24" s="178"/>
      <c r="AD24" s="180"/>
      <c r="AE24" s="178"/>
      <c r="AF24" s="180"/>
      <c r="AG24" s="173"/>
      <c r="AH24" s="178"/>
      <c r="AI24" s="180"/>
      <c r="AJ24" s="178"/>
      <c r="AK24" s="180"/>
      <c r="AL24" s="173"/>
      <c r="AM24" s="178"/>
      <c r="AN24" s="180"/>
      <c r="AO24" s="178"/>
      <c r="AP24" s="180"/>
      <c r="AQ24" s="173"/>
      <c r="AR24" s="178"/>
      <c r="AS24" s="180"/>
      <c r="AT24" s="178"/>
      <c r="AU24" s="180"/>
      <c r="AV24" s="173"/>
      <c r="AW24" s="178"/>
      <c r="AX24" s="180"/>
      <c r="AY24" s="178"/>
      <c r="AZ24" s="180"/>
      <c r="BA24" s="173"/>
      <c r="BB24" s="178"/>
      <c r="BC24" s="180"/>
      <c r="BD24" s="178"/>
      <c r="BE24" s="180"/>
      <c r="BF24" s="173"/>
      <c r="BG24" s="178"/>
      <c r="BH24" s="180"/>
      <c r="BI24" s="178"/>
      <c r="BJ24" s="180"/>
      <c r="BK24" s="173"/>
      <c r="BL24" s="178"/>
      <c r="BM24" s="180"/>
      <c r="BN24" s="178"/>
      <c r="BO24" s="180"/>
      <c r="BP24" s="173"/>
      <c r="BQ24" s="178"/>
      <c r="BR24" s="180"/>
      <c r="BS24" s="178"/>
      <c r="BT24" s="180"/>
      <c r="BU24" s="173"/>
      <c r="BV24" s="178"/>
      <c r="BW24" s="180"/>
      <c r="BX24" s="178"/>
      <c r="BY24" s="180"/>
    </row>
    <row r="25" spans="3:77" ht="13.5" customHeight="1">
      <c r="C25" s="173"/>
      <c r="D25" s="178"/>
      <c r="E25" s="180"/>
      <c r="F25" s="178"/>
      <c r="G25" s="180"/>
      <c r="H25" s="173"/>
      <c r="I25" s="178"/>
      <c r="J25" s="180"/>
      <c r="K25" s="178"/>
      <c r="L25" s="180"/>
      <c r="M25" s="173"/>
      <c r="N25" s="178"/>
      <c r="O25" s="180"/>
      <c r="P25" s="178"/>
      <c r="Q25" s="180"/>
      <c r="R25" s="173"/>
      <c r="S25" s="178"/>
      <c r="T25" s="180"/>
      <c r="U25" s="178"/>
      <c r="V25" s="180"/>
      <c r="W25" s="173"/>
      <c r="X25" s="178"/>
      <c r="Y25" s="180"/>
      <c r="Z25" s="178"/>
      <c r="AA25" s="180"/>
      <c r="AB25" s="173"/>
      <c r="AC25" s="178"/>
      <c r="AD25" s="180"/>
      <c r="AE25" s="178"/>
      <c r="AF25" s="180"/>
      <c r="AG25" s="173"/>
      <c r="AH25" s="178"/>
      <c r="AI25" s="180"/>
      <c r="AJ25" s="178"/>
      <c r="AK25" s="180"/>
      <c r="AL25" s="173"/>
      <c r="AM25" s="178"/>
      <c r="AN25" s="180"/>
      <c r="AO25" s="178"/>
      <c r="AP25" s="180"/>
      <c r="AQ25" s="173"/>
      <c r="AR25" s="178"/>
      <c r="AS25" s="180"/>
      <c r="AT25" s="178"/>
      <c r="AU25" s="180"/>
      <c r="AV25" s="173"/>
      <c r="AW25" s="178"/>
      <c r="AX25" s="180"/>
      <c r="AY25" s="178"/>
      <c r="AZ25" s="180"/>
      <c r="BA25" s="173"/>
      <c r="BB25" s="178"/>
      <c r="BC25" s="180"/>
      <c r="BD25" s="178"/>
      <c r="BE25" s="180"/>
      <c r="BF25" s="173"/>
      <c r="BG25" s="178"/>
      <c r="BH25" s="180"/>
      <c r="BI25" s="178"/>
      <c r="BJ25" s="180"/>
      <c r="BK25" s="173"/>
      <c r="BL25" s="178"/>
      <c r="BM25" s="180"/>
      <c r="BN25" s="178"/>
      <c r="BO25" s="180"/>
      <c r="BP25" s="173"/>
      <c r="BQ25" s="178"/>
      <c r="BR25" s="180"/>
      <c r="BS25" s="178"/>
      <c r="BT25" s="180"/>
      <c r="BU25" s="173"/>
      <c r="BV25" s="178"/>
      <c r="BW25" s="180"/>
      <c r="BX25" s="178"/>
      <c r="BY25" s="180"/>
    </row>
    <row r="26" spans="3:77" ht="13.5" customHeight="1">
      <c r="C26" s="173"/>
      <c r="D26" s="178"/>
      <c r="E26" s="180"/>
      <c r="F26" s="178"/>
      <c r="G26" s="180"/>
      <c r="H26" s="173"/>
      <c r="I26" s="178"/>
      <c r="J26" s="180"/>
      <c r="K26" s="178"/>
      <c r="L26" s="180"/>
      <c r="M26" s="173"/>
      <c r="N26" s="178"/>
      <c r="O26" s="180"/>
      <c r="P26" s="178"/>
      <c r="Q26" s="180"/>
      <c r="R26" s="173"/>
      <c r="S26" s="178"/>
      <c r="T26" s="180"/>
      <c r="U26" s="178"/>
      <c r="V26" s="180"/>
      <c r="W26" s="173"/>
      <c r="X26" s="178"/>
      <c r="Y26" s="180"/>
      <c r="Z26" s="178"/>
      <c r="AA26" s="180"/>
      <c r="AB26" s="173"/>
      <c r="AC26" s="178"/>
      <c r="AD26" s="180"/>
      <c r="AE26" s="178"/>
      <c r="AF26" s="180"/>
      <c r="AG26" s="173"/>
      <c r="AH26" s="178"/>
      <c r="AI26" s="180"/>
      <c r="AJ26" s="178"/>
      <c r="AK26" s="180"/>
      <c r="AL26" s="173"/>
      <c r="AM26" s="178"/>
      <c r="AN26" s="180"/>
      <c r="AO26" s="178"/>
      <c r="AP26" s="180"/>
      <c r="AQ26" s="173"/>
      <c r="AR26" s="178"/>
      <c r="AS26" s="180"/>
      <c r="AT26" s="178"/>
      <c r="AU26" s="180"/>
      <c r="AV26" s="173"/>
      <c r="AW26" s="178"/>
      <c r="AX26" s="180"/>
      <c r="AY26" s="178"/>
      <c r="AZ26" s="180"/>
      <c r="BA26" s="173"/>
      <c r="BB26" s="178"/>
      <c r="BC26" s="180"/>
      <c r="BD26" s="178"/>
      <c r="BE26" s="180"/>
      <c r="BF26" s="173"/>
      <c r="BG26" s="178"/>
      <c r="BH26" s="180"/>
      <c r="BI26" s="178"/>
      <c r="BJ26" s="180"/>
      <c r="BK26" s="173"/>
      <c r="BL26" s="178"/>
      <c r="BM26" s="180"/>
      <c r="BN26" s="178"/>
      <c r="BO26" s="180"/>
      <c r="BP26" s="173"/>
      <c r="BQ26" s="178"/>
      <c r="BR26" s="180"/>
      <c r="BS26" s="178"/>
      <c r="BT26" s="180"/>
      <c r="BU26" s="173"/>
      <c r="BV26" s="178"/>
      <c r="BW26" s="180"/>
      <c r="BX26" s="178"/>
      <c r="BY26" s="180"/>
    </row>
    <row r="27" spans="3:77" ht="13.5" customHeight="1">
      <c r="C27" s="173"/>
      <c r="D27" s="178"/>
      <c r="E27" s="180"/>
      <c r="F27" s="178"/>
      <c r="G27" s="180"/>
      <c r="H27" s="173"/>
      <c r="I27" s="178"/>
      <c r="J27" s="180"/>
      <c r="K27" s="178"/>
      <c r="L27" s="180"/>
      <c r="M27" s="173"/>
      <c r="N27" s="178"/>
      <c r="O27" s="180"/>
      <c r="P27" s="178"/>
      <c r="Q27" s="180"/>
      <c r="R27" s="173"/>
      <c r="S27" s="178"/>
      <c r="T27" s="180"/>
      <c r="U27" s="178"/>
      <c r="V27" s="180"/>
      <c r="W27" s="173"/>
      <c r="X27" s="178"/>
      <c r="Y27" s="180"/>
      <c r="Z27" s="178"/>
      <c r="AA27" s="180"/>
      <c r="AB27" s="173"/>
      <c r="AC27" s="178"/>
      <c r="AD27" s="180"/>
      <c r="AE27" s="178"/>
      <c r="AF27" s="180"/>
      <c r="AG27" s="173"/>
      <c r="AH27" s="178"/>
      <c r="AI27" s="180"/>
      <c r="AJ27" s="178"/>
      <c r="AK27" s="180"/>
      <c r="AL27" s="173"/>
      <c r="AM27" s="178"/>
      <c r="AN27" s="180"/>
      <c r="AO27" s="178"/>
      <c r="AP27" s="180"/>
      <c r="AQ27" s="173"/>
      <c r="AR27" s="178"/>
      <c r="AS27" s="180"/>
      <c r="AT27" s="178"/>
      <c r="AU27" s="180"/>
      <c r="AV27" s="173"/>
      <c r="AW27" s="178"/>
      <c r="AX27" s="180"/>
      <c r="AY27" s="178"/>
      <c r="AZ27" s="180"/>
      <c r="BA27" s="173"/>
      <c r="BB27" s="178"/>
      <c r="BC27" s="180"/>
      <c r="BD27" s="178"/>
      <c r="BE27" s="180"/>
      <c r="BF27" s="173"/>
      <c r="BG27" s="178"/>
      <c r="BH27" s="180"/>
      <c r="BI27" s="178"/>
      <c r="BJ27" s="180"/>
      <c r="BK27" s="173"/>
      <c r="BL27" s="178"/>
      <c r="BM27" s="180"/>
      <c r="BN27" s="178"/>
      <c r="BO27" s="180"/>
      <c r="BP27" s="173"/>
      <c r="BQ27" s="178"/>
      <c r="BR27" s="180"/>
      <c r="BS27" s="178"/>
      <c r="BT27" s="180"/>
      <c r="BU27" s="173"/>
      <c r="BV27" s="178"/>
      <c r="BW27" s="180"/>
      <c r="BX27" s="178"/>
      <c r="BY27" s="180"/>
    </row>
    <row r="28" spans="3:77" ht="13.5" customHeight="1">
      <c r="C28" s="173"/>
      <c r="D28" s="178"/>
      <c r="E28" s="180"/>
      <c r="F28" s="178"/>
      <c r="G28" s="180"/>
      <c r="H28" s="173"/>
      <c r="I28" s="178"/>
      <c r="J28" s="180"/>
      <c r="K28" s="178"/>
      <c r="L28" s="180"/>
      <c r="M28" s="173"/>
      <c r="N28" s="178"/>
      <c r="O28" s="180"/>
      <c r="P28" s="178"/>
      <c r="Q28" s="180"/>
      <c r="R28" s="173"/>
      <c r="S28" s="178"/>
      <c r="T28" s="180"/>
      <c r="U28" s="178"/>
      <c r="V28" s="180"/>
      <c r="W28" s="173"/>
      <c r="X28" s="178"/>
      <c r="Y28" s="180"/>
      <c r="Z28" s="178"/>
      <c r="AA28" s="180"/>
      <c r="AB28" s="173"/>
      <c r="AC28" s="178"/>
      <c r="AD28" s="180"/>
      <c r="AE28" s="178"/>
      <c r="AF28" s="180"/>
      <c r="AG28" s="173"/>
      <c r="AH28" s="178"/>
      <c r="AI28" s="180"/>
      <c r="AJ28" s="178"/>
      <c r="AK28" s="180"/>
      <c r="AL28" s="173"/>
      <c r="AM28" s="178"/>
      <c r="AN28" s="180"/>
      <c r="AO28" s="178"/>
      <c r="AP28" s="180"/>
      <c r="AQ28" s="173"/>
      <c r="AR28" s="178"/>
      <c r="AS28" s="180"/>
      <c r="AT28" s="178"/>
      <c r="AU28" s="180"/>
      <c r="AV28" s="173"/>
      <c r="AW28" s="178"/>
      <c r="AX28" s="180"/>
      <c r="AY28" s="178"/>
      <c r="AZ28" s="180"/>
      <c r="BA28" s="173"/>
      <c r="BB28" s="178"/>
      <c r="BC28" s="180"/>
      <c r="BD28" s="178"/>
      <c r="BE28" s="180"/>
      <c r="BF28" s="173"/>
      <c r="BG28" s="178"/>
      <c r="BH28" s="180"/>
      <c r="BI28" s="178"/>
      <c r="BJ28" s="180"/>
      <c r="BK28" s="173"/>
      <c r="BL28" s="178"/>
      <c r="BM28" s="180"/>
      <c r="BN28" s="178"/>
      <c r="BO28" s="180"/>
      <c r="BP28" s="173"/>
      <c r="BQ28" s="178"/>
      <c r="BR28" s="180"/>
      <c r="BS28" s="178"/>
      <c r="BT28" s="180"/>
      <c r="BU28" s="173"/>
      <c r="BV28" s="178"/>
      <c r="BW28" s="180"/>
      <c r="BX28" s="178"/>
      <c r="BY28" s="180"/>
    </row>
    <row r="29" spans="3:77" ht="13.5" customHeight="1">
      <c r="C29" s="173"/>
      <c r="D29" s="178"/>
      <c r="E29" s="180"/>
      <c r="F29" s="178"/>
      <c r="G29" s="180"/>
      <c r="H29" s="173"/>
      <c r="I29" s="178"/>
      <c r="J29" s="180"/>
      <c r="K29" s="178"/>
      <c r="L29" s="180"/>
      <c r="M29" s="173"/>
      <c r="N29" s="178"/>
      <c r="O29" s="180"/>
      <c r="P29" s="178"/>
      <c r="Q29" s="180"/>
      <c r="R29" s="173"/>
      <c r="S29" s="178"/>
      <c r="T29" s="180"/>
      <c r="U29" s="178"/>
      <c r="V29" s="180"/>
      <c r="W29" s="173"/>
      <c r="X29" s="178"/>
      <c r="Y29" s="180"/>
      <c r="Z29" s="178"/>
      <c r="AA29" s="180"/>
      <c r="AB29" s="173"/>
      <c r="AC29" s="178"/>
      <c r="AD29" s="180"/>
      <c r="AE29" s="178"/>
      <c r="AF29" s="180"/>
      <c r="AG29" s="173"/>
      <c r="AH29" s="178"/>
      <c r="AI29" s="180"/>
      <c r="AJ29" s="178"/>
      <c r="AK29" s="180"/>
      <c r="AL29" s="173"/>
      <c r="AM29" s="178"/>
      <c r="AN29" s="180"/>
      <c r="AO29" s="178"/>
      <c r="AP29" s="180"/>
      <c r="AQ29" s="173"/>
      <c r="AR29" s="178"/>
      <c r="AS29" s="180"/>
      <c r="AT29" s="178"/>
      <c r="AU29" s="180"/>
      <c r="AV29" s="173"/>
      <c r="AW29" s="178"/>
      <c r="AX29" s="180"/>
      <c r="AY29" s="178"/>
      <c r="AZ29" s="180"/>
      <c r="BA29" s="173"/>
      <c r="BB29" s="178"/>
      <c r="BC29" s="180"/>
      <c r="BD29" s="178"/>
      <c r="BE29" s="180"/>
      <c r="BF29" s="173"/>
      <c r="BG29" s="178"/>
      <c r="BH29" s="180"/>
      <c r="BI29" s="178"/>
      <c r="BJ29" s="180"/>
      <c r="BK29" s="173"/>
      <c r="BL29" s="178"/>
      <c r="BM29" s="180"/>
      <c r="BN29" s="178"/>
      <c r="BO29" s="180"/>
      <c r="BP29" s="173"/>
      <c r="BQ29" s="178"/>
      <c r="BR29" s="180"/>
      <c r="BS29" s="178"/>
      <c r="BT29" s="180"/>
      <c r="BU29" s="173"/>
      <c r="BV29" s="178"/>
      <c r="BW29" s="180"/>
      <c r="BX29" s="178"/>
      <c r="BY29" s="180"/>
    </row>
    <row r="30" spans="3:77" ht="13.5" customHeight="1">
      <c r="C30" s="173"/>
      <c r="D30" s="178"/>
      <c r="E30" s="180"/>
      <c r="F30" s="178"/>
      <c r="G30" s="180"/>
      <c r="H30" s="173"/>
      <c r="I30" s="178"/>
      <c r="J30" s="180"/>
      <c r="K30" s="178"/>
      <c r="L30" s="180"/>
      <c r="M30" s="173"/>
      <c r="N30" s="178"/>
      <c r="O30" s="180"/>
      <c r="P30" s="178"/>
      <c r="Q30" s="180"/>
      <c r="R30" s="173"/>
      <c r="S30" s="178"/>
      <c r="T30" s="180"/>
      <c r="U30" s="178"/>
      <c r="V30" s="180"/>
      <c r="W30" s="173"/>
      <c r="X30" s="178"/>
      <c r="Y30" s="180"/>
      <c r="Z30" s="178"/>
      <c r="AA30" s="180"/>
      <c r="AB30" s="173"/>
      <c r="AC30" s="178"/>
      <c r="AD30" s="180"/>
      <c r="AE30" s="178"/>
      <c r="AF30" s="180"/>
      <c r="AG30" s="173"/>
      <c r="AH30" s="178"/>
      <c r="AI30" s="180"/>
      <c r="AJ30" s="178"/>
      <c r="AK30" s="180"/>
      <c r="AL30" s="173"/>
      <c r="AM30" s="178"/>
      <c r="AN30" s="180"/>
      <c r="AO30" s="178"/>
      <c r="AP30" s="180"/>
      <c r="AQ30" s="173"/>
      <c r="AR30" s="178"/>
      <c r="AS30" s="180"/>
      <c r="AT30" s="178"/>
      <c r="AU30" s="180"/>
      <c r="AV30" s="173"/>
      <c r="AW30" s="178"/>
      <c r="AX30" s="180"/>
      <c r="AY30" s="178"/>
      <c r="AZ30" s="180"/>
      <c r="BA30" s="173"/>
      <c r="BB30" s="178"/>
      <c r="BC30" s="180"/>
      <c r="BD30" s="178"/>
      <c r="BE30" s="180"/>
      <c r="BF30" s="173"/>
      <c r="BG30" s="178"/>
      <c r="BH30" s="180"/>
      <c r="BI30" s="178"/>
      <c r="BJ30" s="180"/>
      <c r="BK30" s="173"/>
      <c r="BL30" s="178"/>
      <c r="BM30" s="180"/>
      <c r="BN30" s="178"/>
      <c r="BO30" s="180"/>
      <c r="BP30" s="173"/>
      <c r="BQ30" s="178"/>
      <c r="BR30" s="180"/>
      <c r="BS30" s="178"/>
      <c r="BT30" s="180"/>
      <c r="BU30" s="173"/>
      <c r="BV30" s="178"/>
      <c r="BW30" s="180"/>
      <c r="BX30" s="178"/>
      <c r="BY30" s="180"/>
    </row>
    <row r="31" spans="3:77" ht="13.5" customHeight="1">
      <c r="C31" s="173"/>
      <c r="D31" s="178"/>
      <c r="E31" s="180"/>
      <c r="F31" s="178"/>
      <c r="G31" s="180"/>
      <c r="H31" s="173"/>
      <c r="I31" s="178"/>
      <c r="J31" s="180"/>
      <c r="K31" s="178"/>
      <c r="L31" s="180"/>
      <c r="M31" s="173"/>
      <c r="N31" s="178"/>
      <c r="O31" s="180"/>
      <c r="P31" s="178"/>
      <c r="Q31" s="180"/>
      <c r="R31" s="173"/>
      <c r="S31" s="178"/>
      <c r="T31" s="180"/>
      <c r="U31" s="178"/>
      <c r="V31" s="180"/>
      <c r="W31" s="173"/>
      <c r="X31" s="178"/>
      <c r="Y31" s="180"/>
      <c r="Z31" s="178"/>
      <c r="AA31" s="180"/>
      <c r="AB31" s="173"/>
      <c r="AC31" s="178"/>
      <c r="AD31" s="180"/>
      <c r="AE31" s="178"/>
      <c r="AF31" s="180"/>
      <c r="AG31" s="173"/>
      <c r="AH31" s="178"/>
      <c r="AI31" s="180"/>
      <c r="AJ31" s="178"/>
      <c r="AK31" s="180"/>
      <c r="AL31" s="173"/>
      <c r="AM31" s="178"/>
      <c r="AN31" s="180"/>
      <c r="AO31" s="178"/>
      <c r="AP31" s="180"/>
      <c r="AQ31" s="173"/>
      <c r="AR31" s="178"/>
      <c r="AS31" s="180"/>
      <c r="AT31" s="178"/>
      <c r="AU31" s="180"/>
      <c r="AV31" s="173"/>
      <c r="AW31" s="178"/>
      <c r="AX31" s="180"/>
      <c r="AY31" s="178"/>
      <c r="AZ31" s="180"/>
      <c r="BA31" s="173"/>
      <c r="BB31" s="178"/>
      <c r="BC31" s="180"/>
      <c r="BD31" s="178"/>
      <c r="BE31" s="180"/>
      <c r="BF31" s="173"/>
      <c r="BG31" s="178"/>
      <c r="BH31" s="180"/>
      <c r="BI31" s="178"/>
      <c r="BJ31" s="180"/>
      <c r="BK31" s="173"/>
      <c r="BL31" s="178"/>
      <c r="BM31" s="180"/>
      <c r="BN31" s="178"/>
      <c r="BO31" s="180"/>
      <c r="BP31" s="173"/>
      <c r="BQ31" s="178"/>
      <c r="BR31" s="180"/>
      <c r="BS31" s="178"/>
      <c r="BT31" s="180"/>
      <c r="BU31" s="173"/>
      <c r="BV31" s="178"/>
      <c r="BW31" s="180"/>
      <c r="BX31" s="178"/>
      <c r="BY31" s="180"/>
    </row>
    <row r="32" spans="3:77" ht="13.5" customHeight="1">
      <c r="C32" s="173"/>
      <c r="D32" s="178"/>
      <c r="E32" s="180"/>
      <c r="F32" s="178"/>
      <c r="G32" s="180"/>
      <c r="H32" s="173"/>
      <c r="I32" s="178"/>
      <c r="J32" s="180"/>
      <c r="K32" s="178"/>
      <c r="L32" s="180"/>
      <c r="M32" s="173"/>
      <c r="N32" s="178"/>
      <c r="O32" s="180"/>
      <c r="P32" s="178"/>
      <c r="Q32" s="180"/>
      <c r="R32" s="173"/>
      <c r="S32" s="178"/>
      <c r="T32" s="180"/>
      <c r="U32" s="178"/>
      <c r="V32" s="180"/>
      <c r="W32" s="173"/>
      <c r="X32" s="178"/>
      <c r="Y32" s="180"/>
      <c r="Z32" s="178"/>
      <c r="AA32" s="180"/>
      <c r="AB32" s="173"/>
      <c r="AC32" s="178"/>
      <c r="AD32" s="180"/>
      <c r="AE32" s="178"/>
      <c r="AF32" s="180"/>
      <c r="AG32" s="173"/>
      <c r="AH32" s="178"/>
      <c r="AI32" s="180"/>
      <c r="AJ32" s="178"/>
      <c r="AK32" s="180"/>
      <c r="AL32" s="173"/>
      <c r="AM32" s="178"/>
      <c r="AN32" s="180"/>
      <c r="AO32" s="178"/>
      <c r="AP32" s="180"/>
      <c r="AQ32" s="173"/>
      <c r="AR32" s="178"/>
      <c r="AS32" s="180"/>
      <c r="AT32" s="178"/>
      <c r="AU32" s="180"/>
      <c r="AV32" s="173"/>
      <c r="AW32" s="178"/>
      <c r="AX32" s="180"/>
      <c r="AY32" s="178"/>
      <c r="AZ32" s="180"/>
      <c r="BA32" s="173"/>
      <c r="BB32" s="178"/>
      <c r="BC32" s="180"/>
      <c r="BD32" s="178"/>
      <c r="BE32" s="180"/>
      <c r="BF32" s="173"/>
      <c r="BG32" s="178"/>
      <c r="BH32" s="180"/>
      <c r="BI32" s="178"/>
      <c r="BJ32" s="180"/>
      <c r="BK32" s="173"/>
      <c r="BL32" s="178"/>
      <c r="BM32" s="180"/>
      <c r="BN32" s="178"/>
      <c r="BO32" s="180"/>
      <c r="BP32" s="173"/>
      <c r="BQ32" s="178"/>
      <c r="BR32" s="180"/>
      <c r="BS32" s="178"/>
      <c r="BT32" s="180"/>
      <c r="BU32" s="173"/>
      <c r="BV32" s="178"/>
      <c r="BW32" s="180"/>
      <c r="BX32" s="178"/>
      <c r="BY32" s="180"/>
    </row>
    <row r="33" spans="3:77" ht="13.5" customHeight="1">
      <c r="C33" s="173"/>
      <c r="D33" s="178"/>
      <c r="E33" s="180"/>
      <c r="F33" s="178"/>
      <c r="G33" s="180"/>
      <c r="H33" s="173"/>
      <c r="I33" s="178"/>
      <c r="J33" s="180"/>
      <c r="K33" s="178"/>
      <c r="L33" s="180"/>
      <c r="M33" s="173"/>
      <c r="N33" s="178"/>
      <c r="O33" s="180"/>
      <c r="P33" s="178"/>
      <c r="Q33" s="180"/>
      <c r="R33" s="173"/>
      <c r="S33" s="178"/>
      <c r="T33" s="180"/>
      <c r="U33" s="178"/>
      <c r="V33" s="180"/>
      <c r="W33" s="173"/>
      <c r="X33" s="178"/>
      <c r="Y33" s="180"/>
      <c r="Z33" s="178"/>
      <c r="AA33" s="180"/>
      <c r="AB33" s="173"/>
      <c r="AC33" s="178"/>
      <c r="AD33" s="180"/>
      <c r="AE33" s="178"/>
      <c r="AF33" s="180"/>
      <c r="AG33" s="173"/>
      <c r="AH33" s="178"/>
      <c r="AI33" s="180"/>
      <c r="AJ33" s="178"/>
      <c r="AK33" s="180"/>
      <c r="AL33" s="173"/>
      <c r="AM33" s="178"/>
      <c r="AN33" s="180"/>
      <c r="AO33" s="178"/>
      <c r="AP33" s="180"/>
      <c r="AQ33" s="173"/>
      <c r="AR33" s="178"/>
      <c r="AS33" s="180"/>
      <c r="AT33" s="178"/>
      <c r="AU33" s="180"/>
      <c r="AV33" s="173"/>
      <c r="AW33" s="178"/>
      <c r="AX33" s="180"/>
      <c r="AY33" s="178"/>
      <c r="AZ33" s="180"/>
      <c r="BA33" s="173"/>
      <c r="BB33" s="178"/>
      <c r="BC33" s="180"/>
      <c r="BD33" s="178"/>
      <c r="BE33" s="180"/>
      <c r="BF33" s="173"/>
      <c r="BG33" s="178"/>
      <c r="BH33" s="180"/>
      <c r="BI33" s="178"/>
      <c r="BJ33" s="180"/>
      <c r="BK33" s="173"/>
      <c r="BL33" s="178"/>
      <c r="BM33" s="180"/>
      <c r="BN33" s="178"/>
      <c r="BO33" s="180"/>
      <c r="BP33" s="173"/>
      <c r="BQ33" s="178"/>
      <c r="BR33" s="180"/>
      <c r="BS33" s="178"/>
      <c r="BT33" s="180"/>
      <c r="BU33" s="173"/>
      <c r="BV33" s="178"/>
      <c r="BW33" s="180"/>
      <c r="BX33" s="178"/>
      <c r="BY33" s="180"/>
    </row>
    <row r="34" spans="3:77" ht="13.5" customHeight="1">
      <c r="C34" s="173"/>
      <c r="D34" s="178"/>
      <c r="E34" s="180"/>
      <c r="F34" s="178"/>
      <c r="G34" s="180"/>
      <c r="H34" s="173"/>
      <c r="I34" s="178"/>
      <c r="J34" s="180"/>
      <c r="K34" s="178"/>
      <c r="L34" s="180"/>
      <c r="M34" s="173"/>
      <c r="N34" s="178"/>
      <c r="O34" s="180"/>
      <c r="P34" s="178"/>
      <c r="Q34" s="180"/>
      <c r="R34" s="173"/>
      <c r="S34" s="178"/>
      <c r="T34" s="180"/>
      <c r="U34" s="178"/>
      <c r="V34" s="180"/>
      <c r="W34" s="173"/>
      <c r="X34" s="178"/>
      <c r="Y34" s="180"/>
      <c r="Z34" s="178"/>
      <c r="AA34" s="180"/>
      <c r="AB34" s="173"/>
      <c r="AC34" s="178"/>
      <c r="AD34" s="180"/>
      <c r="AE34" s="178"/>
      <c r="AF34" s="180"/>
      <c r="AG34" s="173"/>
      <c r="AH34" s="178"/>
      <c r="AI34" s="180"/>
      <c r="AJ34" s="178"/>
      <c r="AK34" s="180"/>
      <c r="AL34" s="173"/>
      <c r="AM34" s="178"/>
      <c r="AN34" s="180"/>
      <c r="AO34" s="178"/>
      <c r="AP34" s="180"/>
      <c r="AQ34" s="173"/>
      <c r="AR34" s="178"/>
      <c r="AS34" s="180"/>
      <c r="AT34" s="178"/>
      <c r="AU34" s="180"/>
      <c r="AV34" s="173"/>
      <c r="AW34" s="178"/>
      <c r="AX34" s="180"/>
      <c r="AY34" s="178"/>
      <c r="AZ34" s="180"/>
      <c r="BA34" s="173"/>
      <c r="BB34" s="178"/>
      <c r="BC34" s="180"/>
      <c r="BD34" s="178"/>
      <c r="BE34" s="180"/>
      <c r="BF34" s="173"/>
      <c r="BG34" s="178"/>
      <c r="BH34" s="180"/>
      <c r="BI34" s="178"/>
      <c r="BJ34" s="180"/>
      <c r="BK34" s="173"/>
      <c r="BL34" s="178"/>
      <c r="BM34" s="180"/>
      <c r="BN34" s="178"/>
      <c r="BO34" s="180"/>
      <c r="BP34" s="173"/>
      <c r="BQ34" s="178"/>
      <c r="BR34" s="180"/>
      <c r="BS34" s="178"/>
      <c r="BT34" s="180"/>
      <c r="BU34" s="173"/>
      <c r="BV34" s="178"/>
      <c r="BW34" s="180"/>
      <c r="BX34" s="178"/>
      <c r="BY34" s="180"/>
    </row>
    <row r="35" spans="3:77" ht="13.5" customHeight="1">
      <c r="C35" s="173"/>
      <c r="D35" s="178"/>
      <c r="E35" s="180"/>
      <c r="F35" s="178"/>
      <c r="G35" s="180"/>
      <c r="H35" s="173"/>
      <c r="I35" s="178"/>
      <c r="J35" s="180"/>
      <c r="K35" s="178"/>
      <c r="L35" s="180"/>
      <c r="M35" s="173"/>
      <c r="N35" s="178"/>
      <c r="O35" s="180"/>
      <c r="P35" s="178"/>
      <c r="Q35" s="180"/>
      <c r="R35" s="173"/>
      <c r="S35" s="178"/>
      <c r="T35" s="180"/>
      <c r="U35" s="178"/>
      <c r="V35" s="180"/>
      <c r="W35" s="173"/>
      <c r="X35" s="178"/>
      <c r="Y35" s="180"/>
      <c r="Z35" s="178"/>
      <c r="AA35" s="180"/>
      <c r="AB35" s="173"/>
      <c r="AC35" s="178"/>
      <c r="AD35" s="180"/>
      <c r="AE35" s="178"/>
      <c r="AF35" s="180"/>
      <c r="AG35" s="173"/>
      <c r="AH35" s="178"/>
      <c r="AI35" s="180"/>
      <c r="AJ35" s="178"/>
      <c r="AK35" s="180"/>
      <c r="AL35" s="173"/>
      <c r="AM35" s="178"/>
      <c r="AN35" s="180"/>
      <c r="AO35" s="178"/>
      <c r="AP35" s="180"/>
      <c r="AQ35" s="173"/>
      <c r="AR35" s="178"/>
      <c r="AS35" s="180"/>
      <c r="AT35" s="178"/>
      <c r="AU35" s="180"/>
      <c r="AV35" s="173"/>
      <c r="AW35" s="178"/>
      <c r="AX35" s="180"/>
      <c r="AY35" s="178"/>
      <c r="AZ35" s="180"/>
      <c r="BA35" s="173"/>
      <c r="BB35" s="178"/>
      <c r="BC35" s="180"/>
      <c r="BD35" s="178"/>
      <c r="BE35" s="180"/>
      <c r="BF35" s="173"/>
      <c r="BG35" s="178"/>
      <c r="BH35" s="180"/>
      <c r="BI35" s="178"/>
      <c r="BJ35" s="180"/>
      <c r="BK35" s="173"/>
      <c r="BL35" s="178"/>
      <c r="BM35" s="180"/>
      <c r="BN35" s="178"/>
      <c r="BO35" s="180"/>
      <c r="BP35" s="173"/>
      <c r="BQ35" s="178"/>
      <c r="BR35" s="180"/>
      <c r="BS35" s="178"/>
      <c r="BT35" s="180"/>
      <c r="BU35" s="173"/>
      <c r="BV35" s="178"/>
      <c r="BW35" s="180"/>
      <c r="BX35" s="178"/>
      <c r="BY35" s="180"/>
    </row>
    <row r="36" spans="3:77" ht="13.5" customHeight="1">
      <c r="C36" s="173"/>
      <c r="D36" s="178"/>
      <c r="E36" s="180"/>
      <c r="F36" s="178"/>
      <c r="G36" s="180"/>
      <c r="H36" s="173"/>
      <c r="I36" s="178"/>
      <c r="J36" s="180"/>
      <c r="K36" s="178"/>
      <c r="L36" s="180"/>
      <c r="M36" s="173"/>
      <c r="N36" s="178"/>
      <c r="O36" s="180"/>
      <c r="P36" s="178"/>
      <c r="Q36" s="180"/>
      <c r="R36" s="173"/>
      <c r="S36" s="178"/>
      <c r="T36" s="180"/>
      <c r="U36" s="178"/>
      <c r="V36" s="180"/>
      <c r="W36" s="173"/>
      <c r="X36" s="178"/>
      <c r="Y36" s="180"/>
      <c r="Z36" s="178"/>
      <c r="AA36" s="180"/>
      <c r="AB36" s="173"/>
      <c r="AC36" s="178"/>
      <c r="AD36" s="180"/>
      <c r="AE36" s="178"/>
      <c r="AF36" s="180"/>
      <c r="AG36" s="173"/>
      <c r="AH36" s="178"/>
      <c r="AI36" s="180"/>
      <c r="AJ36" s="178"/>
      <c r="AK36" s="180"/>
      <c r="AL36" s="173"/>
      <c r="AM36" s="178"/>
      <c r="AN36" s="180"/>
      <c r="AO36" s="178"/>
      <c r="AP36" s="180"/>
      <c r="AQ36" s="173"/>
      <c r="AR36" s="178"/>
      <c r="AS36" s="180"/>
      <c r="AT36" s="178"/>
      <c r="AU36" s="180"/>
      <c r="AV36" s="173"/>
      <c r="AW36" s="178"/>
      <c r="AX36" s="180"/>
      <c r="AY36" s="178"/>
      <c r="AZ36" s="180"/>
      <c r="BA36" s="173"/>
      <c r="BB36" s="178"/>
      <c r="BC36" s="180"/>
      <c r="BD36" s="178"/>
      <c r="BE36" s="180"/>
      <c r="BF36" s="173"/>
      <c r="BG36" s="178"/>
      <c r="BH36" s="180"/>
      <c r="BI36" s="178"/>
      <c r="BJ36" s="180"/>
      <c r="BK36" s="173"/>
      <c r="BL36" s="178"/>
      <c r="BM36" s="180"/>
      <c r="BN36" s="178"/>
      <c r="BO36" s="180"/>
      <c r="BP36" s="173"/>
      <c r="BQ36" s="178"/>
      <c r="BR36" s="180"/>
      <c r="BS36" s="178"/>
      <c r="BT36" s="180"/>
      <c r="BU36" s="173"/>
      <c r="BV36" s="178"/>
      <c r="BW36" s="180"/>
      <c r="BX36" s="178"/>
      <c r="BY36" s="180"/>
    </row>
    <row r="37" spans="3:77" ht="13.5" customHeight="1">
      <c r="C37" s="173"/>
      <c r="D37" s="178"/>
      <c r="E37" s="180"/>
      <c r="F37" s="178"/>
      <c r="G37" s="180"/>
      <c r="H37" s="173"/>
      <c r="I37" s="178"/>
      <c r="J37" s="180"/>
      <c r="K37" s="178"/>
      <c r="L37" s="180"/>
      <c r="M37" s="173"/>
      <c r="N37" s="178"/>
      <c r="O37" s="180"/>
      <c r="P37" s="178"/>
      <c r="Q37" s="180"/>
      <c r="R37" s="173"/>
      <c r="S37" s="178"/>
      <c r="T37" s="180"/>
      <c r="U37" s="178"/>
      <c r="V37" s="180"/>
      <c r="W37" s="173"/>
      <c r="X37" s="178"/>
      <c r="Y37" s="180"/>
      <c r="Z37" s="178"/>
      <c r="AA37" s="180"/>
      <c r="AB37" s="173"/>
      <c r="AC37" s="178"/>
      <c r="AD37" s="180"/>
      <c r="AE37" s="178"/>
      <c r="AF37" s="180"/>
      <c r="AG37" s="173"/>
      <c r="AH37" s="178"/>
      <c r="AI37" s="180"/>
      <c r="AJ37" s="178"/>
      <c r="AK37" s="180"/>
      <c r="AL37" s="173"/>
      <c r="AM37" s="178"/>
      <c r="AN37" s="180"/>
      <c r="AO37" s="178"/>
      <c r="AP37" s="180"/>
      <c r="AQ37" s="173"/>
      <c r="AR37" s="178"/>
      <c r="AS37" s="180"/>
      <c r="AT37" s="178"/>
      <c r="AU37" s="180"/>
      <c r="AV37" s="173"/>
      <c r="AW37" s="178"/>
      <c r="AX37" s="180"/>
      <c r="AY37" s="178"/>
      <c r="AZ37" s="180"/>
      <c r="BA37" s="173"/>
      <c r="BB37" s="178"/>
      <c r="BC37" s="180"/>
      <c r="BD37" s="178"/>
      <c r="BE37" s="180"/>
      <c r="BF37" s="173"/>
      <c r="BG37" s="178"/>
      <c r="BH37" s="180"/>
      <c r="BI37" s="178"/>
      <c r="BJ37" s="180"/>
      <c r="BK37" s="173"/>
      <c r="BL37" s="178"/>
      <c r="BM37" s="180"/>
      <c r="BN37" s="178"/>
      <c r="BO37" s="180"/>
      <c r="BP37" s="173"/>
      <c r="BQ37" s="178"/>
      <c r="BR37" s="180"/>
      <c r="BS37" s="178"/>
      <c r="BT37" s="180"/>
      <c r="BU37" s="173"/>
      <c r="BV37" s="178"/>
      <c r="BW37" s="180"/>
      <c r="BX37" s="178"/>
      <c r="BY37" s="180"/>
    </row>
    <row r="38" spans="3:77" ht="13.5" customHeight="1">
      <c r="C38" s="173"/>
      <c r="D38" s="178"/>
      <c r="E38" s="180"/>
      <c r="F38" s="178"/>
      <c r="G38" s="180"/>
      <c r="H38" s="173"/>
      <c r="I38" s="178"/>
      <c r="J38" s="180"/>
      <c r="K38" s="178"/>
      <c r="L38" s="180"/>
      <c r="M38" s="173"/>
      <c r="N38" s="178"/>
      <c r="O38" s="180"/>
      <c r="P38" s="178"/>
      <c r="Q38" s="180"/>
      <c r="R38" s="173"/>
      <c r="S38" s="178"/>
      <c r="T38" s="180"/>
      <c r="U38" s="178"/>
      <c r="V38" s="180"/>
      <c r="W38" s="173"/>
      <c r="X38" s="178"/>
      <c r="Y38" s="180"/>
      <c r="Z38" s="178"/>
      <c r="AA38" s="180"/>
      <c r="AB38" s="173"/>
      <c r="AC38" s="178"/>
      <c r="AD38" s="180"/>
      <c r="AE38" s="178"/>
      <c r="AF38" s="180"/>
      <c r="AG38" s="173"/>
      <c r="AH38" s="178"/>
      <c r="AI38" s="180"/>
      <c r="AJ38" s="178"/>
      <c r="AK38" s="180"/>
      <c r="AL38" s="173"/>
      <c r="AM38" s="178"/>
      <c r="AN38" s="180"/>
      <c r="AO38" s="178"/>
      <c r="AP38" s="180"/>
      <c r="AQ38" s="173"/>
      <c r="AR38" s="178"/>
      <c r="AS38" s="180"/>
      <c r="AT38" s="178"/>
      <c r="AU38" s="180"/>
      <c r="AV38" s="173"/>
      <c r="AW38" s="178"/>
      <c r="AX38" s="180"/>
      <c r="AY38" s="178"/>
      <c r="AZ38" s="180"/>
      <c r="BA38" s="173"/>
      <c r="BB38" s="178"/>
      <c r="BC38" s="180"/>
      <c r="BD38" s="178"/>
      <c r="BE38" s="180"/>
      <c r="BF38" s="173"/>
      <c r="BG38" s="178"/>
      <c r="BH38" s="180"/>
      <c r="BI38" s="178"/>
      <c r="BJ38" s="180"/>
      <c r="BK38" s="173"/>
      <c r="BL38" s="178"/>
      <c r="BM38" s="180"/>
      <c r="BN38" s="178"/>
      <c r="BO38" s="180"/>
      <c r="BP38" s="173"/>
      <c r="BQ38" s="178"/>
      <c r="BR38" s="180"/>
      <c r="BS38" s="178"/>
      <c r="BT38" s="180"/>
      <c r="BU38" s="173"/>
      <c r="BV38" s="178"/>
      <c r="BW38" s="180"/>
      <c r="BX38" s="178"/>
      <c r="BY38" s="180"/>
    </row>
    <row r="39" spans="3:77" ht="13.5" customHeight="1">
      <c r="C39" s="173"/>
      <c r="D39" s="178"/>
      <c r="E39" s="180"/>
      <c r="F39" s="178"/>
      <c r="G39" s="180"/>
      <c r="H39" s="173"/>
      <c r="I39" s="178"/>
      <c r="J39" s="180"/>
      <c r="K39" s="178"/>
      <c r="L39" s="180"/>
      <c r="M39" s="173"/>
      <c r="N39" s="178"/>
      <c r="O39" s="180"/>
      <c r="P39" s="178"/>
      <c r="Q39" s="180"/>
      <c r="R39" s="173"/>
      <c r="S39" s="178"/>
      <c r="T39" s="180"/>
      <c r="U39" s="178"/>
      <c r="V39" s="180"/>
      <c r="W39" s="173"/>
      <c r="X39" s="178"/>
      <c r="Y39" s="180"/>
      <c r="Z39" s="178"/>
      <c r="AA39" s="180"/>
      <c r="AB39" s="173"/>
      <c r="AC39" s="178"/>
      <c r="AD39" s="180"/>
      <c r="AE39" s="178"/>
      <c r="AF39" s="180"/>
      <c r="AG39" s="173"/>
      <c r="AH39" s="178"/>
      <c r="AI39" s="180"/>
      <c r="AJ39" s="178"/>
      <c r="AK39" s="180"/>
      <c r="AL39" s="173"/>
      <c r="AM39" s="178"/>
      <c r="AN39" s="180"/>
      <c r="AO39" s="178"/>
      <c r="AP39" s="180"/>
      <c r="AQ39" s="173"/>
      <c r="AR39" s="178"/>
      <c r="AS39" s="180"/>
      <c r="AT39" s="178"/>
      <c r="AU39" s="180"/>
      <c r="AV39" s="173"/>
      <c r="AW39" s="178"/>
      <c r="AX39" s="180"/>
      <c r="AY39" s="178"/>
      <c r="AZ39" s="180"/>
      <c r="BA39" s="173"/>
      <c r="BB39" s="178"/>
      <c r="BC39" s="180"/>
      <c r="BD39" s="178"/>
      <c r="BE39" s="180"/>
      <c r="BF39" s="173"/>
      <c r="BG39" s="178"/>
      <c r="BH39" s="180"/>
      <c r="BI39" s="178"/>
      <c r="BJ39" s="180"/>
      <c r="BK39" s="173"/>
      <c r="BL39" s="178"/>
      <c r="BM39" s="180"/>
      <c r="BN39" s="178"/>
      <c r="BO39" s="180"/>
      <c r="BP39" s="173"/>
      <c r="BQ39" s="178"/>
      <c r="BR39" s="180"/>
      <c r="BS39" s="178"/>
      <c r="BT39" s="180"/>
      <c r="BU39" s="173"/>
      <c r="BV39" s="178"/>
      <c r="BW39" s="180"/>
      <c r="BX39" s="178"/>
      <c r="BY39" s="180"/>
    </row>
    <row r="40" spans="3:77" ht="13.5" customHeight="1">
      <c r="C40" s="173"/>
      <c r="D40" s="178"/>
      <c r="E40" s="180"/>
      <c r="F40" s="178"/>
      <c r="G40" s="180"/>
      <c r="H40" s="173"/>
      <c r="I40" s="178"/>
      <c r="J40" s="180"/>
      <c r="K40" s="178"/>
      <c r="L40" s="180"/>
      <c r="M40" s="173"/>
      <c r="N40" s="178"/>
      <c r="O40" s="180"/>
      <c r="P40" s="178"/>
      <c r="Q40" s="180"/>
      <c r="R40" s="173"/>
      <c r="S40" s="178"/>
      <c r="T40" s="180"/>
      <c r="U40" s="178"/>
      <c r="V40" s="180"/>
      <c r="W40" s="173"/>
      <c r="X40" s="178"/>
      <c r="Y40" s="180"/>
      <c r="Z40" s="178"/>
      <c r="AA40" s="180"/>
      <c r="AB40" s="173"/>
      <c r="AC40" s="178"/>
      <c r="AD40" s="180"/>
      <c r="AE40" s="178"/>
      <c r="AF40" s="180"/>
      <c r="AG40" s="173"/>
      <c r="AH40" s="178"/>
      <c r="AI40" s="180"/>
      <c r="AJ40" s="178"/>
      <c r="AK40" s="180"/>
      <c r="AL40" s="173"/>
      <c r="AM40" s="178"/>
      <c r="AN40" s="180"/>
      <c r="AO40" s="178"/>
      <c r="AP40" s="180"/>
      <c r="AQ40" s="173"/>
      <c r="AR40" s="178"/>
      <c r="AS40" s="180"/>
      <c r="AT40" s="178"/>
      <c r="AU40" s="180"/>
      <c r="AV40" s="173"/>
      <c r="AW40" s="178"/>
      <c r="AX40" s="180"/>
      <c r="AY40" s="178"/>
      <c r="AZ40" s="180"/>
      <c r="BA40" s="173"/>
      <c r="BB40" s="178"/>
      <c r="BC40" s="180"/>
      <c r="BD40" s="178"/>
      <c r="BE40" s="180"/>
      <c r="BF40" s="173"/>
      <c r="BG40" s="178"/>
      <c r="BH40" s="180"/>
      <c r="BI40" s="178"/>
      <c r="BJ40" s="180"/>
      <c r="BK40" s="173"/>
      <c r="BL40" s="178"/>
      <c r="BM40" s="180"/>
      <c r="BN40" s="178"/>
      <c r="BO40" s="180"/>
      <c r="BP40" s="173"/>
      <c r="BQ40" s="178"/>
      <c r="BR40" s="180"/>
      <c r="BS40" s="178"/>
      <c r="BT40" s="180"/>
      <c r="BU40" s="173"/>
      <c r="BV40" s="178"/>
      <c r="BW40" s="180"/>
      <c r="BX40" s="178"/>
      <c r="BY40" s="180"/>
    </row>
    <row r="41" spans="3:77" ht="13.5" customHeight="1">
      <c r="C41" s="173"/>
      <c r="D41" s="178"/>
      <c r="E41" s="180"/>
      <c r="F41" s="178"/>
      <c r="G41" s="180"/>
      <c r="H41" s="173"/>
      <c r="I41" s="178"/>
      <c r="J41" s="180"/>
      <c r="K41" s="178"/>
      <c r="L41" s="180"/>
      <c r="M41" s="173"/>
      <c r="N41" s="178"/>
      <c r="O41" s="180"/>
      <c r="P41" s="178"/>
      <c r="Q41" s="180"/>
      <c r="R41" s="173"/>
      <c r="S41" s="178"/>
      <c r="T41" s="180"/>
      <c r="U41" s="178"/>
      <c r="V41" s="180"/>
      <c r="W41" s="173"/>
      <c r="X41" s="178"/>
      <c r="Y41" s="180"/>
      <c r="Z41" s="178"/>
      <c r="AA41" s="180"/>
      <c r="AB41" s="173"/>
      <c r="AC41" s="178"/>
      <c r="AD41" s="180"/>
      <c r="AE41" s="178"/>
      <c r="AF41" s="180"/>
      <c r="AG41" s="173"/>
      <c r="AH41" s="178"/>
      <c r="AI41" s="180"/>
      <c r="AJ41" s="178"/>
      <c r="AK41" s="180"/>
      <c r="AL41" s="173"/>
      <c r="AM41" s="178"/>
      <c r="AN41" s="180"/>
      <c r="AO41" s="178"/>
      <c r="AP41" s="180"/>
      <c r="AQ41" s="173"/>
      <c r="AR41" s="178"/>
      <c r="AS41" s="180"/>
      <c r="AT41" s="178"/>
      <c r="AU41" s="180"/>
      <c r="AV41" s="173"/>
      <c r="AW41" s="178"/>
      <c r="AX41" s="180"/>
      <c r="AY41" s="178"/>
      <c r="AZ41" s="180"/>
      <c r="BA41" s="173"/>
      <c r="BB41" s="178"/>
      <c r="BC41" s="180"/>
      <c r="BD41" s="178"/>
      <c r="BE41" s="180"/>
      <c r="BF41" s="173"/>
      <c r="BG41" s="178"/>
      <c r="BH41" s="180"/>
      <c r="BI41" s="178"/>
      <c r="BJ41" s="180"/>
      <c r="BK41" s="173"/>
      <c r="BL41" s="178"/>
      <c r="BM41" s="180"/>
      <c r="BN41" s="178"/>
      <c r="BO41" s="180"/>
      <c r="BP41" s="173"/>
      <c r="BQ41" s="178"/>
      <c r="BR41" s="180"/>
      <c r="BS41" s="178"/>
      <c r="BT41" s="180"/>
      <c r="BU41" s="173"/>
      <c r="BV41" s="178"/>
      <c r="BW41" s="180"/>
      <c r="BX41" s="178"/>
      <c r="BY41" s="180"/>
    </row>
    <row r="42" spans="3:77" ht="13.5" customHeight="1">
      <c r="C42" s="173"/>
      <c r="D42" s="178"/>
      <c r="E42" s="180"/>
      <c r="F42" s="178"/>
      <c r="G42" s="180"/>
      <c r="H42" s="173"/>
      <c r="I42" s="178"/>
      <c r="J42" s="180"/>
      <c r="K42" s="178"/>
      <c r="L42" s="180"/>
      <c r="M42" s="173"/>
      <c r="N42" s="178"/>
      <c r="O42" s="180"/>
      <c r="P42" s="178"/>
      <c r="Q42" s="180"/>
      <c r="R42" s="173"/>
      <c r="S42" s="178"/>
      <c r="T42" s="180"/>
      <c r="U42" s="178"/>
      <c r="V42" s="180"/>
      <c r="W42" s="173"/>
      <c r="X42" s="178"/>
      <c r="Y42" s="180"/>
      <c r="Z42" s="178"/>
      <c r="AA42" s="180"/>
      <c r="AB42" s="173"/>
      <c r="AC42" s="178"/>
      <c r="AD42" s="180"/>
      <c r="AE42" s="178"/>
      <c r="AF42" s="180"/>
      <c r="AG42" s="173"/>
      <c r="AH42" s="178"/>
      <c r="AI42" s="180"/>
      <c r="AJ42" s="178"/>
      <c r="AK42" s="180"/>
      <c r="AL42" s="173"/>
      <c r="AM42" s="178"/>
      <c r="AN42" s="180"/>
      <c r="AO42" s="178"/>
      <c r="AP42" s="180"/>
      <c r="AQ42" s="173"/>
      <c r="AR42" s="178"/>
      <c r="AS42" s="180"/>
      <c r="AT42" s="178"/>
      <c r="AU42" s="180"/>
      <c r="AV42" s="173"/>
      <c r="AW42" s="178"/>
      <c r="AX42" s="180"/>
      <c r="AY42" s="178"/>
      <c r="AZ42" s="180"/>
      <c r="BA42" s="173"/>
      <c r="BB42" s="178"/>
      <c r="BC42" s="180"/>
      <c r="BD42" s="178"/>
      <c r="BE42" s="180"/>
      <c r="BF42" s="173"/>
      <c r="BG42" s="178"/>
      <c r="BH42" s="180"/>
      <c r="BI42" s="178"/>
      <c r="BJ42" s="180"/>
      <c r="BK42" s="173"/>
      <c r="BL42" s="178"/>
      <c r="BM42" s="180"/>
      <c r="BN42" s="178"/>
      <c r="BO42" s="180"/>
      <c r="BP42" s="173"/>
      <c r="BQ42" s="178"/>
      <c r="BR42" s="180"/>
      <c r="BS42" s="178"/>
      <c r="BT42" s="180"/>
      <c r="BU42" s="173"/>
      <c r="BV42" s="178"/>
      <c r="BW42" s="180"/>
      <c r="BX42" s="178"/>
      <c r="BY42" s="180"/>
    </row>
    <row r="43" spans="3:77" ht="13.5" customHeight="1">
      <c r="C43" s="173"/>
      <c r="D43" s="178"/>
      <c r="E43" s="180"/>
      <c r="F43" s="178"/>
      <c r="G43" s="180"/>
      <c r="H43" s="173"/>
      <c r="I43" s="178"/>
      <c r="J43" s="180"/>
      <c r="K43" s="178"/>
      <c r="L43" s="180"/>
      <c r="M43" s="173"/>
      <c r="N43" s="178"/>
      <c r="O43" s="180"/>
      <c r="P43" s="178"/>
      <c r="Q43" s="180"/>
      <c r="R43" s="173"/>
      <c r="S43" s="178"/>
      <c r="T43" s="180"/>
      <c r="U43" s="178"/>
      <c r="V43" s="180"/>
      <c r="W43" s="173"/>
      <c r="X43" s="178"/>
      <c r="Y43" s="180"/>
      <c r="Z43" s="178"/>
      <c r="AA43" s="180"/>
      <c r="AB43" s="173"/>
      <c r="AC43" s="178"/>
      <c r="AD43" s="180"/>
      <c r="AE43" s="178"/>
      <c r="AF43" s="180"/>
      <c r="AG43" s="173"/>
      <c r="AH43" s="178"/>
      <c r="AI43" s="180"/>
      <c r="AJ43" s="178"/>
      <c r="AK43" s="180"/>
      <c r="AL43" s="173"/>
      <c r="AM43" s="178"/>
      <c r="AN43" s="180"/>
      <c r="AO43" s="178"/>
      <c r="AP43" s="180"/>
      <c r="AQ43" s="173"/>
      <c r="AR43" s="178"/>
      <c r="AS43" s="180"/>
      <c r="AT43" s="178"/>
      <c r="AU43" s="180"/>
      <c r="AV43" s="173"/>
      <c r="AW43" s="178"/>
      <c r="AX43" s="180"/>
      <c r="AY43" s="178"/>
      <c r="AZ43" s="180"/>
      <c r="BA43" s="173"/>
      <c r="BB43" s="178"/>
      <c r="BC43" s="180"/>
      <c r="BD43" s="178"/>
      <c r="BE43" s="180"/>
      <c r="BF43" s="173"/>
      <c r="BG43" s="178"/>
      <c r="BH43" s="180"/>
      <c r="BI43" s="178"/>
      <c r="BJ43" s="180"/>
      <c r="BK43" s="173"/>
      <c r="BL43" s="178"/>
      <c r="BM43" s="180"/>
      <c r="BN43" s="178"/>
      <c r="BO43" s="180"/>
      <c r="BP43" s="173"/>
      <c r="BQ43" s="178"/>
      <c r="BR43" s="180"/>
      <c r="BS43" s="178"/>
      <c r="BT43" s="180"/>
      <c r="BU43" s="173"/>
      <c r="BV43" s="178"/>
      <c r="BW43" s="180"/>
      <c r="BX43" s="178"/>
      <c r="BY43" s="180"/>
    </row>
    <row r="44" spans="3:77" ht="13.5" customHeight="1">
      <c r="C44" s="173"/>
      <c r="D44" s="178"/>
      <c r="E44" s="180"/>
      <c r="F44" s="178"/>
      <c r="G44" s="180"/>
      <c r="H44" s="173"/>
      <c r="I44" s="178"/>
      <c r="J44" s="180"/>
      <c r="K44" s="178"/>
      <c r="L44" s="180"/>
      <c r="M44" s="173"/>
      <c r="N44" s="178"/>
      <c r="O44" s="180"/>
      <c r="P44" s="178"/>
      <c r="Q44" s="180"/>
      <c r="R44" s="173"/>
      <c r="S44" s="178"/>
      <c r="T44" s="180"/>
      <c r="U44" s="178"/>
      <c r="V44" s="180"/>
      <c r="W44" s="173"/>
      <c r="X44" s="178"/>
      <c r="Y44" s="180"/>
      <c r="Z44" s="178"/>
      <c r="AA44" s="180"/>
      <c r="AB44" s="173"/>
      <c r="AC44" s="178"/>
      <c r="AD44" s="180"/>
      <c r="AE44" s="178"/>
      <c r="AF44" s="180"/>
      <c r="AG44" s="173"/>
      <c r="AH44" s="178"/>
      <c r="AI44" s="180"/>
      <c r="AJ44" s="178"/>
      <c r="AK44" s="180"/>
      <c r="AL44" s="173"/>
      <c r="AM44" s="178"/>
      <c r="AN44" s="180"/>
      <c r="AO44" s="178"/>
      <c r="AP44" s="180"/>
      <c r="AQ44" s="173"/>
      <c r="AR44" s="178"/>
      <c r="AS44" s="180"/>
      <c r="AT44" s="178"/>
      <c r="AU44" s="180"/>
      <c r="AV44" s="173"/>
      <c r="AW44" s="178"/>
      <c r="AX44" s="180"/>
      <c r="AY44" s="178"/>
      <c r="AZ44" s="180"/>
      <c r="BA44" s="173"/>
      <c r="BB44" s="178"/>
      <c r="BC44" s="180"/>
      <c r="BD44" s="178"/>
      <c r="BE44" s="180"/>
      <c r="BF44" s="173"/>
      <c r="BG44" s="178"/>
      <c r="BH44" s="180"/>
      <c r="BI44" s="178"/>
      <c r="BJ44" s="180"/>
      <c r="BK44" s="173"/>
      <c r="BL44" s="178"/>
      <c r="BM44" s="180"/>
      <c r="BN44" s="178"/>
      <c r="BO44" s="180"/>
      <c r="BP44" s="173"/>
      <c r="BQ44" s="178"/>
      <c r="BR44" s="180"/>
      <c r="BS44" s="178"/>
      <c r="BT44" s="180"/>
      <c r="BU44" s="173"/>
      <c r="BV44" s="178"/>
      <c r="BW44" s="180"/>
      <c r="BX44" s="178"/>
      <c r="BY44" s="180"/>
    </row>
    <row r="45" spans="3:77" ht="13.5" customHeight="1">
      <c r="C45" s="173"/>
      <c r="D45" s="178"/>
      <c r="E45" s="180"/>
      <c r="F45" s="178"/>
      <c r="G45" s="180"/>
      <c r="H45" s="173"/>
      <c r="I45" s="178"/>
      <c r="J45" s="180"/>
      <c r="K45" s="178"/>
      <c r="L45" s="180"/>
      <c r="M45" s="173"/>
      <c r="N45" s="178"/>
      <c r="O45" s="180"/>
      <c r="P45" s="178"/>
      <c r="Q45" s="180"/>
      <c r="R45" s="173"/>
      <c r="S45" s="178"/>
      <c r="T45" s="180"/>
      <c r="U45" s="178"/>
      <c r="V45" s="180"/>
      <c r="W45" s="173"/>
      <c r="X45" s="178"/>
      <c r="Y45" s="180"/>
      <c r="Z45" s="178"/>
      <c r="AA45" s="180"/>
      <c r="AB45" s="173"/>
      <c r="AC45" s="178"/>
      <c r="AD45" s="180"/>
      <c r="AE45" s="178"/>
      <c r="AF45" s="180"/>
      <c r="AG45" s="173"/>
      <c r="AH45" s="178"/>
      <c r="AI45" s="180"/>
      <c r="AJ45" s="178"/>
      <c r="AK45" s="180"/>
      <c r="AL45" s="173"/>
      <c r="AM45" s="178"/>
      <c r="AN45" s="180"/>
      <c r="AO45" s="178"/>
      <c r="AP45" s="180"/>
      <c r="AQ45" s="173"/>
      <c r="AR45" s="178"/>
      <c r="AS45" s="180"/>
      <c r="AT45" s="178"/>
      <c r="AU45" s="180"/>
      <c r="AV45" s="173"/>
      <c r="AW45" s="178"/>
      <c r="AX45" s="180"/>
      <c r="AY45" s="178"/>
      <c r="AZ45" s="180"/>
      <c r="BA45" s="173"/>
      <c r="BB45" s="178"/>
      <c r="BC45" s="180"/>
      <c r="BD45" s="178"/>
      <c r="BE45" s="180"/>
      <c r="BF45" s="173"/>
      <c r="BG45" s="178"/>
      <c r="BH45" s="180"/>
      <c r="BI45" s="178"/>
      <c r="BJ45" s="180"/>
      <c r="BK45" s="173"/>
      <c r="BL45" s="178"/>
      <c r="BM45" s="180"/>
      <c r="BN45" s="178"/>
      <c r="BO45" s="180"/>
      <c r="BP45" s="173"/>
      <c r="BQ45" s="178"/>
      <c r="BR45" s="180"/>
      <c r="BS45" s="178"/>
      <c r="BT45" s="180"/>
      <c r="BU45" s="173"/>
      <c r="BV45" s="178"/>
      <c r="BW45" s="180"/>
      <c r="BX45" s="178"/>
      <c r="BY45" s="180"/>
    </row>
    <row r="46" spans="3:77" ht="13.5" customHeight="1">
      <c r="C46" s="173"/>
      <c r="D46" s="178"/>
      <c r="E46" s="180"/>
      <c r="F46" s="178"/>
      <c r="G46" s="180"/>
      <c r="H46" s="173"/>
      <c r="I46" s="178"/>
      <c r="J46" s="180"/>
      <c r="K46" s="178"/>
      <c r="L46" s="180"/>
      <c r="M46" s="173"/>
      <c r="N46" s="178"/>
      <c r="O46" s="180"/>
      <c r="P46" s="178"/>
      <c r="Q46" s="180"/>
      <c r="R46" s="173"/>
      <c r="S46" s="178"/>
      <c r="T46" s="180"/>
      <c r="U46" s="178"/>
      <c r="V46" s="180"/>
      <c r="W46" s="173"/>
      <c r="X46" s="178"/>
      <c r="Y46" s="180"/>
      <c r="Z46" s="178"/>
      <c r="AA46" s="180"/>
      <c r="AB46" s="173"/>
      <c r="AC46" s="178"/>
      <c r="AD46" s="180"/>
      <c r="AE46" s="178"/>
      <c r="AF46" s="180"/>
      <c r="AG46" s="173"/>
      <c r="AH46" s="178"/>
      <c r="AI46" s="180"/>
      <c r="AJ46" s="178"/>
      <c r="AK46" s="180"/>
      <c r="AL46" s="173"/>
      <c r="AM46" s="178"/>
      <c r="AN46" s="180"/>
      <c r="AO46" s="178"/>
      <c r="AP46" s="180"/>
      <c r="AQ46" s="173"/>
      <c r="AR46" s="178"/>
      <c r="AS46" s="180"/>
      <c r="AT46" s="178"/>
      <c r="AU46" s="180"/>
      <c r="AV46" s="173"/>
      <c r="AW46" s="178"/>
      <c r="AX46" s="180"/>
      <c r="AY46" s="178"/>
      <c r="AZ46" s="180"/>
      <c r="BA46" s="173"/>
      <c r="BB46" s="178"/>
      <c r="BC46" s="180"/>
      <c r="BD46" s="178"/>
      <c r="BE46" s="180"/>
      <c r="BF46" s="173"/>
      <c r="BG46" s="178"/>
      <c r="BH46" s="180"/>
      <c r="BI46" s="178"/>
      <c r="BJ46" s="180"/>
      <c r="BK46" s="173"/>
      <c r="BL46" s="178"/>
      <c r="BM46" s="180"/>
      <c r="BN46" s="178"/>
      <c r="BO46" s="180"/>
      <c r="BP46" s="173"/>
      <c r="BQ46" s="178"/>
      <c r="BR46" s="180"/>
      <c r="BS46" s="178"/>
      <c r="BT46" s="180"/>
      <c r="BU46" s="173"/>
      <c r="BV46" s="178"/>
      <c r="BW46" s="180"/>
      <c r="BX46" s="178"/>
      <c r="BY46" s="180"/>
    </row>
    <row r="47" spans="3:77" ht="13.5" customHeight="1">
      <c r="C47" s="173"/>
      <c r="D47" s="178"/>
      <c r="E47" s="180"/>
      <c r="F47" s="178"/>
      <c r="G47" s="180"/>
      <c r="H47" s="173"/>
      <c r="I47" s="178"/>
      <c r="J47" s="180"/>
      <c r="K47" s="178"/>
      <c r="L47" s="180"/>
      <c r="M47" s="173"/>
      <c r="N47" s="178"/>
      <c r="O47" s="180"/>
      <c r="P47" s="178"/>
      <c r="Q47" s="180"/>
      <c r="R47" s="173"/>
      <c r="S47" s="178"/>
      <c r="T47" s="180"/>
      <c r="U47" s="178"/>
      <c r="V47" s="180"/>
      <c r="W47" s="173"/>
      <c r="X47" s="178"/>
      <c r="Y47" s="180"/>
      <c r="Z47" s="178"/>
      <c r="AA47" s="180"/>
      <c r="AB47" s="173"/>
      <c r="AC47" s="178"/>
      <c r="AD47" s="180"/>
      <c r="AE47" s="178"/>
      <c r="AF47" s="180"/>
      <c r="AG47" s="173"/>
      <c r="AH47" s="178"/>
      <c r="AI47" s="180"/>
      <c r="AJ47" s="178"/>
      <c r="AK47" s="180"/>
      <c r="AL47" s="173"/>
      <c r="AM47" s="178"/>
      <c r="AN47" s="180"/>
      <c r="AO47" s="178"/>
      <c r="AP47" s="180"/>
      <c r="AQ47" s="173"/>
      <c r="AR47" s="178"/>
      <c r="AS47" s="180"/>
      <c r="AT47" s="178"/>
      <c r="AU47" s="180"/>
      <c r="AV47" s="173"/>
      <c r="AW47" s="178"/>
      <c r="AX47" s="180"/>
      <c r="AY47" s="178"/>
      <c r="AZ47" s="180"/>
      <c r="BA47" s="173"/>
      <c r="BB47" s="178"/>
      <c r="BC47" s="180"/>
      <c r="BD47" s="178"/>
      <c r="BE47" s="180"/>
      <c r="BF47" s="173"/>
      <c r="BG47" s="178"/>
      <c r="BH47" s="180"/>
      <c r="BI47" s="178"/>
      <c r="BJ47" s="180"/>
      <c r="BK47" s="173"/>
      <c r="BL47" s="178"/>
      <c r="BM47" s="180"/>
      <c r="BN47" s="178"/>
      <c r="BO47" s="180"/>
      <c r="BP47" s="173"/>
      <c r="BQ47" s="178"/>
      <c r="BR47" s="180"/>
      <c r="BS47" s="178"/>
      <c r="BT47" s="180"/>
      <c r="BU47" s="173"/>
      <c r="BV47" s="178"/>
      <c r="BW47" s="180"/>
      <c r="BX47" s="178"/>
      <c r="BY47" s="180"/>
    </row>
    <row r="48" spans="3:77" ht="13.5" customHeight="1">
      <c r="C48" s="173"/>
      <c r="D48" s="178"/>
      <c r="E48" s="180"/>
      <c r="F48" s="178"/>
      <c r="G48" s="180"/>
      <c r="H48" s="173"/>
      <c r="I48" s="178"/>
      <c r="J48" s="180"/>
      <c r="K48" s="178"/>
      <c r="L48" s="180"/>
      <c r="M48" s="173"/>
      <c r="N48" s="178"/>
      <c r="O48" s="180"/>
      <c r="P48" s="178"/>
      <c r="Q48" s="180"/>
      <c r="R48" s="173"/>
      <c r="S48" s="178"/>
      <c r="T48" s="180"/>
      <c r="U48" s="178"/>
      <c r="V48" s="180"/>
      <c r="W48" s="173"/>
      <c r="X48" s="178"/>
      <c r="Y48" s="180"/>
      <c r="Z48" s="178"/>
      <c r="AA48" s="180"/>
      <c r="AB48" s="173"/>
      <c r="AC48" s="178"/>
      <c r="AD48" s="180"/>
      <c r="AE48" s="178"/>
      <c r="AF48" s="180"/>
      <c r="AG48" s="173"/>
      <c r="AH48" s="178"/>
      <c r="AI48" s="180"/>
      <c r="AJ48" s="178"/>
      <c r="AK48" s="180"/>
      <c r="AL48" s="173"/>
      <c r="AM48" s="178"/>
      <c r="AN48" s="180"/>
      <c r="AO48" s="178"/>
      <c r="AP48" s="180"/>
      <c r="AQ48" s="173"/>
      <c r="AR48" s="178"/>
      <c r="AS48" s="180"/>
      <c r="AT48" s="178"/>
      <c r="AU48" s="180"/>
      <c r="AV48" s="173"/>
      <c r="AW48" s="178"/>
      <c r="AX48" s="180"/>
      <c r="AY48" s="178"/>
      <c r="AZ48" s="180"/>
      <c r="BA48" s="173"/>
      <c r="BB48" s="178"/>
      <c r="BC48" s="180"/>
      <c r="BD48" s="178"/>
      <c r="BE48" s="180"/>
      <c r="BF48" s="173"/>
      <c r="BG48" s="178"/>
      <c r="BH48" s="180"/>
      <c r="BI48" s="178"/>
      <c r="BJ48" s="180"/>
      <c r="BK48" s="173"/>
      <c r="BL48" s="178"/>
      <c r="BM48" s="180"/>
      <c r="BN48" s="178"/>
      <c r="BO48" s="180"/>
      <c r="BP48" s="173"/>
      <c r="BQ48" s="178"/>
      <c r="BR48" s="180"/>
      <c r="BS48" s="178"/>
      <c r="BT48" s="180"/>
      <c r="BU48" s="173"/>
      <c r="BV48" s="178"/>
      <c r="BW48" s="180"/>
      <c r="BX48" s="178"/>
      <c r="BY48" s="180"/>
    </row>
    <row r="49" spans="3:77" ht="13.5" customHeight="1">
      <c r="C49" s="173"/>
      <c r="D49" s="178"/>
      <c r="E49" s="180"/>
      <c r="F49" s="178"/>
      <c r="G49" s="180"/>
      <c r="H49" s="173"/>
      <c r="I49" s="178"/>
      <c r="J49" s="180"/>
      <c r="K49" s="178"/>
      <c r="L49" s="180"/>
      <c r="M49" s="173"/>
      <c r="N49" s="178"/>
      <c r="O49" s="180"/>
      <c r="P49" s="178"/>
      <c r="Q49" s="180"/>
      <c r="R49" s="173"/>
      <c r="S49" s="178"/>
      <c r="T49" s="180"/>
      <c r="U49" s="178"/>
      <c r="V49" s="180"/>
      <c r="W49" s="173"/>
      <c r="X49" s="178"/>
      <c r="Y49" s="180"/>
      <c r="Z49" s="178"/>
      <c r="AA49" s="180"/>
      <c r="AB49" s="173"/>
      <c r="AC49" s="178"/>
      <c r="AD49" s="180"/>
      <c r="AE49" s="178"/>
      <c r="AF49" s="180"/>
      <c r="AG49" s="173"/>
      <c r="AH49" s="178"/>
      <c r="AI49" s="180"/>
      <c r="AJ49" s="178"/>
      <c r="AK49" s="180"/>
      <c r="AL49" s="173"/>
      <c r="AM49" s="178"/>
      <c r="AN49" s="180"/>
      <c r="AO49" s="178"/>
      <c r="AP49" s="180"/>
      <c r="AQ49" s="173"/>
      <c r="AR49" s="178"/>
      <c r="AS49" s="180"/>
      <c r="AT49" s="178"/>
      <c r="AU49" s="180"/>
      <c r="AV49" s="173"/>
      <c r="AW49" s="178"/>
      <c r="AX49" s="180"/>
      <c r="AY49" s="178"/>
      <c r="AZ49" s="180"/>
      <c r="BA49" s="173"/>
      <c r="BB49" s="178"/>
      <c r="BC49" s="180"/>
      <c r="BD49" s="178"/>
      <c r="BE49" s="180"/>
      <c r="BF49" s="173"/>
      <c r="BG49" s="178"/>
      <c r="BH49" s="180"/>
      <c r="BI49" s="178"/>
      <c r="BJ49" s="180"/>
      <c r="BK49" s="173"/>
      <c r="BL49" s="178"/>
      <c r="BM49" s="180"/>
      <c r="BN49" s="178"/>
      <c r="BO49" s="180"/>
      <c r="BP49" s="173"/>
      <c r="BQ49" s="178"/>
      <c r="BR49" s="180"/>
      <c r="BS49" s="178"/>
      <c r="BT49" s="180"/>
      <c r="BU49" s="173"/>
      <c r="BV49" s="178"/>
      <c r="BW49" s="180"/>
      <c r="BX49" s="178"/>
      <c r="BY49" s="180"/>
    </row>
    <row r="50" spans="3:77" ht="13.5" customHeight="1">
      <c r="C50" s="173"/>
      <c r="D50" s="178"/>
      <c r="E50" s="180"/>
      <c r="F50" s="178"/>
      <c r="G50" s="180"/>
      <c r="H50" s="173"/>
      <c r="I50" s="178"/>
      <c r="J50" s="180"/>
      <c r="K50" s="178"/>
      <c r="L50" s="180"/>
      <c r="M50" s="173"/>
      <c r="N50" s="178"/>
      <c r="O50" s="180"/>
      <c r="P50" s="178"/>
      <c r="Q50" s="180"/>
      <c r="R50" s="173"/>
      <c r="S50" s="178"/>
      <c r="T50" s="180"/>
      <c r="U50" s="178"/>
      <c r="V50" s="180"/>
      <c r="W50" s="173"/>
      <c r="X50" s="178"/>
      <c r="Y50" s="180"/>
      <c r="Z50" s="178"/>
      <c r="AA50" s="180"/>
      <c r="AB50" s="173"/>
      <c r="AC50" s="178"/>
      <c r="AD50" s="180"/>
      <c r="AE50" s="178"/>
      <c r="AF50" s="180"/>
      <c r="AG50" s="173"/>
      <c r="AH50" s="178"/>
      <c r="AI50" s="180"/>
      <c r="AJ50" s="178"/>
      <c r="AK50" s="180"/>
      <c r="AL50" s="173"/>
      <c r="AM50" s="178"/>
      <c r="AN50" s="180"/>
      <c r="AO50" s="178"/>
      <c r="AP50" s="180"/>
      <c r="AQ50" s="173"/>
      <c r="AR50" s="178"/>
      <c r="AS50" s="180"/>
      <c r="AT50" s="178"/>
      <c r="AU50" s="180"/>
      <c r="AV50" s="173"/>
      <c r="AW50" s="178"/>
      <c r="AX50" s="180"/>
      <c r="AY50" s="178"/>
      <c r="AZ50" s="180"/>
      <c r="BA50" s="173"/>
      <c r="BB50" s="178"/>
      <c r="BC50" s="180"/>
      <c r="BD50" s="178"/>
      <c r="BE50" s="180"/>
      <c r="BF50" s="173"/>
      <c r="BG50" s="178"/>
      <c r="BH50" s="180"/>
      <c r="BI50" s="178"/>
      <c r="BJ50" s="180"/>
      <c r="BK50" s="173"/>
      <c r="BL50" s="178"/>
      <c r="BM50" s="180"/>
      <c r="BN50" s="178"/>
      <c r="BO50" s="180"/>
      <c r="BP50" s="173"/>
      <c r="BQ50" s="178"/>
      <c r="BR50" s="180"/>
      <c r="BS50" s="178"/>
      <c r="BT50" s="180"/>
      <c r="BU50" s="173"/>
      <c r="BV50" s="178"/>
      <c r="BW50" s="180"/>
      <c r="BX50" s="178"/>
      <c r="BY50" s="180"/>
    </row>
    <row r="51" spans="3:77" ht="13.5" customHeight="1">
      <c r="C51" s="173"/>
      <c r="D51" s="178"/>
      <c r="E51" s="180"/>
      <c r="F51" s="178"/>
      <c r="G51" s="180"/>
      <c r="H51" s="173"/>
      <c r="I51" s="178"/>
      <c r="J51" s="180"/>
      <c r="K51" s="178"/>
      <c r="L51" s="180"/>
      <c r="M51" s="173"/>
      <c r="N51" s="178"/>
      <c r="O51" s="180"/>
      <c r="P51" s="178"/>
      <c r="Q51" s="180"/>
      <c r="R51" s="173"/>
      <c r="S51" s="178"/>
      <c r="T51" s="180"/>
      <c r="U51" s="178"/>
      <c r="V51" s="180"/>
      <c r="W51" s="173"/>
      <c r="X51" s="178"/>
      <c r="Y51" s="180"/>
      <c r="Z51" s="178"/>
      <c r="AA51" s="180"/>
      <c r="AB51" s="173"/>
      <c r="AC51" s="178"/>
      <c r="AD51" s="180"/>
      <c r="AE51" s="178"/>
      <c r="AF51" s="180"/>
      <c r="AG51" s="173"/>
      <c r="AH51" s="178"/>
      <c r="AI51" s="180"/>
      <c r="AJ51" s="178"/>
      <c r="AK51" s="180"/>
      <c r="AL51" s="173"/>
      <c r="AM51" s="178"/>
      <c r="AN51" s="180"/>
      <c r="AO51" s="178"/>
      <c r="AP51" s="180"/>
      <c r="AQ51" s="173"/>
      <c r="AR51" s="178"/>
      <c r="AS51" s="180"/>
      <c r="AT51" s="178"/>
      <c r="AU51" s="180"/>
      <c r="AV51" s="173"/>
      <c r="AW51" s="178"/>
      <c r="AX51" s="180"/>
      <c r="AY51" s="178"/>
      <c r="AZ51" s="180"/>
      <c r="BA51" s="173"/>
      <c r="BB51" s="178"/>
      <c r="BC51" s="180"/>
      <c r="BD51" s="178"/>
      <c r="BE51" s="180"/>
      <c r="BF51" s="173"/>
      <c r="BG51" s="178"/>
      <c r="BH51" s="180"/>
      <c r="BI51" s="178"/>
      <c r="BJ51" s="180"/>
      <c r="BK51" s="173"/>
      <c r="BL51" s="178"/>
      <c r="BM51" s="180"/>
      <c r="BN51" s="178"/>
      <c r="BO51" s="180"/>
      <c r="BP51" s="173"/>
      <c r="BQ51" s="178"/>
      <c r="BR51" s="180"/>
      <c r="BS51" s="178"/>
      <c r="BT51" s="180"/>
      <c r="BU51" s="173"/>
      <c r="BV51" s="178"/>
      <c r="BW51" s="180"/>
      <c r="BX51" s="178"/>
      <c r="BY51" s="180"/>
    </row>
    <row r="52" spans="3:77" ht="13.5" customHeight="1">
      <c r="C52" s="173"/>
      <c r="D52" s="178"/>
      <c r="E52" s="180"/>
      <c r="F52" s="178"/>
      <c r="G52" s="180"/>
      <c r="H52" s="173"/>
      <c r="I52" s="178"/>
      <c r="J52" s="180"/>
      <c r="K52" s="178"/>
      <c r="L52" s="180"/>
      <c r="M52" s="173"/>
      <c r="N52" s="178"/>
      <c r="O52" s="180"/>
      <c r="P52" s="178"/>
      <c r="Q52" s="180"/>
      <c r="R52" s="173"/>
      <c r="S52" s="178"/>
      <c r="T52" s="180"/>
      <c r="U52" s="178"/>
      <c r="V52" s="180"/>
      <c r="W52" s="173"/>
      <c r="X52" s="178"/>
      <c r="Y52" s="180"/>
      <c r="Z52" s="178"/>
      <c r="AA52" s="180"/>
      <c r="AB52" s="173"/>
      <c r="AC52" s="178"/>
      <c r="AD52" s="180"/>
      <c r="AE52" s="178"/>
      <c r="AF52" s="180"/>
      <c r="AG52" s="173"/>
      <c r="AH52" s="178"/>
      <c r="AI52" s="180"/>
      <c r="AJ52" s="178"/>
      <c r="AK52" s="180"/>
      <c r="AL52" s="173"/>
      <c r="AM52" s="178"/>
      <c r="AN52" s="180"/>
      <c r="AO52" s="178"/>
      <c r="AP52" s="180"/>
      <c r="AQ52" s="173"/>
      <c r="AR52" s="178"/>
      <c r="AS52" s="180"/>
      <c r="AT52" s="178"/>
      <c r="AU52" s="180"/>
      <c r="AV52" s="173"/>
      <c r="AW52" s="178"/>
      <c r="AX52" s="180"/>
      <c r="AY52" s="178"/>
      <c r="AZ52" s="180"/>
      <c r="BA52" s="173"/>
      <c r="BB52" s="178"/>
      <c r="BC52" s="180"/>
      <c r="BD52" s="178"/>
      <c r="BE52" s="180"/>
      <c r="BF52" s="173"/>
      <c r="BG52" s="178"/>
      <c r="BH52" s="180"/>
      <c r="BI52" s="178"/>
      <c r="BJ52" s="180"/>
      <c r="BK52" s="173"/>
      <c r="BL52" s="178"/>
      <c r="BM52" s="180"/>
      <c r="BN52" s="178"/>
      <c r="BO52" s="180"/>
      <c r="BP52" s="173"/>
      <c r="BQ52" s="178"/>
      <c r="BR52" s="180"/>
      <c r="BS52" s="178"/>
      <c r="BT52" s="180"/>
      <c r="BU52" s="173"/>
      <c r="BV52" s="178"/>
      <c r="BW52" s="180"/>
      <c r="BX52" s="178"/>
      <c r="BY52" s="180"/>
    </row>
    <row r="53" spans="3:77" ht="13.5" customHeight="1">
      <c r="C53" s="173"/>
      <c r="D53" s="178"/>
      <c r="E53" s="180"/>
      <c r="F53" s="178"/>
      <c r="G53" s="180"/>
      <c r="H53" s="173"/>
      <c r="I53" s="178"/>
      <c r="J53" s="180"/>
      <c r="K53" s="178"/>
      <c r="L53" s="180"/>
      <c r="M53" s="173"/>
      <c r="N53" s="178"/>
      <c r="O53" s="180"/>
      <c r="P53" s="178"/>
      <c r="Q53" s="180"/>
      <c r="R53" s="173"/>
      <c r="S53" s="178"/>
      <c r="T53" s="180"/>
      <c r="U53" s="178"/>
      <c r="V53" s="180"/>
      <c r="W53" s="173"/>
      <c r="X53" s="178"/>
      <c r="Y53" s="180"/>
      <c r="Z53" s="178"/>
      <c r="AA53" s="180"/>
      <c r="AB53" s="173"/>
      <c r="AC53" s="178"/>
      <c r="AD53" s="180"/>
      <c r="AE53" s="178"/>
      <c r="AF53" s="180"/>
      <c r="AG53" s="173"/>
      <c r="AH53" s="178"/>
      <c r="AI53" s="180"/>
      <c r="AJ53" s="178"/>
      <c r="AK53" s="180"/>
      <c r="AL53" s="173"/>
      <c r="AM53" s="178"/>
      <c r="AN53" s="180"/>
      <c r="AO53" s="178"/>
      <c r="AP53" s="180"/>
      <c r="AQ53" s="173"/>
      <c r="AR53" s="178"/>
      <c r="AS53" s="180"/>
      <c r="AT53" s="178"/>
      <c r="AU53" s="180"/>
      <c r="AV53" s="173"/>
      <c r="AW53" s="178"/>
      <c r="AX53" s="180"/>
      <c r="AY53" s="178"/>
      <c r="AZ53" s="180"/>
      <c r="BA53" s="173"/>
      <c r="BB53" s="178"/>
      <c r="BC53" s="180"/>
      <c r="BD53" s="178"/>
      <c r="BE53" s="180"/>
      <c r="BF53" s="173"/>
      <c r="BG53" s="178"/>
      <c r="BH53" s="180"/>
      <c r="BI53" s="178"/>
      <c r="BJ53" s="180"/>
      <c r="BK53" s="173"/>
      <c r="BL53" s="178"/>
      <c r="BM53" s="180"/>
      <c r="BN53" s="178"/>
      <c r="BO53" s="180"/>
      <c r="BP53" s="173"/>
      <c r="BQ53" s="178"/>
      <c r="BR53" s="180"/>
      <c r="BS53" s="178"/>
      <c r="BT53" s="180"/>
      <c r="BU53" s="173"/>
      <c r="BV53" s="178"/>
      <c r="BW53" s="180"/>
      <c r="BX53" s="178"/>
      <c r="BY53" s="180"/>
    </row>
    <row r="54" spans="3:77" ht="13.5" customHeight="1">
      <c r="C54" s="173"/>
      <c r="D54" s="178"/>
      <c r="E54" s="180"/>
      <c r="F54" s="178"/>
      <c r="G54" s="180"/>
      <c r="H54" s="173"/>
      <c r="I54" s="178"/>
      <c r="J54" s="180"/>
      <c r="K54" s="178"/>
      <c r="L54" s="180"/>
      <c r="M54" s="173"/>
      <c r="N54" s="178"/>
      <c r="O54" s="180"/>
      <c r="P54" s="178"/>
      <c r="Q54" s="180"/>
      <c r="R54" s="173"/>
      <c r="S54" s="178"/>
      <c r="T54" s="180"/>
      <c r="U54" s="178"/>
      <c r="V54" s="180"/>
      <c r="W54" s="173"/>
      <c r="X54" s="178"/>
      <c r="Y54" s="180"/>
      <c r="Z54" s="178"/>
      <c r="AA54" s="180"/>
      <c r="AB54" s="173"/>
      <c r="AC54" s="178"/>
      <c r="AD54" s="180"/>
      <c r="AE54" s="178"/>
      <c r="AF54" s="180"/>
      <c r="AG54" s="173"/>
      <c r="AH54" s="178"/>
      <c r="AI54" s="180"/>
      <c r="AJ54" s="178"/>
      <c r="AK54" s="180"/>
      <c r="AL54" s="173"/>
      <c r="AM54" s="178"/>
      <c r="AN54" s="180"/>
      <c r="AO54" s="178"/>
      <c r="AP54" s="180"/>
      <c r="AQ54" s="173"/>
      <c r="AR54" s="178"/>
      <c r="AS54" s="180"/>
      <c r="AT54" s="178"/>
      <c r="AU54" s="180"/>
      <c r="AV54" s="173"/>
      <c r="AW54" s="178"/>
      <c r="AX54" s="180"/>
      <c r="AY54" s="178"/>
      <c r="AZ54" s="180"/>
      <c r="BA54" s="173"/>
      <c r="BB54" s="178"/>
      <c r="BC54" s="180"/>
      <c r="BD54" s="178"/>
      <c r="BE54" s="180"/>
      <c r="BF54" s="173"/>
      <c r="BG54" s="178"/>
      <c r="BH54" s="180"/>
      <c r="BI54" s="178"/>
      <c r="BJ54" s="180"/>
      <c r="BK54" s="173"/>
      <c r="BL54" s="178"/>
      <c r="BM54" s="180"/>
      <c r="BN54" s="178"/>
      <c r="BO54" s="180"/>
      <c r="BP54" s="173"/>
      <c r="BQ54" s="178"/>
      <c r="BR54" s="180"/>
      <c r="BS54" s="178"/>
      <c r="BT54" s="180"/>
      <c r="BU54" s="173"/>
      <c r="BV54" s="178"/>
      <c r="BW54" s="180"/>
      <c r="BX54" s="178"/>
      <c r="BY54" s="180"/>
    </row>
    <row r="55" spans="3:77" ht="13.5" customHeight="1">
      <c r="C55" s="173"/>
      <c r="D55" s="178"/>
      <c r="E55" s="180"/>
      <c r="F55" s="178"/>
      <c r="G55" s="180"/>
      <c r="H55" s="173"/>
      <c r="I55" s="178"/>
      <c r="J55" s="180"/>
      <c r="K55" s="178"/>
      <c r="L55" s="180"/>
      <c r="M55" s="173"/>
      <c r="N55" s="178"/>
      <c r="O55" s="180"/>
      <c r="P55" s="178"/>
      <c r="Q55" s="180"/>
      <c r="R55" s="173"/>
      <c r="S55" s="178"/>
      <c r="T55" s="180"/>
      <c r="U55" s="178"/>
      <c r="V55" s="180"/>
      <c r="W55" s="173"/>
      <c r="X55" s="178"/>
      <c r="Y55" s="180"/>
      <c r="Z55" s="178"/>
      <c r="AA55" s="180"/>
      <c r="AB55" s="173"/>
      <c r="AC55" s="178"/>
      <c r="AD55" s="180"/>
      <c r="AE55" s="178"/>
      <c r="AF55" s="180"/>
      <c r="AG55" s="173"/>
      <c r="AH55" s="178"/>
      <c r="AI55" s="180"/>
      <c r="AJ55" s="178"/>
      <c r="AK55" s="180"/>
      <c r="AL55" s="173"/>
      <c r="AM55" s="178"/>
      <c r="AN55" s="180"/>
      <c r="AO55" s="178"/>
      <c r="AP55" s="180"/>
      <c r="AQ55" s="173"/>
      <c r="AR55" s="178"/>
      <c r="AS55" s="180"/>
      <c r="AT55" s="178"/>
      <c r="AU55" s="180"/>
      <c r="AV55" s="173"/>
      <c r="AW55" s="178"/>
      <c r="AX55" s="180"/>
      <c r="AY55" s="178"/>
      <c r="AZ55" s="180"/>
      <c r="BA55" s="173"/>
      <c r="BB55" s="178"/>
      <c r="BC55" s="180"/>
      <c r="BD55" s="178"/>
      <c r="BE55" s="180"/>
      <c r="BF55" s="173"/>
      <c r="BG55" s="178"/>
      <c r="BH55" s="180"/>
      <c r="BI55" s="178"/>
      <c r="BJ55" s="180"/>
      <c r="BK55" s="173"/>
      <c r="BL55" s="178"/>
      <c r="BM55" s="180"/>
      <c r="BN55" s="178"/>
      <c r="BO55" s="180"/>
      <c r="BP55" s="173"/>
      <c r="BQ55" s="178"/>
      <c r="BR55" s="180"/>
      <c r="BS55" s="178"/>
      <c r="BT55" s="180"/>
      <c r="BU55" s="173"/>
      <c r="BV55" s="178"/>
      <c r="BW55" s="180"/>
      <c r="BX55" s="178"/>
      <c r="BY55" s="180"/>
    </row>
    <row r="56" spans="3:77" ht="13.5" customHeight="1">
      <c r="C56" s="173"/>
      <c r="D56" s="178"/>
      <c r="E56" s="180"/>
      <c r="F56" s="178"/>
      <c r="G56" s="180"/>
      <c r="H56" s="173"/>
      <c r="I56" s="178"/>
      <c r="J56" s="180"/>
      <c r="K56" s="178"/>
      <c r="L56" s="180"/>
      <c r="M56" s="173"/>
      <c r="N56" s="178"/>
      <c r="O56" s="180"/>
      <c r="P56" s="178"/>
      <c r="Q56" s="180"/>
      <c r="R56" s="173"/>
      <c r="S56" s="178"/>
      <c r="T56" s="180"/>
      <c r="U56" s="178"/>
      <c r="V56" s="180"/>
      <c r="W56" s="173"/>
      <c r="X56" s="178"/>
      <c r="Y56" s="180"/>
      <c r="Z56" s="178"/>
      <c r="AA56" s="180"/>
      <c r="AB56" s="173"/>
      <c r="AC56" s="178"/>
      <c r="AD56" s="180"/>
      <c r="AE56" s="178"/>
      <c r="AF56" s="180"/>
      <c r="AG56" s="173"/>
      <c r="AH56" s="178"/>
      <c r="AI56" s="180"/>
      <c r="AJ56" s="178"/>
      <c r="AK56" s="180"/>
      <c r="AL56" s="173"/>
      <c r="AM56" s="178"/>
      <c r="AN56" s="180"/>
      <c r="AO56" s="178"/>
      <c r="AP56" s="180"/>
      <c r="AQ56" s="173"/>
      <c r="AR56" s="178"/>
      <c r="AS56" s="180"/>
      <c r="AT56" s="178"/>
      <c r="AU56" s="180"/>
      <c r="AV56" s="173"/>
      <c r="AW56" s="178"/>
      <c r="AX56" s="180"/>
      <c r="AY56" s="178"/>
      <c r="AZ56" s="180"/>
      <c r="BA56" s="173"/>
      <c r="BB56" s="178"/>
      <c r="BC56" s="180"/>
      <c r="BD56" s="178"/>
      <c r="BE56" s="180"/>
      <c r="BF56" s="173"/>
      <c r="BG56" s="178"/>
      <c r="BH56" s="180"/>
      <c r="BI56" s="178"/>
      <c r="BJ56" s="180"/>
      <c r="BK56" s="173"/>
      <c r="BL56" s="178"/>
      <c r="BM56" s="180"/>
      <c r="BN56" s="178"/>
      <c r="BO56" s="180"/>
      <c r="BP56" s="173"/>
      <c r="BQ56" s="178"/>
      <c r="BR56" s="180"/>
      <c r="BS56" s="178"/>
      <c r="BT56" s="180"/>
      <c r="BU56" s="173"/>
      <c r="BV56" s="178"/>
      <c r="BW56" s="180"/>
      <c r="BX56" s="178"/>
      <c r="BY56" s="180"/>
    </row>
    <row r="57" spans="3:77" ht="13.5" customHeight="1">
      <c r="C57" s="173"/>
      <c r="D57" s="178"/>
      <c r="E57" s="180"/>
      <c r="F57" s="178"/>
      <c r="G57" s="180"/>
      <c r="H57" s="173"/>
      <c r="I57" s="178"/>
      <c r="J57" s="180"/>
      <c r="K57" s="178"/>
      <c r="L57" s="180"/>
      <c r="M57" s="173"/>
      <c r="N57" s="178"/>
      <c r="O57" s="180"/>
      <c r="P57" s="178"/>
      <c r="Q57" s="180"/>
      <c r="R57" s="173"/>
      <c r="S57" s="178"/>
      <c r="T57" s="180"/>
      <c r="U57" s="178"/>
      <c r="V57" s="180"/>
      <c r="W57" s="173"/>
      <c r="X57" s="178"/>
      <c r="Y57" s="180"/>
      <c r="Z57" s="178"/>
      <c r="AA57" s="180"/>
      <c r="AB57" s="173"/>
      <c r="AC57" s="178"/>
      <c r="AD57" s="180"/>
      <c r="AE57" s="178"/>
      <c r="AF57" s="180"/>
      <c r="AG57" s="173"/>
      <c r="AH57" s="178"/>
      <c r="AI57" s="180"/>
      <c r="AJ57" s="178"/>
      <c r="AK57" s="180"/>
      <c r="AL57" s="173"/>
      <c r="AM57" s="178"/>
      <c r="AN57" s="180"/>
      <c r="AO57" s="178"/>
      <c r="AP57" s="180"/>
      <c r="AQ57" s="173"/>
      <c r="AR57" s="178"/>
      <c r="AS57" s="180"/>
      <c r="AT57" s="178"/>
      <c r="AU57" s="180"/>
      <c r="AV57" s="173"/>
      <c r="AW57" s="178"/>
      <c r="AX57" s="180"/>
      <c r="AY57" s="178"/>
      <c r="AZ57" s="180"/>
      <c r="BA57" s="173"/>
      <c r="BB57" s="178"/>
      <c r="BC57" s="180"/>
      <c r="BD57" s="178"/>
      <c r="BE57" s="180"/>
      <c r="BF57" s="173"/>
      <c r="BG57" s="178"/>
      <c r="BH57" s="180"/>
      <c r="BI57" s="178"/>
      <c r="BJ57" s="180"/>
      <c r="BK57" s="173"/>
      <c r="BL57" s="178"/>
      <c r="BM57" s="180"/>
      <c r="BN57" s="178"/>
      <c r="BO57" s="180"/>
      <c r="BP57" s="173"/>
      <c r="BQ57" s="178"/>
      <c r="BR57" s="180"/>
      <c r="BS57" s="178"/>
      <c r="BT57" s="180"/>
      <c r="BU57" s="173"/>
      <c r="BV57" s="178"/>
      <c r="BW57" s="180"/>
      <c r="BX57" s="178"/>
      <c r="BY57" s="180"/>
    </row>
    <row r="58" spans="3:77" ht="13.5" customHeight="1">
      <c r="C58" s="173"/>
      <c r="D58" s="178"/>
      <c r="E58" s="180"/>
      <c r="F58" s="178"/>
      <c r="G58" s="180"/>
      <c r="H58" s="173"/>
      <c r="I58" s="178"/>
      <c r="J58" s="180"/>
      <c r="K58" s="178"/>
      <c r="L58" s="180"/>
      <c r="M58" s="173"/>
      <c r="N58" s="178"/>
      <c r="O58" s="180"/>
      <c r="P58" s="178"/>
      <c r="Q58" s="180"/>
      <c r="R58" s="173"/>
      <c r="S58" s="178"/>
      <c r="T58" s="180"/>
      <c r="U58" s="178"/>
      <c r="V58" s="180"/>
      <c r="W58" s="173"/>
      <c r="X58" s="178"/>
      <c r="Y58" s="180"/>
      <c r="Z58" s="178"/>
      <c r="AA58" s="180"/>
      <c r="AB58" s="173"/>
      <c r="AC58" s="178"/>
      <c r="AD58" s="180"/>
      <c r="AE58" s="178"/>
      <c r="AF58" s="180"/>
      <c r="AG58" s="173"/>
      <c r="AH58" s="178"/>
      <c r="AI58" s="180"/>
      <c r="AJ58" s="178"/>
      <c r="AK58" s="180"/>
      <c r="AL58" s="173"/>
      <c r="AM58" s="178"/>
      <c r="AN58" s="180"/>
      <c r="AO58" s="178"/>
      <c r="AP58" s="180"/>
      <c r="AQ58" s="173"/>
      <c r="AR58" s="178"/>
      <c r="AS58" s="180"/>
      <c r="AT58" s="178"/>
      <c r="AU58" s="180"/>
      <c r="AV58" s="173"/>
      <c r="AW58" s="178"/>
      <c r="AX58" s="180"/>
      <c r="AY58" s="178"/>
      <c r="AZ58" s="180"/>
      <c r="BA58" s="173"/>
      <c r="BB58" s="178"/>
      <c r="BC58" s="180"/>
      <c r="BD58" s="178"/>
      <c r="BE58" s="180"/>
      <c r="BF58" s="173"/>
      <c r="BG58" s="178"/>
      <c r="BH58" s="180"/>
      <c r="BI58" s="178"/>
      <c r="BJ58" s="180"/>
      <c r="BK58" s="173"/>
      <c r="BL58" s="178"/>
      <c r="BM58" s="180"/>
      <c r="BN58" s="178"/>
      <c r="BO58" s="180"/>
      <c r="BP58" s="173"/>
      <c r="BQ58" s="178"/>
      <c r="BR58" s="180"/>
      <c r="BS58" s="178"/>
      <c r="BT58" s="180"/>
      <c r="BU58" s="173"/>
      <c r="BV58" s="178"/>
      <c r="BW58" s="180"/>
      <c r="BX58" s="178"/>
      <c r="BY58" s="180"/>
    </row>
    <row r="59" spans="3:77" ht="13.5" customHeight="1">
      <c r="C59" s="173"/>
      <c r="D59" s="178"/>
      <c r="E59" s="180"/>
      <c r="F59" s="178"/>
      <c r="G59" s="180"/>
      <c r="H59" s="173"/>
      <c r="I59" s="178"/>
      <c r="J59" s="180"/>
      <c r="K59" s="178"/>
      <c r="L59" s="180"/>
      <c r="M59" s="173"/>
      <c r="N59" s="178"/>
      <c r="O59" s="180"/>
      <c r="P59" s="178"/>
      <c r="Q59" s="180"/>
      <c r="R59" s="173"/>
      <c r="S59" s="178"/>
      <c r="T59" s="180"/>
      <c r="U59" s="178"/>
      <c r="V59" s="180"/>
      <c r="W59" s="173"/>
      <c r="X59" s="178"/>
      <c r="Y59" s="180"/>
      <c r="Z59" s="178"/>
      <c r="AA59" s="180"/>
      <c r="AB59" s="173"/>
      <c r="AC59" s="178"/>
      <c r="AD59" s="180"/>
      <c r="AE59" s="178"/>
      <c r="AF59" s="180"/>
      <c r="AG59" s="173"/>
      <c r="AH59" s="178"/>
      <c r="AI59" s="180"/>
      <c r="AJ59" s="178"/>
      <c r="AK59" s="180"/>
      <c r="AL59" s="173"/>
      <c r="AM59" s="178"/>
      <c r="AN59" s="180"/>
      <c r="AO59" s="178"/>
      <c r="AP59" s="180"/>
      <c r="AQ59" s="173"/>
      <c r="AR59" s="178"/>
      <c r="AS59" s="180"/>
      <c r="AT59" s="178"/>
      <c r="AU59" s="180"/>
      <c r="AV59" s="173"/>
      <c r="AW59" s="178"/>
      <c r="AX59" s="180"/>
      <c r="AY59" s="178"/>
      <c r="AZ59" s="180"/>
      <c r="BA59" s="173"/>
      <c r="BB59" s="178"/>
      <c r="BC59" s="180"/>
      <c r="BD59" s="178"/>
      <c r="BE59" s="180"/>
      <c r="BF59" s="173"/>
      <c r="BG59" s="178"/>
      <c r="BH59" s="180"/>
      <c r="BI59" s="178"/>
      <c r="BJ59" s="180"/>
      <c r="BK59" s="173"/>
      <c r="BL59" s="178"/>
      <c r="BM59" s="180"/>
      <c r="BN59" s="178"/>
      <c r="BO59" s="180"/>
      <c r="BP59" s="173"/>
      <c r="BQ59" s="178"/>
      <c r="BR59" s="180"/>
      <c r="BS59" s="178"/>
      <c r="BT59" s="180"/>
      <c r="BU59" s="173"/>
      <c r="BV59" s="178"/>
      <c r="BW59" s="180"/>
      <c r="BX59" s="178"/>
      <c r="BY59" s="180"/>
    </row>
    <row r="60" spans="3:77" ht="13.5" customHeight="1">
      <c r="C60" s="173"/>
      <c r="D60" s="178"/>
      <c r="E60" s="180"/>
      <c r="F60" s="178"/>
      <c r="G60" s="180"/>
      <c r="H60" s="173"/>
      <c r="I60" s="178"/>
      <c r="J60" s="180"/>
      <c r="K60" s="178"/>
      <c r="L60" s="180"/>
      <c r="M60" s="173"/>
      <c r="N60" s="178"/>
      <c r="O60" s="180"/>
      <c r="P60" s="178"/>
      <c r="Q60" s="180"/>
      <c r="R60" s="173"/>
      <c r="S60" s="178"/>
      <c r="T60" s="180"/>
      <c r="U60" s="178"/>
      <c r="V60" s="180"/>
      <c r="W60" s="173"/>
      <c r="X60" s="178"/>
      <c r="Y60" s="180"/>
      <c r="Z60" s="178"/>
      <c r="AA60" s="180"/>
      <c r="AB60" s="173"/>
      <c r="AC60" s="178"/>
      <c r="AD60" s="180"/>
      <c r="AE60" s="178"/>
      <c r="AF60" s="180"/>
      <c r="AG60" s="173"/>
      <c r="AH60" s="178"/>
      <c r="AI60" s="180"/>
      <c r="AJ60" s="178"/>
      <c r="AK60" s="180"/>
      <c r="AL60" s="173"/>
      <c r="AM60" s="178"/>
      <c r="AN60" s="180"/>
      <c r="AO60" s="178"/>
      <c r="AP60" s="180"/>
      <c r="AQ60" s="173"/>
      <c r="AR60" s="178"/>
      <c r="AS60" s="180"/>
      <c r="AT60" s="178"/>
      <c r="AU60" s="180"/>
      <c r="AV60" s="173"/>
      <c r="AW60" s="178"/>
      <c r="AX60" s="180"/>
      <c r="AY60" s="178"/>
      <c r="AZ60" s="180"/>
      <c r="BA60" s="173"/>
      <c r="BB60" s="178"/>
      <c r="BC60" s="180"/>
      <c r="BD60" s="178"/>
      <c r="BE60" s="180"/>
      <c r="BF60" s="173"/>
      <c r="BG60" s="178"/>
      <c r="BH60" s="180"/>
      <c r="BI60" s="178"/>
      <c r="BJ60" s="180"/>
      <c r="BK60" s="173"/>
      <c r="BL60" s="178"/>
      <c r="BM60" s="180"/>
      <c r="BN60" s="178"/>
      <c r="BO60" s="180"/>
      <c r="BP60" s="173"/>
      <c r="BQ60" s="178"/>
      <c r="BR60" s="180"/>
      <c r="BS60" s="178"/>
      <c r="BT60" s="180"/>
      <c r="BU60" s="173"/>
      <c r="BV60" s="178"/>
      <c r="BW60" s="180"/>
      <c r="BX60" s="178"/>
      <c r="BY60" s="180"/>
    </row>
    <row r="61" spans="3:77" ht="13.5" customHeight="1">
      <c r="C61" s="173"/>
      <c r="D61" s="178"/>
      <c r="E61" s="180"/>
      <c r="F61" s="178"/>
      <c r="G61" s="180"/>
      <c r="H61" s="173"/>
      <c r="I61" s="178"/>
      <c r="J61" s="180"/>
      <c r="K61" s="178"/>
      <c r="L61" s="180"/>
      <c r="M61" s="173"/>
      <c r="N61" s="178"/>
      <c r="O61" s="180"/>
      <c r="P61" s="178"/>
      <c r="Q61" s="180"/>
      <c r="R61" s="173"/>
      <c r="S61" s="178"/>
      <c r="T61" s="180"/>
      <c r="U61" s="178"/>
      <c r="V61" s="180"/>
      <c r="W61" s="173"/>
      <c r="X61" s="178"/>
      <c r="Y61" s="180"/>
      <c r="Z61" s="178"/>
      <c r="AA61" s="180"/>
      <c r="AB61" s="173"/>
      <c r="AC61" s="178"/>
      <c r="AD61" s="180"/>
      <c r="AE61" s="178"/>
      <c r="AF61" s="180"/>
      <c r="AG61" s="173"/>
      <c r="AH61" s="178"/>
      <c r="AI61" s="180"/>
      <c r="AJ61" s="178"/>
      <c r="AK61" s="180"/>
      <c r="AL61" s="173"/>
      <c r="AM61" s="178"/>
      <c r="AN61" s="180"/>
      <c r="AO61" s="178"/>
      <c r="AP61" s="180"/>
      <c r="AQ61" s="173"/>
      <c r="AR61" s="178"/>
      <c r="AS61" s="180"/>
      <c r="AT61" s="178"/>
      <c r="AU61" s="180"/>
      <c r="AV61" s="173"/>
      <c r="AW61" s="178"/>
      <c r="AX61" s="180"/>
      <c r="AY61" s="178"/>
      <c r="AZ61" s="180"/>
      <c r="BA61" s="173"/>
      <c r="BB61" s="178"/>
      <c r="BC61" s="180"/>
      <c r="BD61" s="178"/>
      <c r="BE61" s="180"/>
      <c r="BF61" s="173"/>
      <c r="BG61" s="178"/>
      <c r="BH61" s="180"/>
      <c r="BI61" s="178"/>
      <c r="BJ61" s="180"/>
      <c r="BK61" s="173"/>
      <c r="BL61" s="178"/>
      <c r="BM61" s="180"/>
      <c r="BN61" s="178"/>
      <c r="BO61" s="180"/>
      <c r="BP61" s="173"/>
      <c r="BQ61" s="178"/>
      <c r="BR61" s="180"/>
      <c r="BS61" s="178"/>
      <c r="BT61" s="180"/>
      <c r="BU61" s="173"/>
      <c r="BV61" s="178"/>
      <c r="BW61" s="180"/>
      <c r="BX61" s="178"/>
      <c r="BY61" s="180"/>
    </row>
    <row r="62" spans="3:77" ht="13.5" customHeight="1">
      <c r="C62" s="173"/>
      <c r="D62" s="178"/>
      <c r="E62" s="180"/>
      <c r="F62" s="178"/>
      <c r="G62" s="180"/>
      <c r="H62" s="173"/>
      <c r="I62" s="178"/>
      <c r="J62" s="180"/>
      <c r="K62" s="178"/>
      <c r="L62" s="180"/>
      <c r="M62" s="173"/>
      <c r="N62" s="178"/>
      <c r="O62" s="180"/>
      <c r="P62" s="178"/>
      <c r="Q62" s="180"/>
      <c r="R62" s="173"/>
      <c r="S62" s="178"/>
      <c r="T62" s="180"/>
      <c r="U62" s="178"/>
      <c r="V62" s="180"/>
      <c r="W62" s="173"/>
      <c r="X62" s="178"/>
      <c r="Y62" s="180"/>
      <c r="Z62" s="178"/>
      <c r="AA62" s="180"/>
      <c r="AB62" s="173"/>
      <c r="AC62" s="178"/>
      <c r="AD62" s="180"/>
      <c r="AE62" s="178"/>
      <c r="AF62" s="180"/>
      <c r="AG62" s="173"/>
      <c r="AH62" s="178"/>
      <c r="AI62" s="180"/>
      <c r="AJ62" s="178"/>
      <c r="AK62" s="180"/>
      <c r="AL62" s="173"/>
      <c r="AM62" s="178"/>
      <c r="AN62" s="180"/>
      <c r="AO62" s="178"/>
      <c r="AP62" s="180"/>
      <c r="AQ62" s="173"/>
      <c r="AR62" s="178"/>
      <c r="AS62" s="180"/>
      <c r="AT62" s="178"/>
      <c r="AU62" s="180"/>
      <c r="AV62" s="173"/>
      <c r="AW62" s="178"/>
      <c r="AX62" s="180"/>
      <c r="AY62" s="178"/>
      <c r="AZ62" s="180"/>
      <c r="BA62" s="173"/>
      <c r="BB62" s="178"/>
      <c r="BC62" s="180"/>
      <c r="BD62" s="178"/>
      <c r="BE62" s="180"/>
      <c r="BF62" s="173"/>
      <c r="BG62" s="178"/>
      <c r="BH62" s="180"/>
      <c r="BI62" s="178"/>
      <c r="BJ62" s="180"/>
      <c r="BK62" s="173"/>
      <c r="BL62" s="178"/>
      <c r="BM62" s="180"/>
      <c r="BN62" s="178"/>
      <c r="BO62" s="180"/>
      <c r="BP62" s="173"/>
      <c r="BQ62" s="178"/>
      <c r="BR62" s="180"/>
      <c r="BS62" s="178"/>
      <c r="BT62" s="180"/>
      <c r="BU62" s="173"/>
      <c r="BV62" s="178"/>
      <c r="BW62" s="180"/>
      <c r="BX62" s="178"/>
      <c r="BY62" s="180"/>
    </row>
    <row r="63" spans="3:77" ht="13.5" customHeight="1">
      <c r="C63" s="173"/>
      <c r="D63" s="178"/>
      <c r="E63" s="180"/>
      <c r="F63" s="178"/>
      <c r="G63" s="180"/>
      <c r="H63" s="173"/>
      <c r="I63" s="178"/>
      <c r="J63" s="180"/>
      <c r="K63" s="178"/>
      <c r="L63" s="180"/>
      <c r="M63" s="173"/>
      <c r="N63" s="178"/>
      <c r="O63" s="180"/>
      <c r="P63" s="178"/>
      <c r="Q63" s="180"/>
      <c r="R63" s="173"/>
      <c r="S63" s="178"/>
      <c r="T63" s="180"/>
      <c r="U63" s="178"/>
      <c r="V63" s="180"/>
      <c r="W63" s="173"/>
      <c r="X63" s="178"/>
      <c r="Y63" s="180"/>
      <c r="Z63" s="178"/>
      <c r="AA63" s="180"/>
      <c r="AB63" s="173"/>
      <c r="AC63" s="178"/>
      <c r="AD63" s="180"/>
      <c r="AE63" s="178"/>
      <c r="AF63" s="180"/>
      <c r="AG63" s="173"/>
      <c r="AH63" s="178"/>
      <c r="AI63" s="180"/>
      <c r="AJ63" s="178"/>
      <c r="AK63" s="180"/>
      <c r="AL63" s="173"/>
      <c r="AM63" s="178"/>
      <c r="AN63" s="180"/>
      <c r="AO63" s="178"/>
      <c r="AP63" s="180"/>
      <c r="AQ63" s="173"/>
      <c r="AR63" s="178"/>
      <c r="AS63" s="180"/>
      <c r="AT63" s="178"/>
      <c r="AU63" s="180"/>
      <c r="AV63" s="173"/>
      <c r="AW63" s="178"/>
      <c r="AX63" s="180"/>
      <c r="AY63" s="178"/>
      <c r="AZ63" s="180"/>
      <c r="BA63" s="173"/>
      <c r="BB63" s="178"/>
      <c r="BC63" s="180"/>
      <c r="BD63" s="178"/>
      <c r="BE63" s="180"/>
      <c r="BF63" s="173"/>
      <c r="BG63" s="178"/>
      <c r="BH63" s="180"/>
      <c r="BI63" s="178"/>
      <c r="BJ63" s="180"/>
      <c r="BK63" s="173"/>
      <c r="BL63" s="178"/>
      <c r="BM63" s="180"/>
      <c r="BN63" s="178"/>
      <c r="BO63" s="180"/>
      <c r="BP63" s="173"/>
      <c r="BQ63" s="178"/>
      <c r="BR63" s="180"/>
      <c r="BS63" s="178"/>
      <c r="BT63" s="180"/>
      <c r="BU63" s="173"/>
      <c r="BV63" s="178"/>
      <c r="BW63" s="180"/>
      <c r="BX63" s="178"/>
      <c r="BY63" s="180"/>
    </row>
    <row r="64" spans="3:77" ht="13.5" customHeight="1">
      <c r="C64" s="173"/>
      <c r="D64" s="178"/>
      <c r="E64" s="180"/>
      <c r="F64" s="178"/>
      <c r="G64" s="180"/>
      <c r="H64" s="173"/>
      <c r="I64" s="178"/>
      <c r="J64" s="180"/>
      <c r="K64" s="178"/>
      <c r="L64" s="180"/>
      <c r="M64" s="173"/>
      <c r="N64" s="178"/>
      <c r="O64" s="180"/>
      <c r="P64" s="178"/>
      <c r="Q64" s="180"/>
      <c r="R64" s="173"/>
      <c r="S64" s="178"/>
      <c r="T64" s="180"/>
      <c r="U64" s="178"/>
      <c r="V64" s="180"/>
      <c r="W64" s="173"/>
      <c r="X64" s="178"/>
      <c r="Y64" s="180"/>
      <c r="Z64" s="178"/>
      <c r="AA64" s="180"/>
      <c r="AB64" s="173"/>
      <c r="AC64" s="178"/>
      <c r="AD64" s="180"/>
      <c r="AE64" s="178"/>
      <c r="AF64" s="180"/>
      <c r="AG64" s="173"/>
      <c r="AH64" s="178"/>
      <c r="AI64" s="180"/>
      <c r="AJ64" s="178"/>
      <c r="AK64" s="180"/>
      <c r="AL64" s="173"/>
      <c r="AM64" s="178"/>
      <c r="AN64" s="180"/>
      <c r="AO64" s="178"/>
      <c r="AP64" s="180"/>
      <c r="AQ64" s="173"/>
      <c r="AR64" s="178"/>
      <c r="AS64" s="180"/>
      <c r="AT64" s="178"/>
      <c r="AU64" s="180"/>
      <c r="AV64" s="173"/>
      <c r="AW64" s="178"/>
      <c r="AX64" s="180"/>
      <c r="AY64" s="178"/>
      <c r="AZ64" s="180"/>
      <c r="BA64" s="173"/>
      <c r="BB64" s="178"/>
      <c r="BC64" s="180"/>
      <c r="BD64" s="178"/>
      <c r="BE64" s="180"/>
      <c r="BF64" s="173"/>
      <c r="BG64" s="178"/>
      <c r="BH64" s="180"/>
      <c r="BI64" s="178"/>
      <c r="BJ64" s="180"/>
      <c r="BK64" s="173"/>
      <c r="BL64" s="178"/>
      <c r="BM64" s="180"/>
      <c r="BN64" s="178"/>
      <c r="BO64" s="180"/>
      <c r="BP64" s="173"/>
      <c r="BQ64" s="178"/>
      <c r="BR64" s="180"/>
      <c r="BS64" s="178"/>
      <c r="BT64" s="180"/>
      <c r="BU64" s="173"/>
      <c r="BV64" s="178"/>
      <c r="BW64" s="180"/>
      <c r="BX64" s="178"/>
      <c r="BY64" s="180"/>
    </row>
    <row r="65" spans="3:77" ht="13.5" customHeight="1">
      <c r="C65" s="173"/>
      <c r="D65" s="178"/>
      <c r="E65" s="180"/>
      <c r="F65" s="178"/>
      <c r="G65" s="180"/>
      <c r="H65" s="173"/>
      <c r="I65" s="178"/>
      <c r="J65" s="180"/>
      <c r="K65" s="178"/>
      <c r="L65" s="180"/>
      <c r="M65" s="173"/>
      <c r="N65" s="178"/>
      <c r="O65" s="180"/>
      <c r="P65" s="178"/>
      <c r="Q65" s="180"/>
      <c r="R65" s="173"/>
      <c r="S65" s="178"/>
      <c r="T65" s="180"/>
      <c r="U65" s="178"/>
      <c r="V65" s="180"/>
      <c r="W65" s="173"/>
      <c r="X65" s="178"/>
      <c r="Y65" s="180"/>
      <c r="Z65" s="178"/>
      <c r="AA65" s="180"/>
      <c r="AB65" s="173"/>
      <c r="AC65" s="178"/>
      <c r="AD65" s="180"/>
      <c r="AE65" s="178"/>
      <c r="AF65" s="180"/>
      <c r="AG65" s="173"/>
      <c r="AH65" s="178"/>
      <c r="AI65" s="180"/>
      <c r="AJ65" s="178"/>
      <c r="AK65" s="180"/>
      <c r="AL65" s="173"/>
      <c r="AM65" s="178"/>
      <c r="AN65" s="180"/>
      <c r="AO65" s="178"/>
      <c r="AP65" s="180"/>
      <c r="AQ65" s="173"/>
      <c r="AR65" s="178"/>
      <c r="AS65" s="180"/>
      <c r="AT65" s="178"/>
      <c r="AU65" s="180"/>
      <c r="AV65" s="173"/>
      <c r="AW65" s="178"/>
      <c r="AX65" s="180"/>
      <c r="AY65" s="178"/>
      <c r="AZ65" s="180"/>
      <c r="BA65" s="173"/>
      <c r="BB65" s="178"/>
      <c r="BC65" s="180"/>
      <c r="BD65" s="178"/>
      <c r="BE65" s="180"/>
      <c r="BF65" s="173"/>
      <c r="BG65" s="178"/>
      <c r="BH65" s="180"/>
      <c r="BI65" s="178"/>
      <c r="BJ65" s="180"/>
      <c r="BK65" s="173"/>
      <c r="BL65" s="178"/>
      <c r="BM65" s="180"/>
      <c r="BN65" s="178"/>
      <c r="BO65" s="180"/>
      <c r="BP65" s="173"/>
      <c r="BQ65" s="178"/>
      <c r="BR65" s="180"/>
      <c r="BS65" s="178"/>
      <c r="BT65" s="180"/>
      <c r="BU65" s="173"/>
      <c r="BV65" s="178"/>
      <c r="BW65" s="180"/>
      <c r="BX65" s="178"/>
      <c r="BY65" s="180"/>
    </row>
    <row r="66" spans="3:77" ht="13.5" customHeight="1">
      <c r="C66" s="173"/>
      <c r="D66" s="178"/>
      <c r="E66" s="180"/>
      <c r="F66" s="178"/>
      <c r="G66" s="180"/>
      <c r="H66" s="173"/>
      <c r="I66" s="178"/>
      <c r="J66" s="180"/>
      <c r="K66" s="178"/>
      <c r="L66" s="180"/>
      <c r="M66" s="173"/>
      <c r="N66" s="178"/>
      <c r="O66" s="180"/>
      <c r="P66" s="178"/>
      <c r="Q66" s="180"/>
      <c r="R66" s="173"/>
      <c r="S66" s="178"/>
      <c r="T66" s="180"/>
      <c r="U66" s="178"/>
      <c r="V66" s="180"/>
      <c r="W66" s="173"/>
      <c r="X66" s="178"/>
      <c r="Y66" s="180"/>
      <c r="Z66" s="178"/>
      <c r="AA66" s="180"/>
      <c r="AB66" s="173"/>
      <c r="AC66" s="178"/>
      <c r="AD66" s="180"/>
      <c r="AE66" s="178"/>
      <c r="AF66" s="180"/>
      <c r="AG66" s="173"/>
      <c r="AH66" s="178"/>
      <c r="AI66" s="180"/>
      <c r="AJ66" s="178"/>
      <c r="AK66" s="180"/>
      <c r="AL66" s="173"/>
      <c r="AM66" s="178"/>
      <c r="AN66" s="180"/>
      <c r="AO66" s="178"/>
      <c r="AP66" s="180"/>
      <c r="AQ66" s="173"/>
      <c r="AR66" s="178"/>
      <c r="AS66" s="180"/>
      <c r="AT66" s="178"/>
      <c r="AU66" s="180"/>
      <c r="AV66" s="173"/>
      <c r="AW66" s="178"/>
      <c r="AX66" s="180"/>
      <c r="AY66" s="178"/>
      <c r="AZ66" s="180"/>
      <c r="BA66" s="173"/>
      <c r="BB66" s="178"/>
      <c r="BC66" s="180"/>
      <c r="BD66" s="178"/>
      <c r="BE66" s="180"/>
      <c r="BF66" s="173"/>
      <c r="BG66" s="178"/>
      <c r="BH66" s="180"/>
      <c r="BI66" s="178"/>
      <c r="BJ66" s="180"/>
      <c r="BK66" s="173"/>
      <c r="BL66" s="178"/>
      <c r="BM66" s="180"/>
      <c r="BN66" s="178"/>
      <c r="BO66" s="180"/>
      <c r="BP66" s="173"/>
      <c r="BQ66" s="178"/>
      <c r="BR66" s="180"/>
      <c r="BS66" s="178"/>
      <c r="BT66" s="180"/>
      <c r="BU66" s="173"/>
      <c r="BV66" s="178"/>
      <c r="BW66" s="180"/>
      <c r="BX66" s="178"/>
      <c r="BY66" s="180"/>
    </row>
    <row r="67" spans="3:77" ht="13.5" customHeight="1">
      <c r="C67" s="173"/>
      <c r="D67" s="178"/>
      <c r="E67" s="180"/>
      <c r="F67" s="178"/>
      <c r="G67" s="180"/>
      <c r="H67" s="173"/>
      <c r="I67" s="178"/>
      <c r="J67" s="180"/>
      <c r="K67" s="178"/>
      <c r="L67" s="180"/>
      <c r="M67" s="173"/>
      <c r="N67" s="178"/>
      <c r="O67" s="180"/>
      <c r="P67" s="178"/>
      <c r="Q67" s="180"/>
      <c r="R67" s="173"/>
      <c r="S67" s="178"/>
      <c r="T67" s="180"/>
      <c r="U67" s="178"/>
      <c r="V67" s="180"/>
      <c r="W67" s="173"/>
      <c r="X67" s="178"/>
      <c r="Y67" s="180"/>
      <c r="Z67" s="178"/>
      <c r="AA67" s="180"/>
      <c r="AB67" s="173"/>
      <c r="AC67" s="178"/>
      <c r="AD67" s="180"/>
      <c r="AE67" s="178"/>
      <c r="AF67" s="180"/>
      <c r="AG67" s="173"/>
      <c r="AH67" s="178"/>
      <c r="AI67" s="180"/>
      <c r="AJ67" s="178"/>
      <c r="AK67" s="180"/>
      <c r="AL67" s="173"/>
      <c r="AM67" s="178"/>
      <c r="AN67" s="180"/>
      <c r="AO67" s="178"/>
      <c r="AP67" s="180"/>
      <c r="AQ67" s="173"/>
      <c r="AR67" s="178"/>
      <c r="AS67" s="180"/>
      <c r="AT67" s="178"/>
      <c r="AU67" s="180"/>
      <c r="AV67" s="173"/>
      <c r="AW67" s="178"/>
      <c r="AX67" s="180"/>
      <c r="AY67" s="178"/>
      <c r="AZ67" s="180"/>
      <c r="BA67" s="173"/>
      <c r="BB67" s="178"/>
      <c r="BC67" s="180"/>
      <c r="BD67" s="178"/>
      <c r="BE67" s="180"/>
      <c r="BF67" s="173"/>
      <c r="BG67" s="178"/>
      <c r="BH67" s="180"/>
      <c r="BI67" s="178"/>
      <c r="BJ67" s="180"/>
      <c r="BK67" s="173"/>
      <c r="BL67" s="178"/>
      <c r="BM67" s="180"/>
      <c r="BN67" s="178"/>
      <c r="BO67" s="180"/>
      <c r="BP67" s="173"/>
      <c r="BQ67" s="178"/>
      <c r="BR67" s="180"/>
      <c r="BS67" s="178"/>
      <c r="BT67" s="180"/>
      <c r="BU67" s="173"/>
      <c r="BV67" s="178"/>
      <c r="BW67" s="180"/>
      <c r="BX67" s="178"/>
      <c r="BY67" s="180"/>
    </row>
    <row r="68" spans="3:77" ht="13.5" customHeight="1">
      <c r="C68" s="173"/>
      <c r="D68" s="178"/>
      <c r="E68" s="180"/>
      <c r="F68" s="178"/>
      <c r="G68" s="180"/>
      <c r="H68" s="173"/>
      <c r="I68" s="178"/>
      <c r="J68" s="180"/>
      <c r="K68" s="178"/>
      <c r="L68" s="180"/>
      <c r="M68" s="173"/>
      <c r="N68" s="178"/>
      <c r="O68" s="180"/>
      <c r="P68" s="178"/>
      <c r="Q68" s="180"/>
      <c r="R68" s="173"/>
      <c r="S68" s="178"/>
      <c r="T68" s="180"/>
      <c r="U68" s="178"/>
      <c r="V68" s="180"/>
      <c r="W68" s="173"/>
      <c r="X68" s="178"/>
      <c r="Y68" s="180"/>
      <c r="Z68" s="178"/>
      <c r="AA68" s="180"/>
      <c r="AB68" s="173"/>
      <c r="AC68" s="178"/>
      <c r="AD68" s="180"/>
      <c r="AE68" s="178"/>
      <c r="AF68" s="180"/>
      <c r="AG68" s="173"/>
      <c r="AH68" s="178"/>
      <c r="AI68" s="180"/>
      <c r="AJ68" s="178"/>
      <c r="AK68" s="180"/>
      <c r="AL68" s="173"/>
      <c r="AM68" s="178"/>
      <c r="AN68" s="180"/>
      <c r="AO68" s="178"/>
      <c r="AP68" s="180"/>
      <c r="AQ68" s="173"/>
      <c r="AR68" s="178"/>
      <c r="AS68" s="180"/>
      <c r="AT68" s="178"/>
      <c r="AU68" s="180"/>
      <c r="AV68" s="173"/>
      <c r="AW68" s="178"/>
      <c r="AX68" s="180"/>
      <c r="AY68" s="178"/>
      <c r="AZ68" s="180"/>
      <c r="BA68" s="173"/>
      <c r="BB68" s="178"/>
      <c r="BC68" s="180"/>
      <c r="BD68" s="178"/>
      <c r="BE68" s="180"/>
      <c r="BF68" s="173"/>
      <c r="BG68" s="178"/>
      <c r="BH68" s="180"/>
      <c r="BI68" s="178"/>
      <c r="BJ68" s="180"/>
      <c r="BK68" s="173"/>
      <c r="BL68" s="178"/>
      <c r="BM68" s="180"/>
      <c r="BN68" s="178"/>
      <c r="BO68" s="180"/>
      <c r="BP68" s="173"/>
      <c r="BQ68" s="178"/>
      <c r="BR68" s="180"/>
      <c r="BS68" s="178"/>
      <c r="BT68" s="180"/>
      <c r="BU68" s="173"/>
      <c r="BV68" s="178"/>
      <c r="BW68" s="180"/>
      <c r="BX68" s="178"/>
      <c r="BY68" s="180"/>
    </row>
    <row r="69" spans="3:77" ht="13.5" customHeight="1">
      <c r="C69" s="173"/>
      <c r="D69" s="178"/>
      <c r="E69" s="180"/>
      <c r="F69" s="178"/>
      <c r="G69" s="180"/>
      <c r="H69" s="173"/>
      <c r="I69" s="178"/>
      <c r="J69" s="180"/>
      <c r="K69" s="178"/>
      <c r="L69" s="180"/>
      <c r="M69" s="173"/>
      <c r="N69" s="178"/>
      <c r="O69" s="180"/>
      <c r="P69" s="178"/>
      <c r="Q69" s="180"/>
      <c r="R69" s="173"/>
      <c r="S69" s="178"/>
      <c r="T69" s="180"/>
      <c r="U69" s="178"/>
      <c r="V69" s="180"/>
      <c r="W69" s="173"/>
      <c r="X69" s="178"/>
      <c r="Y69" s="180"/>
      <c r="Z69" s="178"/>
      <c r="AA69" s="180"/>
      <c r="AB69" s="173"/>
      <c r="AC69" s="178"/>
      <c r="AD69" s="180"/>
      <c r="AE69" s="178"/>
      <c r="AF69" s="180"/>
      <c r="AG69" s="173"/>
      <c r="AH69" s="178"/>
      <c r="AI69" s="180"/>
      <c r="AJ69" s="178"/>
      <c r="AK69" s="180"/>
      <c r="AL69" s="173"/>
      <c r="AM69" s="178"/>
      <c r="AN69" s="180"/>
      <c r="AO69" s="178"/>
      <c r="AP69" s="180"/>
      <c r="AQ69" s="173"/>
      <c r="AR69" s="178"/>
      <c r="AS69" s="180"/>
      <c r="AT69" s="178"/>
      <c r="AU69" s="180"/>
      <c r="AV69" s="173"/>
      <c r="AW69" s="178"/>
      <c r="AX69" s="180"/>
      <c r="AY69" s="178"/>
      <c r="AZ69" s="180"/>
      <c r="BA69" s="173"/>
      <c r="BB69" s="178"/>
      <c r="BC69" s="180"/>
      <c r="BD69" s="178"/>
      <c r="BE69" s="180"/>
      <c r="BF69" s="173"/>
      <c r="BG69" s="178"/>
      <c r="BH69" s="180"/>
      <c r="BI69" s="178"/>
      <c r="BJ69" s="180"/>
      <c r="BK69" s="173"/>
      <c r="BL69" s="178"/>
      <c r="BM69" s="180"/>
      <c r="BN69" s="178"/>
      <c r="BO69" s="180"/>
      <c r="BP69" s="173"/>
      <c r="BQ69" s="178"/>
      <c r="BR69" s="180"/>
      <c r="BS69" s="178"/>
      <c r="BT69" s="180"/>
      <c r="BU69" s="173"/>
      <c r="BV69" s="178"/>
      <c r="BW69" s="180"/>
      <c r="BX69" s="178"/>
      <c r="BY69" s="180"/>
    </row>
    <row r="70" spans="3:77" ht="13.5" customHeight="1">
      <c r="C70" s="173"/>
      <c r="D70" s="178"/>
      <c r="E70" s="180"/>
      <c r="F70" s="178"/>
      <c r="G70" s="180"/>
      <c r="H70" s="173"/>
      <c r="I70" s="178"/>
      <c r="J70" s="180"/>
      <c r="K70" s="178"/>
      <c r="L70" s="180"/>
      <c r="M70" s="173"/>
      <c r="N70" s="178"/>
      <c r="O70" s="180"/>
      <c r="P70" s="178"/>
      <c r="Q70" s="180"/>
      <c r="R70" s="173"/>
      <c r="S70" s="178"/>
      <c r="T70" s="180"/>
      <c r="U70" s="178"/>
      <c r="V70" s="180"/>
      <c r="W70" s="173"/>
      <c r="X70" s="178"/>
      <c r="Y70" s="180"/>
      <c r="Z70" s="178"/>
      <c r="AA70" s="180"/>
      <c r="AB70" s="173"/>
      <c r="AC70" s="178"/>
      <c r="AD70" s="180"/>
      <c r="AE70" s="178"/>
      <c r="AF70" s="180"/>
      <c r="AG70" s="173"/>
      <c r="AH70" s="178"/>
      <c r="AI70" s="180"/>
      <c r="AJ70" s="178"/>
      <c r="AK70" s="180"/>
      <c r="AL70" s="173"/>
      <c r="AM70" s="178"/>
      <c r="AN70" s="180"/>
      <c r="AO70" s="178"/>
      <c r="AP70" s="180"/>
      <c r="AQ70" s="173"/>
      <c r="AR70" s="178"/>
      <c r="AS70" s="180"/>
      <c r="AT70" s="178"/>
      <c r="AU70" s="180"/>
      <c r="AV70" s="173"/>
      <c r="AW70" s="178"/>
      <c r="AX70" s="180"/>
      <c r="AY70" s="178"/>
      <c r="AZ70" s="180"/>
      <c r="BA70" s="173"/>
      <c r="BB70" s="178"/>
      <c r="BC70" s="180"/>
      <c r="BD70" s="178"/>
      <c r="BE70" s="180"/>
      <c r="BF70" s="173"/>
      <c r="BG70" s="178"/>
      <c r="BH70" s="180"/>
      <c r="BI70" s="178"/>
      <c r="BJ70" s="180"/>
      <c r="BK70" s="173"/>
      <c r="BL70" s="178"/>
      <c r="BM70" s="180"/>
      <c r="BN70" s="178"/>
      <c r="BO70" s="180"/>
      <c r="BP70" s="173"/>
      <c r="BQ70" s="178"/>
      <c r="BR70" s="180"/>
      <c r="BS70" s="178"/>
      <c r="BT70" s="180"/>
      <c r="BU70" s="173"/>
      <c r="BV70" s="178"/>
      <c r="BW70" s="180"/>
      <c r="BX70" s="178"/>
      <c r="BY70" s="180"/>
    </row>
    <row r="71" spans="3:77" ht="13.5" customHeight="1">
      <c r="C71" s="173"/>
      <c r="D71" s="178"/>
      <c r="E71" s="180"/>
      <c r="F71" s="178"/>
      <c r="G71" s="180"/>
      <c r="H71" s="173"/>
      <c r="I71" s="178"/>
      <c r="J71" s="180"/>
      <c r="K71" s="178"/>
      <c r="L71" s="180"/>
      <c r="M71" s="173"/>
      <c r="N71" s="178"/>
      <c r="O71" s="180"/>
      <c r="P71" s="178"/>
      <c r="Q71" s="180"/>
      <c r="R71" s="173"/>
      <c r="S71" s="178"/>
      <c r="T71" s="180"/>
      <c r="U71" s="178"/>
      <c r="V71" s="180"/>
      <c r="W71" s="173"/>
      <c r="X71" s="178"/>
      <c r="Y71" s="180"/>
      <c r="Z71" s="178"/>
      <c r="AA71" s="180"/>
      <c r="AB71" s="173"/>
      <c r="AC71" s="178"/>
      <c r="AD71" s="180"/>
      <c r="AE71" s="178"/>
      <c r="AF71" s="180"/>
      <c r="AG71" s="173"/>
      <c r="AH71" s="178"/>
      <c r="AI71" s="180"/>
      <c r="AJ71" s="178"/>
      <c r="AK71" s="180"/>
      <c r="AL71" s="173"/>
      <c r="AM71" s="178"/>
      <c r="AN71" s="180"/>
      <c r="AO71" s="178"/>
      <c r="AP71" s="180"/>
      <c r="AQ71" s="173"/>
      <c r="AR71" s="178"/>
      <c r="AS71" s="180"/>
      <c r="AT71" s="178"/>
      <c r="AU71" s="180"/>
      <c r="AV71" s="173"/>
      <c r="AW71" s="178"/>
      <c r="AX71" s="180"/>
      <c r="AY71" s="178"/>
      <c r="AZ71" s="180"/>
      <c r="BA71" s="173"/>
      <c r="BB71" s="178"/>
      <c r="BC71" s="180"/>
      <c r="BD71" s="178"/>
      <c r="BE71" s="180"/>
      <c r="BF71" s="173"/>
      <c r="BG71" s="178"/>
      <c r="BH71" s="180"/>
      <c r="BI71" s="178"/>
      <c r="BJ71" s="180"/>
      <c r="BK71" s="173"/>
      <c r="BL71" s="178"/>
      <c r="BM71" s="180"/>
      <c r="BN71" s="178"/>
      <c r="BO71" s="180"/>
      <c r="BP71" s="173"/>
      <c r="BQ71" s="178"/>
      <c r="BR71" s="180"/>
      <c r="BS71" s="178"/>
      <c r="BT71" s="180"/>
      <c r="BU71" s="173"/>
      <c r="BV71" s="178"/>
      <c r="BW71" s="180"/>
      <c r="BX71" s="178"/>
      <c r="BY71" s="180"/>
    </row>
    <row r="72" spans="3:77" ht="13.5" customHeight="1">
      <c r="C72" s="173"/>
      <c r="D72" s="178"/>
      <c r="E72" s="180"/>
      <c r="F72" s="178"/>
      <c r="G72" s="180"/>
      <c r="H72" s="173"/>
      <c r="I72" s="178"/>
      <c r="J72" s="180"/>
      <c r="K72" s="178"/>
      <c r="L72" s="180"/>
      <c r="M72" s="173"/>
      <c r="N72" s="178"/>
      <c r="O72" s="180"/>
      <c r="P72" s="178"/>
      <c r="Q72" s="180"/>
      <c r="R72" s="173"/>
      <c r="S72" s="178"/>
      <c r="T72" s="180"/>
      <c r="U72" s="178"/>
      <c r="V72" s="180"/>
      <c r="W72" s="173"/>
      <c r="X72" s="178"/>
      <c r="Y72" s="180"/>
      <c r="Z72" s="178"/>
      <c r="AA72" s="180"/>
      <c r="AB72" s="173"/>
      <c r="AC72" s="178"/>
      <c r="AD72" s="180"/>
      <c r="AE72" s="178"/>
      <c r="AF72" s="180"/>
      <c r="AG72" s="173"/>
      <c r="AH72" s="178"/>
      <c r="AI72" s="180"/>
      <c r="AJ72" s="178"/>
      <c r="AK72" s="180"/>
      <c r="AL72" s="173"/>
      <c r="AM72" s="178"/>
      <c r="AN72" s="180"/>
      <c r="AO72" s="178"/>
      <c r="AP72" s="180"/>
      <c r="AQ72" s="173"/>
      <c r="AR72" s="178"/>
      <c r="AS72" s="180"/>
      <c r="AT72" s="178"/>
      <c r="AU72" s="180"/>
      <c r="AV72" s="173"/>
      <c r="AW72" s="178"/>
      <c r="AX72" s="180"/>
      <c r="AY72" s="178"/>
      <c r="AZ72" s="180"/>
      <c r="BA72" s="173"/>
      <c r="BB72" s="178"/>
      <c r="BC72" s="180"/>
      <c r="BD72" s="178"/>
      <c r="BE72" s="180"/>
      <c r="BF72" s="173"/>
      <c r="BG72" s="178"/>
      <c r="BH72" s="180"/>
      <c r="BI72" s="178"/>
      <c r="BJ72" s="180"/>
      <c r="BK72" s="173"/>
      <c r="BL72" s="178"/>
      <c r="BM72" s="180"/>
      <c r="BN72" s="178"/>
      <c r="BO72" s="180"/>
      <c r="BP72" s="173"/>
      <c r="BQ72" s="178"/>
      <c r="BR72" s="180"/>
      <c r="BS72" s="178"/>
      <c r="BT72" s="180"/>
      <c r="BU72" s="173"/>
      <c r="BV72" s="178"/>
      <c r="BW72" s="180"/>
      <c r="BX72" s="178"/>
      <c r="BY72" s="180"/>
    </row>
    <row r="73" spans="3:77" ht="13.5" customHeight="1">
      <c r="C73" s="173"/>
      <c r="D73" s="178"/>
      <c r="E73" s="180"/>
      <c r="F73" s="178"/>
      <c r="G73" s="180"/>
      <c r="H73" s="173"/>
      <c r="I73" s="178"/>
      <c r="J73" s="180"/>
      <c r="K73" s="178"/>
      <c r="L73" s="180"/>
      <c r="M73" s="173"/>
      <c r="N73" s="178"/>
      <c r="O73" s="180"/>
      <c r="P73" s="178"/>
      <c r="Q73" s="180"/>
      <c r="R73" s="173"/>
      <c r="S73" s="178"/>
      <c r="T73" s="180"/>
      <c r="U73" s="178"/>
      <c r="V73" s="180"/>
      <c r="W73" s="173"/>
      <c r="X73" s="178"/>
      <c r="Y73" s="180"/>
      <c r="Z73" s="178"/>
      <c r="AA73" s="180"/>
      <c r="AB73" s="173"/>
      <c r="AC73" s="178"/>
      <c r="AD73" s="180"/>
      <c r="AE73" s="178"/>
      <c r="AF73" s="180"/>
      <c r="AG73" s="173"/>
      <c r="AH73" s="178"/>
      <c r="AI73" s="180"/>
      <c r="AJ73" s="178"/>
      <c r="AK73" s="180"/>
      <c r="AL73" s="173"/>
      <c r="AM73" s="178"/>
      <c r="AN73" s="180"/>
      <c r="AO73" s="178"/>
      <c r="AP73" s="180"/>
      <c r="AQ73" s="173"/>
      <c r="AR73" s="178"/>
      <c r="AS73" s="180"/>
      <c r="AT73" s="178"/>
      <c r="AU73" s="180"/>
      <c r="AV73" s="173"/>
      <c r="AW73" s="178"/>
      <c r="AX73" s="180"/>
      <c r="AY73" s="178"/>
      <c r="AZ73" s="180"/>
      <c r="BA73" s="173"/>
      <c r="BB73" s="178"/>
      <c r="BC73" s="180"/>
      <c r="BD73" s="178"/>
      <c r="BE73" s="180"/>
      <c r="BF73" s="173"/>
      <c r="BG73" s="178"/>
      <c r="BH73" s="180"/>
      <c r="BI73" s="178"/>
      <c r="BJ73" s="180"/>
      <c r="BK73" s="173"/>
      <c r="BL73" s="178"/>
      <c r="BM73" s="180"/>
      <c r="BN73" s="178"/>
      <c r="BO73" s="180"/>
      <c r="BP73" s="173"/>
      <c r="BQ73" s="178"/>
      <c r="BR73" s="180"/>
      <c r="BS73" s="178"/>
      <c r="BT73" s="180"/>
      <c r="BU73" s="173"/>
      <c r="BV73" s="178"/>
      <c r="BW73" s="180"/>
      <c r="BX73" s="178"/>
      <c r="BY73" s="180"/>
    </row>
    <row r="74" spans="3:77" ht="13.5" customHeight="1">
      <c r="C74" s="173"/>
      <c r="D74" s="178"/>
      <c r="E74" s="180"/>
      <c r="F74" s="178"/>
      <c r="G74" s="180"/>
      <c r="H74" s="173"/>
      <c r="I74" s="178"/>
      <c r="J74" s="180"/>
      <c r="K74" s="178"/>
      <c r="L74" s="180"/>
      <c r="M74" s="173"/>
      <c r="N74" s="178"/>
      <c r="O74" s="180"/>
      <c r="P74" s="178"/>
      <c r="Q74" s="180"/>
      <c r="R74" s="173"/>
      <c r="S74" s="178"/>
      <c r="T74" s="180"/>
      <c r="U74" s="178"/>
      <c r="V74" s="180"/>
      <c r="W74" s="173"/>
      <c r="X74" s="178"/>
      <c r="Y74" s="180"/>
      <c r="Z74" s="178"/>
      <c r="AA74" s="180"/>
      <c r="AB74" s="173"/>
      <c r="AC74" s="178"/>
      <c r="AD74" s="180"/>
      <c r="AE74" s="178"/>
      <c r="AF74" s="180"/>
      <c r="AG74" s="173"/>
      <c r="AH74" s="178"/>
      <c r="AI74" s="180"/>
      <c r="AJ74" s="178"/>
      <c r="AK74" s="180"/>
      <c r="AL74" s="173"/>
      <c r="AM74" s="178"/>
      <c r="AN74" s="180"/>
      <c r="AO74" s="178"/>
      <c r="AP74" s="180"/>
      <c r="AQ74" s="173"/>
      <c r="AR74" s="178"/>
      <c r="AS74" s="180"/>
      <c r="AT74" s="178"/>
      <c r="AU74" s="180"/>
      <c r="AV74" s="173"/>
      <c r="AW74" s="178"/>
      <c r="AX74" s="180"/>
      <c r="AY74" s="178"/>
      <c r="AZ74" s="180"/>
      <c r="BA74" s="173"/>
      <c r="BB74" s="178"/>
      <c r="BC74" s="180"/>
      <c r="BD74" s="178"/>
      <c r="BE74" s="180"/>
      <c r="BF74" s="173"/>
      <c r="BG74" s="178"/>
      <c r="BH74" s="180"/>
      <c r="BI74" s="178"/>
      <c r="BJ74" s="180"/>
      <c r="BK74" s="173"/>
      <c r="BL74" s="178"/>
      <c r="BM74" s="180"/>
      <c r="BN74" s="178"/>
      <c r="BO74" s="180"/>
      <c r="BP74" s="173"/>
      <c r="BQ74" s="178"/>
      <c r="BR74" s="180"/>
      <c r="BS74" s="178"/>
      <c r="BT74" s="180"/>
      <c r="BU74" s="173"/>
      <c r="BV74" s="178"/>
      <c r="BW74" s="180"/>
      <c r="BX74" s="178"/>
      <c r="BY74" s="180"/>
    </row>
    <row r="75" spans="3:77" ht="13.5" customHeight="1">
      <c r="C75" s="173"/>
      <c r="D75" s="178"/>
      <c r="E75" s="180"/>
      <c r="F75" s="178"/>
      <c r="G75" s="180"/>
      <c r="H75" s="173"/>
      <c r="I75" s="178"/>
      <c r="J75" s="180"/>
      <c r="K75" s="178"/>
      <c r="L75" s="180"/>
      <c r="M75" s="173"/>
      <c r="N75" s="178"/>
      <c r="O75" s="180"/>
      <c r="P75" s="178"/>
      <c r="Q75" s="180"/>
      <c r="R75" s="173"/>
      <c r="S75" s="178"/>
      <c r="T75" s="180"/>
      <c r="U75" s="178"/>
      <c r="V75" s="180"/>
      <c r="W75" s="173"/>
      <c r="X75" s="178"/>
      <c r="Y75" s="180"/>
      <c r="Z75" s="178"/>
      <c r="AA75" s="180"/>
      <c r="AB75" s="173"/>
      <c r="AC75" s="178"/>
      <c r="AD75" s="180"/>
      <c r="AE75" s="178"/>
      <c r="AF75" s="180"/>
      <c r="AG75" s="173"/>
      <c r="AH75" s="178"/>
      <c r="AI75" s="180"/>
      <c r="AJ75" s="178"/>
      <c r="AK75" s="180"/>
      <c r="AL75" s="173"/>
      <c r="AM75" s="178"/>
      <c r="AN75" s="180"/>
      <c r="AO75" s="178"/>
      <c r="AP75" s="180"/>
      <c r="AQ75" s="173"/>
      <c r="AR75" s="178"/>
      <c r="AS75" s="180"/>
      <c r="AT75" s="178"/>
      <c r="AU75" s="180"/>
      <c r="AV75" s="173"/>
      <c r="AW75" s="178"/>
      <c r="AX75" s="180"/>
      <c r="AY75" s="178"/>
      <c r="AZ75" s="180"/>
      <c r="BA75" s="173"/>
      <c r="BB75" s="178"/>
      <c r="BC75" s="180"/>
      <c r="BD75" s="178"/>
      <c r="BE75" s="180"/>
      <c r="BF75" s="173"/>
      <c r="BG75" s="178"/>
      <c r="BH75" s="180"/>
      <c r="BI75" s="178"/>
      <c r="BJ75" s="180"/>
      <c r="BK75" s="173"/>
      <c r="BL75" s="178"/>
      <c r="BM75" s="180"/>
      <c r="BN75" s="178"/>
      <c r="BO75" s="180"/>
      <c r="BP75" s="173"/>
      <c r="BQ75" s="178"/>
      <c r="BR75" s="180"/>
      <c r="BS75" s="178"/>
      <c r="BT75" s="180"/>
      <c r="BU75" s="173"/>
      <c r="BV75" s="178"/>
      <c r="BW75" s="180"/>
      <c r="BX75" s="178"/>
      <c r="BY75" s="180"/>
    </row>
    <row r="76" spans="3:77" ht="13.5" customHeight="1">
      <c r="C76" s="173"/>
      <c r="D76" s="178"/>
      <c r="E76" s="180"/>
      <c r="F76" s="178"/>
      <c r="G76" s="180"/>
      <c r="H76" s="173"/>
      <c r="I76" s="178"/>
      <c r="J76" s="180"/>
      <c r="K76" s="178"/>
      <c r="L76" s="180"/>
      <c r="M76" s="173"/>
      <c r="N76" s="178"/>
      <c r="O76" s="180"/>
      <c r="P76" s="178"/>
      <c r="Q76" s="180"/>
      <c r="R76" s="173"/>
      <c r="S76" s="178"/>
      <c r="T76" s="180"/>
      <c r="U76" s="178"/>
      <c r="V76" s="180"/>
      <c r="W76" s="173"/>
      <c r="X76" s="178"/>
      <c r="Y76" s="180"/>
      <c r="Z76" s="178"/>
      <c r="AA76" s="180"/>
      <c r="AB76" s="173"/>
      <c r="AC76" s="178"/>
      <c r="AD76" s="180"/>
      <c r="AE76" s="178"/>
      <c r="AF76" s="180"/>
      <c r="AG76" s="173"/>
      <c r="AH76" s="178"/>
      <c r="AI76" s="180"/>
      <c r="AJ76" s="178"/>
      <c r="AK76" s="180"/>
      <c r="AL76" s="173"/>
      <c r="AM76" s="178"/>
      <c r="AN76" s="180"/>
      <c r="AO76" s="178"/>
      <c r="AP76" s="180"/>
      <c r="AQ76" s="173"/>
      <c r="AR76" s="178"/>
      <c r="AS76" s="180"/>
      <c r="AT76" s="178"/>
      <c r="AU76" s="180"/>
      <c r="AV76" s="173"/>
      <c r="AW76" s="178"/>
      <c r="AX76" s="180"/>
      <c r="AY76" s="178"/>
      <c r="AZ76" s="180"/>
      <c r="BA76" s="173"/>
      <c r="BB76" s="178"/>
      <c r="BC76" s="180"/>
      <c r="BD76" s="178"/>
      <c r="BE76" s="180"/>
      <c r="BF76" s="173"/>
      <c r="BG76" s="178"/>
      <c r="BH76" s="180"/>
      <c r="BI76" s="178"/>
      <c r="BJ76" s="180"/>
      <c r="BK76" s="173"/>
      <c r="BL76" s="178"/>
      <c r="BM76" s="180"/>
      <c r="BN76" s="178"/>
      <c r="BO76" s="180"/>
      <c r="BP76" s="173"/>
      <c r="BQ76" s="178"/>
      <c r="BR76" s="180"/>
      <c r="BS76" s="178"/>
      <c r="BT76" s="180"/>
      <c r="BU76" s="173"/>
      <c r="BV76" s="178"/>
      <c r="BW76" s="180"/>
      <c r="BX76" s="178"/>
      <c r="BY76" s="180"/>
    </row>
    <row r="77" spans="3:77" ht="13.5" customHeight="1">
      <c r="C77" s="173"/>
      <c r="D77" s="178"/>
      <c r="E77" s="180"/>
      <c r="F77" s="178"/>
      <c r="G77" s="180"/>
      <c r="H77" s="173"/>
      <c r="I77" s="178"/>
      <c r="J77" s="180"/>
      <c r="K77" s="178"/>
      <c r="L77" s="180"/>
      <c r="M77" s="173"/>
      <c r="N77" s="178"/>
      <c r="O77" s="180"/>
      <c r="P77" s="178"/>
      <c r="Q77" s="180"/>
      <c r="R77" s="173"/>
      <c r="S77" s="178"/>
      <c r="T77" s="180"/>
      <c r="U77" s="178"/>
      <c r="V77" s="180"/>
      <c r="W77" s="173"/>
      <c r="X77" s="178"/>
      <c r="Y77" s="180"/>
      <c r="Z77" s="178"/>
      <c r="AA77" s="180"/>
      <c r="AB77" s="173"/>
      <c r="AC77" s="178"/>
      <c r="AD77" s="180"/>
      <c r="AE77" s="178"/>
      <c r="AF77" s="180"/>
      <c r="AG77" s="173"/>
      <c r="AH77" s="178"/>
      <c r="AI77" s="180"/>
      <c r="AJ77" s="178"/>
      <c r="AK77" s="180"/>
      <c r="AL77" s="173"/>
      <c r="AM77" s="178"/>
      <c r="AN77" s="180"/>
      <c r="AO77" s="178"/>
      <c r="AP77" s="180"/>
      <c r="AQ77" s="173"/>
      <c r="AR77" s="178"/>
      <c r="AS77" s="180"/>
      <c r="AT77" s="178"/>
      <c r="AU77" s="180"/>
      <c r="AV77" s="173"/>
      <c r="AW77" s="178"/>
      <c r="AX77" s="180"/>
      <c r="AY77" s="178"/>
      <c r="AZ77" s="180"/>
      <c r="BA77" s="173"/>
      <c r="BB77" s="178"/>
      <c r="BC77" s="180"/>
      <c r="BD77" s="178"/>
      <c r="BE77" s="180"/>
      <c r="BF77" s="173"/>
      <c r="BG77" s="178"/>
      <c r="BH77" s="180"/>
      <c r="BI77" s="178"/>
      <c r="BJ77" s="180"/>
      <c r="BK77" s="173"/>
      <c r="BL77" s="178"/>
      <c r="BM77" s="180"/>
      <c r="BN77" s="178"/>
      <c r="BO77" s="180"/>
      <c r="BP77" s="173"/>
      <c r="BQ77" s="178"/>
      <c r="BR77" s="180"/>
      <c r="BS77" s="178"/>
      <c r="BT77" s="180"/>
      <c r="BU77" s="173"/>
      <c r="BV77" s="178"/>
      <c r="BW77" s="180"/>
      <c r="BX77" s="178"/>
      <c r="BY77" s="180"/>
    </row>
    <row r="78" spans="3:77" ht="13.5" customHeight="1">
      <c r="C78" s="173"/>
      <c r="D78" s="178"/>
      <c r="E78" s="180"/>
      <c r="F78" s="178"/>
      <c r="G78" s="180"/>
      <c r="H78" s="173"/>
      <c r="I78" s="178"/>
      <c r="J78" s="180"/>
      <c r="K78" s="178"/>
      <c r="L78" s="180"/>
      <c r="M78" s="173"/>
      <c r="N78" s="178"/>
      <c r="O78" s="180"/>
      <c r="P78" s="178"/>
      <c r="Q78" s="180"/>
      <c r="R78" s="173"/>
      <c r="S78" s="178"/>
      <c r="T78" s="180"/>
      <c r="U78" s="178"/>
      <c r="V78" s="180"/>
      <c r="W78" s="173"/>
      <c r="X78" s="178"/>
      <c r="Y78" s="180"/>
      <c r="Z78" s="178"/>
      <c r="AA78" s="180"/>
      <c r="AB78" s="173"/>
      <c r="AC78" s="178"/>
      <c r="AD78" s="180"/>
      <c r="AE78" s="178"/>
      <c r="AF78" s="180"/>
      <c r="AG78" s="173"/>
      <c r="AH78" s="178"/>
      <c r="AI78" s="180"/>
      <c r="AJ78" s="178"/>
      <c r="AK78" s="180"/>
      <c r="AL78" s="173"/>
      <c r="AM78" s="178"/>
      <c r="AN78" s="180"/>
      <c r="AO78" s="178"/>
      <c r="AP78" s="180"/>
      <c r="AQ78" s="173"/>
      <c r="AR78" s="178"/>
      <c r="AS78" s="180"/>
      <c r="AT78" s="178"/>
      <c r="AU78" s="180"/>
      <c r="AV78" s="173"/>
      <c r="AW78" s="178"/>
      <c r="AX78" s="180"/>
      <c r="AY78" s="178"/>
      <c r="AZ78" s="180"/>
      <c r="BA78" s="173"/>
      <c r="BB78" s="178"/>
      <c r="BC78" s="180"/>
      <c r="BD78" s="178"/>
      <c r="BE78" s="180"/>
      <c r="BF78" s="173"/>
      <c r="BG78" s="178"/>
      <c r="BH78" s="180"/>
      <c r="BI78" s="178"/>
      <c r="BJ78" s="180"/>
      <c r="BK78" s="173"/>
      <c r="BL78" s="178"/>
      <c r="BM78" s="180"/>
      <c r="BN78" s="178"/>
      <c r="BO78" s="180"/>
      <c r="BP78" s="173"/>
      <c r="BQ78" s="178"/>
      <c r="BR78" s="180"/>
      <c r="BS78" s="178"/>
      <c r="BT78" s="180"/>
      <c r="BU78" s="173"/>
      <c r="BV78" s="178"/>
      <c r="BW78" s="180"/>
      <c r="BX78" s="178"/>
      <c r="BY78" s="180"/>
    </row>
    <row r="79" spans="3:77" ht="13.5" customHeight="1">
      <c r="C79" s="173"/>
      <c r="D79" s="178"/>
      <c r="E79" s="180"/>
      <c r="F79" s="178"/>
      <c r="G79" s="180"/>
      <c r="H79" s="173"/>
      <c r="I79" s="178"/>
      <c r="J79" s="180"/>
      <c r="K79" s="178"/>
      <c r="L79" s="180"/>
      <c r="M79" s="173"/>
      <c r="N79" s="178"/>
      <c r="O79" s="180"/>
      <c r="P79" s="178"/>
      <c r="Q79" s="180"/>
      <c r="R79" s="173"/>
      <c r="S79" s="178"/>
      <c r="T79" s="180"/>
      <c r="U79" s="178"/>
      <c r="V79" s="180"/>
      <c r="W79" s="173"/>
      <c r="X79" s="178"/>
      <c r="Y79" s="180"/>
      <c r="Z79" s="178"/>
      <c r="AA79" s="180"/>
      <c r="AB79" s="173"/>
      <c r="AC79" s="178"/>
      <c r="AD79" s="180"/>
      <c r="AE79" s="178"/>
      <c r="AF79" s="180"/>
      <c r="AG79" s="173"/>
      <c r="AH79" s="178"/>
      <c r="AI79" s="180"/>
      <c r="AJ79" s="178"/>
      <c r="AK79" s="180"/>
      <c r="AL79" s="173"/>
      <c r="AM79" s="178"/>
      <c r="AN79" s="180"/>
      <c r="AO79" s="178"/>
      <c r="AP79" s="180"/>
      <c r="AQ79" s="173"/>
      <c r="AR79" s="178"/>
      <c r="AS79" s="180"/>
      <c r="AT79" s="178"/>
      <c r="AU79" s="180"/>
      <c r="AV79" s="173"/>
      <c r="AW79" s="178"/>
      <c r="AX79" s="180"/>
      <c r="AY79" s="178"/>
      <c r="AZ79" s="180"/>
      <c r="BA79" s="173"/>
      <c r="BB79" s="178"/>
      <c r="BC79" s="180"/>
      <c r="BD79" s="178"/>
      <c r="BE79" s="180"/>
      <c r="BF79" s="173"/>
      <c r="BG79" s="178"/>
      <c r="BH79" s="180"/>
      <c r="BI79" s="178"/>
      <c r="BJ79" s="180"/>
      <c r="BK79" s="173"/>
      <c r="BL79" s="178"/>
      <c r="BM79" s="180"/>
      <c r="BN79" s="178"/>
      <c r="BO79" s="180"/>
      <c r="BP79" s="173"/>
      <c r="BQ79" s="178"/>
      <c r="BR79" s="180"/>
      <c r="BS79" s="178"/>
      <c r="BT79" s="180"/>
      <c r="BU79" s="173"/>
      <c r="BV79" s="178"/>
      <c r="BW79" s="180"/>
      <c r="BX79" s="178"/>
      <c r="BY79" s="180"/>
    </row>
    <row r="80" spans="3:77" ht="13.5" customHeight="1">
      <c r="C80" s="173"/>
      <c r="D80" s="178"/>
      <c r="E80" s="180"/>
      <c r="F80" s="178"/>
      <c r="G80" s="180"/>
      <c r="H80" s="173"/>
      <c r="I80" s="178"/>
      <c r="J80" s="180"/>
      <c r="K80" s="178"/>
      <c r="L80" s="180"/>
      <c r="M80" s="173"/>
      <c r="N80" s="178"/>
      <c r="O80" s="180"/>
      <c r="P80" s="178"/>
      <c r="Q80" s="180"/>
      <c r="R80" s="173"/>
      <c r="S80" s="178"/>
      <c r="T80" s="180"/>
      <c r="U80" s="178"/>
      <c r="V80" s="180"/>
      <c r="W80" s="173"/>
      <c r="X80" s="178"/>
      <c r="Y80" s="180"/>
      <c r="Z80" s="178"/>
      <c r="AA80" s="180"/>
      <c r="AB80" s="173"/>
      <c r="AC80" s="178"/>
      <c r="AD80" s="180"/>
      <c r="AE80" s="178"/>
      <c r="AF80" s="180"/>
      <c r="AG80" s="173"/>
      <c r="AH80" s="178"/>
      <c r="AI80" s="180"/>
      <c r="AJ80" s="178"/>
      <c r="AK80" s="180"/>
      <c r="AL80" s="173"/>
      <c r="AM80" s="178"/>
      <c r="AN80" s="180"/>
      <c r="AO80" s="178"/>
      <c r="AP80" s="180"/>
      <c r="AQ80" s="173"/>
      <c r="AR80" s="178"/>
      <c r="AS80" s="180"/>
      <c r="AT80" s="178"/>
      <c r="AU80" s="180"/>
      <c r="AV80" s="173"/>
      <c r="AW80" s="178"/>
      <c r="AX80" s="180"/>
      <c r="AY80" s="178"/>
      <c r="AZ80" s="180"/>
      <c r="BA80" s="173"/>
      <c r="BB80" s="178"/>
      <c r="BC80" s="180"/>
      <c r="BD80" s="178"/>
      <c r="BE80" s="180"/>
      <c r="BF80" s="173"/>
      <c r="BG80" s="178"/>
      <c r="BH80" s="180"/>
      <c r="BI80" s="178"/>
      <c r="BJ80" s="180"/>
      <c r="BK80" s="173"/>
      <c r="BL80" s="178"/>
      <c r="BM80" s="180"/>
      <c r="BN80" s="178"/>
      <c r="BO80" s="180"/>
      <c r="BP80" s="173"/>
      <c r="BQ80" s="178"/>
      <c r="BR80" s="180"/>
      <c r="BS80" s="178"/>
      <c r="BT80" s="180"/>
      <c r="BU80" s="173"/>
      <c r="BV80" s="178"/>
      <c r="BW80" s="180"/>
      <c r="BX80" s="178"/>
      <c r="BY80" s="180"/>
    </row>
    <row r="81" spans="3:77" ht="13.5" customHeight="1">
      <c r="C81" s="173"/>
      <c r="D81" s="178"/>
      <c r="E81" s="180"/>
      <c r="F81" s="178"/>
      <c r="G81" s="180"/>
      <c r="H81" s="173"/>
      <c r="I81" s="178"/>
      <c r="J81" s="180"/>
      <c r="K81" s="178"/>
      <c r="L81" s="180"/>
      <c r="M81" s="173"/>
      <c r="N81" s="178"/>
      <c r="O81" s="180"/>
      <c r="P81" s="178"/>
      <c r="Q81" s="180"/>
      <c r="R81" s="173"/>
      <c r="S81" s="178"/>
      <c r="T81" s="180"/>
      <c r="U81" s="178"/>
      <c r="V81" s="180"/>
      <c r="W81" s="173"/>
      <c r="X81" s="178"/>
      <c r="Y81" s="180"/>
      <c r="Z81" s="178"/>
      <c r="AA81" s="180"/>
      <c r="AB81" s="173"/>
      <c r="AC81" s="178"/>
      <c r="AD81" s="180"/>
      <c r="AE81" s="178"/>
      <c r="AF81" s="180"/>
      <c r="AG81" s="173"/>
      <c r="AH81" s="178"/>
      <c r="AI81" s="180"/>
      <c r="AJ81" s="178"/>
      <c r="AK81" s="180"/>
      <c r="AL81" s="173"/>
      <c r="AM81" s="178"/>
      <c r="AN81" s="180"/>
      <c r="AO81" s="178"/>
      <c r="AP81" s="180"/>
      <c r="AQ81" s="173"/>
      <c r="AR81" s="178"/>
      <c r="AS81" s="180"/>
      <c r="AT81" s="178"/>
      <c r="AU81" s="180"/>
      <c r="AV81" s="173"/>
      <c r="AW81" s="178"/>
      <c r="AX81" s="180"/>
      <c r="AY81" s="178"/>
      <c r="AZ81" s="180"/>
      <c r="BA81" s="173"/>
      <c r="BB81" s="178"/>
      <c r="BC81" s="180"/>
      <c r="BD81" s="178"/>
      <c r="BE81" s="180"/>
      <c r="BF81" s="173"/>
      <c r="BG81" s="178"/>
      <c r="BH81" s="180"/>
      <c r="BI81" s="178"/>
      <c r="BJ81" s="180"/>
      <c r="BK81" s="173"/>
      <c r="BL81" s="178"/>
      <c r="BM81" s="180"/>
      <c r="BN81" s="178"/>
      <c r="BO81" s="180"/>
      <c r="BP81" s="173"/>
      <c r="BQ81" s="178"/>
      <c r="BR81" s="180"/>
      <c r="BS81" s="178"/>
      <c r="BT81" s="180"/>
      <c r="BU81" s="173"/>
      <c r="BV81" s="178"/>
      <c r="BW81" s="180"/>
      <c r="BX81" s="178"/>
      <c r="BY81" s="180"/>
    </row>
    <row r="82" spans="3:77" ht="13.5" customHeight="1">
      <c r="C82" s="173"/>
      <c r="D82" s="178"/>
      <c r="E82" s="180"/>
      <c r="F82" s="178"/>
      <c r="G82" s="180"/>
      <c r="H82" s="173"/>
      <c r="I82" s="178"/>
      <c r="J82" s="180"/>
      <c r="K82" s="178"/>
      <c r="L82" s="180"/>
      <c r="M82" s="173"/>
      <c r="N82" s="178"/>
      <c r="O82" s="180"/>
      <c r="P82" s="178"/>
      <c r="Q82" s="180"/>
      <c r="R82" s="173"/>
      <c r="S82" s="178"/>
      <c r="T82" s="180"/>
      <c r="U82" s="178"/>
      <c r="V82" s="180"/>
      <c r="W82" s="173"/>
      <c r="X82" s="178"/>
      <c r="Y82" s="180"/>
      <c r="Z82" s="178"/>
      <c r="AA82" s="180"/>
      <c r="AB82" s="173"/>
      <c r="AC82" s="178"/>
      <c r="AD82" s="180"/>
      <c r="AE82" s="178"/>
      <c r="AF82" s="180"/>
      <c r="AG82" s="173"/>
      <c r="AH82" s="178"/>
      <c r="AI82" s="180"/>
      <c r="AJ82" s="178"/>
      <c r="AK82" s="180"/>
      <c r="AL82" s="173"/>
      <c r="AM82" s="178"/>
      <c r="AN82" s="180"/>
      <c r="AO82" s="178"/>
      <c r="AP82" s="180"/>
      <c r="AQ82" s="173"/>
      <c r="AR82" s="178"/>
      <c r="AS82" s="180"/>
      <c r="AT82" s="178"/>
      <c r="AU82" s="180"/>
      <c r="AV82" s="173"/>
      <c r="AW82" s="178"/>
      <c r="AX82" s="180"/>
      <c r="AY82" s="178"/>
      <c r="AZ82" s="180"/>
      <c r="BA82" s="173"/>
      <c r="BB82" s="178"/>
      <c r="BC82" s="180"/>
      <c r="BD82" s="178"/>
      <c r="BE82" s="180"/>
      <c r="BF82" s="173"/>
      <c r="BG82" s="178"/>
      <c r="BH82" s="180"/>
      <c r="BI82" s="178"/>
      <c r="BJ82" s="180"/>
      <c r="BK82" s="173"/>
      <c r="BL82" s="178"/>
      <c r="BM82" s="180"/>
      <c r="BN82" s="178"/>
      <c r="BO82" s="180"/>
      <c r="BP82" s="173"/>
      <c r="BQ82" s="178"/>
      <c r="BR82" s="180"/>
      <c r="BS82" s="178"/>
      <c r="BT82" s="180"/>
      <c r="BU82" s="173"/>
      <c r="BV82" s="178"/>
      <c r="BW82" s="180"/>
      <c r="BX82" s="178"/>
      <c r="BY82" s="180"/>
    </row>
    <row r="83" spans="3:77" ht="13.5" customHeight="1">
      <c r="C83" s="173"/>
      <c r="D83" s="178"/>
      <c r="E83" s="180"/>
      <c r="F83" s="178"/>
      <c r="G83" s="180"/>
      <c r="H83" s="173"/>
      <c r="I83" s="178"/>
      <c r="J83" s="180"/>
      <c r="K83" s="178"/>
      <c r="L83" s="180"/>
      <c r="M83" s="173"/>
      <c r="N83" s="178"/>
      <c r="O83" s="180"/>
      <c r="P83" s="178"/>
      <c r="Q83" s="180"/>
      <c r="R83" s="173"/>
      <c r="S83" s="178"/>
      <c r="T83" s="180"/>
      <c r="U83" s="178"/>
      <c r="V83" s="180"/>
      <c r="W83" s="173"/>
      <c r="X83" s="178"/>
      <c r="Y83" s="180"/>
      <c r="Z83" s="178"/>
      <c r="AA83" s="180"/>
      <c r="AB83" s="173"/>
      <c r="AC83" s="178"/>
      <c r="AD83" s="180"/>
      <c r="AE83" s="178"/>
      <c r="AF83" s="180"/>
      <c r="AG83" s="173"/>
      <c r="AH83" s="178"/>
      <c r="AI83" s="180"/>
      <c r="AJ83" s="178"/>
      <c r="AK83" s="180"/>
      <c r="AL83" s="173"/>
      <c r="AM83" s="178"/>
      <c r="AN83" s="180"/>
      <c r="AO83" s="178"/>
      <c r="AP83" s="180"/>
      <c r="AQ83" s="173"/>
      <c r="AR83" s="178"/>
      <c r="AS83" s="180"/>
      <c r="AT83" s="178"/>
      <c r="AU83" s="180"/>
      <c r="AV83" s="173"/>
      <c r="AW83" s="178"/>
      <c r="AX83" s="180"/>
      <c r="AY83" s="178"/>
      <c r="AZ83" s="180"/>
      <c r="BA83" s="173"/>
      <c r="BB83" s="178"/>
      <c r="BC83" s="180"/>
      <c r="BD83" s="178"/>
      <c r="BE83" s="180"/>
      <c r="BF83" s="173"/>
      <c r="BG83" s="178"/>
      <c r="BH83" s="180"/>
      <c r="BI83" s="178"/>
      <c r="BJ83" s="180"/>
      <c r="BK83" s="173"/>
      <c r="BL83" s="178"/>
      <c r="BM83" s="180"/>
      <c r="BN83" s="178"/>
      <c r="BO83" s="180"/>
      <c r="BP83" s="173"/>
      <c r="BQ83" s="178"/>
      <c r="BR83" s="180"/>
      <c r="BS83" s="178"/>
      <c r="BT83" s="180"/>
      <c r="BU83" s="173"/>
      <c r="BV83" s="178"/>
      <c r="BW83" s="180"/>
      <c r="BX83" s="178"/>
      <c r="BY83" s="180"/>
    </row>
    <row r="84" spans="3:77" ht="13.5" customHeight="1">
      <c r="C84" s="173"/>
      <c r="D84" s="178"/>
      <c r="E84" s="180"/>
      <c r="F84" s="178"/>
      <c r="G84" s="180"/>
      <c r="H84" s="173"/>
      <c r="I84" s="178"/>
      <c r="J84" s="180"/>
      <c r="K84" s="178"/>
      <c r="L84" s="180"/>
      <c r="M84" s="173"/>
      <c r="N84" s="178"/>
      <c r="O84" s="180"/>
      <c r="P84" s="178"/>
      <c r="Q84" s="180"/>
      <c r="R84" s="173"/>
      <c r="S84" s="178"/>
      <c r="T84" s="180"/>
      <c r="U84" s="178"/>
      <c r="V84" s="180"/>
      <c r="W84" s="173"/>
      <c r="X84" s="178"/>
      <c r="Y84" s="180"/>
      <c r="Z84" s="178"/>
      <c r="AA84" s="180"/>
      <c r="AB84" s="173"/>
      <c r="AC84" s="178"/>
      <c r="AD84" s="180"/>
      <c r="AE84" s="178"/>
      <c r="AF84" s="180"/>
      <c r="AG84" s="173"/>
      <c r="AH84" s="178"/>
      <c r="AI84" s="180"/>
      <c r="AJ84" s="178"/>
      <c r="AK84" s="180"/>
      <c r="AL84" s="173"/>
      <c r="AM84" s="178"/>
      <c r="AN84" s="180"/>
      <c r="AO84" s="178"/>
      <c r="AP84" s="180"/>
      <c r="AQ84" s="173"/>
      <c r="AR84" s="178"/>
      <c r="AS84" s="180"/>
      <c r="AT84" s="178"/>
      <c r="AU84" s="180"/>
      <c r="AV84" s="173"/>
      <c r="AW84" s="178"/>
      <c r="AX84" s="180"/>
      <c r="AY84" s="178"/>
      <c r="AZ84" s="180"/>
      <c r="BA84" s="173"/>
      <c r="BB84" s="178"/>
      <c r="BC84" s="180"/>
      <c r="BD84" s="178"/>
      <c r="BE84" s="180"/>
      <c r="BF84" s="173"/>
      <c r="BG84" s="178"/>
      <c r="BH84" s="180"/>
      <c r="BI84" s="178"/>
      <c r="BJ84" s="180"/>
      <c r="BK84" s="173"/>
      <c r="BL84" s="178"/>
      <c r="BM84" s="180"/>
      <c r="BN84" s="178"/>
      <c r="BO84" s="180"/>
      <c r="BP84" s="173"/>
      <c r="BQ84" s="178"/>
      <c r="BR84" s="180"/>
      <c r="BS84" s="178"/>
      <c r="BT84" s="180"/>
      <c r="BU84" s="173"/>
      <c r="BV84" s="178"/>
      <c r="BW84" s="180"/>
      <c r="BX84" s="178"/>
      <c r="BY84" s="180"/>
    </row>
    <row r="85" spans="3:77" ht="13.5" customHeight="1">
      <c r="C85" s="173"/>
      <c r="D85" s="178"/>
      <c r="E85" s="180"/>
      <c r="F85" s="178"/>
      <c r="G85" s="180"/>
      <c r="H85" s="173"/>
      <c r="I85" s="178"/>
      <c r="J85" s="180"/>
      <c r="K85" s="178"/>
      <c r="L85" s="180"/>
      <c r="M85" s="173"/>
      <c r="N85" s="178"/>
      <c r="O85" s="180"/>
      <c r="P85" s="178"/>
      <c r="Q85" s="180"/>
      <c r="R85" s="173"/>
      <c r="S85" s="178"/>
      <c r="T85" s="180"/>
      <c r="U85" s="178"/>
      <c r="V85" s="180"/>
      <c r="W85" s="173"/>
      <c r="X85" s="178"/>
      <c r="Y85" s="180"/>
      <c r="Z85" s="178"/>
      <c r="AA85" s="180"/>
      <c r="AB85" s="173"/>
      <c r="AC85" s="178"/>
      <c r="AD85" s="180"/>
      <c r="AE85" s="178"/>
      <c r="AF85" s="180"/>
      <c r="AG85" s="173"/>
      <c r="AH85" s="178"/>
      <c r="AI85" s="180"/>
      <c r="AJ85" s="178"/>
      <c r="AK85" s="180"/>
      <c r="AL85" s="173"/>
      <c r="AM85" s="178"/>
      <c r="AN85" s="180"/>
      <c r="AO85" s="178"/>
      <c r="AP85" s="180"/>
      <c r="AQ85" s="173"/>
      <c r="AR85" s="178"/>
      <c r="AS85" s="180"/>
      <c r="AT85" s="178"/>
      <c r="AU85" s="180"/>
      <c r="AV85" s="173"/>
      <c r="AW85" s="178"/>
      <c r="AX85" s="180"/>
      <c r="AY85" s="178"/>
      <c r="AZ85" s="180"/>
      <c r="BA85" s="173"/>
      <c r="BB85" s="178"/>
      <c r="BC85" s="180"/>
      <c r="BD85" s="178"/>
      <c r="BE85" s="180"/>
      <c r="BF85" s="173"/>
      <c r="BG85" s="178"/>
      <c r="BH85" s="180"/>
      <c r="BI85" s="178"/>
      <c r="BJ85" s="180"/>
      <c r="BK85" s="173"/>
      <c r="BL85" s="178"/>
      <c r="BM85" s="180"/>
      <c r="BN85" s="178"/>
      <c r="BO85" s="180"/>
      <c r="BP85" s="173"/>
      <c r="BQ85" s="178"/>
      <c r="BR85" s="180"/>
      <c r="BS85" s="178"/>
      <c r="BT85" s="180"/>
      <c r="BU85" s="173"/>
      <c r="BV85" s="178"/>
      <c r="BW85" s="180"/>
      <c r="BX85" s="178"/>
      <c r="BY85" s="180"/>
    </row>
    <row r="86" spans="3:77" ht="13.5" customHeight="1">
      <c r="C86" s="173"/>
      <c r="D86" s="178"/>
      <c r="E86" s="180"/>
      <c r="F86" s="178"/>
      <c r="G86" s="180"/>
      <c r="H86" s="173"/>
      <c r="I86" s="178"/>
      <c r="J86" s="180"/>
      <c r="K86" s="178"/>
      <c r="L86" s="180"/>
      <c r="M86" s="173"/>
      <c r="N86" s="178"/>
      <c r="O86" s="180"/>
      <c r="P86" s="178"/>
      <c r="Q86" s="180"/>
      <c r="R86" s="173"/>
      <c r="S86" s="178"/>
      <c r="T86" s="180"/>
      <c r="U86" s="178"/>
      <c r="V86" s="180"/>
      <c r="W86" s="173"/>
      <c r="X86" s="178"/>
      <c r="Y86" s="180"/>
      <c r="Z86" s="178"/>
      <c r="AA86" s="180"/>
      <c r="AB86" s="173"/>
      <c r="AC86" s="178"/>
      <c r="AD86" s="180"/>
      <c r="AE86" s="178"/>
      <c r="AF86" s="180"/>
      <c r="AG86" s="173"/>
      <c r="AH86" s="178"/>
      <c r="AI86" s="180"/>
      <c r="AJ86" s="178"/>
      <c r="AK86" s="180"/>
      <c r="AL86" s="173"/>
      <c r="AM86" s="178"/>
      <c r="AN86" s="180"/>
      <c r="AO86" s="178"/>
      <c r="AP86" s="180"/>
      <c r="AQ86" s="173"/>
      <c r="AR86" s="178"/>
      <c r="AS86" s="180"/>
      <c r="AT86" s="178"/>
      <c r="AU86" s="180"/>
      <c r="AV86" s="173"/>
      <c r="AW86" s="178"/>
      <c r="AX86" s="180"/>
      <c r="AY86" s="178"/>
      <c r="AZ86" s="180"/>
      <c r="BA86" s="173"/>
      <c r="BB86" s="178"/>
      <c r="BC86" s="180"/>
      <c r="BD86" s="178"/>
      <c r="BE86" s="180"/>
      <c r="BF86" s="173"/>
      <c r="BG86" s="178"/>
      <c r="BH86" s="180"/>
      <c r="BI86" s="178"/>
      <c r="BJ86" s="180"/>
      <c r="BK86" s="173"/>
      <c r="BL86" s="178"/>
      <c r="BM86" s="180"/>
      <c r="BN86" s="178"/>
      <c r="BO86" s="180"/>
      <c r="BP86" s="173"/>
      <c r="BQ86" s="178"/>
      <c r="BR86" s="180"/>
      <c r="BS86" s="178"/>
      <c r="BT86" s="180"/>
      <c r="BU86" s="173"/>
      <c r="BV86" s="178"/>
      <c r="BW86" s="180"/>
      <c r="BX86" s="178"/>
      <c r="BY86" s="180"/>
    </row>
    <row r="87" spans="3:77" ht="13.5" customHeight="1">
      <c r="C87" s="173"/>
      <c r="D87" s="178"/>
      <c r="E87" s="180"/>
      <c r="F87" s="178"/>
      <c r="G87" s="180"/>
      <c r="H87" s="173"/>
      <c r="I87" s="178"/>
      <c r="J87" s="180"/>
      <c r="K87" s="178"/>
      <c r="L87" s="180"/>
      <c r="M87" s="173"/>
      <c r="N87" s="178"/>
      <c r="O87" s="180"/>
      <c r="P87" s="178"/>
      <c r="Q87" s="180"/>
      <c r="R87" s="173"/>
      <c r="S87" s="178"/>
      <c r="T87" s="180"/>
      <c r="U87" s="178"/>
      <c r="V87" s="180"/>
      <c r="W87" s="173"/>
      <c r="X87" s="178"/>
      <c r="Y87" s="180"/>
      <c r="Z87" s="178"/>
      <c r="AA87" s="180"/>
      <c r="AB87" s="173"/>
      <c r="AC87" s="178"/>
      <c r="AD87" s="180"/>
      <c r="AE87" s="178"/>
      <c r="AF87" s="180"/>
      <c r="AG87" s="173"/>
      <c r="AH87" s="178"/>
      <c r="AI87" s="180"/>
      <c r="AJ87" s="178"/>
      <c r="AK87" s="180"/>
      <c r="AL87" s="173"/>
      <c r="AM87" s="178"/>
      <c r="AN87" s="180"/>
      <c r="AO87" s="178"/>
      <c r="AP87" s="180"/>
      <c r="AQ87" s="173"/>
      <c r="AR87" s="178"/>
      <c r="AS87" s="180"/>
      <c r="AT87" s="178"/>
      <c r="AU87" s="180"/>
      <c r="AV87" s="173"/>
      <c r="AW87" s="178"/>
      <c r="AX87" s="180"/>
      <c r="AY87" s="178"/>
      <c r="AZ87" s="180"/>
      <c r="BA87" s="173"/>
      <c r="BB87" s="178"/>
      <c r="BC87" s="180"/>
      <c r="BD87" s="178"/>
      <c r="BE87" s="180"/>
      <c r="BF87" s="173"/>
      <c r="BG87" s="178"/>
      <c r="BH87" s="180"/>
      <c r="BI87" s="178"/>
      <c r="BJ87" s="180"/>
      <c r="BK87" s="173"/>
      <c r="BL87" s="178"/>
      <c r="BM87" s="180"/>
      <c r="BN87" s="178"/>
      <c r="BO87" s="180"/>
      <c r="BP87" s="173"/>
      <c r="BQ87" s="178"/>
      <c r="BR87" s="180"/>
      <c r="BS87" s="178"/>
      <c r="BT87" s="180"/>
      <c r="BU87" s="173"/>
      <c r="BV87" s="178"/>
      <c r="BW87" s="180"/>
      <c r="BX87" s="178"/>
      <c r="BY87" s="180"/>
    </row>
    <row r="88" spans="3:77" ht="13.5" customHeight="1">
      <c r="C88" s="173"/>
      <c r="D88" s="178"/>
      <c r="E88" s="180"/>
      <c r="F88" s="178"/>
      <c r="G88" s="180"/>
      <c r="H88" s="173"/>
      <c r="I88" s="178"/>
      <c r="J88" s="180"/>
      <c r="K88" s="178"/>
      <c r="L88" s="180"/>
      <c r="M88" s="173"/>
      <c r="N88" s="178"/>
      <c r="O88" s="180"/>
      <c r="P88" s="178"/>
      <c r="Q88" s="180"/>
      <c r="R88" s="173"/>
      <c r="S88" s="178"/>
      <c r="T88" s="180"/>
      <c r="U88" s="178"/>
      <c r="V88" s="180"/>
      <c r="W88" s="173"/>
      <c r="X88" s="178"/>
      <c r="Y88" s="180"/>
      <c r="Z88" s="178"/>
      <c r="AA88" s="180"/>
      <c r="AB88" s="173"/>
      <c r="AC88" s="178"/>
      <c r="AD88" s="180"/>
      <c r="AE88" s="178"/>
      <c r="AF88" s="180"/>
      <c r="AG88" s="173"/>
      <c r="AH88" s="178"/>
      <c r="AI88" s="180"/>
      <c r="AJ88" s="178"/>
      <c r="AK88" s="180"/>
      <c r="AL88" s="173"/>
      <c r="AM88" s="178"/>
      <c r="AN88" s="180"/>
      <c r="AO88" s="178"/>
      <c r="AP88" s="180"/>
      <c r="AQ88" s="173"/>
      <c r="AR88" s="178"/>
      <c r="AS88" s="180"/>
      <c r="AT88" s="178"/>
      <c r="AU88" s="180"/>
      <c r="AV88" s="173"/>
      <c r="AW88" s="178"/>
      <c r="AX88" s="180"/>
      <c r="AY88" s="178"/>
      <c r="AZ88" s="180"/>
      <c r="BA88" s="173"/>
      <c r="BB88" s="178"/>
      <c r="BC88" s="180"/>
      <c r="BD88" s="178"/>
      <c r="BE88" s="180"/>
      <c r="BF88" s="173"/>
      <c r="BG88" s="178"/>
      <c r="BH88" s="180"/>
      <c r="BI88" s="178"/>
      <c r="BJ88" s="180"/>
      <c r="BK88" s="173"/>
      <c r="BL88" s="178"/>
      <c r="BM88" s="180"/>
      <c r="BN88" s="178"/>
      <c r="BO88" s="180"/>
      <c r="BP88" s="173"/>
      <c r="BQ88" s="178"/>
      <c r="BR88" s="180"/>
      <c r="BS88" s="178"/>
      <c r="BT88" s="180"/>
      <c r="BU88" s="173"/>
      <c r="BV88" s="178"/>
      <c r="BW88" s="180"/>
      <c r="BX88" s="178"/>
      <c r="BY88" s="180"/>
    </row>
    <row r="89" spans="3:77" ht="13.5" customHeight="1">
      <c r="C89" s="173"/>
      <c r="D89" s="178"/>
      <c r="E89" s="180"/>
      <c r="F89" s="178"/>
      <c r="G89" s="180"/>
      <c r="H89" s="173"/>
      <c r="I89" s="178"/>
      <c r="J89" s="180"/>
      <c r="K89" s="178"/>
      <c r="L89" s="180"/>
      <c r="M89" s="173"/>
      <c r="N89" s="178"/>
      <c r="O89" s="180"/>
      <c r="P89" s="178"/>
      <c r="Q89" s="180"/>
      <c r="R89" s="173"/>
      <c r="S89" s="178"/>
      <c r="T89" s="180"/>
      <c r="U89" s="178"/>
      <c r="V89" s="180"/>
      <c r="W89" s="173"/>
      <c r="X89" s="178"/>
      <c r="Y89" s="180"/>
      <c r="Z89" s="178"/>
      <c r="AA89" s="180"/>
      <c r="AB89" s="173"/>
      <c r="AC89" s="178"/>
      <c r="AD89" s="180"/>
      <c r="AE89" s="178"/>
      <c r="AF89" s="180"/>
      <c r="AG89" s="173"/>
      <c r="AH89" s="178"/>
      <c r="AI89" s="180"/>
      <c r="AJ89" s="178"/>
      <c r="AK89" s="180"/>
      <c r="AL89" s="173"/>
      <c r="AM89" s="178"/>
      <c r="AN89" s="180"/>
      <c r="AO89" s="178"/>
      <c r="AP89" s="180"/>
      <c r="AQ89" s="173"/>
      <c r="AR89" s="178"/>
      <c r="AS89" s="180"/>
      <c r="AT89" s="178"/>
      <c r="AU89" s="180"/>
      <c r="AV89" s="173"/>
      <c r="AW89" s="178"/>
      <c r="AX89" s="180"/>
      <c r="AY89" s="178"/>
      <c r="AZ89" s="180"/>
      <c r="BA89" s="173"/>
      <c r="BB89" s="178"/>
      <c r="BC89" s="180"/>
      <c r="BD89" s="178"/>
      <c r="BE89" s="180"/>
      <c r="BF89" s="173"/>
      <c r="BG89" s="178"/>
      <c r="BH89" s="180"/>
      <c r="BI89" s="178"/>
      <c r="BJ89" s="180"/>
      <c r="BK89" s="173"/>
      <c r="BL89" s="178"/>
      <c r="BM89" s="180"/>
      <c r="BN89" s="178"/>
      <c r="BO89" s="180"/>
      <c r="BP89" s="173"/>
      <c r="BQ89" s="178"/>
      <c r="BR89" s="180"/>
      <c r="BS89" s="178"/>
      <c r="BT89" s="180"/>
      <c r="BU89" s="173"/>
      <c r="BV89" s="178"/>
      <c r="BW89" s="180"/>
      <c r="BX89" s="178"/>
      <c r="BY89" s="180"/>
    </row>
    <row r="90" spans="3:77" ht="13.5" customHeight="1">
      <c r="C90" s="173"/>
      <c r="D90" s="178"/>
      <c r="E90" s="180"/>
      <c r="F90" s="178"/>
      <c r="G90" s="180"/>
      <c r="H90" s="173"/>
      <c r="I90" s="178"/>
      <c r="J90" s="180"/>
      <c r="K90" s="178"/>
      <c r="L90" s="180"/>
      <c r="M90" s="173"/>
      <c r="N90" s="178"/>
      <c r="O90" s="180"/>
      <c r="P90" s="178"/>
      <c r="Q90" s="180"/>
      <c r="R90" s="173"/>
      <c r="S90" s="178"/>
      <c r="T90" s="180"/>
      <c r="U90" s="178"/>
      <c r="V90" s="180"/>
      <c r="W90" s="173"/>
      <c r="X90" s="178"/>
      <c r="Y90" s="180"/>
      <c r="Z90" s="178"/>
      <c r="AA90" s="180"/>
      <c r="AB90" s="173"/>
      <c r="AC90" s="178"/>
      <c r="AD90" s="180"/>
      <c r="AE90" s="178"/>
      <c r="AF90" s="180"/>
      <c r="AG90" s="173"/>
      <c r="AH90" s="178"/>
      <c r="AI90" s="180"/>
      <c r="AJ90" s="178"/>
      <c r="AK90" s="180"/>
      <c r="AL90" s="173"/>
      <c r="AM90" s="178"/>
      <c r="AN90" s="180"/>
      <c r="AO90" s="178"/>
      <c r="AP90" s="180"/>
      <c r="AQ90" s="173"/>
      <c r="AR90" s="178"/>
      <c r="AS90" s="180"/>
      <c r="AT90" s="178"/>
      <c r="AU90" s="180"/>
      <c r="AV90" s="173"/>
      <c r="AW90" s="178"/>
      <c r="AX90" s="180"/>
      <c r="AY90" s="178"/>
      <c r="AZ90" s="180"/>
      <c r="BA90" s="173"/>
      <c r="BB90" s="178"/>
      <c r="BC90" s="180"/>
      <c r="BD90" s="178"/>
      <c r="BE90" s="180"/>
      <c r="BF90" s="173"/>
      <c r="BG90" s="178"/>
      <c r="BH90" s="180"/>
      <c r="BI90" s="178"/>
      <c r="BJ90" s="180"/>
      <c r="BK90" s="173"/>
      <c r="BL90" s="178"/>
      <c r="BM90" s="180"/>
      <c r="BN90" s="178"/>
      <c r="BO90" s="180"/>
      <c r="BP90" s="173"/>
      <c r="BQ90" s="178"/>
      <c r="BR90" s="180"/>
      <c r="BS90" s="178"/>
      <c r="BT90" s="180"/>
      <c r="BU90" s="173"/>
      <c r="BV90" s="178"/>
      <c r="BW90" s="180"/>
      <c r="BX90" s="178"/>
      <c r="BY90" s="180"/>
    </row>
    <row r="91" spans="3:77" ht="13.5" customHeight="1">
      <c r="C91" s="173"/>
      <c r="D91" s="178"/>
      <c r="E91" s="180"/>
      <c r="F91" s="178"/>
      <c r="G91" s="180"/>
      <c r="H91" s="173"/>
      <c r="I91" s="178"/>
      <c r="J91" s="180"/>
      <c r="K91" s="178"/>
      <c r="L91" s="180"/>
      <c r="M91" s="173"/>
      <c r="N91" s="178"/>
      <c r="O91" s="180"/>
      <c r="P91" s="178"/>
      <c r="Q91" s="180"/>
      <c r="R91" s="173"/>
      <c r="S91" s="178"/>
      <c r="T91" s="180"/>
      <c r="U91" s="178"/>
      <c r="V91" s="180"/>
      <c r="W91" s="173"/>
      <c r="X91" s="178"/>
      <c r="Y91" s="180"/>
      <c r="Z91" s="178"/>
      <c r="AA91" s="180"/>
      <c r="AB91" s="173"/>
      <c r="AC91" s="178"/>
      <c r="AD91" s="180"/>
      <c r="AE91" s="178"/>
      <c r="AF91" s="180"/>
      <c r="AG91" s="173"/>
      <c r="AH91" s="178"/>
      <c r="AI91" s="180"/>
      <c r="AJ91" s="178"/>
      <c r="AK91" s="180"/>
      <c r="AL91" s="173"/>
      <c r="AM91" s="178"/>
      <c r="AN91" s="180"/>
      <c r="AO91" s="178"/>
      <c r="AP91" s="180"/>
      <c r="AQ91" s="173"/>
      <c r="AR91" s="178"/>
      <c r="AS91" s="180"/>
      <c r="AT91" s="178"/>
      <c r="AU91" s="180"/>
      <c r="AV91" s="173"/>
      <c r="AW91" s="178"/>
      <c r="AX91" s="180"/>
      <c r="AY91" s="178"/>
      <c r="AZ91" s="180"/>
      <c r="BA91" s="173"/>
      <c r="BB91" s="178"/>
      <c r="BC91" s="180"/>
      <c r="BD91" s="178"/>
      <c r="BE91" s="180"/>
      <c r="BF91" s="173"/>
      <c r="BG91" s="178"/>
      <c r="BH91" s="180"/>
      <c r="BI91" s="178"/>
      <c r="BJ91" s="180"/>
      <c r="BK91" s="173"/>
      <c r="BL91" s="178"/>
      <c r="BM91" s="180"/>
      <c r="BN91" s="178"/>
      <c r="BO91" s="180"/>
      <c r="BP91" s="173"/>
      <c r="BQ91" s="178"/>
      <c r="BR91" s="180"/>
      <c r="BS91" s="178"/>
      <c r="BT91" s="180"/>
      <c r="BU91" s="173"/>
      <c r="BV91" s="178"/>
      <c r="BW91" s="180"/>
      <c r="BX91" s="178"/>
      <c r="BY91" s="180"/>
    </row>
    <row r="92" spans="3:77" ht="13.5" customHeight="1">
      <c r="C92" s="173"/>
      <c r="D92" s="178"/>
      <c r="E92" s="180"/>
      <c r="F92" s="178"/>
      <c r="G92" s="180"/>
      <c r="H92" s="173"/>
      <c r="I92" s="178"/>
      <c r="J92" s="180"/>
      <c r="K92" s="178"/>
      <c r="L92" s="180"/>
      <c r="M92" s="173"/>
      <c r="N92" s="178"/>
      <c r="O92" s="180"/>
      <c r="P92" s="178"/>
      <c r="Q92" s="180"/>
      <c r="R92" s="173"/>
      <c r="S92" s="178"/>
      <c r="T92" s="180"/>
      <c r="U92" s="178"/>
      <c r="V92" s="180"/>
      <c r="W92" s="173"/>
      <c r="X92" s="178"/>
      <c r="Y92" s="180"/>
      <c r="Z92" s="178"/>
      <c r="AA92" s="180"/>
      <c r="AB92" s="173"/>
      <c r="AC92" s="178"/>
      <c r="AD92" s="180"/>
      <c r="AE92" s="178"/>
      <c r="AF92" s="180"/>
      <c r="AG92" s="173"/>
      <c r="AH92" s="178"/>
      <c r="AI92" s="180"/>
      <c r="AJ92" s="178"/>
      <c r="AK92" s="180"/>
      <c r="AL92" s="173"/>
      <c r="AM92" s="178"/>
      <c r="AN92" s="180"/>
      <c r="AO92" s="178"/>
      <c r="AP92" s="180"/>
      <c r="AQ92" s="173"/>
      <c r="AR92" s="178"/>
      <c r="AS92" s="180"/>
      <c r="AT92" s="178"/>
      <c r="AU92" s="180"/>
      <c r="AV92" s="173"/>
      <c r="AW92" s="178"/>
      <c r="AX92" s="180"/>
      <c r="AY92" s="178"/>
      <c r="AZ92" s="180"/>
      <c r="BA92" s="173"/>
      <c r="BB92" s="178"/>
      <c r="BC92" s="180"/>
      <c r="BD92" s="178"/>
      <c r="BE92" s="180"/>
      <c r="BF92" s="173"/>
      <c r="BG92" s="178"/>
      <c r="BH92" s="180"/>
      <c r="BI92" s="178"/>
      <c r="BJ92" s="180"/>
      <c r="BK92" s="173"/>
      <c r="BL92" s="178"/>
      <c r="BM92" s="180"/>
      <c r="BN92" s="178"/>
      <c r="BO92" s="180"/>
      <c r="BP92" s="173"/>
      <c r="BQ92" s="178"/>
      <c r="BR92" s="180"/>
      <c r="BS92" s="178"/>
      <c r="BT92" s="180"/>
      <c r="BU92" s="173"/>
      <c r="BV92" s="178"/>
      <c r="BW92" s="180"/>
      <c r="BX92" s="178"/>
      <c r="BY92" s="180"/>
    </row>
    <row r="93" spans="3:77" ht="13.5" customHeight="1">
      <c r="C93" s="173"/>
      <c r="D93" s="178"/>
      <c r="E93" s="180"/>
      <c r="F93" s="178"/>
      <c r="G93" s="180"/>
      <c r="H93" s="173"/>
      <c r="I93" s="178"/>
      <c r="J93" s="180"/>
      <c r="K93" s="178"/>
      <c r="L93" s="180"/>
      <c r="M93" s="173"/>
      <c r="N93" s="178"/>
      <c r="O93" s="180"/>
      <c r="P93" s="178"/>
      <c r="Q93" s="180"/>
      <c r="R93" s="173"/>
      <c r="S93" s="178"/>
      <c r="T93" s="180"/>
      <c r="U93" s="178"/>
      <c r="V93" s="180"/>
      <c r="W93" s="173"/>
      <c r="X93" s="178"/>
      <c r="Y93" s="180"/>
      <c r="Z93" s="178"/>
      <c r="AA93" s="180"/>
      <c r="AB93" s="173"/>
      <c r="AC93" s="178"/>
      <c r="AD93" s="180"/>
      <c r="AE93" s="178"/>
      <c r="AF93" s="180"/>
      <c r="AG93" s="173"/>
      <c r="AH93" s="178"/>
      <c r="AI93" s="180"/>
      <c r="AJ93" s="178"/>
      <c r="AK93" s="180"/>
      <c r="AL93" s="173"/>
      <c r="AM93" s="178"/>
      <c r="AN93" s="180"/>
      <c r="AO93" s="178"/>
      <c r="AP93" s="180"/>
      <c r="AQ93" s="173"/>
      <c r="AR93" s="178"/>
      <c r="AS93" s="180"/>
      <c r="AT93" s="178"/>
      <c r="AU93" s="180"/>
      <c r="AV93" s="173"/>
      <c r="AW93" s="178"/>
      <c r="AX93" s="180"/>
      <c r="AY93" s="178"/>
      <c r="AZ93" s="180"/>
      <c r="BA93" s="173"/>
      <c r="BB93" s="178"/>
      <c r="BC93" s="180"/>
      <c r="BD93" s="178"/>
      <c r="BE93" s="180"/>
      <c r="BF93" s="173"/>
      <c r="BG93" s="178"/>
      <c r="BH93" s="180"/>
      <c r="BI93" s="178"/>
      <c r="BJ93" s="180"/>
      <c r="BK93" s="173"/>
      <c r="BL93" s="178"/>
      <c r="BM93" s="180"/>
      <c r="BN93" s="178"/>
      <c r="BO93" s="180"/>
      <c r="BP93" s="173"/>
      <c r="BQ93" s="178"/>
      <c r="BR93" s="180"/>
      <c r="BS93" s="178"/>
      <c r="BT93" s="180"/>
      <c r="BU93" s="173"/>
      <c r="BV93" s="178"/>
      <c r="BW93" s="180"/>
      <c r="BX93" s="178"/>
      <c r="BY93" s="180"/>
    </row>
    <row r="94" spans="3:77" ht="13.5" customHeight="1">
      <c r="C94" s="173"/>
      <c r="D94" s="178"/>
      <c r="E94" s="180"/>
      <c r="F94" s="178"/>
      <c r="G94" s="180"/>
      <c r="H94" s="173"/>
      <c r="I94" s="178"/>
      <c r="J94" s="180"/>
      <c r="K94" s="178"/>
      <c r="L94" s="180"/>
      <c r="M94" s="173"/>
      <c r="N94" s="178"/>
      <c r="O94" s="180"/>
      <c r="P94" s="178"/>
      <c r="Q94" s="180"/>
      <c r="R94" s="173"/>
      <c r="S94" s="178"/>
      <c r="T94" s="180"/>
      <c r="U94" s="178"/>
      <c r="V94" s="180"/>
      <c r="W94" s="173"/>
      <c r="X94" s="178"/>
      <c r="Y94" s="180"/>
      <c r="Z94" s="178"/>
      <c r="AA94" s="180"/>
      <c r="AB94" s="173"/>
      <c r="AC94" s="178"/>
      <c r="AD94" s="180"/>
      <c r="AE94" s="178"/>
      <c r="AF94" s="180"/>
      <c r="AG94" s="173"/>
      <c r="AH94" s="178"/>
      <c r="AI94" s="180"/>
      <c r="AJ94" s="178"/>
      <c r="AK94" s="180"/>
      <c r="AL94" s="173"/>
      <c r="AM94" s="178"/>
      <c r="AN94" s="180"/>
      <c r="AO94" s="178"/>
      <c r="AP94" s="180"/>
      <c r="AQ94" s="173"/>
      <c r="AR94" s="178"/>
      <c r="AS94" s="180"/>
      <c r="AT94" s="178"/>
      <c r="AU94" s="180"/>
      <c r="AV94" s="173"/>
      <c r="AW94" s="178"/>
      <c r="AX94" s="180"/>
      <c r="AY94" s="178"/>
      <c r="AZ94" s="180"/>
      <c r="BA94" s="173"/>
      <c r="BB94" s="178"/>
      <c r="BC94" s="180"/>
      <c r="BD94" s="178"/>
      <c r="BE94" s="180"/>
      <c r="BF94" s="173"/>
      <c r="BG94" s="178"/>
      <c r="BH94" s="180"/>
      <c r="BI94" s="178"/>
      <c r="BJ94" s="180"/>
      <c r="BK94" s="173"/>
      <c r="BL94" s="178"/>
      <c r="BM94" s="180"/>
      <c r="BN94" s="178"/>
      <c r="BO94" s="180"/>
      <c r="BP94" s="173"/>
      <c r="BQ94" s="178"/>
      <c r="BR94" s="180"/>
      <c r="BS94" s="178"/>
      <c r="BT94" s="180"/>
      <c r="BU94" s="173"/>
      <c r="BV94" s="178"/>
      <c r="BW94" s="180"/>
      <c r="BX94" s="178"/>
      <c r="BY94" s="180"/>
    </row>
    <row r="95" spans="3:77" ht="13.5" customHeight="1">
      <c r="C95" s="173"/>
      <c r="D95" s="178"/>
      <c r="E95" s="180"/>
      <c r="F95" s="178"/>
      <c r="G95" s="180"/>
      <c r="H95" s="173"/>
      <c r="I95" s="178"/>
      <c r="J95" s="180"/>
      <c r="K95" s="178"/>
      <c r="L95" s="180"/>
      <c r="M95" s="173"/>
      <c r="N95" s="178"/>
      <c r="O95" s="180"/>
      <c r="P95" s="178"/>
      <c r="Q95" s="180"/>
      <c r="R95" s="173"/>
      <c r="S95" s="178"/>
      <c r="T95" s="180"/>
      <c r="U95" s="178"/>
      <c r="V95" s="180"/>
      <c r="W95" s="173"/>
      <c r="X95" s="178"/>
      <c r="Y95" s="180"/>
      <c r="Z95" s="178"/>
      <c r="AA95" s="180"/>
      <c r="AB95" s="173"/>
      <c r="AC95" s="178"/>
      <c r="AD95" s="180"/>
      <c r="AE95" s="178"/>
      <c r="AF95" s="180"/>
      <c r="AG95" s="173"/>
      <c r="AH95" s="178"/>
      <c r="AI95" s="180"/>
      <c r="AJ95" s="178"/>
      <c r="AK95" s="180"/>
      <c r="AL95" s="173"/>
      <c r="AM95" s="178"/>
      <c r="AN95" s="180"/>
      <c r="AO95" s="178"/>
      <c r="AP95" s="180"/>
      <c r="AQ95" s="173"/>
      <c r="AR95" s="178"/>
      <c r="AS95" s="180"/>
      <c r="AT95" s="178"/>
      <c r="AU95" s="180"/>
      <c r="AV95" s="173"/>
      <c r="AW95" s="178"/>
      <c r="AX95" s="180"/>
      <c r="AY95" s="178"/>
      <c r="AZ95" s="180"/>
      <c r="BA95" s="173"/>
      <c r="BB95" s="178"/>
      <c r="BC95" s="180"/>
      <c r="BD95" s="178"/>
      <c r="BE95" s="180"/>
      <c r="BF95" s="173"/>
      <c r="BG95" s="178"/>
      <c r="BH95" s="180"/>
      <c r="BI95" s="178"/>
      <c r="BJ95" s="180"/>
      <c r="BK95" s="173"/>
      <c r="BL95" s="178"/>
      <c r="BM95" s="180"/>
      <c r="BN95" s="178"/>
      <c r="BO95" s="180"/>
      <c r="BP95" s="173"/>
      <c r="BQ95" s="178"/>
      <c r="BR95" s="180"/>
      <c r="BS95" s="178"/>
      <c r="BT95" s="180"/>
      <c r="BU95" s="173"/>
      <c r="BV95" s="178"/>
      <c r="BW95" s="180"/>
      <c r="BX95" s="178"/>
      <c r="BY95" s="180"/>
    </row>
    <row r="96" spans="3:77" ht="13.5" customHeight="1">
      <c r="C96" s="173"/>
      <c r="D96" s="178"/>
      <c r="E96" s="180"/>
      <c r="F96" s="178"/>
      <c r="G96" s="180"/>
      <c r="H96" s="173"/>
      <c r="I96" s="178"/>
      <c r="J96" s="180"/>
      <c r="K96" s="178"/>
      <c r="L96" s="180"/>
      <c r="M96" s="173"/>
      <c r="N96" s="178"/>
      <c r="O96" s="180"/>
      <c r="P96" s="178"/>
      <c r="Q96" s="180"/>
      <c r="R96" s="173"/>
      <c r="S96" s="178"/>
      <c r="T96" s="180"/>
      <c r="U96" s="178"/>
      <c r="V96" s="180"/>
      <c r="W96" s="173"/>
      <c r="X96" s="178"/>
      <c r="Y96" s="180"/>
      <c r="Z96" s="178"/>
      <c r="AA96" s="180"/>
      <c r="AB96" s="173"/>
      <c r="AC96" s="178"/>
      <c r="AD96" s="180"/>
      <c r="AE96" s="178"/>
      <c r="AF96" s="180"/>
      <c r="AG96" s="173"/>
      <c r="AH96" s="178"/>
      <c r="AI96" s="180"/>
      <c r="AJ96" s="178"/>
      <c r="AK96" s="180"/>
      <c r="AL96" s="173"/>
      <c r="AM96" s="178"/>
      <c r="AN96" s="180"/>
      <c r="AO96" s="178"/>
      <c r="AP96" s="180"/>
      <c r="AQ96" s="173"/>
      <c r="AR96" s="178"/>
      <c r="AS96" s="180"/>
      <c r="AT96" s="178"/>
      <c r="AU96" s="180"/>
      <c r="AV96" s="173"/>
      <c r="AW96" s="178"/>
      <c r="AX96" s="180"/>
      <c r="AY96" s="178"/>
      <c r="AZ96" s="180"/>
      <c r="BA96" s="173"/>
      <c r="BB96" s="178"/>
      <c r="BC96" s="180"/>
      <c r="BD96" s="178"/>
      <c r="BE96" s="180"/>
      <c r="BF96" s="173"/>
      <c r="BG96" s="178"/>
      <c r="BH96" s="180"/>
      <c r="BI96" s="178"/>
      <c r="BJ96" s="180"/>
      <c r="BK96" s="173"/>
      <c r="BL96" s="178"/>
      <c r="BM96" s="180"/>
      <c r="BN96" s="178"/>
      <c r="BO96" s="180"/>
      <c r="BP96" s="173"/>
      <c r="BQ96" s="178"/>
      <c r="BR96" s="180"/>
      <c r="BS96" s="178"/>
      <c r="BT96" s="180"/>
      <c r="BU96" s="173"/>
      <c r="BV96" s="178"/>
      <c r="BW96" s="180"/>
      <c r="BX96" s="178"/>
      <c r="BY96" s="180"/>
    </row>
    <row r="97" spans="3:77" ht="13.5" customHeight="1">
      <c r="C97" s="173"/>
      <c r="D97" s="178"/>
      <c r="E97" s="180"/>
      <c r="F97" s="178"/>
      <c r="G97" s="180"/>
      <c r="H97" s="173"/>
      <c r="I97" s="178"/>
      <c r="J97" s="180"/>
      <c r="K97" s="178"/>
      <c r="L97" s="180"/>
      <c r="M97" s="173"/>
      <c r="N97" s="178"/>
      <c r="O97" s="180"/>
      <c r="P97" s="178"/>
      <c r="Q97" s="180"/>
      <c r="R97" s="173"/>
      <c r="S97" s="178"/>
      <c r="T97" s="180"/>
      <c r="U97" s="178"/>
      <c r="V97" s="180"/>
      <c r="W97" s="173"/>
      <c r="X97" s="178"/>
      <c r="Y97" s="180"/>
      <c r="Z97" s="178"/>
      <c r="AA97" s="180"/>
      <c r="AB97" s="173"/>
      <c r="AC97" s="178"/>
      <c r="AD97" s="180"/>
      <c r="AE97" s="178"/>
      <c r="AF97" s="180"/>
      <c r="AG97" s="173"/>
      <c r="AH97" s="178"/>
      <c r="AI97" s="180"/>
      <c r="AJ97" s="178"/>
      <c r="AK97" s="180"/>
      <c r="AL97" s="173"/>
      <c r="AM97" s="178"/>
      <c r="AN97" s="180"/>
      <c r="AO97" s="178"/>
      <c r="AP97" s="180"/>
      <c r="AQ97" s="173"/>
      <c r="AR97" s="178"/>
      <c r="AS97" s="180"/>
      <c r="AT97" s="178"/>
      <c r="AU97" s="180"/>
      <c r="AV97" s="173"/>
      <c r="AW97" s="178"/>
      <c r="AX97" s="180"/>
      <c r="AY97" s="178"/>
      <c r="AZ97" s="180"/>
      <c r="BA97" s="173"/>
      <c r="BB97" s="178"/>
      <c r="BC97" s="180"/>
      <c r="BD97" s="178"/>
      <c r="BE97" s="180"/>
      <c r="BF97" s="173"/>
      <c r="BG97" s="178"/>
      <c r="BH97" s="180"/>
      <c r="BI97" s="178"/>
      <c r="BJ97" s="180"/>
      <c r="BK97" s="173"/>
      <c r="BL97" s="178"/>
      <c r="BM97" s="180"/>
      <c r="BN97" s="178"/>
      <c r="BO97" s="180"/>
      <c r="BP97" s="173"/>
      <c r="BQ97" s="178"/>
      <c r="BR97" s="180"/>
      <c r="BS97" s="178"/>
      <c r="BT97" s="180"/>
      <c r="BU97" s="173"/>
      <c r="BV97" s="178"/>
      <c r="BW97" s="180"/>
      <c r="BX97" s="178"/>
      <c r="BY97" s="180"/>
    </row>
    <row r="98" spans="3:77" ht="13.5" customHeight="1">
      <c r="C98" s="173"/>
      <c r="D98" s="178"/>
      <c r="E98" s="180"/>
      <c r="F98" s="178"/>
      <c r="G98" s="180"/>
      <c r="H98" s="173"/>
      <c r="I98" s="178"/>
      <c r="J98" s="180"/>
      <c r="K98" s="178"/>
      <c r="L98" s="180"/>
      <c r="M98" s="173"/>
      <c r="N98" s="178"/>
      <c r="O98" s="180"/>
      <c r="P98" s="178"/>
      <c r="Q98" s="180"/>
      <c r="R98" s="173"/>
      <c r="S98" s="178"/>
      <c r="T98" s="180"/>
      <c r="U98" s="178"/>
      <c r="V98" s="180"/>
      <c r="W98" s="173"/>
      <c r="X98" s="178"/>
      <c r="Y98" s="180"/>
      <c r="Z98" s="178"/>
      <c r="AA98" s="180"/>
      <c r="AB98" s="173"/>
      <c r="AC98" s="178"/>
      <c r="AD98" s="180"/>
      <c r="AE98" s="178"/>
      <c r="AF98" s="180"/>
      <c r="AG98" s="173"/>
      <c r="AH98" s="178"/>
      <c r="AI98" s="180"/>
      <c r="AJ98" s="178"/>
      <c r="AK98" s="180"/>
      <c r="AL98" s="173"/>
      <c r="AM98" s="178"/>
      <c r="AN98" s="180"/>
      <c r="AO98" s="178"/>
      <c r="AP98" s="180"/>
      <c r="AQ98" s="173"/>
      <c r="AR98" s="178"/>
      <c r="AS98" s="180"/>
      <c r="AT98" s="178"/>
      <c r="AU98" s="180"/>
      <c r="AV98" s="173"/>
      <c r="AW98" s="178"/>
      <c r="AX98" s="180"/>
      <c r="AY98" s="178"/>
      <c r="AZ98" s="180"/>
      <c r="BA98" s="173"/>
      <c r="BB98" s="178"/>
      <c r="BC98" s="180"/>
      <c r="BD98" s="178"/>
      <c r="BE98" s="180"/>
      <c r="BF98" s="173"/>
      <c r="BG98" s="178"/>
      <c r="BH98" s="180"/>
      <c r="BI98" s="178"/>
      <c r="BJ98" s="180"/>
      <c r="BK98" s="173"/>
      <c r="BL98" s="178"/>
      <c r="BM98" s="180"/>
      <c r="BN98" s="178"/>
      <c r="BO98" s="180"/>
      <c r="BP98" s="173"/>
      <c r="BQ98" s="178"/>
      <c r="BR98" s="180"/>
      <c r="BS98" s="178"/>
      <c r="BT98" s="180"/>
      <c r="BU98" s="173"/>
      <c r="BV98" s="178"/>
      <c r="BW98" s="180"/>
      <c r="BX98" s="178"/>
      <c r="BY98" s="180"/>
    </row>
    <row r="99" spans="3:77" ht="13.5" customHeight="1">
      <c r="C99" s="173"/>
      <c r="D99" s="178"/>
      <c r="E99" s="180"/>
      <c r="F99" s="178"/>
      <c r="G99" s="180"/>
      <c r="H99" s="173"/>
      <c r="I99" s="178"/>
      <c r="J99" s="180"/>
      <c r="K99" s="178"/>
      <c r="L99" s="180"/>
      <c r="M99" s="173"/>
      <c r="N99" s="178"/>
      <c r="O99" s="180"/>
      <c r="P99" s="178"/>
      <c r="Q99" s="180"/>
      <c r="R99" s="173"/>
      <c r="S99" s="178"/>
      <c r="T99" s="180"/>
      <c r="U99" s="178"/>
      <c r="V99" s="180"/>
      <c r="W99" s="173"/>
      <c r="X99" s="178"/>
      <c r="Y99" s="180"/>
      <c r="Z99" s="178"/>
      <c r="AA99" s="180"/>
      <c r="AB99" s="173"/>
      <c r="AC99" s="178"/>
      <c r="AD99" s="180"/>
      <c r="AE99" s="178"/>
      <c r="AF99" s="180"/>
      <c r="AG99" s="173"/>
      <c r="AH99" s="178"/>
      <c r="AI99" s="180"/>
      <c r="AJ99" s="178"/>
      <c r="AK99" s="180"/>
      <c r="AL99" s="173"/>
      <c r="AM99" s="178"/>
      <c r="AN99" s="180"/>
      <c r="AO99" s="178"/>
      <c r="AP99" s="180"/>
      <c r="AQ99" s="173"/>
      <c r="AR99" s="178"/>
      <c r="AS99" s="180"/>
      <c r="AT99" s="178"/>
      <c r="AU99" s="180"/>
      <c r="AV99" s="173"/>
      <c r="AW99" s="178"/>
      <c r="AX99" s="180"/>
      <c r="AY99" s="178"/>
      <c r="AZ99" s="180"/>
      <c r="BA99" s="173"/>
      <c r="BB99" s="178"/>
      <c r="BC99" s="180"/>
      <c r="BD99" s="178"/>
      <c r="BE99" s="180"/>
      <c r="BF99" s="173"/>
      <c r="BG99" s="178"/>
      <c r="BH99" s="180"/>
      <c r="BI99" s="178"/>
      <c r="BJ99" s="180"/>
      <c r="BK99" s="173"/>
      <c r="BL99" s="178"/>
      <c r="BM99" s="180"/>
      <c r="BN99" s="178"/>
      <c r="BO99" s="180"/>
      <c r="BP99" s="173"/>
      <c r="BQ99" s="178"/>
      <c r="BR99" s="180"/>
      <c r="BS99" s="178"/>
      <c r="BT99" s="180"/>
      <c r="BU99" s="173"/>
      <c r="BV99" s="178"/>
      <c r="BW99" s="180"/>
      <c r="BX99" s="178"/>
      <c r="BY99" s="180"/>
    </row>
    <row r="100" spans="3:77" ht="13.5" customHeight="1">
      <c r="C100" s="173"/>
      <c r="D100" s="178"/>
      <c r="E100" s="180"/>
      <c r="F100" s="178"/>
      <c r="G100" s="180"/>
      <c r="H100" s="173"/>
      <c r="I100" s="178"/>
      <c r="J100" s="180"/>
      <c r="K100" s="178"/>
      <c r="L100" s="180"/>
      <c r="M100" s="173"/>
      <c r="N100" s="178"/>
      <c r="O100" s="180"/>
      <c r="P100" s="178"/>
      <c r="Q100" s="180"/>
      <c r="R100" s="173"/>
      <c r="S100" s="178"/>
      <c r="T100" s="180"/>
      <c r="U100" s="178"/>
      <c r="V100" s="180"/>
      <c r="W100" s="173"/>
      <c r="X100" s="178"/>
      <c r="Y100" s="180"/>
      <c r="Z100" s="178"/>
      <c r="AA100" s="180"/>
      <c r="AB100" s="173"/>
      <c r="AC100" s="178"/>
      <c r="AD100" s="180"/>
      <c r="AE100" s="178"/>
      <c r="AF100" s="180"/>
      <c r="AG100" s="173"/>
      <c r="AH100" s="178"/>
      <c r="AI100" s="180"/>
      <c r="AJ100" s="178"/>
      <c r="AK100" s="180"/>
      <c r="AL100" s="173"/>
      <c r="AM100" s="178"/>
      <c r="AN100" s="180"/>
      <c r="AO100" s="178"/>
      <c r="AP100" s="180"/>
      <c r="AQ100" s="173"/>
      <c r="AR100" s="178"/>
      <c r="AS100" s="180"/>
      <c r="AT100" s="178"/>
      <c r="AU100" s="180"/>
      <c r="AV100" s="173"/>
      <c r="AW100" s="178"/>
      <c r="AX100" s="180"/>
      <c r="AY100" s="178"/>
      <c r="AZ100" s="180"/>
      <c r="BA100" s="173"/>
      <c r="BB100" s="178"/>
      <c r="BC100" s="180"/>
      <c r="BD100" s="178"/>
      <c r="BE100" s="180"/>
      <c r="BF100" s="173"/>
      <c r="BG100" s="178"/>
      <c r="BH100" s="180"/>
      <c r="BI100" s="178"/>
      <c r="BJ100" s="180"/>
      <c r="BK100" s="173"/>
      <c r="BL100" s="178"/>
      <c r="BM100" s="180"/>
      <c r="BN100" s="178"/>
      <c r="BO100" s="180"/>
      <c r="BP100" s="173"/>
      <c r="BQ100" s="178"/>
      <c r="BR100" s="180"/>
      <c r="BS100" s="178"/>
      <c r="BT100" s="180"/>
      <c r="BU100" s="173"/>
      <c r="BV100" s="178"/>
      <c r="BW100" s="180"/>
      <c r="BX100" s="178"/>
      <c r="BY100" s="180"/>
    </row>
  </sheetData>
  <customSheetViews>
    <customSheetView guid="{58E98FBC-18A6-4DF7-8BE5-466B393E75B5}">
      <pane xSplit="2" ySplit="10" topLeftCell="C11" activePane="bottomRight" state="frozen"/>
      <selection pane="bottomRight" activeCell="G9" sqref="G9"/>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info_parties!$A$1:$A$77</xm:f>
          </x14:formula1>
          <xm:sqref>R11:R100 BZ11:BZ100 BU11:BU100 BP11:BP100 BK11:BK100 BF11:BF100 BA11:BA100 AV11:AV100 AQ11:AQ100 AL11:AL100 AG11:AG100 AB11:AB100 W11:W100 M11:M100 C11:C100 H11:H100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rgb="FFBED2BE"/>
  </sheetPr>
  <dimension ref="A1:BB200"/>
  <sheetViews>
    <sheetView zoomScaleNormal="100" workbookViewId="0">
      <pane xSplit="4" ySplit="11" topLeftCell="AN12" activePane="bottomRight" state="frozen"/>
      <selection activeCell="I6" sqref="I6"/>
      <selection pane="topRight" activeCell="I6" sqref="I6"/>
      <selection pane="bottomLeft" activeCell="I6" sqref="I6"/>
      <selection pane="bottomRight" activeCell="AQ18" sqref="AQ18"/>
    </sheetView>
  </sheetViews>
  <sheetFormatPr defaultRowHeight="12.5"/>
  <cols>
    <col min="5" max="5" width="10" bestFit="1" customWidth="1"/>
  </cols>
  <sheetData>
    <row r="1" spans="1:54">
      <c r="A1" s="19" t="s">
        <v>19</v>
      </c>
      <c r="B1" s="21"/>
      <c r="C1" s="21"/>
      <c r="D1" s="21"/>
      <c r="E1" s="8">
        <v>38543</v>
      </c>
      <c r="F1" s="21"/>
      <c r="G1" s="8"/>
      <c r="H1" s="21"/>
      <c r="I1" s="8"/>
      <c r="J1" s="21"/>
      <c r="K1" s="8"/>
      <c r="L1" s="21"/>
      <c r="M1" s="8"/>
      <c r="N1" s="21"/>
      <c r="O1" s="8"/>
      <c r="P1" s="21"/>
      <c r="Q1" s="8"/>
      <c r="R1" s="21"/>
      <c r="S1" s="8"/>
      <c r="T1" s="21"/>
      <c r="U1" s="8"/>
      <c r="V1" s="21"/>
      <c r="W1" s="8"/>
      <c r="X1" s="21"/>
      <c r="Y1" s="8"/>
      <c r="Z1" s="21"/>
      <c r="AA1" s="8"/>
      <c r="AB1" s="21"/>
      <c r="AC1" s="8"/>
      <c r="AD1" s="21"/>
      <c r="AE1" s="8"/>
      <c r="AF1" s="21"/>
      <c r="AG1" s="8"/>
      <c r="AH1" s="21"/>
      <c r="AI1" s="8"/>
      <c r="AJ1" s="21"/>
      <c r="AK1" s="8"/>
      <c r="AL1" s="21"/>
      <c r="AM1" s="8"/>
      <c r="AN1" s="21"/>
      <c r="AO1" s="8"/>
      <c r="AP1" s="21"/>
      <c r="AQ1" s="8"/>
      <c r="AR1" s="21"/>
      <c r="AS1" s="8"/>
      <c r="AT1" s="21"/>
      <c r="AU1" s="8"/>
      <c r="AV1" s="21"/>
      <c r="AW1" s="8"/>
      <c r="AX1" s="21"/>
      <c r="AY1" s="8"/>
      <c r="AZ1" s="21"/>
      <c r="BA1" s="8"/>
      <c r="BB1" s="21"/>
    </row>
    <row r="2" spans="1:54">
      <c r="A2" s="19" t="s">
        <v>20</v>
      </c>
      <c r="B2" s="21"/>
      <c r="C2" s="21"/>
      <c r="D2" s="21"/>
      <c r="E2" s="8">
        <v>38543</v>
      </c>
      <c r="F2" s="21"/>
      <c r="G2" s="8"/>
      <c r="H2" s="21"/>
      <c r="I2" s="8"/>
      <c r="J2" s="21"/>
      <c r="K2" s="8"/>
      <c r="L2" s="21"/>
      <c r="M2" s="8"/>
      <c r="N2" s="21"/>
      <c r="O2" s="8"/>
      <c r="P2" s="21"/>
      <c r="Q2" s="8"/>
      <c r="R2" s="21"/>
      <c r="S2" s="8"/>
      <c r="T2" s="21"/>
      <c r="U2" s="8"/>
      <c r="V2" s="21"/>
      <c r="W2" s="8"/>
      <c r="X2" s="21"/>
      <c r="Y2" s="8"/>
      <c r="Z2" s="21"/>
      <c r="AA2" s="8"/>
      <c r="AB2" s="21"/>
      <c r="AC2" s="8"/>
      <c r="AD2" s="21"/>
      <c r="AE2" s="8"/>
      <c r="AF2" s="21"/>
      <c r="AG2" s="8"/>
      <c r="AH2" s="21"/>
      <c r="AI2" s="8"/>
      <c r="AJ2" s="21"/>
      <c r="AK2" s="8"/>
      <c r="AL2" s="21"/>
      <c r="AM2" s="8"/>
      <c r="AN2" s="21"/>
      <c r="AO2" s="8"/>
      <c r="AP2" s="21"/>
      <c r="AQ2" s="8"/>
      <c r="AR2" s="21"/>
      <c r="AS2" s="8"/>
      <c r="AT2" s="21"/>
      <c r="AU2" s="8"/>
      <c r="AV2" s="21"/>
      <c r="AW2" s="8"/>
      <c r="AX2" s="21"/>
      <c r="AY2" s="8"/>
      <c r="AZ2" s="21"/>
      <c r="BA2" s="8"/>
      <c r="BB2" s="21"/>
    </row>
    <row r="3" spans="1:54">
      <c r="A3" s="70" t="s">
        <v>22</v>
      </c>
      <c r="B3" s="72"/>
      <c r="C3" s="21"/>
      <c r="D3" s="21"/>
      <c r="E3" s="73">
        <v>220917</v>
      </c>
      <c r="F3" s="21"/>
      <c r="G3" s="73"/>
      <c r="H3" s="21"/>
      <c r="I3" s="73"/>
      <c r="J3" s="21"/>
      <c r="K3" s="73"/>
      <c r="L3" s="21"/>
      <c r="M3" s="73"/>
      <c r="N3" s="21"/>
      <c r="O3" s="73"/>
      <c r="P3" s="21"/>
      <c r="Q3" s="73"/>
      <c r="R3" s="21"/>
      <c r="S3" s="73"/>
      <c r="T3" s="21"/>
      <c r="U3" s="73"/>
      <c r="V3" s="21"/>
      <c r="W3" s="73"/>
      <c r="X3" s="21"/>
      <c r="Y3" s="73"/>
      <c r="Z3" s="21"/>
      <c r="AA3" s="73"/>
      <c r="AB3" s="21"/>
      <c r="AC3" s="73"/>
      <c r="AD3" s="21"/>
      <c r="AE3" s="73"/>
      <c r="AF3" s="21"/>
      <c r="AG3" s="73"/>
      <c r="AH3" s="21"/>
      <c r="AI3" s="73"/>
      <c r="AJ3" s="21"/>
      <c r="AK3" s="73"/>
      <c r="AL3" s="21"/>
      <c r="AM3" s="73"/>
      <c r="AN3" s="21"/>
      <c r="AO3" s="73"/>
      <c r="AP3" s="21"/>
      <c r="AQ3" s="73"/>
      <c r="AR3" s="21"/>
      <c r="AS3" s="73"/>
      <c r="AT3" s="21"/>
      <c r="AU3" s="73"/>
      <c r="AV3" s="21"/>
      <c r="AW3" s="73"/>
      <c r="AX3" s="21"/>
      <c r="AY3" s="73"/>
      <c r="AZ3" s="21"/>
      <c r="BA3" s="73"/>
      <c r="BB3" s="21"/>
    </row>
    <row r="4" spans="1:54">
      <c r="A4" s="70" t="s">
        <v>62</v>
      </c>
      <c r="B4" s="72"/>
      <c r="C4" s="21"/>
      <c r="D4" s="21"/>
      <c r="E4" s="73">
        <v>199609</v>
      </c>
      <c r="F4" s="21"/>
      <c r="G4" s="73"/>
      <c r="H4" s="21"/>
      <c r="I4" s="73"/>
      <c r="J4" s="21"/>
      <c r="K4" s="73"/>
      <c r="L4" s="21"/>
      <c r="M4" s="73"/>
      <c r="N4" s="21"/>
      <c r="O4" s="73"/>
      <c r="P4" s="21"/>
      <c r="Q4" s="73"/>
      <c r="R4" s="21"/>
      <c r="S4" s="73"/>
      <c r="T4" s="21"/>
      <c r="U4" s="73"/>
      <c r="V4" s="21"/>
      <c r="W4" s="73"/>
      <c r="X4" s="21"/>
      <c r="Y4" s="73"/>
      <c r="Z4" s="21"/>
      <c r="AA4" s="73"/>
      <c r="AB4" s="21"/>
      <c r="AC4" s="73"/>
      <c r="AD4" s="21"/>
      <c r="AE4" s="73"/>
      <c r="AF4" s="21"/>
      <c r="AG4" s="73"/>
      <c r="AH4" s="21"/>
      <c r="AI4" s="73"/>
      <c r="AJ4" s="21"/>
      <c r="AK4" s="73"/>
      <c r="AL4" s="21"/>
      <c r="AM4" s="73"/>
      <c r="AN4" s="21"/>
      <c r="AO4" s="73"/>
      <c r="AP4" s="21"/>
      <c r="AQ4" s="73"/>
      <c r="AR4" s="21"/>
      <c r="AS4" s="73"/>
      <c r="AT4" s="21"/>
      <c r="AU4" s="73"/>
      <c r="AV4" s="21"/>
      <c r="AW4" s="73"/>
      <c r="AX4" s="21"/>
      <c r="AY4" s="73"/>
      <c r="AZ4" s="21"/>
      <c r="BA4" s="73"/>
      <c r="BB4" s="21"/>
    </row>
    <row r="5" spans="1:54">
      <c r="A5" s="70" t="s">
        <v>63</v>
      </c>
      <c r="B5" s="72"/>
      <c r="C5" s="21"/>
      <c r="D5" s="21"/>
      <c r="E5" s="37">
        <v>0.90400000000000003</v>
      </c>
      <c r="F5" s="21"/>
      <c r="G5" s="37"/>
      <c r="H5" s="21"/>
      <c r="I5" s="37"/>
      <c r="J5" s="21"/>
      <c r="K5" s="73"/>
      <c r="L5" s="21"/>
      <c r="M5" s="73"/>
      <c r="N5" s="21"/>
      <c r="O5" s="73"/>
      <c r="P5" s="21"/>
      <c r="Q5" s="73"/>
      <c r="R5" s="21"/>
      <c r="S5" s="73"/>
      <c r="T5" s="21"/>
      <c r="U5" s="73"/>
      <c r="V5" s="21"/>
      <c r="W5" s="73"/>
      <c r="X5" s="21"/>
      <c r="Y5" s="73"/>
      <c r="Z5" s="21"/>
      <c r="AA5" s="73"/>
      <c r="AB5" s="21"/>
      <c r="AC5" s="73"/>
      <c r="AD5" s="21"/>
      <c r="AE5" s="73"/>
      <c r="AF5" s="21"/>
      <c r="AG5" s="73"/>
      <c r="AH5" s="21"/>
      <c r="AI5" s="73"/>
      <c r="AJ5" s="21"/>
      <c r="AK5" s="73"/>
      <c r="AL5" s="21"/>
      <c r="AM5" s="73"/>
      <c r="AN5" s="21"/>
      <c r="AO5" s="73"/>
      <c r="AP5" s="21"/>
      <c r="AQ5" s="73"/>
      <c r="AR5" s="21"/>
      <c r="AS5" s="73"/>
      <c r="AT5" s="21"/>
      <c r="AU5" s="73"/>
      <c r="AV5" s="21"/>
      <c r="AW5" s="73"/>
      <c r="AX5" s="21"/>
      <c r="AY5" s="73"/>
      <c r="AZ5" s="21"/>
      <c r="BA5" s="73"/>
      <c r="BB5" s="21"/>
    </row>
    <row r="6" spans="1:54">
      <c r="A6" s="70" t="s">
        <v>23</v>
      </c>
      <c r="B6" s="72"/>
      <c r="C6" s="21"/>
      <c r="D6" s="21"/>
      <c r="E6" s="73">
        <v>199609</v>
      </c>
      <c r="F6" s="21"/>
      <c r="G6" s="5"/>
      <c r="H6" s="21"/>
      <c r="I6" s="9"/>
      <c r="J6" s="21"/>
      <c r="K6" s="5"/>
      <c r="L6" s="21"/>
      <c r="M6" s="5"/>
      <c r="N6" s="21"/>
      <c r="O6" s="5"/>
      <c r="P6" s="21"/>
      <c r="Q6" s="5"/>
      <c r="R6" s="21"/>
      <c r="S6" s="5"/>
      <c r="T6" s="21"/>
      <c r="U6" s="5"/>
      <c r="V6" s="21"/>
      <c r="W6" s="5"/>
      <c r="X6" s="21"/>
      <c r="Y6" s="5"/>
      <c r="Z6" s="21"/>
      <c r="AA6" s="5"/>
      <c r="AB6" s="21"/>
      <c r="AC6" s="5"/>
      <c r="AD6" s="21"/>
      <c r="AE6" s="5"/>
      <c r="AF6" s="21"/>
      <c r="AG6" s="5"/>
      <c r="AH6" s="21"/>
      <c r="AI6" s="5"/>
      <c r="AJ6" s="21"/>
      <c r="AK6" s="5"/>
      <c r="AL6" s="21"/>
      <c r="AM6" s="5"/>
      <c r="AN6" s="21"/>
      <c r="AO6" s="5"/>
      <c r="AP6" s="21"/>
      <c r="AQ6" s="5"/>
      <c r="AR6" s="21"/>
      <c r="AS6" s="5"/>
      <c r="AT6" s="21"/>
      <c r="AU6" s="5"/>
      <c r="AV6" s="21"/>
      <c r="AW6" s="5"/>
      <c r="AX6" s="21"/>
      <c r="AY6" s="5"/>
      <c r="AZ6" s="21"/>
      <c r="BA6" s="5"/>
      <c r="BB6" s="21"/>
    </row>
    <row r="7" spans="1:54">
      <c r="A7" s="70" t="s">
        <v>60</v>
      </c>
      <c r="B7" s="72"/>
      <c r="C7" s="21"/>
      <c r="D7" s="21"/>
      <c r="E7" s="37">
        <v>0.90400000000000003</v>
      </c>
      <c r="F7" s="21"/>
      <c r="G7" s="112"/>
      <c r="H7" s="21"/>
      <c r="I7" s="10"/>
      <c r="J7" s="21"/>
      <c r="K7" s="5"/>
      <c r="L7" s="21"/>
      <c r="M7" s="5"/>
      <c r="N7" s="21"/>
      <c r="O7" s="5"/>
      <c r="P7" s="21"/>
      <c r="Q7" s="5"/>
      <c r="R7" s="21"/>
      <c r="S7" s="5"/>
      <c r="T7" s="21"/>
      <c r="U7" s="5"/>
      <c r="V7" s="21"/>
      <c r="W7" s="5"/>
      <c r="X7" s="21"/>
      <c r="Y7" s="5"/>
      <c r="Z7" s="21"/>
      <c r="AA7" s="5"/>
      <c r="AB7" s="21"/>
      <c r="AC7" s="5"/>
      <c r="AD7" s="21"/>
      <c r="AE7" s="5"/>
      <c r="AF7" s="21"/>
      <c r="AG7" s="5"/>
      <c r="AH7" s="21"/>
      <c r="AI7" s="5"/>
      <c r="AJ7" s="21"/>
      <c r="AK7" s="5"/>
      <c r="AL7" s="21"/>
      <c r="AM7" s="5"/>
      <c r="AN7" s="21"/>
      <c r="AO7" s="5"/>
      <c r="AP7" s="21"/>
      <c r="AQ7" s="5"/>
      <c r="AR7" s="21"/>
      <c r="AS7" s="5"/>
      <c r="AT7" s="21"/>
      <c r="AU7" s="5"/>
      <c r="AV7" s="21"/>
      <c r="AW7" s="5"/>
      <c r="AX7" s="21"/>
      <c r="AY7" s="5"/>
      <c r="AZ7" s="21"/>
      <c r="BA7" s="5"/>
      <c r="BB7" s="21"/>
    </row>
    <row r="8" spans="1:54">
      <c r="A8" s="70" t="s">
        <v>24</v>
      </c>
      <c r="B8" s="72"/>
      <c r="C8" s="21"/>
      <c r="D8" s="21"/>
      <c r="E8" s="73">
        <v>193715</v>
      </c>
      <c r="F8" s="21"/>
      <c r="G8" s="5"/>
      <c r="H8" s="21"/>
      <c r="I8" s="9"/>
      <c r="J8" s="21"/>
      <c r="K8" s="5"/>
      <c r="L8" s="21"/>
      <c r="M8" s="5"/>
      <c r="N8" s="21"/>
      <c r="O8" s="5"/>
      <c r="P8" s="21"/>
      <c r="Q8" s="5"/>
      <c r="R8" s="21"/>
      <c r="S8" s="5"/>
      <c r="T8" s="21"/>
      <c r="U8" s="5"/>
      <c r="V8" s="21"/>
      <c r="W8" s="5"/>
      <c r="X8" s="21"/>
      <c r="Y8" s="5"/>
      <c r="Z8" s="21"/>
      <c r="AA8" s="5"/>
      <c r="AB8" s="21"/>
      <c r="AC8" s="5"/>
      <c r="AD8" s="21"/>
      <c r="AE8" s="5"/>
      <c r="AF8" s="21"/>
      <c r="AG8" s="5"/>
      <c r="AH8" s="21"/>
      <c r="AI8" s="5"/>
      <c r="AJ8" s="21"/>
      <c r="AK8" s="5"/>
      <c r="AL8" s="21"/>
      <c r="AM8" s="5"/>
      <c r="AN8" s="21"/>
      <c r="AO8" s="5"/>
      <c r="AP8" s="21"/>
      <c r="AQ8" s="5"/>
      <c r="AR8" s="21"/>
      <c r="AS8" s="5"/>
      <c r="AT8" s="21"/>
      <c r="AU8" s="5"/>
      <c r="AV8" s="21"/>
      <c r="AW8" s="5"/>
      <c r="AX8" s="21"/>
      <c r="AY8" s="5"/>
      <c r="AZ8" s="21"/>
      <c r="BA8" s="5"/>
      <c r="BB8" s="21"/>
    </row>
    <row r="9" spans="1:54">
      <c r="A9" s="70" t="s">
        <v>61</v>
      </c>
      <c r="B9" s="72"/>
      <c r="C9" s="21"/>
      <c r="D9" s="21"/>
      <c r="E9" s="112">
        <v>0.97</v>
      </c>
      <c r="F9" s="21"/>
      <c r="G9" s="112"/>
      <c r="H9" s="21"/>
      <c r="I9" s="5"/>
      <c r="J9" s="21"/>
      <c r="K9" s="5"/>
      <c r="L9" s="21"/>
      <c r="M9" s="5"/>
      <c r="N9" s="21"/>
      <c r="O9" s="5"/>
      <c r="P9" s="21"/>
      <c r="Q9" s="5"/>
      <c r="R9" s="21"/>
      <c r="S9" s="5"/>
      <c r="T9" s="21"/>
      <c r="U9" s="5"/>
      <c r="V9" s="21"/>
      <c r="W9" s="5"/>
      <c r="X9" s="21"/>
      <c r="Y9" s="5"/>
      <c r="Z9" s="21"/>
      <c r="AA9" s="5"/>
      <c r="AB9" s="21"/>
      <c r="AC9" s="5"/>
      <c r="AD9" s="21"/>
      <c r="AE9" s="5"/>
      <c r="AF9" s="21"/>
      <c r="AG9" s="5"/>
      <c r="AH9" s="21"/>
      <c r="AI9" s="5"/>
      <c r="AJ9" s="21"/>
      <c r="AK9" s="5"/>
      <c r="AL9" s="21"/>
      <c r="AM9" s="5"/>
      <c r="AN9" s="21"/>
      <c r="AO9" s="5"/>
      <c r="AP9" s="21"/>
      <c r="AQ9" s="5"/>
      <c r="AR9" s="21"/>
      <c r="AS9" s="5"/>
      <c r="AT9" s="21"/>
      <c r="AU9" s="5"/>
      <c r="AV9" s="21"/>
      <c r="AW9" s="5"/>
      <c r="AX9" s="21"/>
      <c r="AY9" s="5"/>
      <c r="AZ9" s="21"/>
      <c r="BA9" s="5"/>
      <c r="BB9" s="21"/>
    </row>
    <row r="10" spans="1:54">
      <c r="A10" s="41" t="s">
        <v>6</v>
      </c>
      <c r="B10" s="74"/>
      <c r="C10" s="74"/>
      <c r="D10" s="74"/>
      <c r="E10" s="75" t="s">
        <v>507</v>
      </c>
      <c r="F10" s="74"/>
      <c r="G10" s="5"/>
      <c r="H10" s="74"/>
      <c r="I10" s="5"/>
      <c r="J10" s="74"/>
      <c r="K10" s="5"/>
      <c r="L10" s="74"/>
      <c r="M10" s="5"/>
      <c r="N10" s="74"/>
      <c r="O10" s="5"/>
      <c r="P10" s="74"/>
      <c r="Q10" s="5"/>
      <c r="R10" s="74"/>
      <c r="S10" s="5"/>
      <c r="T10" s="74"/>
      <c r="U10" s="5"/>
      <c r="V10" s="74"/>
      <c r="W10" s="5"/>
      <c r="X10" s="74"/>
      <c r="Y10" s="5"/>
      <c r="Z10" s="74"/>
      <c r="AA10" s="5"/>
      <c r="AB10" s="74"/>
      <c r="AC10" s="5"/>
      <c r="AD10" s="74"/>
      <c r="AE10" s="5"/>
      <c r="AF10" s="74"/>
      <c r="AG10" s="5"/>
      <c r="AH10" s="74"/>
      <c r="AI10" s="5"/>
      <c r="AJ10" s="74"/>
      <c r="AK10" s="5"/>
      <c r="AL10" s="74"/>
      <c r="AM10" s="5"/>
      <c r="AN10" s="74"/>
      <c r="AO10" s="5"/>
      <c r="AP10" s="74"/>
      <c r="AQ10" s="5"/>
      <c r="AR10" s="74"/>
      <c r="AS10" s="5"/>
      <c r="AT10" s="74"/>
      <c r="AU10" s="5"/>
      <c r="AV10" s="74"/>
      <c r="AW10" s="5"/>
      <c r="AX10" s="74"/>
      <c r="AY10" s="5"/>
      <c r="AZ10" s="74"/>
      <c r="BA10" s="5"/>
      <c r="BB10" s="74"/>
    </row>
    <row r="11" spans="1:54" ht="31.5">
      <c r="A11" s="41" t="s">
        <v>137</v>
      </c>
      <c r="B11" s="41" t="s">
        <v>138</v>
      </c>
      <c r="C11" s="41" t="s">
        <v>139</v>
      </c>
      <c r="D11" s="41" t="s">
        <v>136</v>
      </c>
      <c r="E11" s="76" t="s">
        <v>41</v>
      </c>
      <c r="F11" s="77" t="s">
        <v>26</v>
      </c>
      <c r="G11" s="78" t="s">
        <v>41</v>
      </c>
      <c r="H11" s="77" t="s">
        <v>26</v>
      </c>
      <c r="I11" s="78" t="s">
        <v>41</v>
      </c>
      <c r="J11" s="77" t="s">
        <v>26</v>
      </c>
      <c r="K11" s="78" t="s">
        <v>41</v>
      </c>
      <c r="L11" s="77" t="s">
        <v>26</v>
      </c>
      <c r="M11" s="78" t="s">
        <v>41</v>
      </c>
      <c r="N11" s="77" t="s">
        <v>26</v>
      </c>
      <c r="O11" s="78" t="s">
        <v>41</v>
      </c>
      <c r="P11" s="77" t="s">
        <v>26</v>
      </c>
      <c r="Q11" s="78" t="s">
        <v>41</v>
      </c>
      <c r="R11" s="77" t="s">
        <v>26</v>
      </c>
      <c r="S11" s="78" t="s">
        <v>41</v>
      </c>
      <c r="T11" s="77" t="s">
        <v>26</v>
      </c>
      <c r="U11" s="78" t="s">
        <v>41</v>
      </c>
      <c r="V11" s="77" t="s">
        <v>26</v>
      </c>
      <c r="W11" s="78" t="s">
        <v>41</v>
      </c>
      <c r="X11" s="77" t="s">
        <v>26</v>
      </c>
      <c r="Y11" s="78" t="s">
        <v>41</v>
      </c>
      <c r="Z11" s="77" t="s">
        <v>26</v>
      </c>
      <c r="AA11" s="78" t="s">
        <v>41</v>
      </c>
      <c r="AB11" s="77" t="s">
        <v>26</v>
      </c>
      <c r="AC11" s="78" t="s">
        <v>41</v>
      </c>
      <c r="AD11" s="77" t="s">
        <v>26</v>
      </c>
      <c r="AE11" s="78" t="s">
        <v>41</v>
      </c>
      <c r="AF11" s="77" t="s">
        <v>26</v>
      </c>
      <c r="AG11" s="78" t="s">
        <v>41</v>
      </c>
      <c r="AH11" s="77" t="s">
        <v>26</v>
      </c>
      <c r="AI11" s="78" t="s">
        <v>41</v>
      </c>
      <c r="AJ11" s="77" t="s">
        <v>26</v>
      </c>
      <c r="AK11" s="78" t="s">
        <v>41</v>
      </c>
      <c r="AL11" s="77" t="s">
        <v>26</v>
      </c>
      <c r="AM11" s="78" t="s">
        <v>41</v>
      </c>
      <c r="AN11" s="77" t="s">
        <v>26</v>
      </c>
      <c r="AO11" s="78" t="s">
        <v>41</v>
      </c>
      <c r="AP11" s="77" t="s">
        <v>26</v>
      </c>
      <c r="AQ11" s="78" t="s">
        <v>41</v>
      </c>
      <c r="AR11" s="77" t="s">
        <v>26</v>
      </c>
      <c r="AS11" s="78" t="s">
        <v>41</v>
      </c>
      <c r="AT11" s="77" t="s">
        <v>26</v>
      </c>
      <c r="AU11" s="78" t="s">
        <v>41</v>
      </c>
      <c r="AV11" s="77" t="s">
        <v>26</v>
      </c>
      <c r="AW11" s="78" t="s">
        <v>41</v>
      </c>
      <c r="AX11" s="77" t="s">
        <v>26</v>
      </c>
      <c r="AY11" s="78" t="s">
        <v>41</v>
      </c>
      <c r="AZ11" s="77" t="s">
        <v>26</v>
      </c>
      <c r="BA11" s="78" t="s">
        <v>41</v>
      </c>
      <c r="BB11" s="77" t="s">
        <v>26</v>
      </c>
    </row>
    <row r="12" spans="1:54" ht="21">
      <c r="A12" s="2" t="s">
        <v>502</v>
      </c>
      <c r="B12" s="12" t="s">
        <v>503</v>
      </c>
      <c r="C12" s="2" t="s">
        <v>504</v>
      </c>
      <c r="D12" s="2" t="s">
        <v>505</v>
      </c>
      <c r="E12" s="73">
        <v>109494</v>
      </c>
      <c r="F12" s="143">
        <v>0.56499999999999995</v>
      </c>
      <c r="G12" s="5"/>
      <c r="H12" s="6"/>
      <c r="I12" s="5"/>
      <c r="J12" s="6"/>
      <c r="K12" s="5"/>
      <c r="L12" s="6"/>
      <c r="M12" s="5"/>
      <c r="N12" s="6"/>
      <c r="O12" s="5"/>
      <c r="P12" s="6"/>
      <c r="Q12" s="5"/>
      <c r="R12" s="6"/>
      <c r="S12" s="5"/>
      <c r="T12" s="6"/>
      <c r="U12" s="5"/>
      <c r="V12" s="6"/>
      <c r="W12" s="5"/>
      <c r="X12" s="6"/>
      <c r="Y12" s="5"/>
      <c r="Z12" s="6"/>
      <c r="AA12" s="5"/>
      <c r="AB12" s="6"/>
      <c r="AC12" s="5"/>
      <c r="AD12" s="6"/>
      <c r="AE12" s="5"/>
      <c r="AF12" s="6"/>
      <c r="AG12" s="5"/>
      <c r="AH12" s="6"/>
      <c r="AI12" s="5"/>
      <c r="AJ12" s="6"/>
      <c r="AK12" s="5"/>
      <c r="AL12" s="6"/>
      <c r="AM12" s="5"/>
      <c r="AN12" s="6"/>
      <c r="AO12" s="5"/>
      <c r="AP12" s="6"/>
      <c r="AQ12" s="5"/>
      <c r="AR12" s="6"/>
      <c r="AS12" s="5"/>
      <c r="AT12" s="6"/>
      <c r="AU12" s="5"/>
      <c r="AV12" s="6"/>
      <c r="AW12" s="5"/>
      <c r="AX12" s="6"/>
      <c r="AY12" s="5"/>
      <c r="AZ12" s="6"/>
      <c r="BA12" s="5"/>
      <c r="BB12" s="6"/>
    </row>
    <row r="13" spans="1:54" ht="21">
      <c r="A13" s="2" t="s">
        <v>502</v>
      </c>
      <c r="B13" s="12" t="s">
        <v>503</v>
      </c>
      <c r="C13" s="2" t="s">
        <v>504</v>
      </c>
      <c r="D13" s="2" t="s">
        <v>506</v>
      </c>
      <c r="E13" s="73">
        <v>84221</v>
      </c>
      <c r="F13" s="79">
        <v>0.435</v>
      </c>
      <c r="G13" s="5"/>
      <c r="H13" s="6"/>
      <c r="I13" s="5"/>
      <c r="J13" s="6"/>
      <c r="K13" s="5"/>
      <c r="L13" s="6"/>
      <c r="M13" s="5"/>
      <c r="N13" s="6"/>
      <c r="O13" s="5"/>
      <c r="P13" s="6"/>
      <c r="Q13" s="5"/>
      <c r="R13" s="6"/>
      <c r="S13" s="5"/>
      <c r="T13" s="6"/>
      <c r="U13" s="5"/>
      <c r="V13" s="6"/>
      <c r="W13" s="5"/>
      <c r="X13" s="6"/>
      <c r="Y13" s="5"/>
      <c r="Z13" s="6"/>
      <c r="AA13" s="5"/>
      <c r="AB13" s="6"/>
      <c r="AC13" s="5"/>
      <c r="AD13" s="6"/>
      <c r="AE13" s="5"/>
      <c r="AF13" s="6"/>
      <c r="AG13" s="5"/>
      <c r="AH13" s="6"/>
      <c r="AI13" s="5"/>
      <c r="AJ13" s="6"/>
      <c r="AK13" s="5"/>
      <c r="AL13" s="6"/>
      <c r="AM13" s="5"/>
      <c r="AN13" s="6"/>
      <c r="AO13" s="5"/>
      <c r="AP13" s="6"/>
      <c r="AQ13" s="5"/>
      <c r="AR13" s="6"/>
      <c r="AS13" s="5"/>
      <c r="AT13" s="6"/>
      <c r="AU13" s="5"/>
      <c r="AV13" s="6"/>
      <c r="AW13" s="5"/>
      <c r="AX13" s="6"/>
      <c r="AY13" s="5"/>
      <c r="AZ13" s="6"/>
      <c r="BA13" s="5"/>
      <c r="BB13" s="6"/>
    </row>
    <row r="14" spans="1:54">
      <c r="A14" s="2"/>
      <c r="B14" s="2"/>
      <c r="C14" s="2"/>
      <c r="D14" s="2"/>
      <c r="E14" s="7"/>
      <c r="F14" s="68"/>
      <c r="G14" s="2"/>
      <c r="H14" s="39"/>
      <c r="I14" s="7"/>
      <c r="J14" s="4"/>
      <c r="K14" s="7"/>
      <c r="L14" s="4"/>
      <c r="M14" s="7"/>
      <c r="N14" s="4"/>
      <c r="O14" s="7"/>
      <c r="P14" s="4"/>
      <c r="Q14" s="7"/>
      <c r="R14" s="4"/>
      <c r="S14" s="7"/>
      <c r="T14" s="4"/>
      <c r="U14" s="7"/>
      <c r="V14" s="4"/>
      <c r="W14" s="7"/>
      <c r="X14" s="4"/>
      <c r="Y14" s="7"/>
      <c r="Z14" s="4"/>
      <c r="AA14" s="7"/>
      <c r="AB14" s="4"/>
      <c r="AC14" s="7"/>
      <c r="AD14" s="4"/>
      <c r="AE14" s="7"/>
      <c r="AF14" s="4"/>
      <c r="AG14" s="7"/>
      <c r="AH14" s="4"/>
      <c r="AI14" s="7"/>
      <c r="AJ14" s="4"/>
      <c r="AK14" s="7"/>
      <c r="AL14" s="4"/>
      <c r="AM14" s="7"/>
      <c r="AN14" s="4"/>
      <c r="AO14" s="7"/>
      <c r="AP14" s="4"/>
      <c r="AQ14" s="7"/>
      <c r="AR14" s="4"/>
      <c r="AS14" s="7"/>
      <c r="AT14" s="4"/>
      <c r="AU14" s="7"/>
      <c r="AV14" s="4"/>
      <c r="AW14" s="7"/>
      <c r="AX14" s="4"/>
      <c r="AY14" s="7"/>
      <c r="AZ14" s="4"/>
      <c r="BA14" s="7"/>
      <c r="BB14" s="4"/>
    </row>
    <row r="15" spans="1:54">
      <c r="A15" s="2"/>
      <c r="B15" s="2"/>
      <c r="C15" s="2"/>
      <c r="D15" s="2"/>
      <c r="E15" s="7"/>
      <c r="F15" s="68"/>
      <c r="G15" s="2"/>
      <c r="H15" s="39"/>
      <c r="I15" s="7"/>
      <c r="J15" s="4"/>
      <c r="K15" s="7"/>
      <c r="L15" s="4"/>
      <c r="M15" s="7"/>
      <c r="N15" s="4"/>
      <c r="O15" s="7"/>
      <c r="P15" s="4"/>
      <c r="Q15" s="7"/>
      <c r="R15" s="4"/>
      <c r="S15" s="7"/>
      <c r="T15" s="4"/>
      <c r="U15" s="7"/>
      <c r="V15" s="4"/>
      <c r="W15" s="7"/>
      <c r="X15" s="4"/>
      <c r="Y15" s="7"/>
      <c r="Z15" s="4"/>
      <c r="AA15" s="7"/>
      <c r="AB15" s="4"/>
      <c r="AC15" s="7"/>
      <c r="AD15" s="4"/>
      <c r="AE15" s="7"/>
      <c r="AF15" s="4"/>
      <c r="AG15" s="7"/>
      <c r="AH15" s="4"/>
      <c r="AI15" s="7"/>
      <c r="AJ15" s="4"/>
      <c r="AK15" s="7"/>
      <c r="AL15" s="4"/>
      <c r="AM15" s="7"/>
      <c r="AN15" s="4"/>
      <c r="AO15" s="7"/>
      <c r="AP15" s="4"/>
      <c r="AQ15" s="7"/>
      <c r="AR15" s="4"/>
      <c r="AS15" s="7"/>
      <c r="AT15" s="4"/>
      <c r="AU15" s="7"/>
      <c r="AV15" s="4"/>
      <c r="AW15" s="7"/>
      <c r="AX15" s="4"/>
      <c r="AY15" s="7"/>
      <c r="AZ15" s="4"/>
      <c r="BA15" s="7"/>
      <c r="BB15" s="4"/>
    </row>
    <row r="16" spans="1:54">
      <c r="A16" s="2"/>
      <c r="B16" s="2"/>
      <c r="C16" s="2"/>
      <c r="D16" s="2"/>
      <c r="E16" s="7"/>
      <c r="F16" s="4"/>
      <c r="G16" s="7"/>
      <c r="H16" s="4"/>
      <c r="I16" s="7"/>
      <c r="J16" s="4"/>
      <c r="K16" s="7"/>
      <c r="L16" s="4"/>
      <c r="M16" s="7"/>
      <c r="N16" s="4"/>
      <c r="O16" s="7"/>
      <c r="P16" s="4"/>
      <c r="Q16" s="7"/>
      <c r="R16" s="4"/>
      <c r="S16" s="7"/>
      <c r="T16" s="4"/>
      <c r="U16" s="7"/>
      <c r="V16" s="4"/>
      <c r="W16" s="7"/>
      <c r="X16" s="4"/>
      <c r="Y16" s="7"/>
      <c r="Z16" s="4"/>
      <c r="AA16" s="7"/>
      <c r="AB16" s="4"/>
      <c r="AC16" s="7"/>
      <c r="AD16" s="4"/>
      <c r="AE16" s="7"/>
      <c r="AF16" s="4"/>
      <c r="AG16" s="7"/>
      <c r="AH16" s="4"/>
      <c r="AI16" s="7"/>
      <c r="AJ16" s="4"/>
      <c r="AK16" s="7"/>
      <c r="AL16" s="4"/>
      <c r="AM16" s="7"/>
      <c r="AN16" s="4"/>
      <c r="AO16" s="7"/>
      <c r="AP16" s="4"/>
      <c r="AQ16" s="7"/>
      <c r="AR16" s="4"/>
      <c r="AS16" s="7"/>
      <c r="AT16" s="4"/>
      <c r="AU16" s="7"/>
      <c r="AV16" s="4"/>
      <c r="AW16" s="7"/>
      <c r="AX16" s="4"/>
      <c r="AY16" s="7"/>
      <c r="AZ16" s="4"/>
      <c r="BA16" s="7"/>
      <c r="BB16" s="4"/>
    </row>
    <row r="17" spans="1:54">
      <c r="A17" s="2"/>
      <c r="B17" s="2"/>
      <c r="C17" s="2"/>
      <c r="D17" s="2"/>
      <c r="E17" s="7"/>
      <c r="F17" s="4"/>
      <c r="G17" s="7"/>
      <c r="H17" s="4"/>
      <c r="I17" s="7"/>
      <c r="J17" s="4"/>
      <c r="K17" s="7"/>
      <c r="L17" s="4"/>
      <c r="M17" s="7"/>
      <c r="N17" s="4"/>
      <c r="O17" s="7"/>
      <c r="P17" s="4"/>
      <c r="Q17" s="7"/>
      <c r="R17" s="4"/>
      <c r="S17" s="7"/>
      <c r="T17" s="4"/>
      <c r="U17" s="7"/>
      <c r="V17" s="4"/>
      <c r="W17" s="7"/>
      <c r="X17" s="4"/>
      <c r="Y17" s="7"/>
      <c r="Z17" s="4"/>
      <c r="AA17" s="7"/>
      <c r="AB17" s="4"/>
      <c r="AC17" s="7"/>
      <c r="AD17" s="4"/>
      <c r="AE17" s="7"/>
      <c r="AF17" s="4"/>
      <c r="AG17" s="7"/>
      <c r="AH17" s="4"/>
      <c r="AI17" s="7"/>
      <c r="AJ17" s="4"/>
      <c r="AK17" s="7"/>
      <c r="AL17" s="4"/>
      <c r="AM17" s="7"/>
      <c r="AN17" s="4"/>
      <c r="AO17" s="7"/>
      <c r="AP17" s="4"/>
      <c r="AQ17" s="7"/>
      <c r="AR17" s="4"/>
      <c r="AS17" s="7"/>
      <c r="AT17" s="4"/>
      <c r="AU17" s="7"/>
      <c r="AV17" s="4"/>
      <c r="AW17" s="7"/>
      <c r="AX17" s="4"/>
      <c r="AY17" s="7"/>
      <c r="AZ17" s="4"/>
      <c r="BA17" s="7"/>
      <c r="BB17" s="4"/>
    </row>
    <row r="18" spans="1:54">
      <c r="A18" s="2"/>
      <c r="B18" s="2"/>
      <c r="C18" s="2"/>
      <c r="D18" s="2"/>
      <c r="E18" s="7"/>
      <c r="F18" s="4"/>
      <c r="G18" s="7"/>
      <c r="H18" s="4"/>
      <c r="I18" s="7"/>
      <c r="J18" s="4"/>
      <c r="K18" s="7"/>
      <c r="L18" s="4"/>
      <c r="M18" s="7"/>
      <c r="N18" s="4"/>
      <c r="O18" s="7"/>
      <c r="P18" s="4"/>
      <c r="Q18" s="7"/>
      <c r="R18" s="4"/>
      <c r="S18" s="7"/>
      <c r="T18" s="4"/>
      <c r="U18" s="7"/>
      <c r="V18" s="4"/>
      <c r="W18" s="7"/>
      <c r="X18" s="4"/>
      <c r="Y18" s="7"/>
      <c r="Z18" s="4"/>
      <c r="AA18" s="7"/>
      <c r="AB18" s="4"/>
      <c r="AC18" s="7"/>
      <c r="AD18" s="4"/>
      <c r="AE18" s="7"/>
      <c r="AF18" s="4"/>
      <c r="AG18" s="7"/>
      <c r="AH18" s="4"/>
      <c r="AI18" s="7"/>
      <c r="AJ18" s="4"/>
      <c r="AK18" s="7"/>
      <c r="AL18" s="4"/>
      <c r="AM18" s="7"/>
      <c r="AN18" s="4"/>
      <c r="AO18" s="7"/>
      <c r="AP18" s="4"/>
      <c r="AQ18" s="7"/>
      <c r="AR18" s="4"/>
      <c r="AS18" s="7"/>
      <c r="AT18" s="4"/>
      <c r="AU18" s="7"/>
      <c r="AV18" s="4"/>
      <c r="AW18" s="7"/>
      <c r="AX18" s="4"/>
      <c r="AY18" s="7"/>
      <c r="AZ18" s="4"/>
      <c r="BA18" s="7"/>
      <c r="BB18" s="4"/>
    </row>
    <row r="19" spans="1:54">
      <c r="A19" s="2"/>
      <c r="B19" s="2"/>
      <c r="C19" s="12"/>
      <c r="D19" s="12"/>
      <c r="E19" s="7"/>
      <c r="F19" s="4"/>
      <c r="G19" s="7"/>
      <c r="H19" s="4"/>
      <c r="I19" s="7"/>
      <c r="J19" s="4"/>
      <c r="K19" s="7"/>
      <c r="L19" s="4"/>
      <c r="M19" s="7"/>
      <c r="N19" s="4"/>
      <c r="O19" s="7"/>
      <c r="P19" s="4"/>
      <c r="Q19" s="7"/>
      <c r="R19" s="4"/>
      <c r="S19" s="7"/>
      <c r="T19" s="4"/>
      <c r="U19" s="7"/>
      <c r="V19" s="4"/>
      <c r="W19" s="7"/>
      <c r="X19" s="4"/>
      <c r="Y19" s="7"/>
      <c r="Z19" s="4"/>
      <c r="AA19" s="7"/>
      <c r="AB19" s="4"/>
      <c r="AC19" s="7"/>
      <c r="AD19" s="4"/>
      <c r="AE19" s="7"/>
      <c r="AF19" s="4"/>
      <c r="AG19" s="7"/>
      <c r="AH19" s="4"/>
      <c r="AI19" s="7"/>
      <c r="AJ19" s="4"/>
      <c r="AK19" s="7"/>
      <c r="AL19" s="4"/>
      <c r="AM19" s="7"/>
      <c r="AN19" s="4"/>
      <c r="AO19" s="7"/>
      <c r="AP19" s="4"/>
      <c r="AQ19" s="7"/>
      <c r="AR19" s="4"/>
      <c r="AS19" s="7"/>
      <c r="AT19" s="4"/>
      <c r="AU19" s="7"/>
      <c r="AV19" s="4"/>
      <c r="AW19" s="7"/>
      <c r="AX19" s="4"/>
      <c r="AY19" s="7"/>
      <c r="AZ19" s="4"/>
      <c r="BA19" s="7"/>
      <c r="BB19" s="4"/>
    </row>
    <row r="20" spans="1:54">
      <c r="A20" s="2"/>
      <c r="B20" s="2"/>
      <c r="C20" s="2"/>
      <c r="D20" s="2"/>
      <c r="E20" s="7"/>
      <c r="F20" s="4"/>
      <c r="G20" s="7"/>
      <c r="H20" s="4"/>
      <c r="I20" s="7"/>
      <c r="J20" s="4"/>
      <c r="K20" s="7"/>
      <c r="L20" s="4"/>
      <c r="M20" s="7"/>
      <c r="N20" s="4"/>
      <c r="O20" s="7"/>
      <c r="P20" s="4"/>
      <c r="Q20" s="7"/>
      <c r="R20" s="4"/>
      <c r="S20" s="7"/>
      <c r="T20" s="4"/>
      <c r="U20" s="7"/>
      <c r="V20" s="4"/>
      <c r="W20" s="7"/>
      <c r="X20" s="4"/>
      <c r="Y20" s="7"/>
      <c r="Z20" s="4"/>
      <c r="AA20" s="7"/>
      <c r="AB20" s="4"/>
      <c r="AC20" s="7"/>
      <c r="AD20" s="4"/>
      <c r="AE20" s="7"/>
      <c r="AF20" s="4"/>
      <c r="AG20" s="7"/>
      <c r="AH20" s="4"/>
      <c r="AI20" s="7"/>
      <c r="AJ20" s="4"/>
      <c r="AK20" s="7"/>
      <c r="AL20" s="4"/>
      <c r="AM20" s="7"/>
      <c r="AN20" s="4"/>
      <c r="AO20" s="7"/>
      <c r="AP20" s="4"/>
      <c r="AQ20" s="7"/>
      <c r="AR20" s="4"/>
      <c r="AS20" s="7"/>
      <c r="AT20" s="4"/>
      <c r="AU20" s="7"/>
      <c r="AV20" s="4"/>
      <c r="AW20" s="7"/>
      <c r="AX20" s="4"/>
      <c r="AY20" s="7"/>
      <c r="AZ20" s="4"/>
      <c r="BA20" s="7"/>
      <c r="BB20" s="4"/>
    </row>
    <row r="21" spans="1:54">
      <c r="A21" s="2"/>
      <c r="B21" s="2"/>
      <c r="C21" s="12"/>
      <c r="D21" s="12"/>
      <c r="E21" s="7"/>
      <c r="F21" s="4"/>
      <c r="G21" s="7"/>
      <c r="H21" s="4"/>
      <c r="I21" s="7"/>
      <c r="J21" s="4"/>
      <c r="K21" s="7"/>
      <c r="L21" s="4"/>
      <c r="M21" s="7"/>
      <c r="N21" s="4"/>
      <c r="O21" s="7"/>
      <c r="P21" s="4"/>
      <c r="Q21" s="7"/>
      <c r="R21" s="4"/>
      <c r="S21" s="7"/>
      <c r="T21" s="4"/>
      <c r="U21" s="7"/>
      <c r="V21" s="4"/>
      <c r="W21" s="7"/>
      <c r="X21" s="4"/>
      <c r="Y21" s="7"/>
      <c r="Z21" s="4"/>
      <c r="AA21" s="7"/>
      <c r="AB21" s="4"/>
      <c r="AC21" s="7"/>
      <c r="AD21" s="4"/>
      <c r="AE21" s="7"/>
      <c r="AF21" s="4"/>
      <c r="AG21" s="7"/>
      <c r="AH21" s="4"/>
      <c r="AI21" s="7"/>
      <c r="AJ21" s="4"/>
      <c r="AK21" s="7"/>
      <c r="AL21" s="4"/>
      <c r="AM21" s="7"/>
      <c r="AN21" s="4"/>
      <c r="AO21" s="7"/>
      <c r="AP21" s="4"/>
      <c r="AQ21" s="7"/>
      <c r="AR21" s="4"/>
      <c r="AS21" s="7"/>
      <c r="AT21" s="4"/>
      <c r="AU21" s="7"/>
      <c r="AV21" s="4"/>
      <c r="AW21" s="7"/>
      <c r="AX21" s="4"/>
      <c r="AY21" s="7"/>
      <c r="AZ21" s="4"/>
      <c r="BA21" s="7"/>
      <c r="BB21" s="4"/>
    </row>
    <row r="22" spans="1:54">
      <c r="A22" s="2"/>
      <c r="B22" s="2"/>
      <c r="C22" s="12"/>
      <c r="D22" s="12"/>
      <c r="E22" s="7"/>
      <c r="F22" s="4"/>
      <c r="G22" s="7"/>
      <c r="H22" s="4"/>
      <c r="I22" s="7"/>
      <c r="J22" s="4"/>
      <c r="K22" s="7"/>
      <c r="L22" s="4"/>
      <c r="M22" s="7"/>
      <c r="N22" s="4"/>
      <c r="O22" s="7"/>
      <c r="P22" s="4"/>
      <c r="Q22" s="7"/>
      <c r="R22" s="4"/>
      <c r="S22" s="7"/>
      <c r="T22" s="4"/>
      <c r="U22" s="7"/>
      <c r="V22" s="4"/>
      <c r="W22" s="7"/>
      <c r="X22" s="4"/>
      <c r="Y22" s="7"/>
      <c r="Z22" s="4"/>
      <c r="AA22" s="7"/>
      <c r="AB22" s="4"/>
      <c r="AC22" s="7"/>
      <c r="AD22" s="4"/>
      <c r="AE22" s="7"/>
      <c r="AF22" s="4"/>
      <c r="AG22" s="7"/>
      <c r="AH22" s="4"/>
      <c r="AI22" s="7"/>
      <c r="AJ22" s="4"/>
      <c r="AK22" s="7"/>
      <c r="AL22" s="4"/>
      <c r="AM22" s="7"/>
      <c r="AN22" s="4"/>
      <c r="AO22" s="7"/>
      <c r="AP22" s="4"/>
      <c r="AQ22" s="7"/>
      <c r="AR22" s="4"/>
      <c r="AS22" s="7"/>
      <c r="AT22" s="4"/>
      <c r="AU22" s="7"/>
      <c r="AV22" s="4"/>
      <c r="AW22" s="7"/>
      <c r="AX22" s="4"/>
      <c r="AY22" s="7"/>
      <c r="AZ22" s="4"/>
      <c r="BA22" s="7"/>
      <c r="BB22" s="4"/>
    </row>
    <row r="23" spans="1:54">
      <c r="A23" s="2"/>
      <c r="B23" s="2"/>
      <c r="C23" s="12"/>
      <c r="D23" s="12"/>
      <c r="E23" s="7"/>
      <c r="F23" s="4"/>
      <c r="G23" s="7"/>
      <c r="H23" s="4"/>
      <c r="I23" s="7"/>
      <c r="J23" s="4"/>
      <c r="K23" s="7"/>
      <c r="L23" s="4"/>
      <c r="M23" s="7"/>
      <c r="N23" s="4"/>
      <c r="O23" s="7"/>
      <c r="P23" s="4"/>
      <c r="Q23" s="7"/>
      <c r="R23" s="4"/>
      <c r="S23" s="7"/>
      <c r="T23" s="4"/>
      <c r="U23" s="7"/>
      <c r="V23" s="4"/>
      <c r="W23" s="7"/>
      <c r="X23" s="4"/>
      <c r="Y23" s="7"/>
      <c r="Z23" s="4"/>
      <c r="AA23" s="7"/>
      <c r="AB23" s="4"/>
      <c r="AC23" s="7"/>
      <c r="AD23" s="4"/>
      <c r="AE23" s="7"/>
      <c r="AF23" s="4"/>
      <c r="AG23" s="7"/>
      <c r="AH23" s="4"/>
      <c r="AI23" s="7"/>
      <c r="AJ23" s="4"/>
      <c r="AK23" s="7"/>
      <c r="AL23" s="4"/>
      <c r="AM23" s="7"/>
      <c r="AN23" s="4"/>
      <c r="AO23" s="7"/>
      <c r="AP23" s="4"/>
      <c r="AQ23" s="7"/>
      <c r="AR23" s="4"/>
      <c r="AS23" s="7"/>
      <c r="AT23" s="4"/>
      <c r="AU23" s="7"/>
      <c r="AV23" s="4"/>
      <c r="AW23" s="7"/>
      <c r="AX23" s="4"/>
      <c r="AY23" s="7"/>
      <c r="AZ23" s="4"/>
      <c r="BA23" s="7"/>
      <c r="BB23" s="4"/>
    </row>
    <row r="24" spans="1:54">
      <c r="A24" s="2"/>
      <c r="B24" s="2"/>
      <c r="C24" s="2"/>
      <c r="D24" s="2"/>
      <c r="E24" s="7"/>
      <c r="F24" s="4"/>
      <c r="G24" s="7"/>
      <c r="H24" s="4"/>
      <c r="I24" s="7"/>
      <c r="J24" s="4"/>
      <c r="K24" s="7"/>
      <c r="L24" s="4"/>
      <c r="M24" s="7"/>
      <c r="N24" s="4"/>
      <c r="O24" s="7"/>
      <c r="P24" s="4"/>
      <c r="Q24" s="7"/>
      <c r="R24" s="4"/>
      <c r="S24" s="7"/>
      <c r="T24" s="4"/>
      <c r="U24" s="7"/>
      <c r="V24" s="4"/>
      <c r="W24" s="7"/>
      <c r="X24" s="4"/>
      <c r="Y24" s="7"/>
      <c r="Z24" s="4"/>
      <c r="AA24" s="7"/>
      <c r="AB24" s="4"/>
      <c r="AC24" s="7"/>
      <c r="AD24" s="4"/>
      <c r="AE24" s="7"/>
      <c r="AF24" s="4"/>
      <c r="AG24" s="7"/>
      <c r="AH24" s="4"/>
      <c r="AI24" s="7"/>
      <c r="AJ24" s="4"/>
      <c r="AK24" s="7"/>
      <c r="AL24" s="4"/>
      <c r="AM24" s="7"/>
      <c r="AN24" s="4"/>
      <c r="AO24" s="7"/>
      <c r="AP24" s="4"/>
      <c r="AQ24" s="7"/>
      <c r="AR24" s="4"/>
      <c r="AS24" s="7"/>
      <c r="AT24" s="4"/>
      <c r="AU24" s="7"/>
      <c r="AV24" s="4"/>
      <c r="AW24" s="7"/>
      <c r="AX24" s="4"/>
      <c r="AY24" s="7"/>
      <c r="AZ24" s="4"/>
      <c r="BA24" s="7"/>
      <c r="BB24" s="4"/>
    </row>
    <row r="25" spans="1:54">
      <c r="A25" s="2"/>
      <c r="B25" s="2"/>
      <c r="C25" s="2"/>
      <c r="D25" s="2"/>
      <c r="E25" s="7"/>
      <c r="F25" s="4"/>
      <c r="G25" s="7"/>
      <c r="H25" s="4"/>
      <c r="I25" s="7"/>
      <c r="J25" s="4"/>
      <c r="K25" s="7"/>
      <c r="L25" s="4"/>
      <c r="M25" s="7"/>
      <c r="N25" s="4"/>
      <c r="O25" s="7"/>
      <c r="P25" s="4"/>
      <c r="Q25" s="7"/>
      <c r="R25" s="4"/>
      <c r="S25" s="7"/>
      <c r="T25" s="4"/>
      <c r="U25" s="7"/>
      <c r="V25" s="4"/>
      <c r="W25" s="7"/>
      <c r="X25" s="4"/>
      <c r="Y25" s="7"/>
      <c r="Z25" s="4"/>
      <c r="AA25" s="7"/>
      <c r="AB25" s="4"/>
      <c r="AC25" s="7"/>
      <c r="AD25" s="4"/>
      <c r="AE25" s="7"/>
      <c r="AF25" s="4"/>
      <c r="AG25" s="7"/>
      <c r="AH25" s="4"/>
      <c r="AI25" s="7"/>
      <c r="AJ25" s="4"/>
      <c r="AK25" s="7"/>
      <c r="AL25" s="4"/>
      <c r="AM25" s="7"/>
      <c r="AN25" s="4"/>
      <c r="AO25" s="7"/>
      <c r="AP25" s="4"/>
      <c r="AQ25" s="7"/>
      <c r="AR25" s="4"/>
      <c r="AS25" s="7"/>
      <c r="AT25" s="4"/>
      <c r="AU25" s="7"/>
      <c r="AV25" s="4"/>
      <c r="AW25" s="7"/>
      <c r="AX25" s="4"/>
      <c r="AY25" s="7"/>
      <c r="AZ25" s="4"/>
      <c r="BA25" s="7"/>
      <c r="BB25" s="4"/>
    </row>
    <row r="26" spans="1:54">
      <c r="A26" s="2"/>
      <c r="B26" s="2"/>
      <c r="C26" s="2"/>
      <c r="D26" s="2"/>
      <c r="E26" s="7"/>
      <c r="F26" s="4"/>
      <c r="G26" s="7"/>
      <c r="H26" s="4"/>
      <c r="I26" s="7"/>
      <c r="J26" s="4"/>
      <c r="K26" s="7"/>
      <c r="L26" s="4"/>
      <c r="M26" s="7"/>
      <c r="N26" s="4"/>
      <c r="O26" s="7"/>
      <c r="P26" s="4"/>
      <c r="Q26" s="7"/>
      <c r="R26" s="4"/>
      <c r="S26" s="7"/>
      <c r="T26" s="4"/>
      <c r="U26" s="7"/>
      <c r="V26" s="4"/>
      <c r="W26" s="7"/>
      <c r="X26" s="4"/>
      <c r="Y26" s="7"/>
      <c r="Z26" s="4"/>
      <c r="AA26" s="7"/>
      <c r="AB26" s="4"/>
      <c r="AC26" s="7"/>
      <c r="AD26" s="4"/>
      <c r="AE26" s="7"/>
      <c r="AF26" s="4"/>
      <c r="AG26" s="7"/>
      <c r="AH26" s="4"/>
      <c r="AI26" s="7"/>
      <c r="AJ26" s="4"/>
      <c r="AK26" s="7"/>
      <c r="AL26" s="4"/>
      <c r="AM26" s="7"/>
      <c r="AN26" s="4"/>
      <c r="AO26" s="7"/>
      <c r="AP26" s="4"/>
      <c r="AQ26" s="7"/>
      <c r="AR26" s="4"/>
      <c r="AS26" s="7"/>
      <c r="AT26" s="4"/>
      <c r="AU26" s="7"/>
      <c r="AV26" s="4"/>
      <c r="AW26" s="7"/>
      <c r="AX26" s="4"/>
      <c r="AY26" s="7"/>
      <c r="AZ26" s="4"/>
      <c r="BA26" s="7"/>
      <c r="BB26" s="4"/>
    </row>
    <row r="27" spans="1:54">
      <c r="A27" s="2"/>
      <c r="B27" s="2"/>
      <c r="C27" s="2"/>
      <c r="D27" s="2"/>
      <c r="E27" s="7"/>
      <c r="F27" s="4"/>
      <c r="G27" s="7"/>
      <c r="H27" s="4"/>
      <c r="I27" s="7"/>
      <c r="J27" s="4"/>
      <c r="K27" s="7"/>
      <c r="L27" s="4"/>
      <c r="M27" s="7"/>
      <c r="N27" s="4"/>
      <c r="O27" s="7"/>
      <c r="P27" s="4"/>
      <c r="Q27" s="7"/>
      <c r="R27" s="4"/>
      <c r="S27" s="7"/>
      <c r="T27" s="4"/>
      <c r="U27" s="7"/>
      <c r="V27" s="4"/>
      <c r="W27" s="7"/>
      <c r="X27" s="4"/>
      <c r="Y27" s="7"/>
      <c r="Z27" s="4"/>
      <c r="AA27" s="7"/>
      <c r="AB27" s="4"/>
      <c r="AC27" s="7"/>
      <c r="AD27" s="4"/>
      <c r="AE27" s="7"/>
      <c r="AF27" s="4"/>
      <c r="AG27" s="7"/>
      <c r="AH27" s="4"/>
      <c r="AI27" s="7"/>
      <c r="AJ27" s="4"/>
      <c r="AK27" s="7"/>
      <c r="AL27" s="4"/>
      <c r="AM27" s="7"/>
      <c r="AN27" s="4"/>
      <c r="AO27" s="7"/>
      <c r="AP27" s="4"/>
      <c r="AQ27" s="7"/>
      <c r="AR27" s="4"/>
      <c r="AS27" s="7"/>
      <c r="AT27" s="4"/>
      <c r="AU27" s="7"/>
      <c r="AV27" s="4"/>
      <c r="AW27" s="7"/>
      <c r="AX27" s="4"/>
      <c r="AY27" s="7"/>
      <c r="AZ27" s="4"/>
      <c r="BA27" s="7"/>
      <c r="BB27" s="4"/>
    </row>
    <row r="28" spans="1:54">
      <c r="A28" s="2"/>
      <c r="B28" s="2"/>
      <c r="C28" s="2"/>
      <c r="D28" s="2"/>
      <c r="E28" s="7"/>
      <c r="F28" s="4"/>
      <c r="G28" s="7"/>
      <c r="H28" s="4"/>
      <c r="I28" s="7"/>
      <c r="J28" s="4"/>
      <c r="K28" s="7"/>
      <c r="L28" s="4"/>
      <c r="M28" s="7"/>
      <c r="N28" s="4"/>
      <c r="O28" s="7"/>
      <c r="P28" s="4"/>
      <c r="Q28" s="7"/>
      <c r="R28" s="4"/>
      <c r="S28" s="7"/>
      <c r="T28" s="4"/>
      <c r="U28" s="7"/>
      <c r="V28" s="4"/>
      <c r="W28" s="7"/>
      <c r="X28" s="4"/>
      <c r="Y28" s="7"/>
      <c r="Z28" s="4"/>
      <c r="AA28" s="7"/>
      <c r="AB28" s="4"/>
      <c r="AC28" s="7"/>
      <c r="AD28" s="4"/>
      <c r="AE28" s="7"/>
      <c r="AF28" s="4"/>
      <c r="AG28" s="7"/>
      <c r="AH28" s="4"/>
      <c r="AI28" s="7"/>
      <c r="AJ28" s="4"/>
      <c r="AK28" s="7"/>
      <c r="AL28" s="4"/>
      <c r="AM28" s="7"/>
      <c r="AN28" s="4"/>
      <c r="AO28" s="7"/>
      <c r="AP28" s="4"/>
      <c r="AQ28" s="7"/>
      <c r="AR28" s="4"/>
      <c r="AS28" s="7"/>
      <c r="AT28" s="4"/>
      <c r="AU28" s="7"/>
      <c r="AV28" s="4"/>
      <c r="AW28" s="7"/>
      <c r="AX28" s="4"/>
      <c r="AY28" s="7"/>
      <c r="AZ28" s="4"/>
      <c r="BA28" s="7"/>
      <c r="BB28" s="4"/>
    </row>
    <row r="29" spans="1:54">
      <c r="A29" s="2"/>
      <c r="B29" s="2"/>
      <c r="C29" s="2"/>
      <c r="D29" s="2"/>
      <c r="E29" s="7"/>
      <c r="F29" s="4"/>
      <c r="G29" s="7"/>
      <c r="H29" s="4"/>
      <c r="I29" s="7"/>
      <c r="J29" s="4"/>
      <c r="K29" s="7"/>
      <c r="L29" s="4"/>
      <c r="M29" s="7"/>
      <c r="N29" s="4"/>
      <c r="O29" s="7"/>
      <c r="P29" s="4"/>
      <c r="Q29" s="7"/>
      <c r="R29" s="4"/>
      <c r="S29" s="7"/>
      <c r="T29" s="4"/>
      <c r="U29" s="7"/>
      <c r="V29" s="4"/>
      <c r="W29" s="7"/>
      <c r="X29" s="4"/>
      <c r="Y29" s="7"/>
      <c r="Z29" s="4"/>
      <c r="AA29" s="7"/>
      <c r="AB29" s="4"/>
      <c r="AC29" s="7"/>
      <c r="AD29" s="4"/>
      <c r="AE29" s="7"/>
      <c r="AF29" s="4"/>
      <c r="AG29" s="7"/>
      <c r="AH29" s="4"/>
      <c r="AI29" s="7"/>
      <c r="AJ29" s="4"/>
      <c r="AK29" s="7"/>
      <c r="AL29" s="4"/>
      <c r="AM29" s="7"/>
      <c r="AN29" s="4"/>
      <c r="AO29" s="7"/>
      <c r="AP29" s="4"/>
      <c r="AQ29" s="7"/>
      <c r="AR29" s="4"/>
      <c r="AS29" s="7"/>
      <c r="AT29" s="4"/>
      <c r="AU29" s="7"/>
      <c r="AV29" s="4"/>
      <c r="AW29" s="7"/>
      <c r="AX29" s="4"/>
      <c r="AY29" s="7"/>
      <c r="AZ29" s="4"/>
      <c r="BA29" s="7"/>
      <c r="BB29" s="4"/>
    </row>
    <row r="30" spans="1:54">
      <c r="A30" s="2"/>
      <c r="B30" s="2"/>
      <c r="C30" s="2"/>
      <c r="D30" s="2"/>
      <c r="E30" s="7"/>
      <c r="F30" s="4"/>
      <c r="G30" s="7"/>
      <c r="H30" s="4"/>
      <c r="I30" s="7"/>
      <c r="J30" s="4"/>
      <c r="K30" s="7"/>
      <c r="L30" s="4"/>
      <c r="M30" s="7"/>
      <c r="N30" s="4"/>
      <c r="O30" s="7"/>
      <c r="P30" s="4"/>
      <c r="Q30" s="7"/>
      <c r="R30" s="4"/>
      <c r="S30" s="7"/>
      <c r="T30" s="4"/>
      <c r="U30" s="7"/>
      <c r="V30" s="4"/>
      <c r="W30" s="7"/>
      <c r="X30" s="4"/>
      <c r="Y30" s="7"/>
      <c r="Z30" s="4"/>
      <c r="AA30" s="7"/>
      <c r="AB30" s="4"/>
      <c r="AC30" s="7"/>
      <c r="AD30" s="4"/>
      <c r="AE30" s="7"/>
      <c r="AF30" s="4"/>
      <c r="AG30" s="7"/>
      <c r="AH30" s="4"/>
      <c r="AI30" s="7"/>
      <c r="AJ30" s="4"/>
      <c r="AK30" s="7"/>
      <c r="AL30" s="4"/>
      <c r="AM30" s="7"/>
      <c r="AN30" s="4"/>
      <c r="AO30" s="7"/>
      <c r="AP30" s="4"/>
      <c r="AQ30" s="7"/>
      <c r="AR30" s="4"/>
      <c r="AS30" s="7"/>
      <c r="AT30" s="4"/>
      <c r="AU30" s="7"/>
      <c r="AV30" s="4"/>
      <c r="AW30" s="7"/>
      <c r="AX30" s="4"/>
      <c r="AY30" s="7"/>
      <c r="AZ30" s="4"/>
      <c r="BA30" s="7"/>
      <c r="BB30" s="4"/>
    </row>
    <row r="31" spans="1:54">
      <c r="A31" s="2"/>
      <c r="B31" s="2"/>
      <c r="C31" s="2"/>
      <c r="D31" s="2"/>
      <c r="E31" s="7"/>
      <c r="F31" s="4"/>
      <c r="G31" s="7"/>
      <c r="H31" s="4"/>
      <c r="I31" s="7"/>
      <c r="J31" s="4"/>
      <c r="K31" s="7"/>
      <c r="L31" s="4"/>
      <c r="M31" s="7"/>
      <c r="N31" s="4"/>
      <c r="O31" s="7"/>
      <c r="P31" s="4"/>
      <c r="Q31" s="7"/>
      <c r="R31" s="4"/>
      <c r="S31" s="7"/>
      <c r="T31" s="4"/>
      <c r="U31" s="7"/>
      <c r="V31" s="4"/>
      <c r="W31" s="7"/>
      <c r="X31" s="4"/>
      <c r="Y31" s="7"/>
      <c r="Z31" s="4"/>
      <c r="AA31" s="7"/>
      <c r="AB31" s="4"/>
      <c r="AC31" s="7"/>
      <c r="AD31" s="4"/>
      <c r="AE31" s="7"/>
      <c r="AF31" s="4"/>
      <c r="AG31" s="7"/>
      <c r="AH31" s="4"/>
      <c r="AI31" s="7"/>
      <c r="AJ31" s="4"/>
      <c r="AK31" s="7"/>
      <c r="AL31" s="4"/>
      <c r="AM31" s="7"/>
      <c r="AN31" s="4"/>
      <c r="AO31" s="7"/>
      <c r="AP31" s="4"/>
      <c r="AQ31" s="7"/>
      <c r="AR31" s="4"/>
      <c r="AS31" s="7"/>
      <c r="AT31" s="4"/>
      <c r="AU31" s="7"/>
      <c r="AV31" s="4"/>
      <c r="AW31" s="7"/>
      <c r="AX31" s="4"/>
      <c r="AY31" s="7"/>
      <c r="AZ31" s="4"/>
      <c r="BA31" s="7"/>
      <c r="BB31" s="4"/>
    </row>
    <row r="32" spans="1:54">
      <c r="A32" s="2"/>
      <c r="B32" s="2"/>
      <c r="C32" s="2"/>
      <c r="D32" s="2"/>
      <c r="E32" s="7"/>
      <c r="F32" s="4"/>
      <c r="G32" s="7"/>
      <c r="H32" s="4"/>
      <c r="I32" s="7"/>
      <c r="J32" s="4"/>
      <c r="K32" s="7"/>
      <c r="L32" s="4"/>
      <c r="M32" s="7"/>
      <c r="N32" s="4"/>
      <c r="O32" s="7"/>
      <c r="P32" s="4"/>
      <c r="Q32" s="7"/>
      <c r="R32" s="4"/>
      <c r="S32" s="7"/>
      <c r="T32" s="4"/>
      <c r="U32" s="7"/>
      <c r="V32" s="4"/>
      <c r="W32" s="7"/>
      <c r="X32" s="4"/>
      <c r="Y32" s="7"/>
      <c r="Z32" s="4"/>
      <c r="AA32" s="7"/>
      <c r="AB32" s="4"/>
      <c r="AC32" s="7"/>
      <c r="AD32" s="4"/>
      <c r="AE32" s="7"/>
      <c r="AF32" s="4"/>
      <c r="AG32" s="7"/>
      <c r="AH32" s="4"/>
      <c r="AI32" s="7"/>
      <c r="AJ32" s="4"/>
      <c r="AK32" s="7"/>
      <c r="AL32" s="4"/>
      <c r="AM32" s="7"/>
      <c r="AN32" s="4"/>
      <c r="AO32" s="7"/>
      <c r="AP32" s="4"/>
      <c r="AQ32" s="7"/>
      <c r="AR32" s="4"/>
      <c r="AS32" s="7"/>
      <c r="AT32" s="4"/>
      <c r="AU32" s="7"/>
      <c r="AV32" s="4"/>
      <c r="AW32" s="7"/>
      <c r="AX32" s="4"/>
      <c r="AY32" s="7"/>
      <c r="AZ32" s="4"/>
      <c r="BA32" s="7"/>
      <c r="BB32" s="4"/>
    </row>
    <row r="33" spans="1:54">
      <c r="A33" s="2"/>
      <c r="B33" s="2"/>
      <c r="C33" s="2"/>
      <c r="D33" s="2"/>
      <c r="E33" s="7"/>
      <c r="F33" s="4"/>
      <c r="G33" s="7"/>
      <c r="H33" s="4"/>
      <c r="I33" s="7"/>
      <c r="J33" s="4"/>
      <c r="K33" s="7"/>
      <c r="L33" s="4"/>
      <c r="M33" s="7"/>
      <c r="N33" s="4"/>
      <c r="O33" s="7"/>
      <c r="P33" s="4"/>
      <c r="Q33" s="7"/>
      <c r="R33" s="4"/>
      <c r="S33" s="7"/>
      <c r="T33" s="4"/>
      <c r="U33" s="7"/>
      <c r="V33" s="4"/>
      <c r="W33" s="7"/>
      <c r="X33" s="4"/>
      <c r="Y33" s="7"/>
      <c r="Z33" s="4"/>
      <c r="AA33" s="7"/>
      <c r="AB33" s="4"/>
      <c r="AC33" s="7"/>
      <c r="AD33" s="4"/>
      <c r="AE33" s="7"/>
      <c r="AF33" s="4"/>
      <c r="AG33" s="7"/>
      <c r="AH33" s="4"/>
      <c r="AI33" s="7"/>
      <c r="AJ33" s="4"/>
      <c r="AK33" s="7"/>
      <c r="AL33" s="4"/>
      <c r="AM33" s="7"/>
      <c r="AN33" s="4"/>
      <c r="AO33" s="7"/>
      <c r="AP33" s="4"/>
      <c r="AQ33" s="7"/>
      <c r="AR33" s="4"/>
      <c r="AS33" s="7"/>
      <c r="AT33" s="4"/>
      <c r="AU33" s="7"/>
      <c r="AV33" s="4"/>
      <c r="AW33" s="7"/>
      <c r="AX33" s="4"/>
      <c r="AY33" s="7"/>
      <c r="AZ33" s="4"/>
      <c r="BA33" s="7"/>
      <c r="BB33" s="4"/>
    </row>
    <row r="34" spans="1:54">
      <c r="A34" s="2"/>
      <c r="B34" s="2"/>
      <c r="C34" s="2"/>
      <c r="D34" s="2"/>
      <c r="E34" s="7"/>
      <c r="F34" s="4"/>
      <c r="G34" s="7"/>
      <c r="H34" s="4"/>
      <c r="I34" s="7"/>
      <c r="J34" s="4"/>
      <c r="K34" s="7"/>
      <c r="L34" s="4"/>
      <c r="M34" s="7"/>
      <c r="N34" s="4"/>
      <c r="O34" s="7"/>
      <c r="P34" s="4"/>
      <c r="Q34" s="7"/>
      <c r="R34" s="4"/>
      <c r="S34" s="7"/>
      <c r="T34" s="4"/>
      <c r="U34" s="7"/>
      <c r="V34" s="4"/>
      <c r="W34" s="7"/>
      <c r="X34" s="4"/>
      <c r="Y34" s="7"/>
      <c r="Z34" s="4"/>
      <c r="AA34" s="7"/>
      <c r="AB34" s="4"/>
      <c r="AC34" s="7"/>
      <c r="AD34" s="4"/>
      <c r="AE34" s="7"/>
      <c r="AF34" s="4"/>
      <c r="AG34" s="7"/>
      <c r="AH34" s="4"/>
      <c r="AI34" s="7"/>
      <c r="AJ34" s="4"/>
      <c r="AK34" s="7"/>
      <c r="AL34" s="4"/>
      <c r="AM34" s="7"/>
      <c r="AN34" s="4"/>
      <c r="AO34" s="7"/>
      <c r="AP34" s="4"/>
      <c r="AQ34" s="7"/>
      <c r="AR34" s="4"/>
      <c r="AS34" s="7"/>
      <c r="AT34" s="4"/>
      <c r="AU34" s="7"/>
      <c r="AV34" s="4"/>
      <c r="AW34" s="7"/>
      <c r="AX34" s="4"/>
      <c r="AY34" s="7"/>
      <c r="AZ34" s="4"/>
      <c r="BA34" s="7"/>
      <c r="BB34" s="4"/>
    </row>
    <row r="35" spans="1:54">
      <c r="A35" s="2"/>
      <c r="B35" s="2"/>
      <c r="C35" s="2"/>
      <c r="D35" s="2"/>
      <c r="E35" s="7"/>
      <c r="F35" s="4"/>
      <c r="G35" s="7"/>
      <c r="H35" s="4"/>
      <c r="I35" s="7"/>
      <c r="J35" s="4"/>
      <c r="K35" s="7"/>
      <c r="L35" s="4"/>
      <c r="M35" s="7"/>
      <c r="N35" s="4"/>
      <c r="O35" s="7"/>
      <c r="P35" s="4"/>
      <c r="Q35" s="7"/>
      <c r="R35" s="4"/>
      <c r="S35" s="7"/>
      <c r="T35" s="4"/>
      <c r="U35" s="7"/>
      <c r="V35" s="4"/>
      <c r="W35" s="7"/>
      <c r="X35" s="4"/>
      <c r="Y35" s="7"/>
      <c r="Z35" s="4"/>
      <c r="AA35" s="7"/>
      <c r="AB35" s="4"/>
      <c r="AC35" s="7"/>
      <c r="AD35" s="4"/>
      <c r="AE35" s="7"/>
      <c r="AF35" s="4"/>
      <c r="AG35" s="7"/>
      <c r="AH35" s="4"/>
      <c r="AI35" s="7"/>
      <c r="AJ35" s="4"/>
      <c r="AK35" s="7"/>
      <c r="AL35" s="4"/>
      <c r="AM35" s="7"/>
      <c r="AN35" s="4"/>
      <c r="AO35" s="7"/>
      <c r="AP35" s="4"/>
      <c r="AQ35" s="7"/>
      <c r="AR35" s="4"/>
      <c r="AS35" s="7"/>
      <c r="AT35" s="4"/>
      <c r="AU35" s="7"/>
      <c r="AV35" s="4"/>
      <c r="AW35" s="7"/>
      <c r="AX35" s="4"/>
      <c r="AY35" s="7"/>
      <c r="AZ35" s="4"/>
      <c r="BA35" s="7"/>
      <c r="BB35" s="4"/>
    </row>
    <row r="36" spans="1:54">
      <c r="A36" s="2"/>
      <c r="B36" s="2"/>
      <c r="C36" s="2"/>
      <c r="D36" s="2"/>
      <c r="E36" s="7"/>
      <c r="F36" s="4"/>
      <c r="G36" s="7"/>
      <c r="H36" s="4"/>
      <c r="I36" s="7"/>
      <c r="J36" s="4"/>
      <c r="K36" s="7"/>
      <c r="L36" s="4"/>
      <c r="M36" s="7"/>
      <c r="N36" s="4"/>
      <c r="O36" s="7"/>
      <c r="P36" s="4"/>
      <c r="Q36" s="7"/>
      <c r="R36" s="4"/>
      <c r="S36" s="7"/>
      <c r="T36" s="4"/>
      <c r="U36" s="7"/>
      <c r="V36" s="4"/>
      <c r="W36" s="7"/>
      <c r="X36" s="4"/>
      <c r="Y36" s="7"/>
      <c r="Z36" s="4"/>
      <c r="AA36" s="7"/>
      <c r="AB36" s="4"/>
      <c r="AC36" s="7"/>
      <c r="AD36" s="4"/>
      <c r="AE36" s="7"/>
      <c r="AF36" s="4"/>
      <c r="AG36" s="7"/>
      <c r="AH36" s="4"/>
      <c r="AI36" s="7"/>
      <c r="AJ36" s="4"/>
      <c r="AK36" s="7"/>
      <c r="AL36" s="4"/>
      <c r="AM36" s="7"/>
      <c r="AN36" s="4"/>
      <c r="AO36" s="7"/>
      <c r="AP36" s="4"/>
      <c r="AQ36" s="7"/>
      <c r="AR36" s="4"/>
      <c r="AS36" s="7"/>
      <c r="AT36" s="4"/>
      <c r="AU36" s="7"/>
      <c r="AV36" s="4"/>
      <c r="AW36" s="7"/>
      <c r="AX36" s="4"/>
      <c r="AY36" s="7"/>
      <c r="AZ36" s="4"/>
      <c r="BA36" s="7"/>
      <c r="BB36" s="4"/>
    </row>
    <row r="37" spans="1:54">
      <c r="A37" s="2"/>
      <c r="B37" s="2"/>
      <c r="C37" s="2"/>
      <c r="D37" s="2"/>
      <c r="E37" s="7"/>
      <c r="F37" s="4"/>
      <c r="G37" s="7"/>
      <c r="H37" s="4"/>
      <c r="I37" s="7"/>
      <c r="J37" s="4"/>
      <c r="K37" s="7"/>
      <c r="L37" s="4"/>
      <c r="M37" s="7"/>
      <c r="N37" s="4"/>
      <c r="O37" s="7"/>
      <c r="P37" s="4"/>
      <c r="Q37" s="7"/>
      <c r="R37" s="4"/>
      <c r="S37" s="7"/>
      <c r="T37" s="4"/>
      <c r="U37" s="7"/>
      <c r="V37" s="4"/>
      <c r="W37" s="7"/>
      <c r="X37" s="4"/>
      <c r="Y37" s="7"/>
      <c r="Z37" s="4"/>
      <c r="AA37" s="7"/>
      <c r="AB37" s="4"/>
      <c r="AC37" s="7"/>
      <c r="AD37" s="4"/>
      <c r="AE37" s="7"/>
      <c r="AF37" s="4"/>
      <c r="AG37" s="7"/>
      <c r="AH37" s="4"/>
      <c r="AI37" s="7"/>
      <c r="AJ37" s="4"/>
      <c r="AK37" s="7"/>
      <c r="AL37" s="4"/>
      <c r="AM37" s="7"/>
      <c r="AN37" s="4"/>
      <c r="AO37" s="7"/>
      <c r="AP37" s="4"/>
      <c r="AQ37" s="7"/>
      <c r="AR37" s="4"/>
      <c r="AS37" s="7"/>
      <c r="AT37" s="4"/>
      <c r="AU37" s="7"/>
      <c r="AV37" s="4"/>
      <c r="AW37" s="7"/>
      <c r="AX37" s="4"/>
      <c r="AY37" s="7"/>
      <c r="AZ37" s="4"/>
      <c r="BA37" s="7"/>
      <c r="BB37" s="4"/>
    </row>
    <row r="38" spans="1:54">
      <c r="A38" s="2"/>
      <c r="B38" s="2"/>
      <c r="C38" s="2"/>
      <c r="D38" s="2"/>
      <c r="E38" s="7"/>
      <c r="F38" s="4"/>
      <c r="G38" s="7"/>
      <c r="H38" s="4"/>
      <c r="I38" s="7"/>
      <c r="J38" s="4"/>
      <c r="K38" s="7"/>
      <c r="L38" s="4"/>
      <c r="M38" s="7"/>
      <c r="N38" s="4"/>
      <c r="O38" s="7"/>
      <c r="P38" s="4"/>
      <c r="Q38" s="7"/>
      <c r="R38" s="4"/>
      <c r="S38" s="7"/>
      <c r="T38" s="4"/>
      <c r="U38" s="7"/>
      <c r="V38" s="4"/>
      <c r="W38" s="7"/>
      <c r="X38" s="4"/>
      <c r="Y38" s="7"/>
      <c r="Z38" s="4"/>
      <c r="AA38" s="7"/>
      <c r="AB38" s="4"/>
      <c r="AC38" s="7"/>
      <c r="AD38" s="4"/>
      <c r="AE38" s="7"/>
      <c r="AF38" s="4"/>
      <c r="AG38" s="7"/>
      <c r="AH38" s="4"/>
      <c r="AI38" s="7"/>
      <c r="AJ38" s="4"/>
      <c r="AK38" s="7"/>
      <c r="AL38" s="4"/>
      <c r="AM38" s="7"/>
      <c r="AN38" s="4"/>
      <c r="AO38" s="7"/>
      <c r="AP38" s="4"/>
      <c r="AQ38" s="7"/>
      <c r="AR38" s="4"/>
      <c r="AS38" s="7"/>
      <c r="AT38" s="4"/>
      <c r="AU38" s="7"/>
      <c r="AV38" s="4"/>
      <c r="AW38" s="7"/>
      <c r="AX38" s="4"/>
      <c r="AY38" s="7"/>
      <c r="AZ38" s="4"/>
      <c r="BA38" s="7"/>
      <c r="BB38" s="4"/>
    </row>
    <row r="39" spans="1:54">
      <c r="A39" s="2"/>
      <c r="B39" s="2"/>
      <c r="C39" s="2"/>
      <c r="D39" s="2"/>
      <c r="E39" s="7"/>
      <c r="F39" s="4"/>
      <c r="G39" s="7"/>
      <c r="H39" s="4"/>
      <c r="I39" s="7"/>
      <c r="J39" s="4"/>
      <c r="K39" s="7"/>
      <c r="L39" s="4"/>
      <c r="M39" s="7"/>
      <c r="N39" s="4"/>
      <c r="O39" s="7"/>
      <c r="P39" s="4"/>
      <c r="Q39" s="7"/>
      <c r="R39" s="4"/>
      <c r="S39" s="7"/>
      <c r="T39" s="4"/>
      <c r="U39" s="7"/>
      <c r="V39" s="4"/>
      <c r="W39" s="7"/>
      <c r="X39" s="4"/>
      <c r="Y39" s="7"/>
      <c r="Z39" s="4"/>
      <c r="AA39" s="7"/>
      <c r="AB39" s="4"/>
      <c r="AC39" s="7"/>
      <c r="AD39" s="4"/>
      <c r="AE39" s="7"/>
      <c r="AF39" s="4"/>
      <c r="AG39" s="7"/>
      <c r="AH39" s="4"/>
      <c r="AI39" s="7"/>
      <c r="AJ39" s="4"/>
      <c r="AK39" s="7"/>
      <c r="AL39" s="4"/>
      <c r="AM39" s="7"/>
      <c r="AN39" s="4"/>
      <c r="AO39" s="7"/>
      <c r="AP39" s="4"/>
      <c r="AQ39" s="7"/>
      <c r="AR39" s="4"/>
      <c r="AS39" s="7"/>
      <c r="AT39" s="4"/>
      <c r="AU39" s="7"/>
      <c r="AV39" s="4"/>
      <c r="AW39" s="7"/>
      <c r="AX39" s="4"/>
      <c r="AY39" s="7"/>
      <c r="AZ39" s="4"/>
      <c r="BA39" s="7"/>
      <c r="BB39" s="4"/>
    </row>
    <row r="40" spans="1:54">
      <c r="A40" s="2"/>
      <c r="B40" s="2"/>
      <c r="C40" s="2"/>
      <c r="D40" s="2"/>
      <c r="E40" s="7"/>
      <c r="F40" s="4"/>
      <c r="G40" s="7"/>
      <c r="H40" s="4"/>
      <c r="I40" s="7"/>
      <c r="J40" s="4"/>
      <c r="K40" s="7"/>
      <c r="L40" s="4"/>
      <c r="M40" s="7"/>
      <c r="N40" s="4"/>
      <c r="O40" s="7"/>
      <c r="P40" s="4"/>
      <c r="Q40" s="7"/>
      <c r="R40" s="4"/>
      <c r="S40" s="7"/>
      <c r="T40" s="4"/>
      <c r="U40" s="7"/>
      <c r="V40" s="4"/>
      <c r="W40" s="7"/>
      <c r="X40" s="4"/>
      <c r="Y40" s="7"/>
      <c r="Z40" s="4"/>
      <c r="AA40" s="7"/>
      <c r="AB40" s="4"/>
      <c r="AC40" s="7"/>
      <c r="AD40" s="4"/>
      <c r="AE40" s="7"/>
      <c r="AF40" s="4"/>
      <c r="AG40" s="7"/>
      <c r="AH40" s="4"/>
      <c r="AI40" s="7"/>
      <c r="AJ40" s="4"/>
      <c r="AK40" s="7"/>
      <c r="AL40" s="4"/>
      <c r="AM40" s="7"/>
      <c r="AN40" s="4"/>
      <c r="AO40" s="7"/>
      <c r="AP40" s="4"/>
      <c r="AQ40" s="7"/>
      <c r="AR40" s="4"/>
      <c r="AS40" s="7"/>
      <c r="AT40" s="4"/>
      <c r="AU40" s="7"/>
      <c r="AV40" s="4"/>
      <c r="AW40" s="7"/>
      <c r="AX40" s="4"/>
      <c r="AY40" s="7"/>
      <c r="AZ40" s="4"/>
      <c r="BA40" s="7"/>
      <c r="BB40" s="4"/>
    </row>
    <row r="41" spans="1:54">
      <c r="A41" s="2"/>
      <c r="B41" s="2"/>
      <c r="C41" s="2"/>
      <c r="D41" s="2"/>
      <c r="E41" s="7"/>
      <c r="F41" s="4"/>
      <c r="G41" s="7"/>
      <c r="H41" s="4"/>
      <c r="I41" s="7"/>
      <c r="J41" s="4"/>
      <c r="K41" s="7"/>
      <c r="L41" s="4"/>
      <c r="M41" s="7"/>
      <c r="N41" s="4"/>
      <c r="O41" s="7"/>
      <c r="P41" s="4"/>
      <c r="Q41" s="7"/>
      <c r="R41" s="4"/>
      <c r="S41" s="7"/>
      <c r="T41" s="4"/>
      <c r="U41" s="7"/>
      <c r="V41" s="4"/>
      <c r="W41" s="7"/>
      <c r="X41" s="4"/>
      <c r="Y41" s="7"/>
      <c r="Z41" s="4"/>
      <c r="AA41" s="7"/>
      <c r="AB41" s="4"/>
      <c r="AC41" s="7"/>
      <c r="AD41" s="4"/>
      <c r="AE41" s="7"/>
      <c r="AF41" s="4"/>
      <c r="AG41" s="7"/>
      <c r="AH41" s="4"/>
      <c r="AI41" s="7"/>
      <c r="AJ41" s="4"/>
      <c r="AK41" s="7"/>
      <c r="AL41" s="4"/>
      <c r="AM41" s="7"/>
      <c r="AN41" s="4"/>
      <c r="AO41" s="7"/>
      <c r="AP41" s="4"/>
      <c r="AQ41" s="7"/>
      <c r="AR41" s="4"/>
      <c r="AS41" s="7"/>
      <c r="AT41" s="4"/>
      <c r="AU41" s="7"/>
      <c r="AV41" s="4"/>
      <c r="AW41" s="7"/>
      <c r="AX41" s="4"/>
      <c r="AY41" s="7"/>
      <c r="AZ41" s="4"/>
      <c r="BA41" s="7"/>
      <c r="BB41" s="4"/>
    </row>
    <row r="42" spans="1:54">
      <c r="A42" s="2"/>
      <c r="B42" s="2"/>
      <c r="C42" s="2"/>
      <c r="D42" s="2"/>
      <c r="E42" s="7"/>
      <c r="F42" s="4"/>
      <c r="G42" s="7"/>
      <c r="H42" s="4"/>
      <c r="I42" s="7"/>
      <c r="J42" s="4"/>
      <c r="K42" s="7"/>
      <c r="L42" s="4"/>
      <c r="M42" s="7"/>
      <c r="N42" s="4"/>
      <c r="O42" s="7"/>
      <c r="P42" s="4"/>
      <c r="Q42" s="7"/>
      <c r="R42" s="4"/>
      <c r="S42" s="7"/>
      <c r="T42" s="4"/>
      <c r="U42" s="7"/>
      <c r="V42" s="4"/>
      <c r="W42" s="7"/>
      <c r="X42" s="4"/>
      <c r="Y42" s="7"/>
      <c r="Z42" s="4"/>
      <c r="AA42" s="7"/>
      <c r="AB42" s="4"/>
      <c r="AC42" s="7"/>
      <c r="AD42" s="4"/>
      <c r="AE42" s="7"/>
      <c r="AF42" s="4"/>
      <c r="AG42" s="7"/>
      <c r="AH42" s="4"/>
      <c r="AI42" s="7"/>
      <c r="AJ42" s="4"/>
      <c r="AK42" s="7"/>
      <c r="AL42" s="4"/>
      <c r="AM42" s="7"/>
      <c r="AN42" s="4"/>
      <c r="AO42" s="7"/>
      <c r="AP42" s="4"/>
      <c r="AQ42" s="7"/>
      <c r="AR42" s="4"/>
      <c r="AS42" s="7"/>
      <c r="AT42" s="4"/>
      <c r="AU42" s="7"/>
      <c r="AV42" s="4"/>
      <c r="AW42" s="7"/>
      <c r="AX42" s="4"/>
      <c r="AY42" s="7"/>
      <c r="AZ42" s="4"/>
      <c r="BA42" s="7"/>
      <c r="BB42" s="4"/>
    </row>
    <row r="43" spans="1:54">
      <c r="A43" s="2"/>
      <c r="B43" s="2"/>
      <c r="C43" s="2"/>
      <c r="D43" s="2"/>
      <c r="E43" s="7"/>
      <c r="F43" s="4"/>
      <c r="G43" s="7"/>
      <c r="H43" s="4"/>
      <c r="I43" s="7"/>
      <c r="J43" s="4"/>
      <c r="K43" s="7"/>
      <c r="L43" s="4"/>
      <c r="M43" s="7"/>
      <c r="N43" s="4"/>
      <c r="O43" s="7"/>
      <c r="P43" s="4"/>
      <c r="Q43" s="7"/>
      <c r="R43" s="4"/>
      <c r="S43" s="7"/>
      <c r="T43" s="4"/>
      <c r="U43" s="7"/>
      <c r="V43" s="4"/>
      <c r="W43" s="7"/>
      <c r="X43" s="4"/>
      <c r="Y43" s="7"/>
      <c r="Z43" s="4"/>
      <c r="AA43" s="7"/>
      <c r="AB43" s="4"/>
      <c r="AC43" s="7"/>
      <c r="AD43" s="4"/>
      <c r="AE43" s="7"/>
      <c r="AF43" s="4"/>
      <c r="AG43" s="7"/>
      <c r="AH43" s="4"/>
      <c r="AI43" s="7"/>
      <c r="AJ43" s="4"/>
      <c r="AK43" s="7"/>
      <c r="AL43" s="4"/>
      <c r="AM43" s="7"/>
      <c r="AN43" s="4"/>
      <c r="AO43" s="7"/>
      <c r="AP43" s="4"/>
      <c r="AQ43" s="7"/>
      <c r="AR43" s="4"/>
      <c r="AS43" s="7"/>
      <c r="AT43" s="4"/>
      <c r="AU43" s="7"/>
      <c r="AV43" s="4"/>
      <c r="AW43" s="7"/>
      <c r="AX43" s="4"/>
      <c r="AY43" s="7"/>
      <c r="AZ43" s="4"/>
      <c r="BA43" s="7"/>
      <c r="BB43" s="4"/>
    </row>
    <row r="44" spans="1:54">
      <c r="A44" s="2"/>
      <c r="B44" s="2"/>
      <c r="C44" s="2"/>
      <c r="D44" s="2"/>
      <c r="E44" s="7"/>
      <c r="F44" s="4"/>
      <c r="G44" s="7"/>
      <c r="H44" s="4"/>
      <c r="I44" s="7"/>
      <c r="J44" s="4"/>
      <c r="K44" s="7"/>
      <c r="L44" s="4"/>
      <c r="M44" s="7"/>
      <c r="N44" s="4"/>
      <c r="O44" s="7"/>
      <c r="P44" s="4"/>
      <c r="Q44" s="7"/>
      <c r="R44" s="4"/>
      <c r="S44" s="7"/>
      <c r="T44" s="4"/>
      <c r="U44" s="7"/>
      <c r="V44" s="4"/>
      <c r="W44" s="7"/>
      <c r="X44" s="4"/>
      <c r="Y44" s="7"/>
      <c r="Z44" s="4"/>
      <c r="AA44" s="7"/>
      <c r="AB44" s="4"/>
      <c r="AC44" s="7"/>
      <c r="AD44" s="4"/>
      <c r="AE44" s="7"/>
      <c r="AF44" s="4"/>
      <c r="AG44" s="7"/>
      <c r="AH44" s="4"/>
      <c r="AI44" s="7"/>
      <c r="AJ44" s="4"/>
      <c r="AK44" s="7"/>
      <c r="AL44" s="4"/>
      <c r="AM44" s="7"/>
      <c r="AN44" s="4"/>
      <c r="AO44" s="7"/>
      <c r="AP44" s="4"/>
      <c r="AQ44" s="7"/>
      <c r="AR44" s="4"/>
      <c r="AS44" s="7"/>
      <c r="AT44" s="4"/>
      <c r="AU44" s="7"/>
      <c r="AV44" s="4"/>
      <c r="AW44" s="7"/>
      <c r="AX44" s="4"/>
      <c r="AY44" s="7"/>
      <c r="AZ44" s="4"/>
      <c r="BA44" s="7"/>
      <c r="BB44" s="4"/>
    </row>
    <row r="45" spans="1:54">
      <c r="A45" s="2"/>
      <c r="B45" s="2"/>
      <c r="C45" s="2"/>
      <c r="D45" s="2"/>
      <c r="E45" s="7"/>
      <c r="F45" s="4"/>
      <c r="G45" s="7"/>
      <c r="H45" s="4"/>
      <c r="I45" s="7"/>
      <c r="J45" s="4"/>
      <c r="K45" s="7"/>
      <c r="L45" s="4"/>
      <c r="M45" s="7"/>
      <c r="N45" s="4"/>
      <c r="O45" s="7"/>
      <c r="P45" s="4"/>
      <c r="Q45" s="7"/>
      <c r="R45" s="4"/>
      <c r="S45" s="7"/>
      <c r="T45" s="4"/>
      <c r="U45" s="7"/>
      <c r="V45" s="4"/>
      <c r="W45" s="7"/>
      <c r="X45" s="4"/>
      <c r="Y45" s="7"/>
      <c r="Z45" s="4"/>
      <c r="AA45" s="7"/>
      <c r="AB45" s="4"/>
      <c r="AC45" s="7"/>
      <c r="AD45" s="4"/>
      <c r="AE45" s="7"/>
      <c r="AF45" s="4"/>
      <c r="AG45" s="7"/>
      <c r="AH45" s="4"/>
      <c r="AI45" s="7"/>
      <c r="AJ45" s="4"/>
      <c r="AK45" s="7"/>
      <c r="AL45" s="4"/>
      <c r="AM45" s="7"/>
      <c r="AN45" s="4"/>
      <c r="AO45" s="7"/>
      <c r="AP45" s="4"/>
      <c r="AQ45" s="7"/>
      <c r="AR45" s="4"/>
      <c r="AS45" s="7"/>
      <c r="AT45" s="4"/>
      <c r="AU45" s="7"/>
      <c r="AV45" s="4"/>
      <c r="AW45" s="7"/>
      <c r="AX45" s="4"/>
      <c r="AY45" s="7"/>
      <c r="AZ45" s="4"/>
      <c r="BA45" s="7"/>
      <c r="BB45" s="4"/>
    </row>
    <row r="46" spans="1:54">
      <c r="A46" s="2"/>
      <c r="B46" s="2"/>
      <c r="C46" s="2"/>
      <c r="D46" s="2"/>
      <c r="E46" s="7"/>
      <c r="F46" s="4"/>
      <c r="G46" s="7"/>
      <c r="H46" s="4"/>
      <c r="I46" s="7"/>
      <c r="J46" s="4"/>
      <c r="K46" s="7"/>
      <c r="L46" s="4"/>
      <c r="M46" s="7"/>
      <c r="N46" s="4"/>
      <c r="O46" s="7"/>
      <c r="P46" s="4"/>
      <c r="Q46" s="7"/>
      <c r="R46" s="4"/>
      <c r="S46" s="7"/>
      <c r="T46" s="4"/>
      <c r="U46" s="7"/>
      <c r="V46" s="4"/>
      <c r="W46" s="7"/>
      <c r="X46" s="4"/>
      <c r="Y46" s="7"/>
      <c r="Z46" s="4"/>
      <c r="AA46" s="7"/>
      <c r="AB46" s="4"/>
      <c r="AC46" s="7"/>
      <c r="AD46" s="4"/>
      <c r="AE46" s="7"/>
      <c r="AF46" s="4"/>
      <c r="AG46" s="7"/>
      <c r="AH46" s="4"/>
      <c r="AI46" s="7"/>
      <c r="AJ46" s="4"/>
      <c r="AK46" s="7"/>
      <c r="AL46" s="4"/>
      <c r="AM46" s="7"/>
      <c r="AN46" s="4"/>
      <c r="AO46" s="7"/>
      <c r="AP46" s="4"/>
      <c r="AQ46" s="7"/>
      <c r="AR46" s="4"/>
      <c r="AS46" s="7"/>
      <c r="AT46" s="4"/>
      <c r="AU46" s="7"/>
      <c r="AV46" s="4"/>
      <c r="AW46" s="7"/>
      <c r="AX46" s="4"/>
      <c r="AY46" s="7"/>
      <c r="AZ46" s="4"/>
      <c r="BA46" s="7"/>
      <c r="BB46" s="4"/>
    </row>
    <row r="47" spans="1:54">
      <c r="A47" s="2"/>
      <c r="B47" s="2"/>
      <c r="C47" s="2"/>
      <c r="D47" s="2"/>
      <c r="E47" s="7"/>
      <c r="F47" s="4"/>
      <c r="G47" s="7"/>
      <c r="H47" s="4"/>
      <c r="I47" s="7"/>
      <c r="J47" s="4"/>
      <c r="K47" s="7"/>
      <c r="L47" s="4"/>
      <c r="M47" s="7"/>
      <c r="N47" s="4"/>
      <c r="O47" s="7"/>
      <c r="P47" s="4"/>
      <c r="Q47" s="7"/>
      <c r="R47" s="4"/>
      <c r="S47" s="7"/>
      <c r="T47" s="4"/>
      <c r="U47" s="7"/>
      <c r="V47" s="4"/>
      <c r="W47" s="7"/>
      <c r="X47" s="4"/>
      <c r="Y47" s="7"/>
      <c r="Z47" s="4"/>
      <c r="AA47" s="7"/>
      <c r="AB47" s="4"/>
      <c r="AC47" s="7"/>
      <c r="AD47" s="4"/>
      <c r="AE47" s="7"/>
      <c r="AF47" s="4"/>
      <c r="AG47" s="7"/>
      <c r="AH47" s="4"/>
      <c r="AI47" s="7"/>
      <c r="AJ47" s="4"/>
      <c r="AK47" s="7"/>
      <c r="AL47" s="4"/>
      <c r="AM47" s="7"/>
      <c r="AN47" s="4"/>
      <c r="AO47" s="7"/>
      <c r="AP47" s="4"/>
      <c r="AQ47" s="7"/>
      <c r="AR47" s="4"/>
      <c r="AS47" s="7"/>
      <c r="AT47" s="4"/>
      <c r="AU47" s="7"/>
      <c r="AV47" s="4"/>
      <c r="AW47" s="7"/>
      <c r="AX47" s="4"/>
      <c r="AY47" s="7"/>
      <c r="AZ47" s="4"/>
      <c r="BA47" s="7"/>
      <c r="BB47" s="4"/>
    </row>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sheetData>
  <customSheetViews>
    <customSheetView guid="{58E98FBC-18A6-4DF7-8BE5-466B393E75B5}">
      <pane xSplit="4" ySplit="11" topLeftCell="E12" activePane="bottomRight" state="frozen"/>
      <selection pane="bottomRight" activeCell="E13" sqref="E13"/>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rgb="FF5A5A5A"/>
  </sheetPr>
  <dimension ref="A1:AH30"/>
  <sheetViews>
    <sheetView zoomScaleNormal="100" workbookViewId="0">
      <pane xSplit="1" ySplit="2" topLeftCell="S12" activePane="bottomRight" state="frozen"/>
      <selection activeCell="B3" sqref="B3"/>
      <selection pane="topRight" activeCell="B3" sqref="B3"/>
      <selection pane="bottomLeft" activeCell="B3" sqref="B3"/>
      <selection pane="bottomRight" activeCell="AE22" sqref="AE22:AH30"/>
    </sheetView>
  </sheetViews>
  <sheetFormatPr defaultColWidth="9.08984375" defaultRowHeight="13.5" customHeight="1"/>
  <cols>
    <col min="1" max="1" width="9.08984375" style="3"/>
    <col min="2" max="3" width="10.36328125" style="3" customWidth="1"/>
    <col min="4" max="7" width="9.08984375" style="3"/>
    <col min="8" max="9" width="11.08984375" style="3" customWidth="1"/>
    <col min="10" max="22" width="9.08984375" style="3"/>
    <col min="23" max="31" width="9.08984375" style="237"/>
    <col min="32" max="16384" width="9.08984375" style="3"/>
  </cols>
  <sheetData>
    <row r="1" spans="1:34" ht="13.5" customHeight="1">
      <c r="A1" s="70" t="s">
        <v>64</v>
      </c>
      <c r="B1" s="72">
        <f>VALUE(RIGHT(B20,4))</f>
        <v>1992</v>
      </c>
      <c r="C1" s="72">
        <f t="shared" ref="C1:AE1" si="0">VALUE(RIGHT(C20,4))</f>
        <v>1993</v>
      </c>
      <c r="D1" s="72">
        <f t="shared" si="0"/>
        <v>1994</v>
      </c>
      <c r="E1" s="72">
        <f t="shared" si="0"/>
        <v>1995</v>
      </c>
      <c r="F1" s="72">
        <f t="shared" si="0"/>
        <v>1996</v>
      </c>
      <c r="G1" s="72">
        <f t="shared" si="0"/>
        <v>1997</v>
      </c>
      <c r="H1" s="72">
        <f t="shared" si="0"/>
        <v>1998</v>
      </c>
      <c r="I1" s="72">
        <v>1999</v>
      </c>
      <c r="J1" s="72">
        <f t="shared" si="0"/>
        <v>2000</v>
      </c>
      <c r="K1" s="72">
        <f t="shared" si="0"/>
        <v>2000</v>
      </c>
      <c r="L1" s="72">
        <f t="shared" si="0"/>
        <v>2002</v>
      </c>
      <c r="M1" s="72">
        <f t="shared" si="0"/>
        <v>2003</v>
      </c>
      <c r="N1" s="72">
        <f t="shared" si="0"/>
        <v>2004</v>
      </c>
      <c r="O1" s="72">
        <f t="shared" si="0"/>
        <v>2005</v>
      </c>
      <c r="P1" s="72">
        <f t="shared" si="0"/>
        <v>2006</v>
      </c>
      <c r="Q1" s="72">
        <f t="shared" si="0"/>
        <v>2007</v>
      </c>
      <c r="R1" s="72">
        <f t="shared" si="0"/>
        <v>2008</v>
      </c>
      <c r="S1" s="72">
        <f t="shared" si="0"/>
        <v>2009</v>
      </c>
      <c r="T1" s="72">
        <f t="shared" si="0"/>
        <v>2010</v>
      </c>
      <c r="U1" s="72">
        <f t="shared" si="0"/>
        <v>2011</v>
      </c>
      <c r="V1" s="72">
        <f t="shared" si="0"/>
        <v>2012</v>
      </c>
      <c r="W1" s="72">
        <f t="shared" si="0"/>
        <v>2013</v>
      </c>
      <c r="X1" s="72">
        <f t="shared" si="0"/>
        <v>2014</v>
      </c>
      <c r="Y1" s="72">
        <f t="shared" si="0"/>
        <v>2015</v>
      </c>
      <c r="Z1" s="72">
        <f t="shared" si="0"/>
        <v>2016</v>
      </c>
      <c r="AA1" s="72">
        <f t="shared" si="0"/>
        <v>2017</v>
      </c>
      <c r="AB1" s="72">
        <f t="shared" si="0"/>
        <v>2018</v>
      </c>
      <c r="AC1" s="72">
        <f t="shared" si="0"/>
        <v>2019</v>
      </c>
      <c r="AD1" s="72">
        <f t="shared" si="0"/>
        <v>2020</v>
      </c>
      <c r="AE1" s="72">
        <f t="shared" si="0"/>
        <v>2021</v>
      </c>
      <c r="AF1" s="72">
        <f t="shared" ref="AF1:AH1" si="1">VALUE(RIGHT(AF20,4))</f>
        <v>2022</v>
      </c>
      <c r="AG1" s="72">
        <f t="shared" si="1"/>
        <v>2023</v>
      </c>
      <c r="AH1" s="72">
        <f t="shared" si="1"/>
        <v>2024</v>
      </c>
    </row>
    <row r="2" spans="1:34" ht="13.5" customHeight="1">
      <c r="A2" s="70" t="s">
        <v>65</v>
      </c>
      <c r="B2" s="72">
        <f>B1-1</f>
        <v>1991</v>
      </c>
      <c r="C2" s="72">
        <f t="shared" ref="C2:AE2" si="2">C1-1</f>
        <v>1992</v>
      </c>
      <c r="D2" s="72">
        <f t="shared" si="2"/>
        <v>1993</v>
      </c>
      <c r="E2" s="72">
        <f t="shared" si="2"/>
        <v>1994</v>
      </c>
      <c r="F2" s="72">
        <f t="shared" si="2"/>
        <v>1995</v>
      </c>
      <c r="G2" s="72">
        <f t="shared" si="2"/>
        <v>1996</v>
      </c>
      <c r="H2" s="72">
        <f t="shared" si="2"/>
        <v>1997</v>
      </c>
      <c r="I2" s="72">
        <v>1998</v>
      </c>
      <c r="J2" s="72">
        <f t="shared" si="2"/>
        <v>1999</v>
      </c>
      <c r="K2" s="72">
        <f t="shared" si="2"/>
        <v>1999</v>
      </c>
      <c r="L2" s="72">
        <f t="shared" si="2"/>
        <v>2001</v>
      </c>
      <c r="M2" s="72">
        <f t="shared" si="2"/>
        <v>2002</v>
      </c>
      <c r="N2" s="72">
        <f t="shared" si="2"/>
        <v>2003</v>
      </c>
      <c r="O2" s="72">
        <f t="shared" si="2"/>
        <v>2004</v>
      </c>
      <c r="P2" s="72">
        <f t="shared" si="2"/>
        <v>2005</v>
      </c>
      <c r="Q2" s="72">
        <f t="shared" si="2"/>
        <v>2006</v>
      </c>
      <c r="R2" s="72">
        <f t="shared" si="2"/>
        <v>2007</v>
      </c>
      <c r="S2" s="72">
        <f t="shared" si="2"/>
        <v>2008</v>
      </c>
      <c r="T2" s="72">
        <f t="shared" si="2"/>
        <v>2009</v>
      </c>
      <c r="U2" s="72">
        <f t="shared" si="2"/>
        <v>2010</v>
      </c>
      <c r="V2" s="72">
        <f t="shared" si="2"/>
        <v>2011</v>
      </c>
      <c r="W2" s="72">
        <f t="shared" si="2"/>
        <v>2012</v>
      </c>
      <c r="X2" s="72">
        <f t="shared" si="2"/>
        <v>2013</v>
      </c>
      <c r="Y2" s="72">
        <f t="shared" si="2"/>
        <v>2014</v>
      </c>
      <c r="Z2" s="72">
        <f t="shared" si="2"/>
        <v>2015</v>
      </c>
      <c r="AA2" s="72">
        <f t="shared" si="2"/>
        <v>2016</v>
      </c>
      <c r="AB2" s="72">
        <f t="shared" si="2"/>
        <v>2017</v>
      </c>
      <c r="AC2" s="72">
        <f t="shared" si="2"/>
        <v>2018</v>
      </c>
      <c r="AD2" s="72">
        <f t="shared" si="2"/>
        <v>2019</v>
      </c>
      <c r="AE2" s="72">
        <f t="shared" si="2"/>
        <v>2020</v>
      </c>
      <c r="AF2" s="72">
        <f t="shared" ref="AF2:AH2" si="3">AF1-1</f>
        <v>2021</v>
      </c>
      <c r="AG2" s="72">
        <f t="shared" si="3"/>
        <v>2022</v>
      </c>
      <c r="AH2" s="72">
        <f t="shared" si="3"/>
        <v>2023</v>
      </c>
    </row>
    <row r="3" spans="1:34" ht="13.5" customHeight="1">
      <c r="A3" s="70" t="s">
        <v>66</v>
      </c>
      <c r="B3" s="129" t="s">
        <v>508</v>
      </c>
      <c r="C3" s="129" t="s">
        <v>508</v>
      </c>
      <c r="D3" s="129" t="s">
        <v>508</v>
      </c>
      <c r="E3" s="129" t="s">
        <v>508</v>
      </c>
      <c r="F3" s="129" t="s">
        <v>508</v>
      </c>
      <c r="G3" s="129" t="s">
        <v>508</v>
      </c>
      <c r="H3" s="129" t="s">
        <v>508</v>
      </c>
      <c r="I3" s="129" t="s">
        <v>508</v>
      </c>
      <c r="J3" s="129" t="s">
        <v>508</v>
      </c>
      <c r="K3" s="129" t="s">
        <v>508</v>
      </c>
      <c r="L3" s="129" t="s">
        <v>508</v>
      </c>
      <c r="M3" s="129" t="s">
        <v>508</v>
      </c>
      <c r="N3" s="129" t="s">
        <v>508</v>
      </c>
      <c r="O3" s="129" t="s">
        <v>508</v>
      </c>
      <c r="P3" s="129" t="s">
        <v>508</v>
      </c>
      <c r="Q3" s="129" t="s">
        <v>508</v>
      </c>
      <c r="R3" s="129" t="s">
        <v>508</v>
      </c>
      <c r="S3" s="129" t="s">
        <v>508</v>
      </c>
      <c r="T3" s="129" t="s">
        <v>508</v>
      </c>
      <c r="U3" s="129" t="s">
        <v>508</v>
      </c>
      <c r="V3" s="129" t="s">
        <v>508</v>
      </c>
      <c r="W3" s="237" t="s">
        <v>508</v>
      </c>
      <c r="X3" s="237" t="s">
        <v>508</v>
      </c>
      <c r="Y3" s="237" t="s">
        <v>508</v>
      </c>
      <c r="Z3" s="237" t="s">
        <v>508</v>
      </c>
      <c r="AA3" s="237" t="s">
        <v>508</v>
      </c>
      <c r="AB3" s="237" t="s">
        <v>508</v>
      </c>
      <c r="AC3" s="237" t="s">
        <v>508</v>
      </c>
      <c r="AD3" s="237" t="s">
        <v>508</v>
      </c>
      <c r="AE3" s="239" t="s">
        <v>508</v>
      </c>
      <c r="AF3" s="239" t="s">
        <v>508</v>
      </c>
      <c r="AG3" s="239" t="s">
        <v>508</v>
      </c>
      <c r="AH3" s="239" t="s">
        <v>508</v>
      </c>
    </row>
    <row r="4" spans="1:34" ht="13.5" customHeight="1">
      <c r="A4" s="70" t="s">
        <v>67</v>
      </c>
      <c r="B4" s="129" t="s">
        <v>509</v>
      </c>
      <c r="C4" s="129" t="s">
        <v>509</v>
      </c>
      <c r="D4" s="129" t="s">
        <v>509</v>
      </c>
      <c r="E4" s="129" t="s">
        <v>509</v>
      </c>
      <c r="F4" s="129" t="s">
        <v>509</v>
      </c>
      <c r="G4" s="129" t="s">
        <v>509</v>
      </c>
      <c r="H4" s="129" t="s">
        <v>509</v>
      </c>
      <c r="I4" s="129" t="s">
        <v>510</v>
      </c>
      <c r="J4" s="129" t="s">
        <v>509</v>
      </c>
      <c r="K4" s="129" t="s">
        <v>509</v>
      </c>
      <c r="L4" s="129" t="s">
        <v>511</v>
      </c>
      <c r="M4" s="129" t="s">
        <v>511</v>
      </c>
      <c r="N4" s="129" t="s">
        <v>511</v>
      </c>
      <c r="O4" s="129" t="s">
        <v>511</v>
      </c>
      <c r="P4" s="129" t="s">
        <v>511</v>
      </c>
      <c r="Q4" s="129" t="s">
        <v>511</v>
      </c>
      <c r="R4" s="129" t="s">
        <v>511</v>
      </c>
      <c r="S4" s="129" t="s">
        <v>511</v>
      </c>
      <c r="T4" s="129" t="s">
        <v>511</v>
      </c>
      <c r="U4" s="129" t="s">
        <v>512</v>
      </c>
      <c r="V4" s="129" t="s">
        <v>511</v>
      </c>
      <c r="W4" s="237" t="s">
        <v>511</v>
      </c>
      <c r="X4" s="237" t="s">
        <v>511</v>
      </c>
      <c r="Y4" s="237" t="s">
        <v>511</v>
      </c>
      <c r="Z4" s="237" t="s">
        <v>511</v>
      </c>
      <c r="AA4" s="237" t="s">
        <v>512</v>
      </c>
      <c r="AB4" s="237" t="s">
        <v>512</v>
      </c>
      <c r="AC4" s="237" t="s">
        <v>516</v>
      </c>
      <c r="AD4" s="237" t="s">
        <v>825</v>
      </c>
      <c r="AE4" s="239" t="s">
        <v>887</v>
      </c>
      <c r="AF4" s="239" t="s">
        <v>888</v>
      </c>
      <c r="AG4" s="239" t="s">
        <v>888</v>
      </c>
      <c r="AH4" s="239" t="s">
        <v>888</v>
      </c>
    </row>
    <row r="5" spans="1:34" ht="13.5" customHeight="1">
      <c r="A5" s="70" t="s">
        <v>68</v>
      </c>
      <c r="B5" s="129"/>
      <c r="C5" s="129"/>
      <c r="D5" s="129"/>
      <c r="E5" s="129"/>
      <c r="F5" s="129"/>
      <c r="G5" s="129"/>
      <c r="H5" s="129"/>
      <c r="I5" s="129"/>
      <c r="J5" s="129"/>
      <c r="K5" s="129"/>
      <c r="L5" s="129" t="s">
        <v>513</v>
      </c>
      <c r="M5" s="129" t="s">
        <v>509</v>
      </c>
      <c r="N5" s="129" t="s">
        <v>514</v>
      </c>
      <c r="O5" s="129" t="s">
        <v>514</v>
      </c>
      <c r="P5" s="129" t="s">
        <v>514</v>
      </c>
      <c r="Q5" s="129" t="s">
        <v>514</v>
      </c>
      <c r="R5" s="129" t="s">
        <v>515</v>
      </c>
      <c r="S5" s="129" t="s">
        <v>515</v>
      </c>
      <c r="T5" s="129" t="s">
        <v>515</v>
      </c>
      <c r="U5" s="129" t="s">
        <v>516</v>
      </c>
      <c r="V5" s="129" t="s">
        <v>515</v>
      </c>
      <c r="W5" s="237" t="s">
        <v>515</v>
      </c>
      <c r="X5" s="237" t="s">
        <v>515</v>
      </c>
      <c r="Y5" s="237" t="s">
        <v>515</v>
      </c>
      <c r="Z5" s="237" t="s">
        <v>515</v>
      </c>
      <c r="AA5" s="237" t="s">
        <v>516</v>
      </c>
      <c r="AB5" s="237" t="s">
        <v>516</v>
      </c>
      <c r="AC5" s="237" t="s">
        <v>512</v>
      </c>
      <c r="AD5" s="237" t="s">
        <v>512</v>
      </c>
      <c r="AE5" s="239" t="s">
        <v>889</v>
      </c>
      <c r="AF5" s="239" t="s">
        <v>890</v>
      </c>
      <c r="AG5" s="239" t="s">
        <v>889</v>
      </c>
      <c r="AH5" s="239" t="s">
        <v>889</v>
      </c>
    </row>
    <row r="6" spans="1:34" ht="13.5" customHeight="1">
      <c r="A6" s="70" t="s">
        <v>69</v>
      </c>
      <c r="B6" s="129"/>
      <c r="C6" s="129"/>
      <c r="D6" s="129"/>
      <c r="E6" s="129"/>
      <c r="F6" s="129"/>
      <c r="G6" s="129"/>
      <c r="H6" s="129"/>
      <c r="I6" s="129"/>
      <c r="J6" s="129"/>
      <c r="K6" s="129"/>
      <c r="L6" s="129"/>
      <c r="M6" s="129"/>
      <c r="N6" s="129"/>
      <c r="O6" s="129"/>
      <c r="P6" s="129"/>
      <c r="Q6" s="129"/>
      <c r="R6" s="129" t="s">
        <v>514</v>
      </c>
      <c r="S6" s="129" t="s">
        <v>514</v>
      </c>
      <c r="T6" s="129" t="s">
        <v>514</v>
      </c>
      <c r="U6" s="129" t="s">
        <v>517</v>
      </c>
      <c r="V6" s="129" t="s">
        <v>518</v>
      </c>
      <c r="W6" s="237" t="s">
        <v>518</v>
      </c>
      <c r="AC6" s="237" t="s">
        <v>825</v>
      </c>
      <c r="AD6" s="237" t="s">
        <v>516</v>
      </c>
      <c r="AE6" s="239" t="s">
        <v>891</v>
      </c>
      <c r="AF6" s="239" t="s">
        <v>292</v>
      </c>
      <c r="AG6" s="239" t="s">
        <v>292</v>
      </c>
      <c r="AH6" s="239" t="s">
        <v>292</v>
      </c>
    </row>
    <row r="7" spans="1:34" ht="13.5" customHeight="1">
      <c r="A7" s="70" t="s">
        <v>82</v>
      </c>
      <c r="B7" s="129"/>
      <c r="C7" s="129"/>
      <c r="D7" s="129"/>
      <c r="E7" s="129"/>
      <c r="F7" s="129"/>
      <c r="G7" s="129"/>
      <c r="H7" s="129"/>
      <c r="I7" s="129"/>
      <c r="J7" s="129"/>
      <c r="K7" s="129"/>
      <c r="L7" s="129"/>
      <c r="M7" s="129"/>
      <c r="N7" s="129"/>
      <c r="O7" s="129"/>
      <c r="P7" s="129"/>
      <c r="Q7" s="129"/>
      <c r="R7" s="129"/>
      <c r="S7" s="129"/>
      <c r="T7" s="129"/>
      <c r="U7" s="129"/>
      <c r="V7" s="129"/>
      <c r="AE7" s="239" t="s">
        <v>292</v>
      </c>
      <c r="AF7" s="239" t="s">
        <v>292</v>
      </c>
      <c r="AG7" s="239" t="s">
        <v>292</v>
      </c>
      <c r="AH7" s="239" t="s">
        <v>292</v>
      </c>
    </row>
    <row r="8" spans="1:34" ht="13.5" customHeight="1">
      <c r="A8" s="70" t="s">
        <v>70</v>
      </c>
      <c r="B8" s="129"/>
      <c r="C8" s="129"/>
      <c r="D8" s="129"/>
      <c r="E8" s="129"/>
      <c r="F8" s="129"/>
      <c r="G8" s="129"/>
      <c r="H8" s="129"/>
      <c r="I8" s="129"/>
      <c r="J8" s="129"/>
      <c r="K8" s="129"/>
      <c r="L8" s="129"/>
      <c r="M8" s="129"/>
      <c r="N8" s="129"/>
      <c r="O8" s="129"/>
      <c r="P8" s="129"/>
      <c r="Q8" s="129"/>
      <c r="R8" s="129"/>
      <c r="S8" s="129"/>
      <c r="T8" s="129"/>
      <c r="U8" s="129"/>
      <c r="V8" s="129"/>
      <c r="AE8" s="239" t="s">
        <v>292</v>
      </c>
      <c r="AF8" s="239" t="s">
        <v>292</v>
      </c>
      <c r="AG8" s="239" t="s">
        <v>292</v>
      </c>
      <c r="AH8" s="239" t="s">
        <v>292</v>
      </c>
    </row>
    <row r="9" spans="1:34" ht="13.5" customHeight="1">
      <c r="A9" s="70" t="s">
        <v>71</v>
      </c>
      <c r="B9" s="129"/>
      <c r="C9" s="129"/>
      <c r="D9" s="129"/>
      <c r="E9" s="129"/>
      <c r="F9" s="129"/>
      <c r="G9" s="129"/>
      <c r="H9" s="129"/>
      <c r="I9" s="129"/>
      <c r="J9" s="129"/>
      <c r="K9" s="129"/>
      <c r="L9" s="129"/>
      <c r="M9" s="129"/>
      <c r="N9" s="129"/>
      <c r="O9" s="129"/>
      <c r="P9" s="129"/>
      <c r="Q9" s="129"/>
      <c r="R9" s="129"/>
      <c r="S9" s="129"/>
      <c r="T9" s="129"/>
      <c r="U9" s="129"/>
      <c r="V9" s="129"/>
      <c r="AE9" s="239" t="s">
        <v>292</v>
      </c>
      <c r="AF9" s="239" t="s">
        <v>292</v>
      </c>
      <c r="AG9" s="239" t="s">
        <v>292</v>
      </c>
      <c r="AH9" s="239" t="s">
        <v>292</v>
      </c>
    </row>
    <row r="10" spans="1:34" ht="15" customHeight="1">
      <c r="A10" s="130" t="s">
        <v>126</v>
      </c>
      <c r="B10" s="129" t="s">
        <v>519</v>
      </c>
      <c r="C10" s="129" t="s">
        <v>519</v>
      </c>
      <c r="D10" s="129" t="s">
        <v>519</v>
      </c>
      <c r="E10" s="129" t="s">
        <v>519</v>
      </c>
      <c r="F10" s="129" t="s">
        <v>519</v>
      </c>
      <c r="G10" s="129" t="s">
        <v>519</v>
      </c>
      <c r="H10" s="129" t="s">
        <v>519</v>
      </c>
      <c r="I10" s="129" t="s">
        <v>519</v>
      </c>
      <c r="J10" s="129" t="s">
        <v>519</v>
      </c>
      <c r="K10" s="129" t="s">
        <v>519</v>
      </c>
      <c r="L10" s="129" t="s">
        <v>519</v>
      </c>
      <c r="M10" s="129" t="s">
        <v>519</v>
      </c>
      <c r="N10" s="129" t="s">
        <v>519</v>
      </c>
      <c r="O10" s="129" t="s">
        <v>519</v>
      </c>
      <c r="P10" s="129" t="s">
        <v>519</v>
      </c>
      <c r="Q10" s="129" t="s">
        <v>519</v>
      </c>
      <c r="R10" s="129" t="s">
        <v>519</v>
      </c>
      <c r="S10" s="129" t="s">
        <v>519</v>
      </c>
      <c r="T10" s="129" t="s">
        <v>519</v>
      </c>
      <c r="U10" s="129" t="s">
        <v>519</v>
      </c>
      <c r="V10" s="129" t="s">
        <v>519</v>
      </c>
      <c r="W10" s="237" t="s">
        <v>519</v>
      </c>
      <c r="X10" s="237" t="s">
        <v>519</v>
      </c>
      <c r="Y10" s="237" t="s">
        <v>519</v>
      </c>
      <c r="Z10" s="237" t="s">
        <v>519</v>
      </c>
      <c r="AA10" s="237" t="s">
        <v>519</v>
      </c>
      <c r="AB10" s="237" t="s">
        <v>826</v>
      </c>
      <c r="AC10" s="237" t="s">
        <v>827</v>
      </c>
      <c r="AD10" s="237" t="s">
        <v>828</v>
      </c>
      <c r="AE10" s="239" t="s">
        <v>829</v>
      </c>
      <c r="AF10" s="239" t="s">
        <v>892</v>
      </c>
      <c r="AG10" s="239" t="s">
        <v>893</v>
      </c>
      <c r="AH10" s="239" t="s">
        <v>894</v>
      </c>
    </row>
    <row r="11" spans="1:34" ht="13.5" customHeight="1">
      <c r="A11" s="70" t="s">
        <v>72</v>
      </c>
      <c r="B11" s="129" t="s">
        <v>520</v>
      </c>
      <c r="C11" s="129" t="s">
        <v>520</v>
      </c>
      <c r="D11" s="129" t="s">
        <v>520</v>
      </c>
      <c r="E11" s="129" t="s">
        <v>520</v>
      </c>
      <c r="F11" s="129" t="s">
        <v>520</v>
      </c>
      <c r="G11" s="129" t="s">
        <v>520</v>
      </c>
      <c r="H11" s="129" t="s">
        <v>520</v>
      </c>
      <c r="I11" s="129" t="s">
        <v>520</v>
      </c>
      <c r="J11" s="129" t="s">
        <v>520</v>
      </c>
      <c r="K11" s="129" t="s">
        <v>520</v>
      </c>
      <c r="L11" s="129" t="s">
        <v>520</v>
      </c>
      <c r="M11" s="129" t="s">
        <v>520</v>
      </c>
      <c r="N11" s="129" t="s">
        <v>520</v>
      </c>
      <c r="O11" s="129" t="s">
        <v>520</v>
      </c>
      <c r="P11" s="129" t="s">
        <v>520</v>
      </c>
      <c r="Q11" s="129" t="s">
        <v>520</v>
      </c>
      <c r="R11" s="129" t="s">
        <v>520</v>
      </c>
      <c r="S11" s="129" t="s">
        <v>520</v>
      </c>
      <c r="T11" s="129" t="s">
        <v>520</v>
      </c>
      <c r="U11" s="129" t="s">
        <v>520</v>
      </c>
      <c r="V11" s="129" t="s">
        <v>521</v>
      </c>
      <c r="W11" s="237" t="s">
        <v>830</v>
      </c>
      <c r="X11" s="237" t="s">
        <v>830</v>
      </c>
      <c r="Y11" s="237" t="s">
        <v>830</v>
      </c>
      <c r="Z11" s="237" t="s">
        <v>830</v>
      </c>
      <c r="AA11" s="237" t="s">
        <v>830</v>
      </c>
      <c r="AB11" s="237" t="s">
        <v>830</v>
      </c>
      <c r="AC11" s="237" t="s">
        <v>830</v>
      </c>
      <c r="AD11" s="237" t="s">
        <v>830</v>
      </c>
      <c r="AE11" s="239" t="s">
        <v>830</v>
      </c>
      <c r="AF11" s="239" t="s">
        <v>830</v>
      </c>
      <c r="AG11" s="239" t="s">
        <v>830</v>
      </c>
      <c r="AH11" s="239" t="s">
        <v>830</v>
      </c>
    </row>
    <row r="12" spans="1:34" ht="13.5" customHeight="1">
      <c r="A12" s="70" t="s">
        <v>73</v>
      </c>
      <c r="B12" s="129" t="s">
        <v>522</v>
      </c>
      <c r="C12" s="129" t="s">
        <v>523</v>
      </c>
      <c r="D12" s="129" t="s">
        <v>524</v>
      </c>
      <c r="E12" s="129" t="s">
        <v>525</v>
      </c>
      <c r="F12" s="129" t="s">
        <v>526</v>
      </c>
      <c r="G12" s="129" t="s">
        <v>527</v>
      </c>
      <c r="H12" s="129" t="s">
        <v>528</v>
      </c>
      <c r="I12" s="129" t="s">
        <v>529</v>
      </c>
      <c r="J12" s="129" t="s">
        <v>530</v>
      </c>
      <c r="K12" s="129" t="s">
        <v>530</v>
      </c>
      <c r="L12" s="129" t="s">
        <v>531</v>
      </c>
      <c r="M12" s="129" t="s">
        <v>532</v>
      </c>
      <c r="N12" s="129" t="s">
        <v>533</v>
      </c>
      <c r="O12" s="129" t="s">
        <v>534</v>
      </c>
      <c r="P12" s="129" t="s">
        <v>535</v>
      </c>
      <c r="Q12" s="129" t="s">
        <v>536</v>
      </c>
      <c r="R12" s="129" t="s">
        <v>537</v>
      </c>
      <c r="S12" s="129" t="s">
        <v>538</v>
      </c>
      <c r="T12" s="129" t="s">
        <v>539</v>
      </c>
      <c r="U12" s="129" t="s">
        <v>540</v>
      </c>
      <c r="V12" s="129" t="s">
        <v>541</v>
      </c>
      <c r="W12" s="237" t="s">
        <v>735</v>
      </c>
      <c r="X12" s="237" t="s">
        <v>831</v>
      </c>
      <c r="Y12" s="237" t="s">
        <v>832</v>
      </c>
      <c r="Z12" s="237" t="s">
        <v>833</v>
      </c>
      <c r="AA12" s="237" t="s">
        <v>774</v>
      </c>
      <c r="AB12" s="237" t="s">
        <v>834</v>
      </c>
      <c r="AC12" s="237" t="s">
        <v>835</v>
      </c>
      <c r="AD12" s="237" t="s">
        <v>836</v>
      </c>
      <c r="AE12" s="239" t="s">
        <v>837</v>
      </c>
      <c r="AF12" s="239" t="s">
        <v>895</v>
      </c>
      <c r="AG12" s="239" t="s">
        <v>896</v>
      </c>
      <c r="AH12" s="239" t="s">
        <v>897</v>
      </c>
    </row>
    <row r="13" spans="1:34" ht="13.5" customHeight="1">
      <c r="A13" s="131" t="s">
        <v>74</v>
      </c>
      <c r="B13" s="129" t="s">
        <v>542</v>
      </c>
      <c r="C13" s="129" t="s">
        <v>542</v>
      </c>
      <c r="D13" s="129" t="s">
        <v>543</v>
      </c>
      <c r="E13" s="129" t="s">
        <v>543</v>
      </c>
      <c r="F13" s="129" t="s">
        <v>543</v>
      </c>
      <c r="G13" s="129" t="s">
        <v>543</v>
      </c>
      <c r="H13" s="129" t="s">
        <v>543</v>
      </c>
      <c r="I13" s="129" t="s">
        <v>543</v>
      </c>
      <c r="J13" s="129" t="s">
        <v>543</v>
      </c>
      <c r="K13" s="129" t="s">
        <v>543</v>
      </c>
      <c r="L13" s="129" t="s">
        <v>544</v>
      </c>
      <c r="M13" s="129" t="s">
        <v>544</v>
      </c>
      <c r="N13" s="129" t="s">
        <v>544</v>
      </c>
      <c r="O13" s="129" t="s">
        <v>544</v>
      </c>
      <c r="P13" s="129" t="s">
        <v>544</v>
      </c>
      <c r="Q13" s="129" t="s">
        <v>544</v>
      </c>
      <c r="R13" s="129" t="s">
        <v>544</v>
      </c>
      <c r="S13" s="129" t="s">
        <v>544</v>
      </c>
      <c r="T13" s="129" t="s">
        <v>544</v>
      </c>
      <c r="U13" s="129" t="s">
        <v>544</v>
      </c>
      <c r="V13" s="129" t="s">
        <v>545</v>
      </c>
      <c r="W13" s="237" t="s">
        <v>545</v>
      </c>
      <c r="X13" s="237" t="s">
        <v>545</v>
      </c>
      <c r="Y13" s="237" t="s">
        <v>545</v>
      </c>
      <c r="Z13" s="237" t="s">
        <v>545</v>
      </c>
      <c r="AA13" s="237" t="s">
        <v>545</v>
      </c>
      <c r="AB13" s="237" t="s">
        <v>545</v>
      </c>
      <c r="AC13" s="237" t="s">
        <v>545</v>
      </c>
      <c r="AD13" s="237" t="s">
        <v>545</v>
      </c>
      <c r="AE13" s="239" t="s">
        <v>545</v>
      </c>
      <c r="AF13" s="239" t="s">
        <v>545</v>
      </c>
      <c r="AG13" s="239" t="s">
        <v>545</v>
      </c>
      <c r="AH13" s="239" t="s">
        <v>545</v>
      </c>
    </row>
    <row r="14" spans="1:34" ht="13.5" customHeight="1">
      <c r="A14" s="70" t="s">
        <v>83</v>
      </c>
      <c r="B14" s="129" t="s">
        <v>546</v>
      </c>
      <c r="C14" s="129" t="s">
        <v>546</v>
      </c>
      <c r="D14" s="129" t="s">
        <v>546</v>
      </c>
      <c r="E14" s="129" t="s">
        <v>546</v>
      </c>
      <c r="F14" s="129" t="s">
        <v>546</v>
      </c>
      <c r="G14" s="129" t="s">
        <v>546</v>
      </c>
      <c r="H14" s="129" t="s">
        <v>546</v>
      </c>
      <c r="I14" s="129" t="s">
        <v>546</v>
      </c>
      <c r="J14" s="129" t="s">
        <v>546</v>
      </c>
      <c r="K14" s="129" t="s">
        <v>546</v>
      </c>
      <c r="L14" s="129" t="s">
        <v>546</v>
      </c>
      <c r="M14" s="129" t="s">
        <v>547</v>
      </c>
      <c r="N14" s="129" t="s">
        <v>547</v>
      </c>
      <c r="O14" s="129" t="s">
        <v>547</v>
      </c>
      <c r="P14" s="129" t="s">
        <v>546</v>
      </c>
      <c r="Q14" s="129" t="s">
        <v>546</v>
      </c>
      <c r="R14" s="129" t="s">
        <v>546</v>
      </c>
      <c r="S14" s="129" t="s">
        <v>546</v>
      </c>
      <c r="T14" s="129" t="s">
        <v>546</v>
      </c>
      <c r="U14" s="129" t="s">
        <v>546</v>
      </c>
      <c r="V14" s="129" t="s">
        <v>546</v>
      </c>
      <c r="W14" s="237" t="s">
        <v>838</v>
      </c>
      <c r="X14" s="237" t="s">
        <v>838</v>
      </c>
      <c r="Y14" s="237" t="s">
        <v>838</v>
      </c>
      <c r="Z14" s="237" t="s">
        <v>838</v>
      </c>
      <c r="AA14" s="237" t="s">
        <v>838</v>
      </c>
      <c r="AB14" s="237" t="s">
        <v>838</v>
      </c>
      <c r="AC14" s="237" t="s">
        <v>838</v>
      </c>
      <c r="AD14" s="237" t="s">
        <v>838</v>
      </c>
      <c r="AE14" s="239" t="s">
        <v>898</v>
      </c>
      <c r="AF14" s="239" t="s">
        <v>898</v>
      </c>
      <c r="AG14" s="239" t="s">
        <v>898</v>
      </c>
      <c r="AH14" s="239" t="s">
        <v>898</v>
      </c>
    </row>
    <row r="15" spans="1:34" ht="13.5" customHeight="1">
      <c r="A15" s="70" t="s">
        <v>75</v>
      </c>
      <c r="B15" s="129" t="s">
        <v>548</v>
      </c>
      <c r="C15" s="129" t="s">
        <v>548</v>
      </c>
      <c r="D15" s="129" t="s">
        <v>548</v>
      </c>
      <c r="E15" s="129" t="s">
        <v>548</v>
      </c>
      <c r="F15" s="129" t="s">
        <v>548</v>
      </c>
      <c r="G15" s="129" t="s">
        <v>548</v>
      </c>
      <c r="H15" s="129" t="s">
        <v>548</v>
      </c>
      <c r="I15" s="129" t="s">
        <v>548</v>
      </c>
      <c r="J15" s="129" t="s">
        <v>548</v>
      </c>
      <c r="K15" s="129" t="s">
        <v>548</v>
      </c>
      <c r="L15" s="129" t="s">
        <v>548</v>
      </c>
      <c r="M15" s="129" t="s">
        <v>548</v>
      </c>
      <c r="N15" s="129" t="s">
        <v>548</v>
      </c>
      <c r="O15" s="129" t="s">
        <v>548</v>
      </c>
      <c r="P15" s="129" t="s">
        <v>548</v>
      </c>
      <c r="Q15" s="129" t="s">
        <v>548</v>
      </c>
      <c r="R15" s="129" t="s">
        <v>548</v>
      </c>
      <c r="S15" s="129" t="s">
        <v>548</v>
      </c>
      <c r="T15" s="129" t="s">
        <v>548</v>
      </c>
      <c r="U15" s="129" t="s">
        <v>548</v>
      </c>
      <c r="V15" s="129" t="s">
        <v>549</v>
      </c>
      <c r="W15" s="237" t="s">
        <v>839</v>
      </c>
      <c r="X15" s="237" t="s">
        <v>839</v>
      </c>
      <c r="Y15" s="237" t="s">
        <v>839</v>
      </c>
      <c r="Z15" s="237" t="s">
        <v>839</v>
      </c>
      <c r="AA15" s="237" t="s">
        <v>839</v>
      </c>
      <c r="AB15" s="237" t="s">
        <v>839</v>
      </c>
      <c r="AC15" s="237" t="s">
        <v>839</v>
      </c>
      <c r="AD15" s="237" t="s">
        <v>839</v>
      </c>
      <c r="AE15" s="239" t="s">
        <v>839</v>
      </c>
      <c r="AF15" s="239" t="s">
        <v>839</v>
      </c>
      <c r="AG15" s="239" t="s">
        <v>839</v>
      </c>
      <c r="AH15" s="239" t="s">
        <v>839</v>
      </c>
    </row>
    <row r="16" spans="1:34" ht="13.5" customHeight="1">
      <c r="A16" s="70" t="s">
        <v>76</v>
      </c>
      <c r="B16" s="129" t="s">
        <v>550</v>
      </c>
      <c r="C16" s="129" t="s">
        <v>551</v>
      </c>
      <c r="D16" s="129" t="s">
        <v>552</v>
      </c>
      <c r="E16" s="129" t="s">
        <v>553</v>
      </c>
      <c r="F16" s="129" t="s">
        <v>554</v>
      </c>
      <c r="G16" s="129" t="s">
        <v>555</v>
      </c>
      <c r="H16" s="129" t="s">
        <v>556</v>
      </c>
      <c r="I16" s="129" t="s">
        <v>557</v>
      </c>
      <c r="J16" s="129" t="s">
        <v>558</v>
      </c>
      <c r="K16" s="129" t="s">
        <v>558</v>
      </c>
      <c r="L16" s="129" t="s">
        <v>559</v>
      </c>
      <c r="M16" s="129" t="s">
        <v>560</v>
      </c>
      <c r="N16" s="129" t="s">
        <v>561</v>
      </c>
      <c r="O16" s="129" t="s">
        <v>562</v>
      </c>
      <c r="P16" s="129" t="s">
        <v>563</v>
      </c>
      <c r="Q16" s="129" t="s">
        <v>564</v>
      </c>
      <c r="R16" s="129" t="s">
        <v>565</v>
      </c>
      <c r="S16" s="129" t="s">
        <v>566</v>
      </c>
      <c r="T16" s="129" t="s">
        <v>567</v>
      </c>
      <c r="U16" s="129" t="s">
        <v>568</v>
      </c>
      <c r="V16" s="129" t="s">
        <v>569</v>
      </c>
      <c r="W16" s="237" t="s">
        <v>840</v>
      </c>
      <c r="X16" s="237" t="s">
        <v>841</v>
      </c>
      <c r="Y16" s="237" t="s">
        <v>842</v>
      </c>
      <c r="Z16" s="237" t="s">
        <v>843</v>
      </c>
      <c r="AA16" s="237" t="s">
        <v>844</v>
      </c>
      <c r="AB16" s="237" t="s">
        <v>845</v>
      </c>
      <c r="AC16" s="237" t="s">
        <v>846</v>
      </c>
      <c r="AD16" s="237" t="s">
        <v>847</v>
      </c>
      <c r="AE16" s="239" t="s">
        <v>848</v>
      </c>
      <c r="AF16" s="239" t="s">
        <v>899</v>
      </c>
      <c r="AG16" s="239" t="s">
        <v>900</v>
      </c>
      <c r="AH16" s="239" t="s">
        <v>901</v>
      </c>
    </row>
    <row r="17" spans="1:34" ht="13.5" customHeight="1">
      <c r="A17" s="70" t="s">
        <v>77</v>
      </c>
      <c r="B17" s="129" t="s">
        <v>570</v>
      </c>
      <c r="C17" s="129" t="s">
        <v>571</v>
      </c>
      <c r="D17" s="129" t="s">
        <v>572</v>
      </c>
      <c r="E17" s="129" t="s">
        <v>573</v>
      </c>
      <c r="F17" s="129" t="s">
        <v>574</v>
      </c>
      <c r="G17" s="129" t="s">
        <v>575</v>
      </c>
      <c r="H17" s="129" t="s">
        <v>576</v>
      </c>
      <c r="I17" s="129" t="s">
        <v>577</v>
      </c>
      <c r="J17" s="129" t="s">
        <v>578</v>
      </c>
      <c r="K17" s="129" t="s">
        <v>578</v>
      </c>
      <c r="L17" s="129" t="s">
        <v>579</v>
      </c>
      <c r="M17" s="129" t="s">
        <v>580</v>
      </c>
      <c r="N17" s="129" t="s">
        <v>581</v>
      </c>
      <c r="O17" s="129" t="s">
        <v>582</v>
      </c>
      <c r="P17" s="129" t="s">
        <v>583</v>
      </c>
      <c r="Q17" s="129" t="s">
        <v>584</v>
      </c>
      <c r="R17" s="129" t="s">
        <v>585</v>
      </c>
      <c r="S17" s="129" t="s">
        <v>586</v>
      </c>
      <c r="T17" s="129" t="s">
        <v>587</v>
      </c>
      <c r="U17" s="129" t="s">
        <v>588</v>
      </c>
      <c r="V17" s="129" t="s">
        <v>589</v>
      </c>
      <c r="W17" s="237" t="s">
        <v>849</v>
      </c>
      <c r="X17" s="237" t="s">
        <v>850</v>
      </c>
      <c r="Y17" s="237" t="s">
        <v>851</v>
      </c>
      <c r="Z17" s="237" t="s">
        <v>852</v>
      </c>
      <c r="AA17" s="237" t="s">
        <v>776</v>
      </c>
      <c r="AB17" s="237" t="s">
        <v>853</v>
      </c>
      <c r="AC17" s="237" t="s">
        <v>854</v>
      </c>
      <c r="AD17" s="237" t="s">
        <v>855</v>
      </c>
      <c r="AE17" s="239" t="s">
        <v>856</v>
      </c>
      <c r="AF17" s="239" t="s">
        <v>902</v>
      </c>
      <c r="AG17" s="239" t="s">
        <v>903</v>
      </c>
      <c r="AH17" s="239" t="s">
        <v>904</v>
      </c>
    </row>
    <row r="18" spans="1:34" ht="13.5" customHeight="1">
      <c r="A18" s="70" t="s">
        <v>78</v>
      </c>
      <c r="B18" s="129" t="s">
        <v>590</v>
      </c>
      <c r="C18" s="129" t="s">
        <v>591</v>
      </c>
      <c r="D18" s="129" t="s">
        <v>592</v>
      </c>
      <c r="E18" s="129" t="s">
        <v>593</v>
      </c>
      <c r="F18" s="129" t="s">
        <v>594</v>
      </c>
      <c r="G18" s="129" t="s">
        <v>595</v>
      </c>
      <c r="H18" s="129" t="s">
        <v>596</v>
      </c>
      <c r="I18" s="129" t="s">
        <v>597</v>
      </c>
      <c r="J18" s="129" t="s">
        <v>597</v>
      </c>
      <c r="K18" s="129" t="s">
        <v>597</v>
      </c>
      <c r="L18" s="129" t="s">
        <v>598</v>
      </c>
      <c r="M18" s="129" t="s">
        <v>599</v>
      </c>
      <c r="N18" s="129" t="s">
        <v>600</v>
      </c>
      <c r="O18" s="129" t="s">
        <v>601</v>
      </c>
      <c r="P18" s="129" t="s">
        <v>602</v>
      </c>
      <c r="Q18" s="129" t="s">
        <v>603</v>
      </c>
      <c r="R18" s="129" t="s">
        <v>604</v>
      </c>
      <c r="S18" s="129" t="s">
        <v>605</v>
      </c>
      <c r="T18" s="129" t="s">
        <v>606</v>
      </c>
      <c r="U18" s="129" t="s">
        <v>607</v>
      </c>
      <c r="V18" s="129" t="s">
        <v>608</v>
      </c>
      <c r="W18" s="237" t="s">
        <v>736</v>
      </c>
      <c r="X18" s="237" t="s">
        <v>857</v>
      </c>
      <c r="Y18" s="237" t="s">
        <v>858</v>
      </c>
      <c r="Z18" s="237" t="s">
        <v>859</v>
      </c>
      <c r="AA18" s="237" t="s">
        <v>777</v>
      </c>
      <c r="AB18" s="237" t="s">
        <v>860</v>
      </c>
      <c r="AC18" s="237" t="s">
        <v>861</v>
      </c>
      <c r="AD18" s="237" t="s">
        <v>862</v>
      </c>
      <c r="AE18" s="239" t="s">
        <v>863</v>
      </c>
      <c r="AF18" s="239" t="s">
        <v>905</v>
      </c>
      <c r="AG18" s="239" t="s">
        <v>906</v>
      </c>
      <c r="AH18" s="239" t="s">
        <v>907</v>
      </c>
    </row>
    <row r="19" spans="1:34" ht="13.5" customHeight="1">
      <c r="A19" s="70" t="s">
        <v>79</v>
      </c>
      <c r="B19" s="129" t="s">
        <v>609</v>
      </c>
      <c r="C19" s="129" t="s">
        <v>610</v>
      </c>
      <c r="D19" s="129" t="s">
        <v>611</v>
      </c>
      <c r="E19" s="129" t="s">
        <v>612</v>
      </c>
      <c r="F19" s="129" t="s">
        <v>613</v>
      </c>
      <c r="G19" s="129" t="s">
        <v>614</v>
      </c>
      <c r="H19" s="129" t="s">
        <v>615</v>
      </c>
      <c r="I19" s="129" t="s">
        <v>616</v>
      </c>
      <c r="J19" s="129" t="s">
        <v>617</v>
      </c>
      <c r="K19" s="129" t="s">
        <v>617</v>
      </c>
      <c r="L19" s="129" t="s">
        <v>618</v>
      </c>
      <c r="M19" s="129" t="s">
        <v>619</v>
      </c>
      <c r="N19" s="129" t="s">
        <v>620</v>
      </c>
      <c r="O19" s="129" t="s">
        <v>621</v>
      </c>
      <c r="P19" s="129" t="s">
        <v>622</v>
      </c>
      <c r="Q19" s="129" t="s">
        <v>623</v>
      </c>
      <c r="R19" s="129" t="s">
        <v>624</v>
      </c>
      <c r="S19" s="129" t="s">
        <v>625</v>
      </c>
      <c r="T19" s="129" t="s">
        <v>626</v>
      </c>
      <c r="U19" s="129" t="s">
        <v>627</v>
      </c>
      <c r="V19" s="129" t="s">
        <v>628</v>
      </c>
      <c r="W19" s="237" t="s">
        <v>737</v>
      </c>
      <c r="X19" s="237" t="s">
        <v>864</v>
      </c>
      <c r="Y19" s="237" t="s">
        <v>865</v>
      </c>
      <c r="Z19" s="237" t="s">
        <v>866</v>
      </c>
      <c r="AA19" s="237" t="s">
        <v>778</v>
      </c>
      <c r="AB19" s="237" t="s">
        <v>867</v>
      </c>
      <c r="AC19" s="237" t="s">
        <v>868</v>
      </c>
      <c r="AD19" s="237" t="s">
        <v>869</v>
      </c>
      <c r="AE19" s="239" t="s">
        <v>870</v>
      </c>
      <c r="AF19" s="239" t="s">
        <v>908</v>
      </c>
      <c r="AG19" s="239" t="s">
        <v>909</v>
      </c>
      <c r="AH19" s="239" t="s">
        <v>910</v>
      </c>
    </row>
    <row r="20" spans="1:34" ht="13.5" customHeight="1">
      <c r="A20" s="70" t="s">
        <v>80</v>
      </c>
      <c r="B20" s="129" t="s">
        <v>629</v>
      </c>
      <c r="C20" s="129" t="s">
        <v>630</v>
      </c>
      <c r="D20" s="129" t="s">
        <v>631</v>
      </c>
      <c r="E20" s="129" t="s">
        <v>632</v>
      </c>
      <c r="F20" s="129" t="s">
        <v>633</v>
      </c>
      <c r="G20" s="129" t="s">
        <v>634</v>
      </c>
      <c r="H20" s="129" t="s">
        <v>635</v>
      </c>
      <c r="I20" s="129" t="s">
        <v>636</v>
      </c>
      <c r="J20" s="129" t="s">
        <v>637</v>
      </c>
      <c r="K20" s="129" t="s">
        <v>637</v>
      </c>
      <c r="L20" s="129" t="s">
        <v>638</v>
      </c>
      <c r="M20" s="129" t="s">
        <v>639</v>
      </c>
      <c r="N20" s="129" t="s">
        <v>640</v>
      </c>
      <c r="O20" s="129" t="s">
        <v>641</v>
      </c>
      <c r="P20" s="129" t="s">
        <v>642</v>
      </c>
      <c r="Q20" s="129" t="s">
        <v>643</v>
      </c>
      <c r="R20" s="129" t="s">
        <v>644</v>
      </c>
      <c r="S20" s="129" t="s">
        <v>645</v>
      </c>
      <c r="T20" s="129" t="s">
        <v>646</v>
      </c>
      <c r="U20" s="129" t="s">
        <v>647</v>
      </c>
      <c r="V20" s="129" t="s">
        <v>648</v>
      </c>
      <c r="W20" s="237" t="s">
        <v>738</v>
      </c>
      <c r="X20" s="237" t="s">
        <v>871</v>
      </c>
      <c r="Y20" s="237" t="s">
        <v>872</v>
      </c>
      <c r="Z20" s="237" t="s">
        <v>873</v>
      </c>
      <c r="AA20" s="237" t="s">
        <v>775</v>
      </c>
      <c r="AB20" s="237" t="s">
        <v>874</v>
      </c>
      <c r="AC20" s="237" t="s">
        <v>875</v>
      </c>
      <c r="AD20" s="237" t="s">
        <v>876</v>
      </c>
      <c r="AE20" s="239" t="s">
        <v>877</v>
      </c>
      <c r="AF20" s="239" t="s">
        <v>911</v>
      </c>
      <c r="AG20" s="239" t="s">
        <v>912</v>
      </c>
      <c r="AH20" s="239" t="s">
        <v>913</v>
      </c>
    </row>
    <row r="21" spans="1:34" ht="13.5" customHeight="1">
      <c r="A21" s="70" t="s">
        <v>81</v>
      </c>
      <c r="B21" s="129" t="s">
        <v>649</v>
      </c>
      <c r="C21" s="129" t="s">
        <v>649</v>
      </c>
      <c r="D21" s="129" t="s">
        <v>649</v>
      </c>
      <c r="E21" s="129" t="s">
        <v>649</v>
      </c>
      <c r="F21" s="129" t="s">
        <v>649</v>
      </c>
      <c r="G21" s="129" t="s">
        <v>649</v>
      </c>
      <c r="H21" s="129" t="s">
        <v>649</v>
      </c>
      <c r="I21" s="129" t="s">
        <v>649</v>
      </c>
      <c r="J21" s="129" t="s">
        <v>649</v>
      </c>
      <c r="K21" s="129" t="s">
        <v>649</v>
      </c>
      <c r="L21" s="129" t="s">
        <v>649</v>
      </c>
      <c r="M21" s="129" t="s">
        <v>649</v>
      </c>
      <c r="N21" s="129" t="s">
        <v>649</v>
      </c>
      <c r="O21" s="129" t="s">
        <v>649</v>
      </c>
      <c r="P21" s="129" t="s">
        <v>649</v>
      </c>
      <c r="Q21" s="129" t="s">
        <v>649</v>
      </c>
      <c r="R21" s="129" t="s">
        <v>649</v>
      </c>
      <c r="S21" s="129" t="s">
        <v>649</v>
      </c>
      <c r="T21" s="129" t="s">
        <v>649</v>
      </c>
      <c r="U21" s="129" t="s">
        <v>649</v>
      </c>
      <c r="V21" s="129" t="s">
        <v>649</v>
      </c>
      <c r="W21" s="237" t="s">
        <v>649</v>
      </c>
      <c r="X21" s="237" t="s">
        <v>649</v>
      </c>
      <c r="Y21" s="237" t="s">
        <v>649</v>
      </c>
      <c r="Z21" s="237" t="s">
        <v>649</v>
      </c>
      <c r="AA21" s="237" t="s">
        <v>649</v>
      </c>
      <c r="AB21" s="237" t="s">
        <v>649</v>
      </c>
      <c r="AC21" s="237" t="s">
        <v>649</v>
      </c>
      <c r="AD21" s="237" t="s">
        <v>649</v>
      </c>
      <c r="AE21" s="239" t="s">
        <v>649</v>
      </c>
      <c r="AF21" s="239" t="s">
        <v>649</v>
      </c>
      <c r="AG21" s="239" t="s">
        <v>649</v>
      </c>
      <c r="AH21" s="239" t="s">
        <v>649</v>
      </c>
    </row>
    <row r="22" spans="1:34" ht="13.5" customHeight="1">
      <c r="A22" s="70" t="s">
        <v>210</v>
      </c>
      <c r="B22" s="21" t="str">
        <f>MID(B4,7,FIND(",",B4)-4)&amp;IF(B5="","",IF(B6="",". &amp; "&amp;MID(B5,7,FIND(",",B5)-4),". et al"))&amp;". ("&amp;B1&amp;"). "&amp;PROPER(MID(B10,7,99))&amp;".  [[journalName]]. "&amp;MID(B12,7,99)&amp;"("&amp;MID(B13,7,99)&amp;")"&amp;": "&amp;MID(B18,7,99)&amp;"-"&amp;MID(B19,7,99)&amp;"."</f>
        <v>Hirsch, M. (1992). Luxembourg.  [[journalName]]. 22(4): 469-470.</v>
      </c>
      <c r="C22" s="21" t="str">
        <f t="shared" ref="C22:R22" si="4">MID(C4,7,FIND(",",C4)-4)&amp;IF(C5="","",IF(C6="",". &amp; "&amp;MID(C5,7,FIND(",",C5)-4),". et al"))&amp;". ("&amp;C1&amp;"). "&amp;PROPER(MID(C10,7,99))&amp;".  [[journalName]]. "&amp;MID(C12,7,99)&amp;"("&amp;MID(C13,7,99)&amp;")"&amp;": "&amp;MID(C18,7,99)&amp;"-"&amp;MID(C19,7,99)&amp;"."</f>
        <v>Hirsch, M. (1993). Luxembourg.  [[journalName]]. 24(4): 491-494.</v>
      </c>
      <c r="D22" s="21" t="str">
        <f t="shared" si="4"/>
        <v>Hirsch, M. (1994). Luxembourg.  [[journalName]]. 26(3-4): 361-364.</v>
      </c>
      <c r="E22" s="21" t="str">
        <f t="shared" si="4"/>
        <v>Hirsch, M. (1995). Luxembourg.  [[journalName]]. 28(3-4): 415-420.</v>
      </c>
      <c r="F22" s="21" t="str">
        <f t="shared" si="4"/>
        <v>Hirsch, M. (1996). Luxembourg.  [[journalName]]. 30(3-4): 405-409.</v>
      </c>
      <c r="G22" s="21" t="str">
        <f t="shared" si="4"/>
        <v>Hirsch, M. (1997). Luxembourg.  [[journalName]]. 32(3-4): 435-437.</v>
      </c>
      <c r="H22" s="21" t="str">
        <f t="shared" si="4"/>
        <v>Hirsch, M. (1998). Luxembourg.  [[journalName]]. 34(3-4): 461-463.</v>
      </c>
      <c r="I22" s="21" t="str">
        <f t="shared" ref="I22" si="5">MID(I4,7,FIND(",",I4)-4)&amp;IF(I5="","",IF(I6="",". &amp; "&amp;MID(I5,7,FIND(",",I5)-4),". et al"))&amp;". ("&amp;I1&amp;"). "&amp;PROPER(MID(I10,7,99))&amp;".  [[journalName]]. "&amp;MID(I12,7,99)&amp;"("&amp;MID(I13,7,99)&amp;")"&amp;": "&amp;MID(I18,7,99)&amp;"-"&amp;MID(I19,7,99)&amp;"."</f>
        <v>HIRSH, M. (1999). Luxembourg.  [[journalName]]. 36(3-4): 453-455.</v>
      </c>
      <c r="J22" s="21" t="str">
        <f t="shared" si="4"/>
        <v>Hirsch, M. (2000). Luxembourg.  [[journalName]]. 38(3-4): 453-457.</v>
      </c>
      <c r="K22" s="21" t="str">
        <f t="shared" ref="K22" si="6">MID(K4,7,FIND(",",K4)-4)&amp;IF(K5="","",IF(K6="",". &amp; "&amp;MID(K5,7,FIND(",",K5)-4),". et al"))&amp;". ("&amp;K1&amp;"). "&amp;PROPER(MID(K10,7,99))&amp;".  [[journalName]]. "&amp;MID(K12,7,99)&amp;"("&amp;MID(K13,7,99)&amp;")"&amp;": "&amp;MID(K18,7,99)&amp;"-"&amp;MID(K19,7,99)&amp;"."</f>
        <v>Hirsch, M. (2000). Luxembourg.  [[journalName]]. 38(3-4): 453-457.</v>
      </c>
      <c r="L22" s="21" t="str">
        <f t="shared" si="4"/>
        <v>Dumont, P. &amp; de Winter, L. (2002). Luxembourg.  [[journalName]]. 41(7-8): 1028-1032.</v>
      </c>
      <c r="M22" s="21" t="str">
        <f t="shared" si="4"/>
        <v>Dumont, P. &amp; Hirsch, M. (2003). Luxembourg.  [[journalName]]. 42(7-8): 1021-1025.</v>
      </c>
      <c r="N22" s="21" t="str">
        <f t="shared" si="4"/>
        <v>Dumont, P. &amp; Porier, P. (2004). Luxembourg.  [[journalName]]. 43(7-8): 1070-1077.</v>
      </c>
      <c r="O22" s="21" t="str">
        <f t="shared" si="4"/>
        <v>Dumont, P. &amp; Porier, P. (2005). Luxembourg.  [[journalName]]. 44(7-8): 1102-1118.</v>
      </c>
      <c r="P22" s="21" t="str">
        <f t="shared" si="4"/>
        <v>Dumont, P. &amp; Porier, P. (2006). Luxembourg.  [[journalName]]. 45(7-8): 1182-1197.</v>
      </c>
      <c r="Q22" s="21" t="str">
        <f t="shared" si="4"/>
        <v>Dumont, P. &amp; Porier, P. (2007). Luxembourg.  [[journalName]]. 46(7-8): 1032-1037.</v>
      </c>
      <c r="R22" s="21" t="str">
        <f t="shared" si="4"/>
        <v>Dumont, P. et al. (2008). Luxembourg.  [[journalName]]. 47(7-8): 1060-1070.</v>
      </c>
      <c r="S22" s="21" t="str">
        <f>MID(S4,7,FIND(",",S4)-4)&amp;IF(S5="","",IF(S6="",". &amp; "&amp;MID(S5,7,FIND(",",S5)-4),". et al"))&amp;". ("&amp;S1&amp;"). "&amp;PROPER(MID(S10,7,99))&amp;".  [[journalName]]. "&amp;MID(S12,7,99)&amp;"("&amp;MID(S13,7,99)&amp;")"&amp;": "&amp;MID(S18,7,99)&amp;"-"&amp;MID(S19,7,99)&amp;"."</f>
        <v>Dumont, P. et al. (2009). Luxembourg.  [[journalName]]. 48(7-8): 1037-1046.</v>
      </c>
      <c r="T22" s="21" t="str">
        <f>MID(T4,7,FIND(",",T4)-4)&amp;IF(T5="","",IF(T6="",". &amp; "&amp;MID(T5,7,FIND(",",T5)-4),". et al"))&amp;". ("&amp;T1&amp;"). "&amp;PROPER(MID(T10,7,99))&amp;".  [[journalName]]. "&amp;MID(T12,7,99)&amp;"("&amp;MID(T13,7,99)&amp;")"&amp;": "&amp;MID(T18,7,99)&amp;"-"&amp;MID(T19,7,99)&amp;"."</f>
        <v>Dumont, P. et al. (2010). Luxembourg.  [[journalName]]. 49(7-8): 1076-1088.</v>
      </c>
      <c r="U22" s="21" t="str">
        <f>MID(U4,7,FIND(",",U4)-4)&amp;IF(U5="","",IF(U6="",". &amp; "&amp;MID(U5,7,FIND(",",U5)-4),". et al"))&amp;". ("&amp;U1&amp;"). "&amp;PROPER(MID(U10,7,99))&amp;".  [[journalName]]. "&amp;MID(U12,7,99)&amp;"("&amp;MID(U13,7,99)&amp;")"&amp;": "&amp;MID(U18,7,99)&amp;"-"&amp;MID(U19,7,99)&amp;"."</f>
        <v>DUMONT, P. et al. (2011). Luxembourg.  [[journalName]]. 50(7-8): 1058-1064.</v>
      </c>
      <c r="V22" s="21" t="str">
        <f>MID(V4,7,FIND(",",V4)-4)&amp;IF(V5="","",IF(V6="",". &amp; "&amp;MID(V5,7,FIND(",",V5)-4),". et al"))&amp;". ("&amp;V1&amp;"). "&amp;PROPER(MID(V10,7,99))&amp;".  [[journalName]]. "&amp;MID(V12,7,99)&amp;"("&amp;MID(V13,7,99)&amp;")"&amp;": "&amp;MID(V18,7,99)&amp;"-"&amp;MID(V19,7,99)&amp;"."</f>
        <v>Dumont, P. et al. (2012). Luxembourg.  [[journalName]]. 51(1): 201-209.</v>
      </c>
      <c r="W22" s="21" t="str">
        <f t="shared" ref="W22:AE22" si="7">MID(W4,7,FIND(",",W4)-4)&amp;IF(W5="","",IF(W6="",". &amp; "&amp;MID(W5,7,FIND(",",W5)-4),". et al"))&amp;". ("&amp;W1&amp;"). "&amp;PROPER(MID(W10,7,99))&amp;".  [[journalName]]. "&amp;MID(W12,7,99)&amp;"("&amp;MID(W13,7,99)&amp;")"&amp;": "&amp;MID(W18,7,99)&amp;"-"&amp;MID(W19,7,99)&amp;"."</f>
        <v>Dumont, P. et al. (2013). Luxembourg.  [[journalName]]. 52(1): 152-157.</v>
      </c>
      <c r="X22" s="21" t="str">
        <f t="shared" si="7"/>
        <v>Dumont, P. &amp; Kies, R. (2014). Luxembourg.  [[journalName]]. 53(1): 211-221.</v>
      </c>
      <c r="Y22" s="21" t="str">
        <f t="shared" si="7"/>
        <v>Dumont, P. &amp; Kies, R. (2015). Luxembourg.  [[journalName]]. 54(1): 199-206.</v>
      </c>
      <c r="Z22" s="21" t="str">
        <f t="shared" si="7"/>
        <v>Dumont, P. &amp; Kies, R. (2016). Luxembourg.  [[journalName]]. 55(1): 175-182.</v>
      </c>
      <c r="AA22" s="21" t="str">
        <f t="shared" si="7"/>
        <v>DUMONT, P. &amp; KIES, R. (2017). Luxembourg.  [[journalName]]. 56(1): 185-191.</v>
      </c>
      <c r="AB22" s="21" t="str">
        <f t="shared" si="7"/>
        <v>DUMONT, P. &amp; KIES, R. (2018). Luxembourg: Political Development And Data For 2017.  [[journalName]]. 57(1): 188-194.</v>
      </c>
      <c r="AC22" s="21" t="str">
        <f t="shared" si="7"/>
        <v>KIES, R. et al. (2019). Luxembourg: Political Developments And Data In 2018.  [[journalName]]. 58(1): 184-193.</v>
      </c>
      <c r="AD22" s="21" t="str">
        <f t="shared" si="7"/>
        <v>SCHMIT, D. et al. (2020). Luxembourg: Political Developments And Data In 2019.  [[journalName]]. 59(1): 245-253.</v>
      </c>
      <c r="AE22" s="21" t="str">
        <f t="shared" si="7"/>
        <v xml:space="preserve"> Schmit, D. et al. (2021). Luxembourg: Political Developments And Data In 2020.  [[journalName]]. 60(1): 256-263.</v>
      </c>
      <c r="AF22" s="21" t="str">
        <f t="shared" ref="AF22:AH22" si="8">MID(AF4,7,FIND(",",AF4)-4)&amp;IF(AF5="","",IF(AF6="",". &amp; "&amp;MID(AF5,7,FIND(",",AF5)-4),". et al"))&amp;". ("&amp;AF1&amp;"). "&amp;PROPER(MID(AF10,7,99))&amp;".  [[journalName]]. "&amp;MID(AF12,7,99)&amp;"("&amp;MID(AF13,7,99)&amp;")"&amp;": "&amp;MID(AF18,7,99)&amp;"-"&amp;MID(AF19,7,99)&amp;"."</f>
        <v xml:space="preserve"> Dumont, P. &amp;  Kies, R. (2022). Luxembourg: Political Developments And Data In 2021.  [[journalName]]. 61(1): 307-316.</v>
      </c>
      <c r="AG22" s="21" t="str">
        <f t="shared" si="8"/>
        <v xml:space="preserve"> Dumont, P. &amp;  Kies, R. (2023). Luxembourg: Political Developments And Data In 2022.  [[journalName]]. 62(1): 336-349.</v>
      </c>
      <c r="AH22" s="21" t="str">
        <f t="shared" si="8"/>
        <v xml:space="preserve"> Dumont, P. &amp;  Kies, R. (2024). Luxembourg: Political Developments And Data In 2023.  [[journalName]]. 63(1): 294-310.</v>
      </c>
    </row>
    <row r="23" spans="1:34" ht="13.5" customHeight="1">
      <c r="A23" s="130" t="s">
        <v>211</v>
      </c>
      <c r="B23" s="132" t="str">
        <f>"TY  - JOUR"&amp;CHAR(10)&amp;""&amp;B10&amp;CHAR(10)&amp;B4&amp;CHAR(10)&amp;IF(B5="","",B5&amp;CHAR(10))&amp;IF(B6="","",B6&amp;CHAR(10))&amp;IF(B7="","",B7&amp;CHAR(10))&amp;B12&amp;CHAR(10)&amp;B11&amp;CHAR(10)&amp;B13&amp;CHAR(10)&amp;B18&amp;CHAR(10)&amp;B19&amp;CHAR(10)&amp;B20&amp;CHAR(10)&amp;B14&amp;CHAR(10)&amp;LEFT(B16,13)&amp;"onlinelibrary.wiley.com/doi/"&amp;MID(B17,7,999)&amp;"/full"</f>
        <v>TY  - JOUR
TI  - Luxembourg
AU  - Hirsch, Mario
VL  - 22
JO  - European Journal of Political Research
IS  - 4
SP  - 469
EP  - 470
PY  - 1992
PB  - Blackwell Publishing Ltd
UR  - http://onlinelibrary.wiley.com/doi/10.1111/j.1475-6765.1992.tb00334.x/full</v>
      </c>
      <c r="C23" s="132" t="str">
        <f t="shared" ref="C23:T23" si="9">"TY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Luxembourg
AU  - Hirsch, Mario
VL  - 24
JO  - European Journal of Political Research
IS  - 4
SP  - 491
EP  - 494
PY  - 1993
PB  - Blackwell Publishing Ltd
UR  - http://onlinelibrary.wiley.com/doi/10.1111/j.1475-6765.1993.tb00402.x/full</v>
      </c>
      <c r="D23" s="132" t="str">
        <f t="shared" si="9"/>
        <v>TY  - JOUR
TI  - Luxembourg
AU  - Hirsch, Mario
VL  - 26
JO  - European Journal of Political Research
IS  - 3-4
SP  - 361
EP  - 364
PY  - 1994
PB  - Blackwell Publishing Ltd
UR  - http://onlinelibrary.wiley.com/doi/10.1111/j.1475-6765.1994.tb00458.x/full</v>
      </c>
      <c r="E23" s="132" t="str">
        <f t="shared" si="9"/>
        <v>TY  - JOUR
TI  - Luxembourg
AU  - Hirsch, Mario
VL  - 28
JO  - European Journal of Political Research
IS  - 3-4
SP  - 415
EP  - 420
PY  - 1995
PB  - Blackwell Publishing Ltd
UR  - http://onlinelibrary.wiley.com/doi/10.1111/j.1475-6765.1995.tb00507.x/full</v>
      </c>
      <c r="F23" s="132" t="str">
        <f t="shared" si="9"/>
        <v>TY  - JOUR
TI  - Luxembourg
AU  - Hirsch, Mario
VL  - 30
JO  - European Journal of Political Research
IS  - 3-4
SP  - 405
EP  - 409
PY  - 1996
PB  - Blackwell Publishing Ltd
UR  - http://onlinelibrary.wiley.com/doi/10.1111/j.1475-6765.1996.tb00694.x/full</v>
      </c>
      <c r="G23" s="132" t="str">
        <f t="shared" si="9"/>
        <v>TY  - JOUR
TI  - Luxembourg
AU  - Hirsch, Mario
VL  - 32
JO  - European Journal of Political Research
IS  - 3-4
SP  - 435
EP  - 437
PY  - 1997
PB  - Blackwell Publishing Ltd
UR  - http://onlinelibrary.wiley.com/doi/10.1111/1475-6765.00361/full</v>
      </c>
      <c r="H23" s="132" t="str">
        <f t="shared" si="9"/>
        <v>TY  - JOUR
TI  - Luxembourg
AU  - Hirsch, Mario
VL  - 34
JO  - European Journal of Political Research
IS  - 3-4
SP  - 461
EP  - 463
PY  - 1998
PB  - Blackwell Publishing Ltd
UR  - http://onlinelibrary.wiley.com/doi/10.1111/1475-6765.00360-i1/full</v>
      </c>
      <c r="I23" s="132" t="str">
        <f t="shared" ref="I23" si="10">"TY  - JOUR"&amp;CHAR(10)&amp;""&amp;I10&amp;CHAR(10)&amp;I4&amp;CHAR(10)&amp;IF(I5="","",I5&amp;CHAR(10))&amp;IF(I6="","",I6&amp;CHAR(10))&amp;IF(I7="","",I7&amp;CHAR(10))&amp;I12&amp;CHAR(10)&amp;I11&amp;CHAR(10)&amp;I13&amp;CHAR(10)&amp;I18&amp;CHAR(10)&amp;I19&amp;CHAR(10)&amp;I20&amp;CHAR(10)&amp;I14&amp;CHAR(10)&amp;LEFT(I16,13)&amp;"onlinelibrary.wiley.com/doi/"&amp;MID(I17,7,999)&amp;"/full"</f>
        <v>TY  - JOUR
TI  - Luxembourg
AU  - HIRSH, MARIO
VL  - 36
JO  - European Journal of Political Research
IS  - 3-4
SP  - 453
EP  - 455
PY  - 1999
PB  - Blackwell Publishing Ltd
UR  - http://onlinelibrary.wiley.com/doi/10.1111/j.1475-6765.1999.tb00724.x/full</v>
      </c>
      <c r="J23" s="132" t="str">
        <f t="shared" si="9"/>
        <v>TY  - JOUR
TI  - Luxembourg
AU  - Hirsch, Mario
VL  - 38
JO  - European Journal of Political Research
IS  - 3-4
SP  - 453
EP  - 457
PY  - 2000
PB  - Blackwell Publishing Ltd
UR  - http://onlinelibrary.wiley.com/doi/10.1111/j.1475-6765.2000.tb01153.x/full</v>
      </c>
      <c r="K23" s="132" t="str">
        <f t="shared" ref="K23" si="11">"TY  - JOUR"&amp;CHAR(10)&amp;""&amp;K10&amp;CHAR(10)&amp;K4&amp;CHAR(10)&amp;IF(K5="","",K5&amp;CHAR(10))&amp;IF(K6="","",K6&amp;CHAR(10))&amp;IF(K7="","",K7&amp;CHAR(10))&amp;K12&amp;CHAR(10)&amp;K11&amp;CHAR(10)&amp;K13&amp;CHAR(10)&amp;K18&amp;CHAR(10)&amp;K19&amp;CHAR(10)&amp;K20&amp;CHAR(10)&amp;K14&amp;CHAR(10)&amp;LEFT(K16,13)&amp;"onlinelibrary.wiley.com/doi/"&amp;MID(K17,7,999)&amp;"/full"</f>
        <v>TY  - JOUR
TI  - Luxembourg
AU  - Hirsch, Mario
VL  - 38
JO  - European Journal of Political Research
IS  - 3-4
SP  - 453
EP  - 457
PY  - 2000
PB  - Blackwell Publishing Ltd
UR  - http://onlinelibrary.wiley.com/doi/10.1111/j.1475-6765.2000.tb01153.x/full</v>
      </c>
      <c r="L23" s="132" t="str">
        <f t="shared" si="9"/>
        <v>TY  - JOUR
TI  - Luxembourg
AU  - Dumont, Patrick
AU  - de Winter, Lieven
VL  - 41
JO  - European Journal of Political Research
IS  - 7-8
SP  - 1028
EP  - 1032
PY  - 2002
PB  - Blackwell Publishing Ltd
UR  - http://onlinelibrary.wiley.com/doi/10.1111/1475-6765.t01-1-00058/full</v>
      </c>
      <c r="M23" s="132" t="str">
        <f t="shared" si="9"/>
        <v>TY  - JOUR
TI  - Luxembourg
AU  - Dumont, Patrick
AU  - Hirsch, Mario
VL  - 42
JO  - European Journal of Political Research
IS  - 7-8
SP  - 1021
EP  - 1025
PY  - 2003
PB  - Blackwell Publishing Ltd.
UR  - http://onlinelibrary.wiley.com/doi/10.1111/j.0304-4130.2003.00129.x/full</v>
      </c>
      <c r="N23" s="132" t="str">
        <f t="shared" si="9"/>
        <v>TY  - JOUR
TI  - Luxembourg
AU  - Dumont, Patrick
AU  - Porier, Philippe
VL  - 43
JO  - European Journal of Political Research
IS  - 7-8
SP  - 1070
EP  - 1077
PY  - 2004
PB  - Blackwell Publishing Ltd.
UR  - http://onlinelibrary.wiley.com/doi/10.1111/j.1475-6765.2004.00202.x/full</v>
      </c>
      <c r="O23" s="132" t="str">
        <f t="shared" si="9"/>
        <v>TY  - JOUR
TI  - Luxembourg
AU  - Dumont, Patrick
AU  - Porier, Philippe
VL  - 44
JO  - European Journal of Political Research
IS  - 7-8
SP  - 1102
EP  - 1118
PY  - 2005
PB  - Blackwell Publishing Ltd.
UR  - http://onlinelibrary.wiley.com/doi/10.1111/j.1475-6765.2005.00274.x/full</v>
      </c>
      <c r="P23" s="132" t="str">
        <f t="shared" si="9"/>
        <v>TY  - JOUR
TI  - Luxembourg
AU  - Dumont, Patrick
AU  - Porier, Philippe
VL  - 45
JO  - European Journal of Political Research
IS  - 7-8
SP  - 1182
EP  - 1197
PY  - 2006
PB  - Blackwell Publishing Ltd
UR  - http://onlinelibrary.wiley.com/doi/10.1111/j.1475-6765.2006.00674.x/full</v>
      </c>
      <c r="Q23" s="132" t="str">
        <f>"TY  - JOUR"&amp;CHAR(10)&amp;""&amp;Q10&amp;CHAR(10)&amp;Q4&amp;CHAR(10)&amp;IF(Q5="","",Q5&amp;CHAR(10))&amp;IF(Q6="","",Q6&amp;CHAR(10))&amp;IF(Q7="","",Q7&amp;CHAR(10))&amp;Q11&amp;CHAR(10)&amp;Q12&amp;CHAR(10)&amp;Q13&amp;CHAR(10)&amp;Q18&amp;CHAR(10)&amp;Q19&amp;CHAR(10)&amp;Q20&amp;CHAR(10)&amp;Q14&amp;CHAR(10)&amp;LEFT(Q16,13)&amp;"onlinelibrary.wiley.com/doi/"&amp;MID(Q17,7,999)&amp;"/full"</f>
        <v>TY  - JOUR
TI  - Luxembourg
AU  - Dumont, Patrick
AU  - Porier, Philippe
JO  - European Journal of Political Research
VL  - 46
IS  - 7-8
SP  - 1032
EP  - 1037
PY  - 2007
PB  - Blackwell Publishing Ltd
UR  - http://onlinelibrary.wiley.com/doi/10.1111/j.1475-6765.2007.00763.x/full</v>
      </c>
      <c r="R23" s="132" t="str">
        <f t="shared" si="9"/>
        <v>TY  - JOUR
TI  - Luxembourg
AU  - Dumont, Patrick
AU  - Kies, Raphaël
AU  - Porier, Philippe
VL  - 47
JO  - European Journal of Political Research
IS  - 7-8
SP  - 1060
EP  - 1070
PY  - 2008
PB  - Blackwell Publishing Ltd
UR  - http://onlinelibrary.wiley.com/doi/10.1111/j.1475-6765.2008.00801.x/full</v>
      </c>
      <c r="S23" s="132" t="str">
        <f t="shared" si="9"/>
        <v>TY  - JOUR
TI  - Luxembourg
AU  - Dumont, Patrick
AU  - Kies, Raphaël
AU  - Porier, Philippe
VL  - 48
JO  - European Journal of Political Research
IS  - 7-8
SP  - 1037
EP  - 1046
PY  - 2009
PB  - Blackwell Publishing Ltd
UR  - http://onlinelibrary.wiley.com/doi/10.1111/j.1475-6765.2009.01874.x/full</v>
      </c>
      <c r="T23" s="132" t="str">
        <f t="shared" si="9"/>
        <v>TY  - JOUR
TI  - Luxembourg
AU  - Dumont, Patrick
AU  - Kies, Raphaël
AU  - Porier, Philippe
VL  - 49
JO  - European Journal of Political Research
IS  - 7-8
SP  - 1076
EP  - 1088
PY  - 2010
PB  - Blackwell Publishing Ltd
UR  - http://onlinelibrary.wiley.com/doi/10.1111/j.1475-6765.2010.01963.x/full</v>
      </c>
      <c r="U23" s="132" t="str">
        <f t="shared" ref="U23:AE23" si="12">"TY  - JOUR"&amp;CHAR(10)&amp;""&amp;U10&amp;CHAR(10)&amp;U4&amp;CHAR(10)&amp;IF(U5="","",U5&amp;CHAR(10))&amp;IF(U6="","",U6&amp;CHAR(10))&amp;IF(U7="","",U7&amp;CHAR(10))&amp;U12&amp;CHAR(10)&amp;U11&amp;CHAR(10)&amp;U13&amp;CHAR(10)&amp;U18&amp;CHAR(10)&amp;U19&amp;CHAR(10)&amp;U20&amp;CHAR(10)&amp;U14&amp;CHAR(10)&amp;LEFT(U16,13)&amp;"onlinelibrary.wiley.com/doi/"&amp;MID(U17,7,999)&amp;"/full"</f>
        <v>TY  - JOUR
TI  - Luxembourg
AU  - DUMONT, PATRICK
AU  - KIES, RAPHAËL
AU  - POIRIER, PHILIPPE
VL  - 50
JO  - European Journal of Political Research
IS  - 7-8
SP  - 1058
EP  - 1064
PY  - 2011
PB  - Blackwell Publishing Ltd
UR  - http://onlinelibrary.wiley.com/doi/10.1111/j.1475-6765.2011.02032.x/full</v>
      </c>
      <c r="V23" s="132" t="str">
        <f t="shared" si="12"/>
        <v>TY  - JOUR
TI  - Luxembourg
AU  - Dumont, Patrick
AU  - Kies, Raphaël
AU  - Poirier, Philippe
VL  - 51
JO  - European Journal of Political Research Political Data Yearbook
IS  - 1
SP  - 201
EP  - 209
PY  - 2012
PB  - Blackwell Publishing Ltd
UR  - http://onlinelibrary.wiley.com/doi/10.1111/j.2047-8852.2012.00022.x/full</v>
      </c>
      <c r="W23" s="132" t="str">
        <f t="shared" si="12"/>
        <v>TY  - JOUR
TI  - Luxembourg
AU  - Dumont, Patrick
AU  - Kies, Raphaël
AU  - Poirier, Philippe
VL  - 52
JO  - EUROPEAN JOURNAL OF POLITICAL RESEARCH POLITICAL DATA YEARBOOK
IS  - 1
SP  - 152
EP  - 157
PY  - 2013
PB  - John Wiley &amp; Sons, Ltd
UR  - https:/onlinelibrary.wiley.com/doi/10.1111/2047-8852.12021/full</v>
      </c>
      <c r="X23" s="132" t="str">
        <f t="shared" si="12"/>
        <v>TY  - JOUR
TI  - Luxembourg
AU  - Dumont, Patrick
AU  - Kies, Raphaël
VL  - 53
JO  - EUROPEAN JOURNAL OF POLITICAL RESEARCH POLITICAL DATA YEARBOOK
IS  - 1
SP  - 211
EP  - 221
PY  - 2014
PB  - John Wiley &amp; Sons, Ltd
UR  - https:/onlinelibrary.wiley.com/doi/10.1111/2047-8852.12058/full</v>
      </c>
      <c r="Y23" s="132" t="str">
        <f t="shared" si="12"/>
        <v>TY  - JOUR
TI  - Luxembourg
AU  - Dumont, Patrick
AU  - Kies, Raphaël
VL  - 54
JO  - EUROPEAN JOURNAL OF POLITICAL RESEARCH POLITICAL DATA YEARBOOK
IS  - 1
SP  - 199
EP  - 206
PY  - 2015
PB  - John Wiley &amp; Sons, Ltd
UR  - https:/onlinelibrary.wiley.com/doi/10.1111/2047-8852.12098/full</v>
      </c>
      <c r="Z23" s="132" t="str">
        <f t="shared" si="12"/>
        <v>TY  - JOUR
TI  - Luxembourg
AU  - Dumont, Patrick
AU  - Kies, Raphaël
VL  - 55
JO  - EUROPEAN JOURNAL OF POLITICAL RESEARCH POLITICAL DATA YEARBOOK
IS  - 1
SP  - 175
EP  - 182
PY  - 2016
PB  - John Wiley &amp; Sons, Ltd
UR  - https:/onlinelibrary.wiley.com/doi/10.1111/2047-8852.12137/full</v>
      </c>
      <c r="AA23" s="132" t="str">
        <f t="shared" si="12"/>
        <v>TY  - JOUR
TI  - Luxembourg
AU  - DUMONT, PATRICK
AU  - KIES, RAPHAËL
VL  - 56
JO  - EUROPEAN JOURNAL OF POLITICAL RESEARCH POLITICAL DATA YEARBOOK
IS  - 1
SP  - 185
EP  - 191
PY  - 2017
PB  - John Wiley &amp; Sons, Ltd
UR  - https:/onlinelibrary.wiley.com/doi/10.1111/2047-8852.12185/full</v>
      </c>
      <c r="AB23" s="132" t="str">
        <f t="shared" si="12"/>
        <v>TY  - JOUR
TI  - Luxembourg: Political development and data for 2017
AU  - DUMONT, PATRICK
AU  - KIES, RAPHAËL
VL  - 57
JO  - EUROPEAN JOURNAL OF POLITICAL RESEARCH POLITICAL DATA YEARBOOK
IS  - 1
SP  - 188
EP  - 194
PY  - 2018
PB  - John Wiley &amp; Sons, Ltd
UR  - https:/onlinelibrary.wiley.com/doi/10.1111/2047-8852.12220/full</v>
      </c>
      <c r="AC23" s="132" t="str">
        <f t="shared" si="12"/>
        <v>TY  - JOUR
TI  - Luxembourg: Political developments and data in 2018
AU  - KIES, RAPHAËL
AU  - DUMONT, PATRICK
AU  - SCHMIT, DAN
VL  - 58
JO  - EUROPEAN JOURNAL OF POLITICAL RESEARCH POLITICAL DATA YEARBOOK
IS  - 1
SP  - 184
EP  - 193
PY  - 2019
PB  - John Wiley &amp; Sons, Ltd
UR  - https:/onlinelibrary.wiley.com/doi/10.1111/2047-8852.12244/full</v>
      </c>
      <c r="AD23" s="132" t="str">
        <f t="shared" si="12"/>
        <v>TY  - JOUR
TI  - Luxembourg: Political Developments and Data in 2019
AU  - SCHMIT, DAN
AU  - DUMONT, PATRICK
AU  - KIES, RAPHAËL
VL  - 59
JO  - EUROPEAN JOURNAL OF POLITICAL RESEARCH POLITICAL DATA YEARBOOK
IS  - 1
SP  - 245
EP  - 253
PY  - 2020
PB  - John Wiley &amp; Sons, Ltd
UR  - https:/onlinelibrary.wiley.com/doi/10.1111/2047-8852.12290/full</v>
      </c>
      <c r="AE23" s="132" t="str">
        <f t="shared" si="12"/>
        <v>TY  - JOUR
TI  - Luxembourg: Political Developments and Data in 2020
AU1  - Schmit, Dan
AU2  - Kies, Raphael
AU3  - Dumont, Patrick
VL  - 60
JO  - EUROPEAN JOURNAL OF POLITICAL RESEARCH POLITICAL DATA YEARBOOK
IS  - 1
SP  - 256
EP  - 263
PY  - 2021
PB - John Wiley &amp; Sons, Ltd
UR  - https:/onlinelibrary.wiley.com/doi/10.1111/2047-8852.12331/full</v>
      </c>
      <c r="AF23" s="132" t="str">
        <f t="shared" ref="AF23:AH23" si="13">"TY  - JOUR"&amp;CHAR(10)&amp;""&amp;AF10&amp;CHAR(10)&amp;AF4&amp;CHAR(10)&amp;IF(AF5="","",AF5&amp;CHAR(10))&amp;IF(AF6="","",AF6&amp;CHAR(10))&amp;IF(AF7="","",AF7&amp;CHAR(10))&amp;AF12&amp;CHAR(10)&amp;AF11&amp;CHAR(10)&amp;AF13&amp;CHAR(10)&amp;AF18&amp;CHAR(10)&amp;AF19&amp;CHAR(10)&amp;AF20&amp;CHAR(10)&amp;AF14&amp;CHAR(10)&amp;LEFT(AF16,13)&amp;"onlinelibrary.wiley.com/doi/"&amp;MID(AF17,7,999)&amp;"/full"</f>
        <v>TY  - JOUR
TI  - Luxembourg: Political Developments and Data in 2021
AU1  - Dumont, Patrick
AU2  - Kies, Raphaël
VL  - 61
JO  - EUROPEAN JOURNAL OF POLITICAL RESEARCH POLITICAL DATA YEARBOOK
IS  - 1
SP  - 307
EP  - 316
PY  - 2022
PB - John Wiley &amp; Sons, Ltd
UR  - https:/onlinelibrary.wiley.com/doi/10.1111/2047-8852.12382/full</v>
      </c>
      <c r="AG23" s="132" t="str">
        <f t="shared" si="13"/>
        <v>TY  - JOUR
TI  - Luxembourg: Political Developments and Data in 2022
AU1  - Dumont, Patrick
AU2  - Kies, Raphael
VL  - 62
JO  - EUROPEAN JOURNAL OF POLITICAL RESEARCH POLITICAL DATA YEARBOOK
IS  - 1
SP  - 336
EP  - 349
PY  - 2023
PB - John Wiley &amp; Sons, Ltd
UR  - https:/onlinelibrary.wiley.com/doi/10.1111/2047-8852.12429/full</v>
      </c>
      <c r="AH23" s="132" t="str">
        <f t="shared" si="13"/>
        <v>TY  - JOUR
TI  - Luxembourg: Political Developments and Data in 2023
AU1  - Dumont, Patrick
AU2  - Kies, Raphael
VL  - 63
JO  - EUROPEAN JOURNAL OF POLITICAL RESEARCH POLITICAL DATA YEARBOOK
IS  - 1
SP  - 294
EP  - 310
PY  - 2024
PB - John Wiley &amp; Sons, Ltd
UR  - https:/onlinelibrary.wiley.com/doi/10.1111/2047-8852.12466/full</v>
      </c>
    </row>
    <row r="24" spans="1:34" ht="13.5" customHeight="1">
      <c r="A24" s="130" t="s">
        <v>212</v>
      </c>
      <c r="B24" s="132"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{ecprPDY_1992_luxembourg,
title = "Luxembourg",
author = "Hirsch, Mario",
journal = "European Journal of Political Research",
volume = 22,
number = 4,
pages = "469--470",
year = 1992,
publisher = "Blackwell Publishing Ltd"
}</v>
      </c>
      <c r="C24" s="132" t="str">
        <f t="shared" ref="C24:T24" si="14">"@article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{ecprPDY_1993_luxembourg,
title = "Luxembourg",
author = "Hirsch, Mario",
journal = "European Journal of Political Research",
volume = 24,
number = 4,
pages = "491--494",
year = 1993,
publisher = "Blackwell Publishing Ltd"
}</v>
      </c>
      <c r="D24" s="132" t="str">
        <f t="shared" si="14"/>
        <v>@article {ecprPDY_1994_luxembourg,
title = "Luxembourg",
author = "Hirsch, Mario",
journal = "European Journal of Political Research",
volume = 26,
number = 3-4,
pages = "361--364",
year = 1994,
publisher = "Blackwell Publishing Ltd"
}</v>
      </c>
      <c r="E24" s="132" t="str">
        <f t="shared" si="14"/>
        <v>@article {ecprPDY_1995_luxembourg,
title = "Luxembourg",
author = "Hirsch, Mario",
journal = "European Journal of Political Research",
volume = 28,
number = 3-4,
pages = "415--420",
year = 1995,
publisher = "Blackwell Publishing Ltd"
}</v>
      </c>
      <c r="F24" s="132" t="str">
        <f t="shared" si="14"/>
        <v>@article {ecprPDY_1996_luxembourg,
title = "Luxembourg",
author = "Hirsch, Mario",
journal = "European Journal of Political Research",
volume = 30,
number = 3-4,
pages = "405--409",
year = 1996,
publisher = "Blackwell Publishing Ltd"
}</v>
      </c>
      <c r="G24" s="132" t="str">
        <f t="shared" si="14"/>
        <v>@article {ecprPDY_1997_luxembourg,
title = "Luxembourg",
author = "Hirsch, Mario",
journal = "European Journal of Political Research",
volume = 32,
number = 3-4,
pages = "435--437",
year = 1997,
publisher = "Blackwell Publishing Ltd"
}</v>
      </c>
      <c r="H24" s="132" t="str">
        <f t="shared" si="14"/>
        <v>@article {ecprPDY_1998_luxembourg,
title = "Luxembourg",
author = "Hirsch, Mario",
journal = "European Journal of Political Research",
volume = 34,
number = 3-4,
pages = "461--463",
year = 1998,
publisher = "Blackwell Publishing Ltd"
}</v>
      </c>
      <c r="I24" s="132" t="str">
        <f t="shared" ref="I24" si="15">"@article {ecprPDY_"&amp;I1&amp;"_"&amp;LOWER(MID(I10,FIND("- ",I10)+2,999))&amp;","&amp;CHAR(10)&amp;"title = """&amp;MID(I10,FIND("- ",I10)+2,999)&amp;""","&amp;CHAR(10)&amp;"author = """&amp;IF(I25&lt;&gt;"",I25&amp;".",MID(I4,FIND("- ",I4)+2,999))&amp;IF(I26&lt;&gt;""," and "&amp;I26&amp;".",IF(I5 = "",""," and "&amp;MID(I5,FIND("- ",I5)+2,999)))&amp;IF(I27&lt;&gt;""," and "&amp;I27&amp;".",IF(I6 = "",""," and "&amp;MID(I6,FIND("- ",I6)+2,999)))&amp;IF(I28&lt;&gt;""," and "&amp;I28&amp;".",IF(I7 = "",""," and "&amp;MID(I7,FIND("- ",I7)+2,999)))&amp;""","&amp;CHAR(10)&amp;"journal = """&amp;MID(I11,FIND("- ",I11)+2,999)&amp;""","&amp;CHAR(10)&amp;"volume = "&amp;MID(I12,FIND("- ",I12)+2,999)&amp;","&amp;CHAR(10)&amp;"number = "&amp;MID(I13,FIND("- ",I13)+2,999)&amp;","&amp;CHAR(10)&amp;"pages = """&amp;MID(I18,FIND("- ",I18)+2,999)&amp;"--"&amp;MID(I19,FIND("- ",I19)+2,999)&amp;""","&amp;CHAR(10)&amp;"year = "&amp;I1&amp;","&amp;CHAR(10)&amp;"publisher = """&amp;MID(I14,FIND("- ",I14)+2,999)&amp;""""&amp;CHAR(10)&amp;"}"</f>
        <v>@article {ecprPDY_1999_luxembourg,
title = "Luxembourg",
author = "HIRSH, MARIO",
journal = "European Journal of Political Research",
volume = 36,
number = 3-4,
pages = "453--455",
year = 1999,
publisher = "Blackwell Publishing Ltd"
}</v>
      </c>
      <c r="J24" s="132" t="str">
        <f t="shared" si="14"/>
        <v>@article {ecprPDY_2000_luxembourg,
title = "Luxembourg",
author = "Hirsch, Mario",
journal = "European Journal of Political Research",
volume = 38,
number = 3-4,
pages = "453--457",
year = 2000,
publisher = "Blackwell Publishing Ltd"
}</v>
      </c>
      <c r="K24" s="132" t="str">
        <f t="shared" ref="K24" si="16">"@article {ecprPDY_"&amp;K1&amp;"_"&amp;LOWER(MID(K10,FIND("- ",K10)+2,999))&amp;","&amp;CHAR(10)&amp;"title = """&amp;MID(K10,FIND("- ",K10)+2,999)&amp;""","&amp;CHAR(10)&amp;"author = """&amp;IF(K25&lt;&gt;"",K25&amp;".",MID(K4,FIND("- ",K4)+2,999))&amp;IF(K26&lt;&gt;""," and "&amp;K26&amp;".",IF(K5 = "",""," and "&amp;MID(K5,FIND("- ",K5)+2,999)))&amp;IF(K27&lt;&gt;""," and "&amp;K27&amp;".",IF(K6 = "",""," and "&amp;MID(K6,FIND("- ",K6)+2,999)))&amp;IF(K28&lt;&gt;""," and "&amp;K28&amp;".",IF(K7 = "",""," and "&amp;MID(K7,FIND("- ",K7)+2,999)))&amp;""","&amp;CHAR(10)&amp;"journal = """&amp;MID(K11,FIND("- ",K11)+2,999)&amp;""","&amp;CHAR(10)&amp;"volume = "&amp;MID(K12,FIND("- ",K12)+2,999)&amp;","&amp;CHAR(10)&amp;"number = "&amp;MID(K13,FIND("- ",K13)+2,999)&amp;","&amp;CHAR(10)&amp;"pages = """&amp;MID(K18,FIND("- ",K18)+2,999)&amp;"--"&amp;MID(K19,FIND("- ",K19)+2,999)&amp;""","&amp;CHAR(10)&amp;"year = "&amp;K1&amp;","&amp;CHAR(10)&amp;"publisher = """&amp;MID(K14,FIND("- ",K14)+2,999)&amp;""""&amp;CHAR(10)&amp;"}"</f>
        <v>@article {ecprPDY_2000_luxembourg,
title = "Luxembourg",
author = "Hirsch, Mario",
journal = "European Journal of Political Research",
volume = 38,
number = 3-4,
pages = "453--457",
year = 2000,
publisher = "Blackwell Publishing Ltd"
}</v>
      </c>
      <c r="L24" s="132" t="str">
        <f t="shared" si="14"/>
        <v>@article {ecprPDY_2002_luxembourg,
title = "Luxembourg",
author = "Dumont, Patrick and de Winter, Lieven",
journal = "European Journal of Political Research",
volume = 41,
number = 7-8,
pages = "1028--1032",
year = 2002,
publisher = "Blackwell Publishing Ltd"
}</v>
      </c>
      <c r="M24" s="132" t="str">
        <f t="shared" si="14"/>
        <v>@article {ecprPDY_2003_luxembourg,
title = "Luxembourg",
author = "Dumont, Patrick and Hirsch, Mario",
journal = "European Journal of Political Research",
volume = 42,
number = 7-8,
pages = "1021--1025",
year = 2003,
publisher = "Blackwell Publishing Ltd."
}</v>
      </c>
      <c r="N24" s="132" t="str">
        <f t="shared" si="14"/>
        <v>@article {ecprPDY_2004_luxembourg,
title = "Luxembourg",
author = "Dumont, Patrick and Porier, Philippe",
journal = "European Journal of Political Research",
volume = 43,
number = 7-8,
pages = "1070--1077",
year = 2004,
publisher = "Blackwell Publishing Ltd."
}</v>
      </c>
      <c r="O24" s="132" t="str">
        <f t="shared" si="14"/>
        <v>@article {ecprPDY_2005_luxembourg,
title = "Luxembourg",
author = "Dumont, Patrick and Porier, Philippe",
journal = "European Journal of Political Research",
volume = 44,
number = 7-8,
pages = "1102--1118",
year = 2005,
publisher = "Blackwell Publishing Ltd."
}</v>
      </c>
      <c r="P24" s="132" t="str">
        <f t="shared" si="14"/>
        <v>@article {ecprPDY_2006_luxembourg,
title = "Luxembourg",
author = "Dumont, Patrick and Porier, Philippe",
journal = "European Journal of Political Research",
volume = 45,
number = 7-8,
pages = "1182--1197",
year = 2006,
publisher = "Blackwell Publishing Ltd"
}</v>
      </c>
      <c r="Q24" s="132" t="str">
        <f t="shared" si="14"/>
        <v>@article {ecprPDY_2007_luxembourg,
title = "Luxembourg",
author = "Dumont, Patrick and Porier, Philippe",
journal = "European Journal of Political Research",
volume = 46,
number = 7-8,
pages = "1032--1037",
year = 2007,
publisher = "Blackwell Publishing Ltd"
}</v>
      </c>
      <c r="R24" s="132" t="str">
        <f t="shared" si="14"/>
        <v>@article {ecprPDY_2008_luxembourg,
title = "Luxembourg",
author = "Dumont, Patrick and Kies, Raphaël and Porier, Philippe",
journal = "European Journal of Political Research",
volume = 47,
number = 7-8,
pages = "1060--1070",
year = 2008,
publisher = "Blackwell Publishing Ltd"
}</v>
      </c>
      <c r="S24" s="132" t="str">
        <f t="shared" si="14"/>
        <v>@article {ecprPDY_2009_luxembourg,
title = "Luxembourg",
author = "Dumont, Patrick and Kies, Raphaël and Porier, Philippe",
journal = "European Journal of Political Research",
volume = 48,
number = 7-8,
pages = "1037--1046",
year = 2009,
publisher = "Blackwell Publishing Ltd"
}</v>
      </c>
      <c r="T24" s="132" t="str">
        <f t="shared" si="14"/>
        <v>@article {ecprPDY_2010_luxembourg,
title = "Luxembourg",
author = "Dumont, Patrick and Kies, Raphaël and Porier, Philippe",
journal = "European Journal of Political Research",
volume = 49,
number = 7-8,
pages = "1076--1088",
year = 2010,
publisher = "Blackwell Publishing Ltd"
}</v>
      </c>
      <c r="U24" s="132" t="str">
        <f t="shared" ref="U24:AE24" si="17">"@article {ecprPDY_"&amp;U1&amp;"_"&amp;LOWER(MID(U10,FIND("- ",U10)+2,999))&amp;","&amp;CHAR(10)&amp;"title = """&amp;MID(U10,FIND("- ",U10)+2,999)&amp;""","&amp;CHAR(10)&amp;"author = """&amp;IF(U25&lt;&gt;"",U25&amp;".",MID(U4,FIND("- ",U4)+2,999))&amp;IF(U26&lt;&gt;""," and "&amp;U26&amp;".",IF(U5 = "",""," and "&amp;MID(U5,FIND("- ",U5)+2,999)))&amp;IF(U27&lt;&gt;""," and "&amp;U27&amp;".",IF(U6 = "",""," and "&amp;MID(U6,FIND("- ",U6)+2,999)))&amp;IF(U28&lt;&gt;""," and "&amp;U28&amp;".",IF(U7 = "",""," and "&amp;MID(U7,FIND("- ",U7)+2,999)))&amp;""","&amp;CHAR(10)&amp;"journal = """&amp;MID(U11,FIND("- ",U11)+2,999)&amp;""","&amp;CHAR(10)&amp;"volume = "&amp;MID(U12,FIND("- ",U12)+2,999)&amp;","&amp;CHAR(10)&amp;"number = "&amp;MID(U13,FIND("- ",U13)+2,999)&amp;","&amp;CHAR(10)&amp;"pages = """&amp;MID(U18,FIND("- ",U18)+2,999)&amp;"--"&amp;MID(U19,FIND("- ",U19)+2,999)&amp;""","&amp;CHAR(10)&amp;"year = "&amp;U1&amp;","&amp;CHAR(10)&amp;"publisher = """&amp;MID(U14,FIND("- ",U14)+2,999)&amp;""""&amp;CHAR(10)&amp;"}"</f>
        <v>@article {ecprPDY_2011_luxembourg,
title = "Luxembourg",
author = "DUMONT, PATRICK and KIES, RAPHAËL and POIRIER, PHILIPPE",
journal = "European Journal of Political Research",
volume = 50,
number = 7-8,
pages = "1058--1064",
year = 2011,
publisher = "Blackwell Publishing Ltd"
}</v>
      </c>
      <c r="V24" s="132" t="str">
        <f t="shared" si="17"/>
        <v>@article {ecprPDY_2012_luxembourg,
title = "Luxembourg",
author = "Dumont, Patrick and Kies, Raphaël and Poirier, Philippe",
journal = "European Journal of Political Research Political Data Yearbook",
volume = 51,
number = 1,
pages = "201--209",
year = 2012,
publisher = "Blackwell Publishing Ltd"
}</v>
      </c>
      <c r="W24" s="132" t="str">
        <f t="shared" si="17"/>
        <v>@article {ecprPDY_2013_luxembourg,
title = "Luxembourg",
author = "Dumont, Patrick and Kies, Raphaël and Poirier, Philippe",
journal = "EUROPEAN JOURNAL OF POLITICAL RESEARCH POLITICAL DATA YEARBOOK",
volume = 52,
number = 1,
pages = "152--157",
year = 2013,
publisher = "John Wiley &amp; Sons, Ltd"
}</v>
      </c>
      <c r="X24" s="132" t="str">
        <f t="shared" si="17"/>
        <v>@article {ecprPDY_2014_luxembourg,
title = "Luxembourg",
author = "Dumont, Patrick and Kies, Raphaël",
journal = "EUROPEAN JOURNAL OF POLITICAL RESEARCH POLITICAL DATA YEARBOOK",
volume = 53,
number = 1,
pages = "211--221",
year = 2014,
publisher = "John Wiley &amp; Sons, Ltd"
}</v>
      </c>
      <c r="Y24" s="132" t="str">
        <f t="shared" si="17"/>
        <v>@article {ecprPDY_2015_luxembourg,
title = "Luxembourg",
author = "Dumont, Patrick and Kies, Raphaël",
journal = "EUROPEAN JOURNAL OF POLITICAL RESEARCH POLITICAL DATA YEARBOOK",
volume = 54,
number = 1,
pages = "199--206",
year = 2015,
publisher = "John Wiley &amp; Sons, Ltd"
}</v>
      </c>
      <c r="Z24" s="132" t="str">
        <f t="shared" si="17"/>
        <v>@article {ecprPDY_2016_luxembourg,
title = "Luxembourg",
author = "Dumont, Patrick and Kies, Raphaël",
journal = "EUROPEAN JOURNAL OF POLITICAL RESEARCH POLITICAL DATA YEARBOOK",
volume = 55,
number = 1,
pages = "175--182",
year = 2016,
publisher = "John Wiley &amp; Sons, Ltd"
}</v>
      </c>
      <c r="AA24" s="132" t="str">
        <f t="shared" si="17"/>
        <v>@article {ecprPDY_2017_luxembourg,
title = "Luxembourg",
author = "DUMONT, PATRICK and KIES, RAPHAËL",
journal = "EUROPEAN JOURNAL OF POLITICAL RESEARCH POLITICAL DATA YEARBOOK",
volume = 56,
number = 1,
pages = "185--191",
year = 2017,
publisher = "John Wiley &amp; Sons, Ltd"
}</v>
      </c>
      <c r="AB24" s="132" t="str">
        <f t="shared" si="17"/>
        <v>@article {ecprPDY_2018_luxembourg: political development and data for 2017,
title = "Luxembourg: Political development and data for 2017",
author = "DUMONT, PATRICK and KIES, RAPHAËL",
journal = "EUROPEAN JOURNAL OF POLITICAL RESEARCH POLITICAL DATA YEARBOOK",
volume = 57,
number = 1,
pages = "188--194",
year = 2018,
publisher = "John Wiley &amp; Sons, Ltd"
}</v>
      </c>
      <c r="AC24" s="132" t="str">
        <f t="shared" si="17"/>
        <v>@article {ecprPDY_2019_luxembourg: political developments and data in 2018,
title = "Luxembourg: Political developments and data in 2018",
author = "KIES, RAPHAËL and DUMONT, PATRICK and SCHMIT, DAN",
journal = "EUROPEAN JOURNAL OF POLITICAL RESEARCH POLITICAL DATA YEARBOOK",
volume = 58,
number = 1,
pages = "184--193",
year = 2019,
publisher = "John Wiley &amp; Sons, Ltd"
}</v>
      </c>
      <c r="AD24" s="132" t="str">
        <f t="shared" si="17"/>
        <v>@article {ecprPDY_2020_luxembourg: political developments and data in 2019,
title = "Luxembourg: Political Developments and Data in 2019",
author = "SCHMIT, DAN and DUMONT, PATRICK and KIES, RAPHAËL",
journal = "EUROPEAN JOURNAL OF POLITICAL RESEARCH POLITICAL DATA YEARBOOK",
volume = 59,
number = 1,
pages = "245--253",
year = 2020,
publisher = "John Wiley &amp; Sons, Ltd"
}</v>
      </c>
      <c r="AE24" s="132" t="str">
        <f t="shared" si="17"/>
        <v>@article {ecprPDY_2021_luxembourg: political developments and data in 2020,
title = "Luxembourg: Political Developments and Data in 2020",
author = "Schmit, Dan and Kies, Raphael and Dumont, Patrick",
journal = "EUROPEAN JOURNAL OF POLITICAL RESEARCH POLITICAL DATA YEARBOOK",
volume = 60,
number = 1,
pages = "256--263",
year = 2021,
publisher = "John Wiley &amp; Sons, Ltd"
}</v>
      </c>
      <c r="AF24" s="132" t="str">
        <f t="shared" ref="AF24:AH24" si="18">"@article {ecprPDY_"&amp;AF1&amp;"_"&amp;LOWER(MID(AF10,FIND("- ",AF10)+2,999))&amp;","&amp;CHAR(10)&amp;"title = """&amp;MID(AF10,FIND("- ",AF10)+2,999)&amp;""","&amp;CHAR(10)&amp;"author = """&amp;IF(AF25&lt;&gt;"",AF25&amp;".",MID(AF4,FIND("- ",AF4)+2,999))&amp;IF(AF26&lt;&gt;""," and "&amp;AF26&amp;".",IF(AF5 = "",""," and "&amp;MID(AF5,FIND("- ",AF5)+2,999)))&amp;IF(AF27&lt;&gt;""," and "&amp;AF27&amp;".",IF(AF6 = "",""," and "&amp;MID(AF6,FIND("- ",AF6)+2,999)))&amp;IF(AF28&lt;&gt;""," and "&amp;AF28&amp;".",IF(AF7 = "",""," and "&amp;MID(AF7,FIND("- ",AF7)+2,999)))&amp;""","&amp;CHAR(10)&amp;"journal = """&amp;MID(AF11,FIND("- ",AF11)+2,999)&amp;""","&amp;CHAR(10)&amp;"volume = "&amp;MID(AF12,FIND("- ",AF12)+2,999)&amp;","&amp;CHAR(10)&amp;"number = "&amp;MID(AF13,FIND("- ",AF13)+2,999)&amp;","&amp;CHAR(10)&amp;"pages = """&amp;MID(AF18,FIND("- ",AF18)+2,999)&amp;"--"&amp;MID(AF19,FIND("- ",AF19)+2,999)&amp;""","&amp;CHAR(10)&amp;"year = "&amp;AF1&amp;","&amp;CHAR(10)&amp;"publisher = """&amp;MID(AF14,FIND("- ",AF14)+2,999)&amp;""""&amp;CHAR(10)&amp;"}"</f>
        <v>@article {ecprPDY_2022_luxembourg: political developments and data in 2021,
title = "Luxembourg: Political Developments and Data in 2021",
author = "Dumont, Patrick and Kies, Raphaël",
journal = "EUROPEAN JOURNAL OF POLITICAL RESEARCH POLITICAL DATA YEARBOOK",
volume = 61,
number = 1,
pages = "307--316",
year = 2022,
publisher = "John Wiley &amp; Sons, Ltd"
}</v>
      </c>
      <c r="AG24" s="132" t="str">
        <f t="shared" si="18"/>
        <v>@article {ecprPDY_2023_luxembourg: political developments and data in 2022,
title = "Luxembourg: Political Developments and Data in 2022",
author = "Dumont, Patrick and Kies, Raphael",
journal = "EUROPEAN JOURNAL OF POLITICAL RESEARCH POLITICAL DATA YEARBOOK",
volume = 62,
number = 1,
pages = "336--349",
year = 2023,
publisher = "John Wiley &amp; Sons, Ltd"
}</v>
      </c>
      <c r="AH24" s="132" t="str">
        <f t="shared" si="18"/>
        <v>@article {ecprPDY_2024_luxembourg: political developments and data in 2023,
title = "Luxembourg: Political Developments and Data in 2023",
author = "Dumont, Patrick and Kies, Raphael",
journal = "EUROPEAN JOURNAL OF POLITICAL RESEARCH POLITICAL DATA YEARBOOK",
volume = 63,
number = 1,
pages = "294--310",
year = 2024,
publisher = "John Wiley &amp; Sons, Ltd"
}</v>
      </c>
    </row>
    <row r="25" spans="1:34" ht="13.5" customHeight="1">
      <c r="A25" s="70" t="s">
        <v>213</v>
      </c>
      <c r="B25" s="133"/>
      <c r="C25" s="133"/>
      <c r="D25" s="133"/>
      <c r="E25" s="133"/>
      <c r="F25" s="133"/>
      <c r="G25" s="133"/>
      <c r="H25" s="133"/>
      <c r="I25" s="133"/>
      <c r="J25" s="133"/>
      <c r="K25" s="133"/>
      <c r="L25" s="133"/>
      <c r="M25" s="133"/>
      <c r="N25" s="133"/>
      <c r="O25" s="133"/>
      <c r="P25" s="133"/>
      <c r="Q25" s="133"/>
      <c r="R25" s="133"/>
      <c r="S25" s="133"/>
      <c r="T25" s="133"/>
      <c r="U25" s="133"/>
      <c r="V25" s="133"/>
      <c r="W25" s="133"/>
      <c r="X25" s="133"/>
      <c r="Y25" s="133"/>
      <c r="Z25" s="133"/>
      <c r="AA25" s="133"/>
      <c r="AB25" s="133"/>
      <c r="AC25" s="133"/>
      <c r="AD25" s="133"/>
      <c r="AE25" s="133"/>
      <c r="AF25" s="133"/>
      <c r="AG25" s="133"/>
      <c r="AH25" s="133"/>
    </row>
    <row r="26" spans="1:34" ht="13.5" customHeight="1">
      <c r="A26" s="70" t="s">
        <v>214</v>
      </c>
      <c r="B26" s="133"/>
      <c r="C26" s="133"/>
      <c r="D26" s="133"/>
      <c r="E26" s="133"/>
      <c r="F26" s="133"/>
      <c r="G26" s="133"/>
      <c r="H26" s="133"/>
      <c r="I26" s="133"/>
      <c r="J26" s="133"/>
      <c r="K26" s="133"/>
      <c r="L26" s="133"/>
      <c r="M26" s="133"/>
      <c r="N26" s="133"/>
      <c r="O26" s="133"/>
      <c r="P26" s="133"/>
      <c r="Q26" s="133"/>
      <c r="R26" s="133"/>
      <c r="S26" s="133"/>
      <c r="T26" s="133"/>
      <c r="U26" s="133"/>
      <c r="V26" s="133"/>
      <c r="W26" s="133"/>
      <c r="X26" s="133"/>
      <c r="Y26" s="133"/>
      <c r="Z26" s="133"/>
      <c r="AA26" s="133"/>
      <c r="AB26" s="133"/>
      <c r="AC26" s="133"/>
      <c r="AD26" s="133"/>
      <c r="AE26" s="133"/>
      <c r="AF26" s="133"/>
      <c r="AG26" s="133"/>
      <c r="AH26" s="133"/>
    </row>
    <row r="27" spans="1:34" ht="13.5" customHeight="1">
      <c r="A27" s="70" t="s">
        <v>215</v>
      </c>
      <c r="B27" s="133"/>
      <c r="C27" s="133"/>
      <c r="D27" s="133"/>
      <c r="E27" s="133"/>
      <c r="F27" s="133"/>
      <c r="G27" s="133"/>
      <c r="H27" s="133"/>
      <c r="I27" s="133"/>
      <c r="J27" s="133"/>
      <c r="K27" s="133"/>
      <c r="L27" s="133"/>
      <c r="M27" s="133"/>
      <c r="N27" s="133"/>
      <c r="O27" s="133"/>
      <c r="P27" s="133"/>
      <c r="Q27" s="133"/>
      <c r="R27" s="133"/>
      <c r="S27" s="133"/>
      <c r="T27" s="133"/>
      <c r="U27" s="133"/>
      <c r="V27" s="133"/>
      <c r="W27" s="133"/>
      <c r="X27" s="133"/>
      <c r="Y27" s="133"/>
      <c r="Z27" s="133"/>
      <c r="AA27" s="133"/>
      <c r="AB27" s="133"/>
      <c r="AC27" s="133"/>
      <c r="AD27" s="133"/>
      <c r="AE27" s="133"/>
      <c r="AF27" s="133"/>
      <c r="AG27" s="133"/>
      <c r="AH27" s="133"/>
    </row>
    <row r="28" spans="1:34" ht="13.5" customHeight="1">
      <c r="A28" s="70" t="s">
        <v>216</v>
      </c>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33"/>
      <c r="AB28" s="133"/>
      <c r="AC28" s="133"/>
      <c r="AD28" s="133"/>
      <c r="AE28" s="133"/>
      <c r="AF28" s="133"/>
      <c r="AG28" s="133"/>
      <c r="AH28" s="133"/>
    </row>
    <row r="29" spans="1:34" ht="13.5" customHeight="1">
      <c r="A29" s="70" t="s">
        <v>217</v>
      </c>
      <c r="B29" s="133" t="str">
        <f>"TY  - JOUR"&amp;CHAR(10)&amp;""&amp;B10&amp;CHAR(10)&amp;B4&amp;CHAR(10)&amp;IF(B5="","",B5&amp;CHAR(10))&amp;IF(B6="","",B6&amp;CHAR(10))&amp;IF(B7="","",B7&amp;CHAR(10))&amp;B11&amp;CHAR(10)&amp;B12&amp;CHAR(10)&amp;B13&amp;CHAR(10)&amp;B18&amp;CHAR(10)&amp;B19&amp;CHAR(10)&amp;B20&amp;CHAR(10)&amp;B14&amp;CHAR(10)&amp;LEFT(B16,13)&amp;"onlinelibrary.wiley.com/doi/"&amp;MID(B17,7,999)&amp;"/full"</f>
        <v>TY  - JOUR
TI  - Luxembourg
AU  - Hirsch, Mario
JO  - European Journal of Political Research
VL  - 22
IS  - 4
SP  - 469
EP  - 470
PY  - 1992
PB  - Blackwell Publishing Ltd
UR  - http://onlinelibrary.wiley.com/doi/10.1111/j.1475-6765.1992.tb00334.x/full</v>
      </c>
      <c r="C29" s="133" t="str">
        <f>"TY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Luxembourg
AU  - Hirsch, Mario
VL  - 24
JO  - European Journal of Political Research
IS  - 4
SP  - 491
EP  - 494
PY  - 1993
PB  - Blackwell Publishing Ltd
UR  - http://onlinelibrary.wiley.com/doi/10.1111/j.1475-6765.1993.tb00402.x/full</v>
      </c>
      <c r="D29" s="133" t="str">
        <f>"TY  - JOUR"&amp;CHAR(10)&amp;""&amp;D10&amp;CHAR(10)&amp;D4&amp;CHAR(10)&amp;IF(D5="","",D5&amp;CHAR(10))&amp;IF(D6="","",D6&amp;CHAR(10))&amp;IF(D7="","",D7&amp;CHAR(10))&amp;D12&amp;CHAR(10)&amp;D11&amp;CHAR(10)&amp;D13&amp;CHAR(10)&amp;D18&amp;CHAR(10)&amp;D19&amp;CHAR(10)&amp;D20&amp;CHAR(10)&amp;D14&amp;CHAR(10)&amp;LEFT(D16,13)&amp;"onlinelibrary.wiley.com/doi/"&amp;MID(D17,7,999)&amp;"/full"</f>
        <v>TY  - JOUR
TI  - Luxembourg
AU  - Hirsch, Mario
VL  - 26
JO  - European Journal of Political Research
IS  - 3-4
SP  - 361
EP  - 364
PY  - 1994
PB  - Blackwell Publishing Ltd
UR  - http://onlinelibrary.wiley.com/doi/10.1111/j.1475-6765.1994.tb00458.x/full</v>
      </c>
      <c r="E29" s="133" t="str">
        <f>"TY  - JOUR"&amp;REPT("@",3)&amp;""&amp;E10&amp;REPT("@",3)&amp;E4&amp;REPT("@",3)&amp;IF(E5="","",E5&amp;REPT("@",3))&amp;IF(E6="","",E6&amp;REPT("@",3))&amp;IF(E7="","",E7&amp;REPT("@",3))&amp;E12&amp;REPT("@",3)&amp;E11&amp;REPT("@",3)&amp;E13&amp;REPT("@",3)&amp;E18&amp;REPT("@",3)&amp;E19&amp;REPT("@",3)&amp;E20&amp;REPT("@",3)&amp;E14&amp;REPT("@",3)&amp;LEFT(E16,13)&amp;"onlinelibrary.wiley.com/doi/"&amp;MID(E17,7,999)&amp;"/full"</f>
        <v>TY  - JOUR@@@TI  - Luxembourg@@@AU  - Hirsch, Mario@@@VL  - 28@@@JO  - European Journal of Political Research@@@IS  - 3-4@@@SP  - 415@@@EP  - 420@@@PY  - 1995@@@PB  - Blackwell Publishing Ltd@@@UR  - http://onlinelibrary.wiley.com/doi/10.1111/j.1475-6765.1995.tb00507.x/full</v>
      </c>
      <c r="F29" s="133" t="str">
        <f t="shared" ref="F29:T29" si="19">"TY  - JOUR"&amp;REPT("@",3)&amp;""&amp;F10&amp;REPT("@",3)&amp;F4&amp;REPT("@",3)&amp;IF(F5="","",F5&amp;REPT("@",3))&amp;IF(F6="","",F6&amp;REPT("@",3))&amp;IF(F7="","",F7&amp;REPT("@",3))&amp;F12&amp;REPT("@",3)&amp;F11&amp;REPT("@",3)&amp;F13&amp;REPT("@",3)&amp;F18&amp;REPT("@",3)&amp;F19&amp;REPT("@",3)&amp;F20&amp;REPT("@",3)&amp;F14&amp;REPT("@",3)&amp;LEFT(F16,13)&amp;"onlinelibrary.wiley.com/doi/"&amp;MID(F17,7,999)&amp;"/full"</f>
        <v>TY  - JOUR@@@TI  - Luxembourg@@@AU  - Hirsch, Mario@@@VL  - 30@@@JO  - European Journal of Political Research@@@IS  - 3-4@@@SP  - 405@@@EP  - 409@@@PY  - 1996@@@PB  - Blackwell Publishing Ltd@@@UR  - http://onlinelibrary.wiley.com/doi/10.1111/j.1475-6765.1996.tb00694.x/full</v>
      </c>
      <c r="G29" s="133" t="str">
        <f t="shared" si="19"/>
        <v>TY  - JOUR@@@TI  - Luxembourg@@@AU  - Hirsch, Mario@@@VL  - 32@@@JO  - European Journal of Political Research@@@IS  - 3-4@@@SP  - 435@@@EP  - 437@@@PY  - 1997@@@PB  - Blackwell Publishing Ltd@@@UR  - http://onlinelibrary.wiley.com/doi/10.1111/1475-6765.00361/full</v>
      </c>
      <c r="H29" s="133" t="str">
        <f t="shared" si="19"/>
        <v>TY  - JOUR@@@TI  - Luxembourg@@@AU  - Hirsch, Mario@@@VL  - 34@@@JO  - European Journal of Political Research@@@IS  - 3-4@@@SP  - 461@@@EP  - 463@@@PY  - 1998@@@PB  - Blackwell Publishing Ltd@@@UR  - http://onlinelibrary.wiley.com/doi/10.1111/1475-6765.00360-i1/full</v>
      </c>
      <c r="I29" s="133" t="str">
        <f t="shared" ref="I29" si="20">"TY  - JOUR"&amp;REPT("@",3)&amp;""&amp;I10&amp;REPT("@",3)&amp;I4&amp;REPT("@",3)&amp;IF(I5="","",I5&amp;REPT("@",3))&amp;IF(I6="","",I6&amp;REPT("@",3))&amp;IF(I7="","",I7&amp;REPT("@",3))&amp;I12&amp;REPT("@",3)&amp;I11&amp;REPT("@",3)&amp;I13&amp;REPT("@",3)&amp;I18&amp;REPT("@",3)&amp;I19&amp;REPT("@",3)&amp;I20&amp;REPT("@",3)&amp;I14&amp;REPT("@",3)&amp;LEFT(I16,13)&amp;"onlinelibrary.wiley.com/doi/"&amp;MID(I17,7,999)&amp;"/full"</f>
        <v>TY  - JOUR@@@TI  - Luxembourg@@@AU  - HIRSH, MARIO@@@VL  - 36@@@JO  - European Journal of Political Research@@@IS  - 3-4@@@SP  - 453@@@EP  - 455@@@PY  - 1999@@@PB  - Blackwell Publishing Ltd@@@UR  - http://onlinelibrary.wiley.com/doi/10.1111/j.1475-6765.1999.tb00724.x/full</v>
      </c>
      <c r="J29" s="133" t="str">
        <f t="shared" si="19"/>
        <v>TY  - JOUR@@@TI  - Luxembourg@@@AU  - Hirsch, Mario@@@VL  - 38@@@JO  - European Journal of Political Research@@@IS  - 3-4@@@SP  - 453@@@EP  - 457@@@PY  - 2000@@@PB  - Blackwell Publishing Ltd@@@UR  - http://onlinelibrary.wiley.com/doi/10.1111/j.1475-6765.2000.tb01153.x/full</v>
      </c>
      <c r="K29" s="133" t="str">
        <f t="shared" si="19"/>
        <v>TY  - JOUR@@@TI  - Luxembourg@@@AU  - Hirsch, Mario@@@VL  - 38@@@JO  - European Journal of Political Research@@@IS  - 3-4@@@SP  - 453@@@EP  - 457@@@PY  - 2000@@@PB  - Blackwell Publishing Ltd@@@UR  - http://onlinelibrary.wiley.com/doi/10.1111/j.1475-6765.2000.tb01153.x/full</v>
      </c>
      <c r="L29" s="133" t="str">
        <f t="shared" si="19"/>
        <v>TY  - JOUR@@@TI  - Luxembourg@@@AU  - Dumont, Patrick@@@AU  - de Winter, Lieven@@@VL  - 41@@@JO  - European Journal of Political Research@@@IS  - 7-8@@@SP  - 1028@@@EP  - 1032@@@PY  - 2002@@@PB  - Blackwell Publishing Ltd@@@UR  - http://onlinelibrary.wiley.com/doi/10.1111/1475-6765.t01-1-00058/full</v>
      </c>
      <c r="M29" s="133" t="str">
        <f t="shared" si="19"/>
        <v>TY  - JOUR@@@TI  - Luxembourg@@@AU  - Dumont, Patrick@@@AU  - Hirsch, Mario@@@VL  - 42@@@JO  - European Journal of Political Research@@@IS  - 7-8@@@SP  - 1021@@@EP  - 1025@@@PY  - 2003@@@PB  - Blackwell Publishing Ltd.@@@UR  - http://onlinelibrary.wiley.com/doi/10.1111/j.0304-4130.2003.00129.x/full</v>
      </c>
      <c r="N29" s="133" t="str">
        <f t="shared" si="19"/>
        <v>TY  - JOUR@@@TI  - Luxembourg@@@AU  - Dumont, Patrick@@@AU  - Porier, Philippe@@@VL  - 43@@@JO  - European Journal of Political Research@@@IS  - 7-8@@@SP  - 1070@@@EP  - 1077@@@PY  - 2004@@@PB  - Blackwell Publishing Ltd.@@@UR  - http://onlinelibrary.wiley.com/doi/10.1111/j.1475-6765.2004.00202.x/full</v>
      </c>
      <c r="O29" s="133" t="str">
        <f t="shared" si="19"/>
        <v>TY  - JOUR@@@TI  - Luxembourg@@@AU  - Dumont, Patrick@@@AU  - Porier, Philippe@@@VL  - 44@@@JO  - European Journal of Political Research@@@IS  - 7-8@@@SP  - 1102@@@EP  - 1118@@@PY  - 2005@@@PB  - Blackwell Publishing Ltd.@@@UR  - http://onlinelibrary.wiley.com/doi/10.1111/j.1475-6765.2005.00274.x/full</v>
      </c>
      <c r="P29" s="133" t="str">
        <f t="shared" si="19"/>
        <v>TY  - JOUR@@@TI  - Luxembourg@@@AU  - Dumont, Patrick@@@AU  - Porier, Philippe@@@VL  - 45@@@JO  - European Journal of Political Research@@@IS  - 7-8@@@SP  - 1182@@@EP  - 1197@@@PY  - 2006@@@PB  - Blackwell Publishing Ltd@@@UR  - http://onlinelibrary.wiley.com/doi/10.1111/j.1475-6765.2006.00674.x/full</v>
      </c>
      <c r="Q29" s="133" t="str">
        <f t="shared" si="19"/>
        <v>TY  - JOUR@@@TI  - Luxembourg@@@AU  - Dumont, Patrick@@@AU  - Porier, Philippe@@@VL  - 46@@@JO  - European Journal of Political Research@@@IS  - 7-8@@@SP  - 1032@@@EP  - 1037@@@PY  - 2007@@@PB  - Blackwell Publishing Ltd@@@UR  - http://onlinelibrary.wiley.com/doi/10.1111/j.1475-6765.2007.00763.x/full</v>
      </c>
      <c r="R29" s="133" t="str">
        <f t="shared" si="19"/>
        <v>TY  - JOUR@@@TI  - Luxembourg@@@AU  - Dumont, Patrick@@@AU  - Kies, Raphaël@@@AU  - Porier, Philippe@@@VL  - 47@@@JO  - European Journal of Political Research@@@IS  - 7-8@@@SP  - 1060@@@EP  - 1070@@@PY  - 2008@@@PB  - Blackwell Publishing Ltd@@@UR  - http://onlinelibrary.wiley.com/doi/10.1111/j.1475-6765.2008.00801.x/full</v>
      </c>
      <c r="S29" s="133" t="str">
        <f t="shared" si="19"/>
        <v>TY  - JOUR@@@TI  - Luxembourg@@@AU  - Dumont, Patrick@@@AU  - Kies, Raphaël@@@AU  - Porier, Philippe@@@VL  - 48@@@JO  - European Journal of Political Research@@@IS  - 7-8@@@SP  - 1037@@@EP  - 1046@@@PY  - 2009@@@PB  - Blackwell Publishing Ltd@@@UR  - http://onlinelibrary.wiley.com/doi/10.1111/j.1475-6765.2009.01874.x/full</v>
      </c>
      <c r="T29" s="133" t="str">
        <f t="shared" si="19"/>
        <v>TY  - JOUR@@@TI  - Luxembourg@@@AU  - Dumont, Patrick@@@AU  - Kies, Raphaël@@@AU  - Porier, Philippe@@@VL  - 49@@@JO  - European Journal of Political Research@@@IS  - 7-8@@@SP  - 1076@@@EP  - 1088@@@PY  - 2010@@@PB  - Blackwell Publishing Ltd@@@UR  - http://onlinelibrary.wiley.com/doi/10.1111/j.1475-6765.2010.01963.x/full</v>
      </c>
      <c r="U29" s="133" t="str">
        <f t="shared" ref="U29:AE29" si="21">"TY  - JOUR"&amp;REPT("@",3)&amp;""&amp;U10&amp;REPT("@",3)&amp;U4&amp;REPT("@",3)&amp;IF(U5="","",U5&amp;REPT("@",3))&amp;IF(U6="","",U6&amp;REPT("@",3))&amp;IF(U7="","",U7&amp;REPT("@",3))&amp;U12&amp;REPT("@",3)&amp;U11&amp;REPT("@",3)&amp;U13&amp;REPT("@",3)&amp;U18&amp;REPT("@",3)&amp;U19&amp;REPT("@",3)&amp;U20&amp;REPT("@",3)&amp;U14&amp;REPT("@",3)&amp;LEFT(U16,13)&amp;"onlinelibrary.wiley.com/doi/"&amp;MID(U17,7,999)&amp;"/full"</f>
        <v>TY  - JOUR@@@TI  - Luxembourg@@@AU  - DUMONT, PATRICK@@@AU  - KIES, RAPHAËL@@@AU  - POIRIER, PHILIPPE@@@VL  - 50@@@JO  - European Journal of Political Research@@@IS  - 7-8@@@SP  - 1058@@@EP  - 1064@@@PY  - 2011@@@PB  - Blackwell Publishing Ltd@@@UR  - http://onlinelibrary.wiley.com/doi/10.1111/j.1475-6765.2011.02032.x/full</v>
      </c>
      <c r="V29" s="133" t="str">
        <f t="shared" si="21"/>
        <v>TY  - JOUR@@@TI  - Luxembourg@@@AU  - Dumont, Patrick@@@AU  - Kies, Raphaël@@@AU  - Poirier, Philippe@@@VL  - 51@@@JO  - European Journal of Political Research Political Data Yearbook@@@IS  - 1@@@SP  - 201@@@EP  - 209@@@PY  - 2012@@@PB  - Blackwell Publishing Ltd@@@UR  - http://onlinelibrary.wiley.com/doi/10.1111/j.2047-8852.2012.00022.x/full</v>
      </c>
      <c r="W29" s="133" t="str">
        <f t="shared" si="21"/>
        <v>TY  - JOUR@@@TI  - Luxembourg@@@AU  - Dumont, Patrick@@@AU  - Kies, Raphaël@@@AU  - Poirier, Philippe@@@VL  - 52@@@JO  - EUROPEAN JOURNAL OF POLITICAL RESEARCH POLITICAL DATA YEARBOOK@@@IS  - 1@@@SP  - 152@@@EP  - 157@@@PY  - 2013@@@PB  - John Wiley &amp; Sons, Ltd@@@UR  - https:/onlinelibrary.wiley.com/doi/10.1111/2047-8852.12021/full</v>
      </c>
      <c r="X29" s="133" t="str">
        <f t="shared" si="21"/>
        <v>TY  - JOUR@@@TI  - Luxembourg@@@AU  - Dumont, Patrick@@@AU  - Kies, Raphaël@@@VL  - 53@@@JO  - EUROPEAN JOURNAL OF POLITICAL RESEARCH POLITICAL DATA YEARBOOK@@@IS  - 1@@@SP  - 211@@@EP  - 221@@@PY  - 2014@@@PB  - John Wiley &amp; Sons, Ltd@@@UR  - https:/onlinelibrary.wiley.com/doi/10.1111/2047-8852.12058/full</v>
      </c>
      <c r="Y29" s="133" t="str">
        <f t="shared" si="21"/>
        <v>TY  - JOUR@@@TI  - Luxembourg@@@AU  - Dumont, Patrick@@@AU  - Kies, Raphaël@@@VL  - 54@@@JO  - EUROPEAN JOURNAL OF POLITICAL RESEARCH POLITICAL DATA YEARBOOK@@@IS  - 1@@@SP  - 199@@@EP  - 206@@@PY  - 2015@@@PB  - John Wiley &amp; Sons, Ltd@@@UR  - https:/onlinelibrary.wiley.com/doi/10.1111/2047-8852.12098/full</v>
      </c>
      <c r="Z29" s="133" t="str">
        <f t="shared" si="21"/>
        <v>TY  - JOUR@@@TI  - Luxembourg@@@AU  - Dumont, Patrick@@@AU  - Kies, Raphaël@@@VL  - 55@@@JO  - EUROPEAN JOURNAL OF POLITICAL RESEARCH POLITICAL DATA YEARBOOK@@@IS  - 1@@@SP  - 175@@@EP  - 182@@@PY  - 2016@@@PB  - John Wiley &amp; Sons, Ltd@@@UR  - https:/onlinelibrary.wiley.com/doi/10.1111/2047-8852.12137/full</v>
      </c>
      <c r="AA29" s="133" t="str">
        <f t="shared" si="21"/>
        <v>TY  - JOUR@@@TI  - Luxembourg@@@AU  - DUMONT, PATRICK@@@AU  - KIES, RAPHAËL@@@VL  - 56@@@JO  - EUROPEAN JOURNAL OF POLITICAL RESEARCH POLITICAL DATA YEARBOOK@@@IS  - 1@@@SP  - 185@@@EP  - 191@@@PY  - 2017@@@PB  - John Wiley &amp; Sons, Ltd@@@UR  - https:/onlinelibrary.wiley.com/doi/10.1111/2047-8852.12185/full</v>
      </c>
      <c r="AB29" s="133" t="str">
        <f t="shared" si="21"/>
        <v>TY  - JOUR@@@TI  - Luxembourg: Political development and data for 2017@@@AU  - DUMONT, PATRICK@@@AU  - KIES, RAPHAËL@@@VL  - 57@@@JO  - EUROPEAN JOURNAL OF POLITICAL RESEARCH POLITICAL DATA YEARBOOK@@@IS  - 1@@@SP  - 188@@@EP  - 194@@@PY  - 2018@@@PB  - John Wiley &amp; Sons, Ltd@@@UR  - https:/onlinelibrary.wiley.com/doi/10.1111/2047-8852.12220/full</v>
      </c>
      <c r="AC29" s="133" t="str">
        <f t="shared" si="21"/>
        <v>TY  - JOUR@@@TI  - Luxembourg: Political developments and data in 2018@@@AU  - KIES, RAPHAËL@@@AU  - DUMONT, PATRICK@@@AU  - SCHMIT, DAN@@@VL  - 58@@@JO  - EUROPEAN JOURNAL OF POLITICAL RESEARCH POLITICAL DATA YEARBOOK@@@IS  - 1@@@SP  - 184@@@EP  - 193@@@PY  - 2019@@@PB  - John Wiley &amp; Sons, Ltd@@@UR  - https:/onlinelibrary.wiley.com/doi/10.1111/2047-8852.12244/full</v>
      </c>
      <c r="AD29" s="133" t="str">
        <f t="shared" si="21"/>
        <v>TY  - JOUR@@@TI  - Luxembourg: Political Developments and Data in 2019@@@AU  - SCHMIT, DAN@@@AU  - DUMONT, PATRICK@@@AU  - KIES, RAPHAËL@@@VL  - 59@@@JO  - EUROPEAN JOURNAL OF POLITICAL RESEARCH POLITICAL DATA YEARBOOK@@@IS  - 1@@@SP  - 245@@@EP  - 253@@@PY  - 2020@@@PB  - John Wiley &amp; Sons, Ltd@@@UR  - https:/onlinelibrary.wiley.com/doi/10.1111/2047-8852.12290/full</v>
      </c>
      <c r="AE29" s="133" t="str">
        <f t="shared" si="21"/>
        <v>TY  - JOUR@@@TI  - Luxembourg: Political Developments and Data in 2020@@@AU1  - Schmit, Dan@@@AU2  - Kies, Raphael@@@AU3  - Dumont, Patrick@@@VL  - 60@@@JO  - EUROPEAN JOURNAL OF POLITICAL RESEARCH POLITICAL DATA YEARBOOK@@@IS  - 1@@@SP  - 256@@@EP  - 263@@@PY  - 2021@@@PB - John Wiley &amp; Sons, Ltd@@@UR  - https:/onlinelibrary.wiley.com/doi/10.1111/2047-8852.12331/full</v>
      </c>
      <c r="AF29" s="133" t="str">
        <f t="shared" ref="AF29:AH29" si="22">"TY  - JOUR"&amp;REPT("@",3)&amp;""&amp;AF10&amp;REPT("@",3)&amp;AF4&amp;REPT("@",3)&amp;IF(AF5="","",AF5&amp;REPT("@",3))&amp;IF(AF6="","",AF6&amp;REPT("@",3))&amp;IF(AF7="","",AF7&amp;REPT("@",3))&amp;AF12&amp;REPT("@",3)&amp;AF11&amp;REPT("@",3)&amp;AF13&amp;REPT("@",3)&amp;AF18&amp;REPT("@",3)&amp;AF19&amp;REPT("@",3)&amp;AF20&amp;REPT("@",3)&amp;AF14&amp;REPT("@",3)&amp;LEFT(AF16,13)&amp;"onlinelibrary.wiley.com/doi/"&amp;MID(AF17,7,999)&amp;"/full"</f>
        <v>TY  - JOUR@@@TI  - Luxembourg: Political Developments and Data in 2021@@@AU1  - Dumont, Patrick@@@AU2  - Kies, Raphaël@@@VL  - 61@@@JO  - EUROPEAN JOURNAL OF POLITICAL RESEARCH POLITICAL DATA YEARBOOK@@@IS  - 1@@@SP  - 307@@@EP  - 316@@@PY  - 2022@@@PB - John Wiley &amp; Sons, Ltd@@@UR  - https:/onlinelibrary.wiley.com/doi/10.1111/2047-8852.12382/full</v>
      </c>
      <c r="AG29" s="133" t="str">
        <f t="shared" si="22"/>
        <v>TY  - JOUR@@@TI  - Luxembourg: Political Developments and Data in 2022@@@AU1  - Dumont, Patrick@@@AU2  - Kies, Raphael@@@VL  - 62@@@JO  - EUROPEAN JOURNAL OF POLITICAL RESEARCH POLITICAL DATA YEARBOOK@@@IS  - 1@@@SP  - 336@@@EP  - 349@@@PY  - 2023@@@PB - John Wiley &amp; Sons, Ltd@@@UR  - https:/onlinelibrary.wiley.com/doi/10.1111/2047-8852.12429/full</v>
      </c>
      <c r="AH29" s="133" t="str">
        <f t="shared" si="22"/>
        <v>TY  - JOUR@@@TI  - Luxembourg: Political Developments and Data in 2023@@@AU1  - Dumont, Patrick@@@AU2  - Kies, Raphael@@@VL  - 63@@@JO  - EUROPEAN JOURNAL OF POLITICAL RESEARCH POLITICAL DATA YEARBOOK@@@IS  - 1@@@SP  - 294@@@EP  - 310@@@PY  - 2024@@@PB - John Wiley &amp; Sons, Ltd@@@UR  - https:/onlinelibrary.wiley.com/doi/10.1111/2047-8852.12466/full</v>
      </c>
    </row>
    <row r="30" spans="1:34" ht="13.5" customHeight="1">
      <c r="A30" s="70" t="s">
        <v>218</v>
      </c>
      <c r="B30" s="133"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{ecprPDY_1992_luxembourg,
title = "Luxembourg",
author = "Hirsch, Mario",
journal = "European Journal of Political Research",
volume = 22,
number = 4,
pages = "469--470",
year = 1992,
publisher = "Blackwell Publishing Ltd"
}</v>
      </c>
      <c r="C30" s="133" t="str">
        <f>"@article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{ecprPDY_1993_luxembourg,
title = "Luxembourg",
author = "Hirsch, Mario",
journal = "European Journal of Political Research",
volume = 24,
number = 4,
pages = "491--494",
year = 1993,
publisher = "Blackwell Publishing Ltd"
}</v>
      </c>
      <c r="D30" s="133" t="str">
        <f>"@article {ecprPDY_"&amp;D1&amp;"_"&amp;LOWER(MID(D10,FIND("- ",D10)+2,999))&amp;","&amp;CHAR(10)&amp;"title = """&amp;MID(D10,FIND("- ",D10)+2,999)&amp;""","&amp;CHAR(10)&amp;"author = """&amp;IF(D25&lt;&gt;"",D25&amp;".",MID(D4,FIND("- ",D4)+2,999))&amp;IF(D26&lt;&gt;""," and "&amp;D26&amp;".",IF(D5 = "",""," and "&amp;MID(D5,FIND("- ",D5)+2,999)))&amp;IF(D27&lt;&gt;""," and "&amp;D27&amp;".",IF(D6 = "",""," and "&amp;MID(D6,FIND("- ",D6)+2,999)))&amp;IF(D28&lt;&gt;""," and "&amp;D28&amp;".",IF(D7 = "",""," and "&amp;MID(D7,FIND("- ",D7)+2,999)))&amp;""","&amp;CHAR(10)&amp;"journal = """&amp;MID(D11,FIND("- ",D11)+2,999)&amp;""","&amp;CHAR(10)&amp;"volume = "&amp;MID(D12,FIND("- ",D12)+2,999)&amp;","&amp;CHAR(10)&amp;"number = "&amp;MID(D13,FIND("- ",D13)+2,999)&amp;","&amp;CHAR(10)&amp;"pages = """&amp;MID(D18,FIND("- ",D18)+2,999)&amp;"--"&amp;MID(D19,FIND("- ",D19)+2,999)&amp;""","&amp;CHAR(10)&amp;"year = "&amp;D1&amp;","&amp;CHAR(10)&amp;"publisher = """&amp;MID(D14,FIND("- ",D14)+2,999)&amp;""""&amp;CHAR(10)&amp;"}"</f>
        <v>@article {ecprPDY_1994_luxembourg,
title = "Luxembourg",
author = "Hirsch, Mario",
journal = "European Journal of Political Research",
volume = 26,
number = 3-4,
pages = "361--364",
year = 1994,
publisher = "Blackwell Publishing Ltd"
}</v>
      </c>
      <c r="E30" s="133" t="str">
        <f>"@article {ecprPDY_"&amp;E1&amp;"_"&amp;LOWER(MID(E10,FIND("- ",E10)+2,999))&amp;","&amp;REPT("@",3)&amp;"title = """&amp;MID(E10,FIND("- ",E10)+2,999)&amp;""","&amp;REPT("@",3)&amp;"author = """&amp;IF(E25&lt;&gt;"",E25&amp;".",MID(E4,FIND("- ",E4)+2,999))&amp;IF(E26&lt;&gt;""," and "&amp;E26&amp;".",IF(E5 = "",""," and "&amp;MID(E5,FIND("- ",E5)+2,999)))&amp;IF(E27&lt;&gt;""," and "&amp;E27&amp;".",IF(E6 = "",""," and "&amp;MID(E6,FIND("- ",E6)+2,999)))&amp;IF(E28&lt;&gt;""," and "&amp;E28&amp;".",IF(E7 = "",""," and "&amp;MID(E7,FIND("- ",E7)+2,999)))&amp;""","&amp;REPT("@",3)&amp;"journal = """&amp;MID(E11,FIND("- ",E11)+2,999)&amp;""","&amp;REPT("@",3)&amp;"volume = "&amp;MID(E12,FIND("- ",E12)+2,999)&amp;","&amp;REPT("@",3)&amp;"number = "&amp;MID(E13,FIND("- ",E13)+2,999)&amp;","&amp;REPT("@",3)&amp;"pages = """&amp;MID(E18,FIND("- ",E18)+2,999)&amp;"--"&amp;MID(E19,FIND("- ",E19)+2,999)&amp;""","&amp;REPT("@",3)&amp;"year = "&amp;E1&amp;","&amp;REPT("@",3)&amp;"publisher = """&amp;MID(E14,FIND("- ",E14)+2,999)&amp;""""&amp;REPT("@",3)&amp;"}"</f>
        <v>@article {ecprPDY_1995_luxembourg,@@@title = "Luxembourg",@@@author = "Hirsch, Mario",@@@journal = "European Journal of Political Research",@@@volume = 28,@@@number = 3-4,@@@pages = "415--420",@@@year = 1995,@@@publisher = "Blackwell Publishing Ltd"@@@}</v>
      </c>
      <c r="F30" s="133" t="str">
        <f t="shared" ref="F30:T30" si="23">"@article {ecprPDY_"&amp;F1&amp;"_"&amp;LOWER(MID(F10,FIND("- ",F10)+2,999))&amp;","&amp;REPT("@",3)&amp;"title = """&amp;MID(F10,FIND("- ",F10)+2,999)&amp;""","&amp;REPT("@",3)&amp;"author = """&amp;IF(F25&lt;&gt;"",F25&amp;".",MID(F4,FIND("- ",F4)+2,999))&amp;IF(F26&lt;&gt;""," and "&amp;F26&amp;".",IF(F5 = "",""," and "&amp;MID(F5,FIND("- ",F5)+2,999)))&amp;IF(F27&lt;&gt;""," and "&amp;F27&amp;".",IF(F6 = "",""," and "&amp;MID(F6,FIND("- ",F6)+2,999)))&amp;IF(F28&lt;&gt;""," and "&amp;F28&amp;".",IF(F7 = "",""," and "&amp;MID(F7,FIND("- ",F7)+2,999)))&amp;""","&amp;REPT("@",3)&amp;"journal = """&amp;MID(F11,FIND("- ",F11)+2,999)&amp;""","&amp;REPT("@",3)&amp;"volume = "&amp;MID(F12,FIND("- ",F12)+2,999)&amp;","&amp;REPT("@",3)&amp;"number = "&amp;MID(F13,FIND("- ",F13)+2,999)&amp;","&amp;REPT("@",3)&amp;"pages = """&amp;MID(F18,FIND("- ",F18)+2,999)&amp;"--"&amp;MID(F19,FIND("- ",F19)+2,999)&amp;""","&amp;REPT("@",3)&amp;"year = "&amp;F1&amp;","&amp;REPT("@",3)&amp;"publisher = """&amp;MID(F14,FIND("- ",F14)+2,999)&amp;""""&amp;REPT("@",3)&amp;"}"</f>
        <v>@article {ecprPDY_1996_luxembourg,@@@title = "Luxembourg",@@@author = "Hirsch, Mario",@@@journal = "European Journal of Political Research",@@@volume = 30,@@@number = 3-4,@@@pages = "405--409",@@@year = 1996,@@@publisher = "Blackwell Publishing Ltd"@@@}</v>
      </c>
      <c r="G30" s="133" t="str">
        <f t="shared" si="23"/>
        <v>@article {ecprPDY_1997_luxembourg,@@@title = "Luxembourg",@@@author = "Hirsch, Mario",@@@journal = "European Journal of Political Research",@@@volume = 32,@@@number = 3-4,@@@pages = "435--437",@@@year = 1997,@@@publisher = "Blackwell Publishing Ltd"@@@}</v>
      </c>
      <c r="H30" s="133" t="str">
        <f t="shared" si="23"/>
        <v>@article {ecprPDY_1998_luxembourg,@@@title = "Luxembourg",@@@author = "Hirsch, Mario",@@@journal = "European Journal of Political Research",@@@volume = 34,@@@number = 3-4,@@@pages = "461--463",@@@year = 1998,@@@publisher = "Blackwell Publishing Ltd"@@@}</v>
      </c>
      <c r="I30" s="133" t="str">
        <f t="shared" ref="I30" si="24">"@article {ecprPDY_"&amp;I1&amp;"_"&amp;LOWER(MID(I10,FIND("- ",I10)+2,999))&amp;","&amp;REPT("@",3)&amp;"title = """&amp;MID(I10,FIND("- ",I10)+2,999)&amp;""","&amp;REPT("@",3)&amp;"author = """&amp;IF(I25&lt;&gt;"",I25&amp;".",MID(I4,FIND("- ",I4)+2,999))&amp;IF(I26&lt;&gt;""," and "&amp;I26&amp;".",IF(I5 = "",""," and "&amp;MID(I5,FIND("- ",I5)+2,999)))&amp;IF(I27&lt;&gt;""," and "&amp;I27&amp;".",IF(I6 = "",""," and "&amp;MID(I6,FIND("- ",I6)+2,999)))&amp;IF(I28&lt;&gt;""," and "&amp;I28&amp;".",IF(I7 = "",""," and "&amp;MID(I7,FIND("- ",I7)+2,999)))&amp;""","&amp;REPT("@",3)&amp;"journal = """&amp;MID(I11,FIND("- ",I11)+2,999)&amp;""","&amp;REPT("@",3)&amp;"volume = "&amp;MID(I12,FIND("- ",I12)+2,999)&amp;","&amp;REPT("@",3)&amp;"number = "&amp;MID(I13,FIND("- ",I13)+2,999)&amp;","&amp;REPT("@",3)&amp;"pages = """&amp;MID(I18,FIND("- ",I18)+2,999)&amp;"--"&amp;MID(I19,FIND("- ",I19)+2,999)&amp;""","&amp;REPT("@",3)&amp;"year = "&amp;I1&amp;","&amp;REPT("@",3)&amp;"publisher = """&amp;MID(I14,FIND("- ",I14)+2,999)&amp;""""&amp;REPT("@",3)&amp;"}"</f>
        <v>@article {ecprPDY_1999_luxembourg,@@@title = "Luxembourg",@@@author = "HIRSH, MARIO",@@@journal = "European Journal of Political Research",@@@volume = 36,@@@number = 3-4,@@@pages = "453--455",@@@year = 1999,@@@publisher = "Blackwell Publishing Ltd"@@@}</v>
      </c>
      <c r="J30" s="133" t="str">
        <f t="shared" si="23"/>
        <v>@article {ecprPDY_2000_luxembourg,@@@title = "Luxembourg",@@@author = "Hirsch, Mario",@@@journal = "European Journal of Political Research",@@@volume = 38,@@@number = 3-4,@@@pages = "453--457",@@@year = 2000,@@@publisher = "Blackwell Publishing Ltd"@@@}</v>
      </c>
      <c r="K30" s="133" t="str">
        <f t="shared" si="23"/>
        <v>@article {ecprPDY_2000_luxembourg,@@@title = "Luxembourg",@@@author = "Hirsch, Mario",@@@journal = "European Journal of Political Research",@@@volume = 38,@@@number = 3-4,@@@pages = "453--457",@@@year = 2000,@@@publisher = "Blackwell Publishing Ltd"@@@}</v>
      </c>
      <c r="L30" s="133" t="str">
        <f t="shared" si="23"/>
        <v>@article {ecprPDY_2002_luxembourg,@@@title = "Luxembourg",@@@author = "Dumont, Patrick and de Winter, Lieven",@@@journal = "European Journal of Political Research",@@@volume = 41,@@@number = 7-8,@@@pages = "1028--1032",@@@year = 2002,@@@publisher = "Blackwell Publishing Ltd"@@@}</v>
      </c>
      <c r="M30" s="133" t="str">
        <f t="shared" si="23"/>
        <v>@article {ecprPDY_2003_luxembourg,@@@title = "Luxembourg",@@@author = "Dumont, Patrick and Hirsch, Mario",@@@journal = "European Journal of Political Research",@@@volume = 42,@@@number = 7-8,@@@pages = "1021--1025",@@@year = 2003,@@@publisher = "Blackwell Publishing Ltd."@@@}</v>
      </c>
      <c r="N30" s="133" t="str">
        <f t="shared" si="23"/>
        <v>@article {ecprPDY_2004_luxembourg,@@@title = "Luxembourg",@@@author = "Dumont, Patrick and Porier, Philippe",@@@journal = "European Journal of Political Research",@@@volume = 43,@@@number = 7-8,@@@pages = "1070--1077",@@@year = 2004,@@@publisher = "Blackwell Publishing Ltd."@@@}</v>
      </c>
      <c r="O30" s="133" t="str">
        <f t="shared" si="23"/>
        <v>@article {ecprPDY_2005_luxembourg,@@@title = "Luxembourg",@@@author = "Dumont, Patrick and Porier, Philippe",@@@journal = "European Journal of Political Research",@@@volume = 44,@@@number = 7-8,@@@pages = "1102--1118",@@@year = 2005,@@@publisher = "Blackwell Publishing Ltd."@@@}</v>
      </c>
      <c r="P30" s="133" t="str">
        <f t="shared" si="23"/>
        <v>@article {ecprPDY_2006_luxembourg,@@@title = "Luxembourg",@@@author = "Dumont, Patrick and Porier, Philippe",@@@journal = "European Journal of Political Research",@@@volume = 45,@@@number = 7-8,@@@pages = "1182--1197",@@@year = 2006,@@@publisher = "Blackwell Publishing Ltd"@@@}</v>
      </c>
      <c r="Q30" s="133" t="str">
        <f t="shared" si="23"/>
        <v>@article {ecprPDY_2007_luxembourg,@@@title = "Luxembourg",@@@author = "Dumont, Patrick and Porier, Philippe",@@@journal = "European Journal of Political Research",@@@volume = 46,@@@number = 7-8,@@@pages = "1032--1037",@@@year = 2007,@@@publisher = "Blackwell Publishing Ltd"@@@}</v>
      </c>
      <c r="R30" s="133" t="str">
        <f t="shared" si="23"/>
        <v>@article {ecprPDY_2008_luxembourg,@@@title = "Luxembourg",@@@author = "Dumont, Patrick and Kies, Raphaël and Porier, Philippe",@@@journal = "European Journal of Political Research",@@@volume = 47,@@@number = 7-8,@@@pages = "1060--1070",@@@year = 2008,@@@publisher = "Blackwell Publishing Ltd"@@@}</v>
      </c>
      <c r="S30" s="133" t="str">
        <f t="shared" si="23"/>
        <v>@article {ecprPDY_2009_luxembourg,@@@title = "Luxembourg",@@@author = "Dumont, Patrick and Kies, Raphaël and Porier, Philippe",@@@journal = "European Journal of Political Research",@@@volume = 48,@@@number = 7-8,@@@pages = "1037--1046",@@@year = 2009,@@@publisher = "Blackwell Publishing Ltd"@@@}</v>
      </c>
      <c r="T30" s="133" t="str">
        <f t="shared" si="23"/>
        <v>@article {ecprPDY_2010_luxembourg,@@@title = "Luxembourg",@@@author = "Dumont, Patrick and Kies, Raphaël and Porier, Philippe",@@@journal = "European Journal of Political Research",@@@volume = 49,@@@number = 7-8,@@@pages = "1076--1088",@@@year = 2010,@@@publisher = "Blackwell Publishing Ltd"@@@}</v>
      </c>
      <c r="U30" s="133" t="str">
        <f t="shared" ref="U30:AE30" si="25">"@article {ecprPDY_"&amp;U1&amp;"_"&amp;LOWER(MID(U10,FIND("- ",U10)+2,999))&amp;","&amp;REPT("@",3)&amp;"title = """&amp;MID(U10,FIND("- ",U10)+2,999)&amp;""","&amp;REPT("@",3)&amp;"author = """&amp;IF(U25&lt;&gt;"",U25&amp;".",MID(U4,FIND("- ",U4)+2,999))&amp;IF(U26&lt;&gt;""," and "&amp;U26&amp;".",IF(U5 = "",""," and "&amp;MID(U5,FIND("- ",U5)+2,999)))&amp;IF(U27&lt;&gt;""," and "&amp;U27&amp;".",IF(U6 = "",""," and "&amp;MID(U6,FIND("- ",U6)+2,999)))&amp;IF(U28&lt;&gt;""," and "&amp;U28&amp;".",IF(U7 = "",""," and "&amp;MID(U7,FIND("- ",U7)+2,999)))&amp;""","&amp;REPT("@",3)&amp;"journal = """&amp;MID(U11,FIND("- ",U11)+2,999)&amp;""","&amp;REPT("@",3)&amp;"volume = "&amp;MID(U12,FIND("- ",U12)+2,999)&amp;","&amp;REPT("@",3)&amp;"number = "&amp;MID(U13,FIND("- ",U13)+2,999)&amp;","&amp;REPT("@",3)&amp;"pages = """&amp;MID(U18,FIND("- ",U18)+2,999)&amp;"--"&amp;MID(U19,FIND("- ",U19)+2,999)&amp;""","&amp;REPT("@",3)&amp;"year = "&amp;U1&amp;","&amp;REPT("@",3)&amp;"publisher = """&amp;MID(U14,FIND("- ",U14)+2,999)&amp;""""&amp;REPT("@",3)&amp;"}"</f>
        <v>@article {ecprPDY_2011_luxembourg,@@@title = "Luxembourg",@@@author = "DUMONT, PATRICK and KIES, RAPHAËL and POIRIER, PHILIPPE",@@@journal = "European Journal of Political Research",@@@volume = 50,@@@number = 7-8,@@@pages = "1058--1064",@@@year = 2011,@@@publisher = "Blackwell Publishing Ltd"@@@}</v>
      </c>
      <c r="V30" s="133" t="str">
        <f t="shared" si="25"/>
        <v>@article {ecprPDY_2012_luxembourg,@@@title = "Luxembourg",@@@author = "Dumont, Patrick and Kies, Raphaël and Poirier, Philippe",@@@journal = "European Journal of Political Research Political Data Yearbook",@@@volume = 51,@@@number = 1,@@@pages = "201--209",@@@year = 2012,@@@publisher = "Blackwell Publishing Ltd"@@@}</v>
      </c>
      <c r="W30" s="133" t="str">
        <f t="shared" si="25"/>
        <v>@article {ecprPDY_2013_luxembourg,@@@title = "Luxembourg",@@@author = "Dumont, Patrick and Kies, Raphaël and Poirier, Philippe",@@@journal = "EUROPEAN JOURNAL OF POLITICAL RESEARCH POLITICAL DATA YEARBOOK",@@@volume = 52,@@@number = 1,@@@pages = "152--157",@@@year = 2013,@@@publisher = "John Wiley &amp; Sons, Ltd"@@@}</v>
      </c>
      <c r="X30" s="133" t="str">
        <f t="shared" si="25"/>
        <v>@article {ecprPDY_2014_luxembourg,@@@title = "Luxembourg",@@@author = "Dumont, Patrick and Kies, Raphaël",@@@journal = "EUROPEAN JOURNAL OF POLITICAL RESEARCH POLITICAL DATA YEARBOOK",@@@volume = 53,@@@number = 1,@@@pages = "211--221",@@@year = 2014,@@@publisher = "John Wiley &amp; Sons, Ltd"@@@}</v>
      </c>
      <c r="Y30" s="133" t="str">
        <f t="shared" si="25"/>
        <v>@article {ecprPDY_2015_luxembourg,@@@title = "Luxembourg",@@@author = "Dumont, Patrick and Kies, Raphaël",@@@journal = "EUROPEAN JOURNAL OF POLITICAL RESEARCH POLITICAL DATA YEARBOOK",@@@volume = 54,@@@number = 1,@@@pages = "199--206",@@@year = 2015,@@@publisher = "John Wiley &amp; Sons, Ltd"@@@}</v>
      </c>
      <c r="Z30" s="133" t="str">
        <f t="shared" si="25"/>
        <v>@article {ecprPDY_2016_luxembourg,@@@title = "Luxembourg",@@@author = "Dumont, Patrick and Kies, Raphaël",@@@journal = "EUROPEAN JOURNAL OF POLITICAL RESEARCH POLITICAL DATA YEARBOOK",@@@volume = 55,@@@number = 1,@@@pages = "175--182",@@@year = 2016,@@@publisher = "John Wiley &amp; Sons, Ltd"@@@}</v>
      </c>
      <c r="AA30" s="133" t="str">
        <f t="shared" si="25"/>
        <v>@article {ecprPDY_2017_luxembourg,@@@title = "Luxembourg",@@@author = "DUMONT, PATRICK and KIES, RAPHAËL",@@@journal = "EUROPEAN JOURNAL OF POLITICAL RESEARCH POLITICAL DATA YEARBOOK",@@@volume = 56,@@@number = 1,@@@pages = "185--191",@@@year = 2017,@@@publisher = "John Wiley &amp; Sons, Ltd"@@@}</v>
      </c>
      <c r="AB30" s="133" t="str">
        <f t="shared" si="25"/>
        <v>@article {ecprPDY_2018_luxembourg: political development and data for 2017,@@@title = "Luxembourg: Political development and data for 2017",@@@author = "DUMONT, PATRICK and KIES, RAPHAËL",@@@journal = "EUROPEAN JOURNAL OF POLITICAL RESEARCH POLITICAL DATA YEARBOOK",@@@volume = 57,@@@number = 1,@@@pages = "188--194",@@@year = 2018,@@@publisher = "John Wiley &amp; Sons, Ltd"@@@}</v>
      </c>
      <c r="AC30" s="133" t="str">
        <f t="shared" si="25"/>
        <v>@article {ecprPDY_2019_luxembourg: political developments and data in 2018,@@@title = "Luxembourg: Political developments and data in 2018",@@@author = "KIES, RAPHAËL and DUMONT, PATRICK and SCHMIT, DAN",@@@journal = "EUROPEAN JOURNAL OF POLITICAL RESEARCH POLITICAL DATA YEARBOOK",@@@volume = 58,@@@number = 1,@@@pages = "184--193",@@@year = 2019,@@@publisher = "John Wiley &amp; Sons, Ltd"@@@}</v>
      </c>
      <c r="AD30" s="133" t="str">
        <f t="shared" si="25"/>
        <v>@article {ecprPDY_2020_luxembourg: political developments and data in 2019,@@@title = "Luxembourg: Political Developments and Data in 2019",@@@author = "SCHMIT, DAN and DUMONT, PATRICK and KIES, RAPHAËL",@@@journal = "EUROPEAN JOURNAL OF POLITICAL RESEARCH POLITICAL DATA YEARBOOK",@@@volume = 59,@@@number = 1,@@@pages = "245--253",@@@year = 2020,@@@publisher = "John Wiley &amp; Sons, Ltd"@@@}</v>
      </c>
      <c r="AE30" s="133" t="str">
        <f t="shared" si="25"/>
        <v>@article {ecprPDY_2021_luxembourg: political developments and data in 2020,@@@title = "Luxembourg: Political Developments and Data in 2020",@@@author = "Schmit, Dan and Kies, Raphael and Dumont, Patrick",@@@journal = "EUROPEAN JOURNAL OF POLITICAL RESEARCH POLITICAL DATA YEARBOOK",@@@volume = 60,@@@number = 1,@@@pages = "256--263",@@@year = 2021,@@@publisher = "John Wiley &amp; Sons, Ltd"@@@}</v>
      </c>
      <c r="AF30" s="133" t="str">
        <f t="shared" ref="AF30:AH30" si="26">"@article {ecprPDY_"&amp;AF1&amp;"_"&amp;LOWER(MID(AF10,FIND("- ",AF10)+2,999))&amp;","&amp;REPT("@",3)&amp;"title = """&amp;MID(AF10,FIND("- ",AF10)+2,999)&amp;""","&amp;REPT("@",3)&amp;"author = """&amp;IF(AF25&lt;&gt;"",AF25&amp;".",MID(AF4,FIND("- ",AF4)+2,999))&amp;IF(AF26&lt;&gt;""," and "&amp;AF26&amp;".",IF(AF5 = "",""," and "&amp;MID(AF5,FIND("- ",AF5)+2,999)))&amp;IF(AF27&lt;&gt;""," and "&amp;AF27&amp;".",IF(AF6 = "",""," and "&amp;MID(AF6,FIND("- ",AF6)+2,999)))&amp;IF(AF28&lt;&gt;""," and "&amp;AF28&amp;".",IF(AF7 = "",""," and "&amp;MID(AF7,FIND("- ",AF7)+2,999)))&amp;""","&amp;REPT("@",3)&amp;"journal = """&amp;MID(AF11,FIND("- ",AF11)+2,999)&amp;""","&amp;REPT("@",3)&amp;"volume = "&amp;MID(AF12,FIND("- ",AF12)+2,999)&amp;","&amp;REPT("@",3)&amp;"number = "&amp;MID(AF13,FIND("- ",AF13)+2,999)&amp;","&amp;REPT("@",3)&amp;"pages = """&amp;MID(AF18,FIND("- ",AF18)+2,999)&amp;"--"&amp;MID(AF19,FIND("- ",AF19)+2,999)&amp;""","&amp;REPT("@",3)&amp;"year = "&amp;AF1&amp;","&amp;REPT("@",3)&amp;"publisher = """&amp;MID(AF14,FIND("- ",AF14)+2,999)&amp;""""&amp;REPT("@",3)&amp;"}"</f>
        <v>@article {ecprPDY_2022_luxembourg: political developments and data in 2021,@@@title = "Luxembourg: Political Developments and Data in 2021",@@@author = "Dumont, Patrick and Kies, Raphaël",@@@journal = "EUROPEAN JOURNAL OF POLITICAL RESEARCH POLITICAL DATA YEARBOOK",@@@volume = 61,@@@number = 1,@@@pages = "307--316",@@@year = 2022,@@@publisher = "John Wiley &amp; Sons, Ltd"@@@}</v>
      </c>
      <c r="AG30" s="133" t="str">
        <f t="shared" si="26"/>
        <v>@article {ecprPDY_2023_luxembourg: political developments and data in 2022,@@@title = "Luxembourg: Political Developments and Data in 2022",@@@author = "Dumont, Patrick and Kies, Raphael",@@@journal = "EUROPEAN JOURNAL OF POLITICAL RESEARCH POLITICAL DATA YEARBOOK",@@@volume = 62,@@@number = 1,@@@pages = "336--349",@@@year = 2023,@@@publisher = "John Wiley &amp; Sons, Ltd"@@@}</v>
      </c>
      <c r="AH30" s="133" t="str">
        <f t="shared" si="26"/>
        <v>@article {ecprPDY_2024_luxembourg: political developments and data in 2023,@@@title = "Luxembourg: Political Developments and Data in 2023",@@@author = "Dumont, Patrick and Kies, Raphael",@@@journal = "EUROPEAN JOURNAL OF POLITICAL RESEARCH POLITICAL DATA YEARBOOK",@@@volume = 63,@@@number = 1,@@@pages = "294--310",@@@year = 2024,@@@publisher = "John Wiley &amp; Sons, Ltd"@@@}</v>
      </c>
    </row>
  </sheetData>
  <customSheetViews>
    <customSheetView guid="{58E98FBC-18A6-4DF7-8BE5-466B393E75B5}">
      <pane xSplit="1" ySplit="2" topLeftCell="B15" activePane="bottomRight" state="frozen"/>
      <selection pane="bottomRight" activeCell="I39" sqref="I39"/>
      <pageMargins left="0.75" right="0.75" top="1" bottom="1" header="0.5" footer="0.5"/>
      <headerFooter alignWithMargins="0"/>
    </customSheetView>
  </customSheetViews>
  <phoneticPr fontId="0" type="noConversion"/>
  <pageMargins left="0.75" right="0.75" top="1" bottom="1" header="0.5" footer="0.5"/>
  <pageSetup orientation="portrait" verticalDpi="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rgb="FF5A5A5A"/>
  </sheetPr>
  <dimension ref="A1:M14"/>
  <sheetViews>
    <sheetView zoomScaleNormal="100" workbookViewId="0">
      <pane xSplit="1" ySplit="1" topLeftCell="B2" activePane="bottomRight" state="frozen"/>
      <selection activeCell="B3" sqref="B3"/>
      <selection pane="topRight" activeCell="B3" sqref="B3"/>
      <selection pane="bottomLeft" activeCell="B3" sqref="B3"/>
      <selection pane="bottomRight"/>
    </sheetView>
  </sheetViews>
  <sheetFormatPr defaultColWidth="9.08984375" defaultRowHeight="13.5" customHeight="1"/>
  <cols>
    <col min="1" max="1" width="9.08984375" style="2"/>
    <col min="2" max="4" width="10.36328125" style="2" customWidth="1"/>
    <col min="5" max="16384" width="9.08984375" style="2"/>
  </cols>
  <sheetData>
    <row r="1" spans="1:13" ht="13.5" customHeight="1">
      <c r="A1" s="70" t="s">
        <v>42</v>
      </c>
      <c r="B1" s="70" t="s">
        <v>43</v>
      </c>
      <c r="C1" s="70" t="s">
        <v>44</v>
      </c>
      <c r="D1" s="70" t="s">
        <v>45</v>
      </c>
      <c r="E1" s="70" t="s">
        <v>46</v>
      </c>
      <c r="F1" s="70" t="s">
        <v>47</v>
      </c>
      <c r="G1" s="70" t="s">
        <v>48</v>
      </c>
      <c r="H1" s="70" t="s">
        <v>49</v>
      </c>
      <c r="I1" s="12"/>
      <c r="J1" s="12"/>
      <c r="K1" s="12"/>
      <c r="L1" s="12"/>
      <c r="M1" s="2" t="s">
        <v>118</v>
      </c>
    </row>
    <row r="2" spans="1:13" ht="13.5" customHeight="1">
      <c r="A2" s="70" t="s">
        <v>50</v>
      </c>
      <c r="B2" s="70" t="s">
        <v>130</v>
      </c>
      <c r="C2" s="70" t="s">
        <v>51</v>
      </c>
      <c r="D2" s="70" t="s">
        <v>52</v>
      </c>
      <c r="E2" s="70" t="s">
        <v>53</v>
      </c>
      <c r="F2" s="70" t="s">
        <v>54</v>
      </c>
      <c r="G2" s="70" t="s">
        <v>55</v>
      </c>
      <c r="H2" s="133" t="s">
        <v>219</v>
      </c>
      <c r="I2" s="12"/>
      <c r="J2" s="12"/>
      <c r="K2" s="12"/>
      <c r="L2" s="12"/>
    </row>
    <row r="3" spans="1:13" ht="13.5" customHeight="1">
      <c r="A3" s="70" t="s">
        <v>56</v>
      </c>
      <c r="B3" s="134" t="s">
        <v>650</v>
      </c>
      <c r="C3" s="134" t="s">
        <v>651</v>
      </c>
      <c r="D3" s="135" t="s">
        <v>652</v>
      </c>
      <c r="E3" s="135" t="s">
        <v>653</v>
      </c>
      <c r="F3" s="134" t="s">
        <v>654</v>
      </c>
      <c r="G3" s="134" t="s">
        <v>655</v>
      </c>
      <c r="H3" s="136"/>
      <c r="I3" s="12"/>
      <c r="J3" s="12"/>
      <c r="K3" s="12"/>
      <c r="L3" s="12"/>
    </row>
    <row r="14" spans="1:13" ht="13.5" customHeight="1">
      <c r="A14" s="71"/>
    </row>
  </sheetData>
  <customSheetViews>
    <customSheetView guid="{58E98FBC-18A6-4DF7-8BE5-466B393E75B5}">
      <pane xSplit="1" ySplit="1" topLeftCell="B2" activePane="bottomRight" state="frozen"/>
      <selection pane="bottomRight" activeCell="G33" sqref="G33"/>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rgb="FF5A5A5A"/>
  </sheetPr>
  <dimension ref="A1:B35"/>
  <sheetViews>
    <sheetView zoomScaleNormal="100" workbookViewId="0"/>
  </sheetViews>
  <sheetFormatPr defaultColWidth="9.08984375" defaultRowHeight="12.5"/>
  <cols>
    <col min="1" max="1" width="14.453125" style="128" customWidth="1"/>
    <col min="2" max="16384" width="9.08984375" style="128"/>
  </cols>
  <sheetData>
    <row r="1" spans="1:2">
      <c r="A1" s="66" t="s">
        <v>225</v>
      </c>
      <c r="B1" s="95" t="s">
        <v>226</v>
      </c>
    </row>
    <row r="2" spans="1:2">
      <c r="A2" s="66" t="s">
        <v>227</v>
      </c>
      <c r="B2" s="95" t="s">
        <v>228</v>
      </c>
    </row>
    <row r="3" spans="1:2">
      <c r="A3" s="66" t="s">
        <v>229</v>
      </c>
      <c r="B3" s="95" t="s">
        <v>230</v>
      </c>
    </row>
    <row r="4" spans="1:2">
      <c r="A4" s="66" t="s">
        <v>231</v>
      </c>
      <c r="B4" s="95" t="s">
        <v>232</v>
      </c>
    </row>
    <row r="5" spans="1:2">
      <c r="A5" s="66" t="s">
        <v>233</v>
      </c>
      <c r="B5" s="95" t="s">
        <v>234</v>
      </c>
    </row>
    <row r="6" spans="1:2">
      <c r="A6" s="66" t="s">
        <v>235</v>
      </c>
      <c r="B6" s="95" t="s">
        <v>236</v>
      </c>
    </row>
    <row r="7" spans="1:2">
      <c r="A7" s="66" t="s">
        <v>237</v>
      </c>
      <c r="B7" s="95" t="s">
        <v>238</v>
      </c>
    </row>
    <row r="8" spans="1:2">
      <c r="A8" s="66" t="s">
        <v>239</v>
      </c>
      <c r="B8" s="95" t="s">
        <v>240</v>
      </c>
    </row>
    <row r="9" spans="1:2">
      <c r="A9" s="66" t="s">
        <v>241</v>
      </c>
      <c r="B9" s="95" t="s">
        <v>242</v>
      </c>
    </row>
    <row r="10" spans="1:2">
      <c r="A10" s="66" t="s">
        <v>243</v>
      </c>
      <c r="B10" s="95" t="s">
        <v>244</v>
      </c>
    </row>
    <row r="11" spans="1:2">
      <c r="A11" s="66" t="s">
        <v>245</v>
      </c>
      <c r="B11" s="95" t="s">
        <v>246</v>
      </c>
    </row>
    <row r="12" spans="1:2">
      <c r="A12" s="66" t="s">
        <v>247</v>
      </c>
      <c r="B12" s="95" t="s">
        <v>248</v>
      </c>
    </row>
    <row r="13" spans="1:2">
      <c r="A13" s="67" t="s">
        <v>249</v>
      </c>
      <c r="B13" s="95" t="s">
        <v>236</v>
      </c>
    </row>
    <row r="14" spans="1:2">
      <c r="A14" s="66" t="s">
        <v>250</v>
      </c>
      <c r="B14" s="95" t="s">
        <v>238</v>
      </c>
    </row>
    <row r="15" spans="1:2">
      <c r="A15" s="66" t="s">
        <v>251</v>
      </c>
      <c r="B15" s="95" t="s">
        <v>240</v>
      </c>
    </row>
    <row r="16" spans="1:2">
      <c r="A16" s="66" t="s">
        <v>252</v>
      </c>
      <c r="B16" s="95" t="s">
        <v>253</v>
      </c>
    </row>
    <row r="17" spans="1:2">
      <c r="A17" s="66" t="s">
        <v>254</v>
      </c>
      <c r="B17" s="95" t="s">
        <v>255</v>
      </c>
    </row>
    <row r="18" spans="1:2">
      <c r="A18" s="66" t="s">
        <v>256</v>
      </c>
      <c r="B18" s="95" t="s">
        <v>257</v>
      </c>
    </row>
    <row r="19" spans="1:2">
      <c r="A19" s="66" t="s">
        <v>258</v>
      </c>
      <c r="B19" s="95" t="s">
        <v>259</v>
      </c>
    </row>
    <row r="20" spans="1:2">
      <c r="A20" s="66" t="s">
        <v>260</v>
      </c>
      <c r="B20" s="95" t="s">
        <v>261</v>
      </c>
    </row>
    <row r="21" spans="1:2">
      <c r="A21" s="66" t="s">
        <v>262</v>
      </c>
      <c r="B21" s="95" t="s">
        <v>263</v>
      </c>
    </row>
    <row r="22" spans="1:2">
      <c r="A22" s="66" t="s">
        <v>264</v>
      </c>
      <c r="B22" s="95" t="s">
        <v>265</v>
      </c>
    </row>
    <row r="23" spans="1:2">
      <c r="A23" s="66" t="s">
        <v>266</v>
      </c>
      <c r="B23" s="95" t="s">
        <v>287</v>
      </c>
    </row>
    <row r="24" spans="1:2">
      <c r="A24" s="66" t="s">
        <v>267</v>
      </c>
      <c r="B24" s="95" t="s">
        <v>288</v>
      </c>
    </row>
    <row r="25" spans="1:2">
      <c r="A25" s="66" t="s">
        <v>268</v>
      </c>
      <c r="B25" s="95" t="s">
        <v>289</v>
      </c>
    </row>
    <row r="26" spans="1:2">
      <c r="A26" s="66" t="s">
        <v>269</v>
      </c>
      <c r="B26" s="95" t="s">
        <v>270</v>
      </c>
    </row>
    <row r="27" spans="1:2">
      <c r="A27" s="66" t="s">
        <v>271</v>
      </c>
      <c r="B27" s="95" t="s">
        <v>272</v>
      </c>
    </row>
    <row r="28" spans="1:2">
      <c r="A28" s="66" t="s">
        <v>273</v>
      </c>
      <c r="B28" s="95" t="s">
        <v>274</v>
      </c>
    </row>
    <row r="29" spans="1:2">
      <c r="A29" s="66" t="s">
        <v>290</v>
      </c>
      <c r="B29" s="95" t="s">
        <v>291</v>
      </c>
    </row>
    <row r="30" spans="1:2">
      <c r="A30" s="66" t="s">
        <v>275</v>
      </c>
      <c r="B30" s="95" t="s">
        <v>276</v>
      </c>
    </row>
    <row r="31" spans="1:2">
      <c r="A31" s="66" t="s">
        <v>277</v>
      </c>
      <c r="B31" s="95" t="s">
        <v>278</v>
      </c>
    </row>
    <row r="32" spans="1:2">
      <c r="A32" s="66" t="s">
        <v>279</v>
      </c>
      <c r="B32" s="95" t="s">
        <v>280</v>
      </c>
    </row>
    <row r="33" spans="1:2">
      <c r="A33" s="66" t="s">
        <v>281</v>
      </c>
      <c r="B33" s="95" t="s">
        <v>282</v>
      </c>
    </row>
    <row r="34" spans="1:2">
      <c r="A34" s="66" t="s">
        <v>283</v>
      </c>
      <c r="B34" s="95" t="s">
        <v>284</v>
      </c>
    </row>
    <row r="35" spans="1:2">
      <c r="A35" s="66" t="s">
        <v>285</v>
      </c>
      <c r="B35" s="95" t="s">
        <v>286</v>
      </c>
    </row>
  </sheetData>
  <sortState xmlns:xlrd2="http://schemas.microsoft.com/office/spreadsheetml/2017/richdata2" ref="A1:B22">
    <sortCondition ref="B1:B22"/>
  </sortState>
  <customSheetViews>
    <customSheetView guid="{58E98FBC-18A6-4DF7-8BE5-466B393E75B5}">
      <selection activeCell="B1" sqref="B1"/>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rgb="FF5A5A5A"/>
  </sheetPr>
  <dimension ref="A1:V31"/>
  <sheetViews>
    <sheetView zoomScaleNormal="100" workbookViewId="0"/>
  </sheetViews>
  <sheetFormatPr defaultColWidth="9.08984375" defaultRowHeight="10.5"/>
  <cols>
    <col min="1" max="1" width="9.08984375" style="137"/>
    <col min="2" max="2" width="173.453125" style="137" customWidth="1"/>
    <col min="3" max="16384" width="9.08984375" style="137"/>
  </cols>
  <sheetData>
    <row r="1" spans="1:3">
      <c r="A1" s="70"/>
      <c r="B1" s="70" t="s">
        <v>220</v>
      </c>
    </row>
    <row r="2" spans="1:3">
      <c r="A2" s="70" t="s">
        <v>221</v>
      </c>
      <c r="B2" s="138">
        <f>INDEX(parlvotes_lh!C4:JB4,MATCH(9.99999999999999E+307,parlvotes_lh!C4:JB4))</f>
        <v>286739</v>
      </c>
    </row>
    <row r="3" spans="1:3">
      <c r="A3" s="70" t="s">
        <v>222</v>
      </c>
      <c r="B3" s="138" t="str">
        <f>LOOKUP(2,1/(1-ISBLANK(info_cites!A23:ZW23)),info_cites!A23:ZW23)</f>
        <v>TY  - JOUR
TI  - Luxembourg: Political Developments and Data in 2023
AU1  - Dumont, Patrick
AU2  - Kies, Raphael
VL  - 63
JO  - EUROPEAN JOURNAL OF POLITICAL RESEARCH POLITICAL DATA YEARBOOK
IS  - 1
SP  - 294
EP  - 310
PY  - 2024
PB - John Wiley &amp; Sons, Ltd
UR  - https:/onlinelibrary.wiley.com/doi/10.1111/2047-8852.12466/full</v>
      </c>
      <c r="C3" s="139"/>
    </row>
    <row r="4" spans="1:3">
      <c r="A4" s="70" t="s">
        <v>223</v>
      </c>
      <c r="B4" s="138" t="str">
        <f>LOOKUP(2,1/(1-ISBLANK(info_cites!A24:ZW24)),info_cites!A24:ZW24)</f>
        <v>@article {ecprPDY_2024_luxembourg: political developments and data in 2023,
title = "Luxembourg: Political Developments and Data in 2023",
author = "Dumont, Patrick and Kies, Raphael",
journal = "EUROPEAN JOURNAL OF POLITICAL RESEARCH POLITICAL DATA YEARBOOK",
volume = 63,
number = 1,
pages = "294--310",
year = 2024,
publisher = "John Wiley &amp; Sons, Ltd"
}</v>
      </c>
    </row>
    <row r="6" spans="1:3">
      <c r="A6" s="70" t="s">
        <v>222</v>
      </c>
      <c r="B6" s="138" t="str">
        <f>"TY  - JOUR"</f>
        <v>TY  - JOUR</v>
      </c>
    </row>
    <row r="7" spans="1:3">
      <c r="A7" s="70"/>
      <c r="B7" s="138" t="str">
        <f>info_cites!W10</f>
        <v>TI  - Luxembourg</v>
      </c>
    </row>
    <row r="8" spans="1:3">
      <c r="A8" s="70"/>
      <c r="B8" s="138" t="str">
        <f>info_cites!W4</f>
        <v>AU  - Dumont, Patrick</v>
      </c>
    </row>
    <row r="9" spans="1:3">
      <c r="A9" s="70"/>
      <c r="B9" s="138" t="str">
        <f>IF(info_cites!W5="","",info_cites!W5)</f>
        <v>AU  - Kies, Raphaël</v>
      </c>
    </row>
    <row r="10" spans="1:3">
      <c r="A10" s="70"/>
      <c r="B10" s="138" t="str">
        <f>IF(info_cites!W6="","",info_cites!W6)</f>
        <v>AU  - Poirier, Philippe</v>
      </c>
    </row>
    <row r="11" spans="1:3">
      <c r="A11" s="70"/>
      <c r="B11" s="138" t="str">
        <f>IF(info_cites!W7="","",info_cites!W7)</f>
        <v/>
      </c>
    </row>
    <row r="12" spans="1:3">
      <c r="A12" s="70"/>
      <c r="B12" s="138" t="str">
        <f>IF(info_cites!W8="","",info_cites!W8)</f>
        <v/>
      </c>
    </row>
    <row r="13" spans="1:3">
      <c r="A13" s="70"/>
      <c r="B13" s="138" t="str">
        <f>info_cites!W12</f>
        <v>VL  - 52</v>
      </c>
    </row>
    <row r="14" spans="1:3">
      <c r="A14" s="70"/>
      <c r="B14" s="138" t="str">
        <f>info_cites!W11</f>
        <v>JO  - EUROPEAN JOURNAL OF POLITICAL RESEARCH POLITICAL DATA YEARBOOK</v>
      </c>
    </row>
    <row r="15" spans="1:3">
      <c r="A15" s="70"/>
      <c r="B15" s="138" t="str">
        <f>info_cites!W13</f>
        <v>IS  - 1</v>
      </c>
    </row>
    <row r="16" spans="1:3">
      <c r="A16" s="70"/>
      <c r="B16" s="138" t="str">
        <f>info_cites!W18</f>
        <v>SP  - 152</v>
      </c>
    </row>
    <row r="17" spans="1:22">
      <c r="A17" s="70"/>
      <c r="B17" s="138" t="str">
        <f>info_cites!W19</f>
        <v>EP  - 157</v>
      </c>
    </row>
    <row r="18" spans="1:22">
      <c r="A18" s="70"/>
      <c r="B18" s="138" t="str">
        <f>info_cites!W20</f>
        <v>PY  - 2013</v>
      </c>
    </row>
    <row r="19" spans="1:22">
      <c r="A19" s="70"/>
      <c r="B19" s="138" t="str">
        <f>info_cites!W14</f>
        <v>PB  - John Wiley &amp; Sons, Ltd</v>
      </c>
    </row>
    <row r="20" spans="1:22">
      <c r="A20" s="70"/>
      <c r="B20" s="138" t="str">
        <f>LEFT(info_cites!W16,13)&amp;"onlinelibrary.wiley.com/doi/"&amp;MID(info_cites!W17,7,999)&amp;"/full"</f>
        <v>UR  - https:/onlinelibrary.wiley.com/doi/10.1111/2047-8852.12021/full</v>
      </c>
    </row>
    <row r="22" spans="1:22">
      <c r="A22" s="70" t="s">
        <v>223</v>
      </c>
      <c r="B22" s="138" t="str">
        <f>"@article {ecprPDY_"&amp;info_cites!W1&amp;"_"&amp;LOWER(MID(info_cites!W10,FIND("- ",info_cites!W10)+2,999))&amp;","</f>
        <v>@article {ecprPDY_2013_luxembourg,</v>
      </c>
    </row>
    <row r="23" spans="1:22">
      <c r="A23" s="70"/>
      <c r="B23" s="138" t="str">
        <f>"title = """&amp;MID(info_cites!W10,FIND("- ",info_cites!W10)+2,999)&amp;""","</f>
        <v>title = "Luxembourg",</v>
      </c>
    </row>
    <row r="24" spans="1:22">
      <c r="A24" s="70"/>
      <c r="B24" s="138" t="str">
        <f>"author = """&amp;IF(info_cites!W25&lt;&gt;"",info_cites!W25&amp;".",MID(info_cites!W4,FIND("- ",info_cites!W4)+2,999))&amp;IF(info_cites!W26&lt;&gt;""," and "&amp;info_cites!W26&amp;".",IF(info_cites!W5 = "",""," and "&amp;MID(info_cites!W5,FIND("- ",info_cites!W5)+2,999)))&amp;IF(info_cites!W27&lt;&gt;""," and "&amp;info_cites!W27&amp;".",IF(info_cites!W6 = "",""," and "&amp;MID(info_cites!W6,FIND("- ",info_cites!W6)+2,999)))&amp;IF(info_cites!W28&lt;&gt;""," and "&amp;info_cites!W28&amp;".",IF(info_cites!W7 = "",""," and "&amp;MID(info_cites!W7,FIND("- ",info_cites!W7)+2,999)))&amp;""","</f>
        <v>author = "Dumont, Patrick and Kies, Raphaël and Poirier, Philippe",</v>
      </c>
    </row>
    <row r="25" spans="1:22">
      <c r="A25" s="70"/>
      <c r="B25" s="138" t="str">
        <f>"journal = """&amp;MID(info_cites!W11,FIND("- ",info_cites!W11)+2,999)&amp;""","</f>
        <v>journal = "EUROPEAN JOURNAL OF POLITICAL RESEARCH POLITICAL DATA YEARBOOK",</v>
      </c>
    </row>
    <row r="26" spans="1:22">
      <c r="A26" s="70"/>
      <c r="B26" s="138" t="str">
        <f>"volume = "&amp;MID(info_cites!W12,FIND("- ",info_cites!W12)+2,999)&amp;","</f>
        <v>volume = 52,</v>
      </c>
    </row>
    <row r="27" spans="1:22">
      <c r="A27" s="70"/>
      <c r="B27" s="138" t="str">
        <f>"number = "&amp;MID(info_cites!W13,FIND("- ",info_cites!W13)+2,999)&amp;","</f>
        <v>number = 1,</v>
      </c>
    </row>
    <row r="28" spans="1:22">
      <c r="A28" s="70"/>
      <c r="B28" s="138" t="str">
        <f>"pages = """&amp;MID(info_cites!W18,FIND("- ",info_cites!W18)+2,999)&amp;"--"&amp;MID(info_cites!W19,FIND("- ",info_cites!W19)+2,999)&amp;""","</f>
        <v>pages = "152--157",</v>
      </c>
    </row>
    <row r="29" spans="1:22">
      <c r="A29" s="70"/>
      <c r="B29" s="138" t="str">
        <f>"year = "&amp;info_cites!W1&amp;","</f>
        <v>year = 2013,</v>
      </c>
    </row>
    <row r="30" spans="1:22">
      <c r="A30" s="70"/>
      <c r="B30" s="138" t="str">
        <f>"publisher = """&amp;MID(info_cites!W14,FIND("- ",info_cites!W14)+2,999)&amp;""""</f>
        <v>publisher = "John Wiley &amp; Sons, Ltd"</v>
      </c>
      <c r="V30" s="137" t="e">
        <f>"@article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#VALUE!</v>
      </c>
    </row>
    <row r="31" spans="1:22">
      <c r="A31" s="70"/>
      <c r="B31" s="138" t="str">
        <f>"}"</f>
        <v>}</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5">
    <tabColor theme="1" tint="0.34998626667073579"/>
  </sheetPr>
  <dimension ref="A1:AL201"/>
  <sheetViews>
    <sheetView zoomScaleNormal="100" workbookViewId="0"/>
  </sheetViews>
  <sheetFormatPr defaultColWidth="8.90625" defaultRowHeight="13.5" customHeight="1"/>
  <cols>
    <col min="1" max="2" width="18.54296875" style="128" customWidth="1"/>
    <col min="3" max="3" width="17.36328125" style="128" customWidth="1"/>
    <col min="4" max="4" width="34.90625" style="128" customWidth="1"/>
    <col min="5" max="9" width="11.90625" style="128" customWidth="1"/>
    <col min="10" max="31" width="5.90625" style="128" customWidth="1"/>
    <col min="32" max="16384" width="8.90625" style="128"/>
  </cols>
  <sheetData>
    <row r="1" spans="1:29" ht="21">
      <c r="A1" s="161" t="s">
        <v>751</v>
      </c>
      <c r="B1" s="162" t="s">
        <v>752</v>
      </c>
      <c r="C1" s="162" t="s">
        <v>753</v>
      </c>
      <c r="D1" s="162" t="s">
        <v>14</v>
      </c>
      <c r="E1" s="162" t="s">
        <v>754</v>
      </c>
      <c r="F1" s="162" t="s">
        <v>755</v>
      </c>
      <c r="G1" s="162" t="s">
        <v>756</v>
      </c>
      <c r="H1" s="162" t="s">
        <v>757</v>
      </c>
      <c r="I1" s="162" t="s">
        <v>758</v>
      </c>
      <c r="J1" s="163">
        <f>IF(ISERROR(VLOOKUP("Election Start Date:",parlvotes_lh!$A$1:$ZZ$1,3,FALSE))=TRUE,"",IF(VLOOKUP("Election Start Date:",parlvotes_lh!$A$1:$ZZ$1,3,FALSE)=0,"",VLOOKUP("Election Start Date:",parlvotes_lh!$A$1:$ZZ$1,3,FALSE)))</f>
        <v>34497</v>
      </c>
      <c r="K1" s="163">
        <f>IF(ISERROR(VLOOKUP("Election Start Date:",parlvotes_lh!$A$1:$ZZ$1,23,FALSE))=TRUE,"",IF(VLOOKUP("Election Start Date:",parlvotes_lh!$A$1:$ZZ$1,23,FALSE)=0,"",VLOOKUP("Election Start Date:",parlvotes_lh!$A$1:$ZZ$1,23,FALSE)))</f>
        <v>36324</v>
      </c>
      <c r="L1" s="163">
        <f>IF(ISERROR(VLOOKUP("Election Start Date:",parlvotes_lh!$A$1:$ZZ$1,43,FALSE))=TRUE,"",IF(VLOOKUP("Election Start Date:",parlvotes_lh!$A$1:$ZZ$1,43,FALSE)=0,"",VLOOKUP("Election Start Date:",parlvotes_lh!$A$1:$ZZ$1,43,FALSE)))</f>
        <v>38151</v>
      </c>
      <c r="M1" s="163">
        <f>IF(ISERROR(VLOOKUP("Election Start Date:",parlvotes_lh!$A$1:$ZZ$1,63,FALSE))=TRUE,"",IF(VLOOKUP("Election Start Date:",parlvotes_lh!$A$1:$ZZ$1,63,FALSE)=0,"",VLOOKUP("Election Start Date:",parlvotes_lh!$A$1:$ZZ$1,63,FALSE)))</f>
        <v>39971</v>
      </c>
      <c r="N1" s="163">
        <f>IF(ISERROR(VLOOKUP("Election Start Date:",parlvotes_lh!$A$1:$ZZ$1,83,FALSE))=TRUE,"",IF(VLOOKUP("Election Start Date:",parlvotes_lh!$A$1:$ZZ$1,83,FALSE)=0,"",VLOOKUP("Election Start Date:",parlvotes_lh!$A$1:$ZZ$1,83,FALSE)))</f>
        <v>41567</v>
      </c>
      <c r="O1" s="163">
        <f>IF(ISERROR(VLOOKUP("Election Start Date:",parlvotes_lh!$A$1:$ZZ$1,103,FALSE))=TRUE,"",IF(VLOOKUP("Election Start Date:",parlvotes_lh!$A$1:$ZZ$1,103,FALSE)=0,"",VLOOKUP("Election Start Date:",parlvotes_lh!$A$1:$ZZ$1,103,FALSE)))</f>
        <v>43387</v>
      </c>
      <c r="P1" s="163">
        <f>IF(ISERROR(VLOOKUP("Election Start Date:",parlvotes_lh!$A$1:$ZZ$1,123,FALSE))=TRUE,"",IF(VLOOKUP("Election Start Date:",parlvotes_lh!$A$1:$ZZ$1,123,FALSE)=0,"",VLOOKUP("Election Start Date:",parlvotes_lh!$A$1:$ZZ$1,123,FALSE)))</f>
        <v>45201</v>
      </c>
      <c r="Q1" s="163" t="str">
        <f>IF(ISERROR(VLOOKUP("Election Start Date:",parlvotes_lh!$A$1:$ZZ$1,143,FALSE))=TRUE,"",IF(VLOOKUP("Election Start Date:",parlvotes_lh!$A$1:$ZZ$1,143,FALSE)=0,"",VLOOKUP("Election Start Date:",parlvotes_lh!$A$1:$ZZ$1,143,FALSE)))</f>
        <v/>
      </c>
      <c r="R1" s="163" t="str">
        <f>IF(ISERROR(VLOOKUP("Election Start Date:",parlvotes_lh!$A$1:$ZZ$1,163,FALSE))=TRUE,"",IF(VLOOKUP("Election Start Date:",parlvotes_lh!$A$1:$ZZ$1,163,FALSE)=0,"",VLOOKUP("Election Start Date:",parlvotes_lh!$A$1:$ZZ$1,163,FALSE)))</f>
        <v/>
      </c>
      <c r="S1" s="163" t="str">
        <f>IF(ISERROR(VLOOKUP("Election Start Date:",parlvotes_lh!$A$1:$ZZ$1,183,FALSE))=TRUE,"",IF(VLOOKUP("Election Start Date:",parlvotes_lh!$A$1:$ZZ$1,183,FALSE)=0,"",VLOOKUP("Election Start Date:",parlvotes_lh!$A$1:$ZZ$1,183,FALSE)))</f>
        <v/>
      </c>
      <c r="T1" s="163" t="str">
        <f>IF(ISERROR(VLOOKUP("Election Start Date:",parlvotes_lh!$A$1:$ZZ$1,203,FALSE))=TRUE,"",IF(VLOOKUP("Election Start Date:",parlvotes_lh!$A$1:$ZZ$1,203,FALSE)=0,"",VLOOKUP("Election Start Date:",parlvotes_lh!$A$1:$ZZ$1,203,FALSE)))</f>
        <v/>
      </c>
      <c r="U1" s="163" t="str">
        <f>IF(ISERROR(VLOOKUP("Election Start Date:",parlvotes_lh!$A$1:$ZZ$1,223,FALSE))=TRUE,"",IF(VLOOKUP("Election Start Date:",parlvotes_lh!$A$1:$ZZ$1,223,FALSE)=0,"",VLOOKUP("Election Start Date:",parlvotes_lh!$A$1:$ZZ$1,223,FALSE)))</f>
        <v/>
      </c>
      <c r="V1" s="163" t="str">
        <f>IF(ISERROR(VLOOKUP("Election Start Date:",parlvotes_lh!$A$1:$ZZ$1,243,FALSE))=TRUE,"",IF(VLOOKUP("Election Start Date:",parlvotes_lh!$A$1:$ZZ$1,243,FALSE)=0,"",VLOOKUP("Election Start Date:",parlvotes_lh!$A$1:$ZZ$1,243,FALSE)))</f>
        <v/>
      </c>
      <c r="W1" s="163" t="str">
        <f>IF(ISERROR(VLOOKUP("Election Start Date:",parlvotes_lh!$A$1:$ZZ$1,263,FALSE))=TRUE,"",IF(VLOOKUP("Election Start Date:",parlvotes_lh!$A$1:$ZZ$1,263,FALSE)=0,"",VLOOKUP("Election Start Date:",parlvotes_lh!$A$1:$ZZ$1,263,FALSE)))</f>
        <v/>
      </c>
      <c r="X1" s="163" t="str">
        <f>IF(ISERROR(VLOOKUP("Election Start Date:",parlvotes_lh!$A$1:$ZZ$1,283,FALSE))=TRUE,"",IF(VLOOKUP("Election Start Date:",parlvotes_lh!$A$1:$ZZ$1,283,FALSE)=0,"",VLOOKUP("Election Start Date:",parlvotes_lh!$A$1:$ZZ$1,283,FALSE)))</f>
        <v/>
      </c>
      <c r="Y1" s="163" t="str">
        <f>IF(ISERROR(VLOOKUP("Election Start Date:",parlvotes_lh!$A$1:$ZZ$1,303,FALSE))=TRUE,"",IF(VLOOKUP("Election Start Date:",parlvotes_lh!$A$1:$ZZ$1,303,FALSE)=0,"",VLOOKUP("Election Start Date:",parlvotes_lh!$A$1:$ZZ$1,303,FALSE)))</f>
        <v/>
      </c>
      <c r="Z1" s="163" t="str">
        <f>IF(ISERROR(VLOOKUP("Election Start Date:",parlvotes_lh!$A$1:$ZZ$1,323,FALSE))=TRUE,"",IF(VLOOKUP("Election Start Date:",parlvotes_lh!$A$1:$ZZ$1,323,FALSE)=0,"",VLOOKUP("Election Start Date:",parlvotes_lh!$A$1:$ZZ$1,323,FALSE)))</f>
        <v/>
      </c>
      <c r="AA1" s="163" t="str">
        <f>IF(ISERROR(VLOOKUP("Election Start Date:",parlvotes_lh!$A$1:$ZZ$1,343,FALSE))=TRUE,"",IF(VLOOKUP("Election Start Date:",parlvotes_lh!$A$1:$ZZ$1,343,FALSE)=0,"",VLOOKUP("Election Start Date:",parlvotes_lh!$A$1:$ZZ$1,343,FALSE)))</f>
        <v/>
      </c>
      <c r="AB1" s="163" t="str">
        <f>IF(ISERROR(VLOOKUP("Election Start Date:",parlvotes_lh!$A$1:$ZZ$1,363,FALSE))=TRUE,"",IF(VLOOKUP("Election Start Date:",parlvotes_lh!$A$1:$ZZ$1,363,FALSE)=0,"",VLOOKUP("Election Start Date:",parlvotes_lh!$A$1:$ZZ$1,363,FALSE)))</f>
        <v/>
      </c>
      <c r="AC1" s="163" t="str">
        <f>IF(ISERROR(VLOOKUP("Election Start Date:",parlvotes_lh!$A$1:$ZZ$1,383,FALSE))=TRUE,"",IF(VLOOKUP("Election Start Date:",parlvotes_lh!$A$1:$ZZ$1,383,FALSE)=0,"",VLOOKUP("Election Start Date:",parlvotes_lh!$A$1:$ZZ$1,383,FALSE)))</f>
        <v/>
      </c>
    </row>
    <row r="2" spans="1:29" ht="13.5" customHeight="1">
      <c r="A2" s="164" t="str">
        <f>IF(info_parties!A2="","",info_parties!A2)</f>
        <v>lu_csv01</v>
      </c>
      <c r="B2" s="95" t="str">
        <f>IF(A2="","",MID(info_weblinks!$C$3,32,3))</f>
        <v>lux</v>
      </c>
      <c r="C2" s="95" t="str">
        <f>IF(info_parties!G2="","",info_parties!G2)</f>
        <v>Christian Social Party</v>
      </c>
      <c r="D2" s="95" t="str">
        <f>IF(info_parties!K2="","",info_parties!K2)</f>
        <v>Chrestlech-Sozial Vollekspartei</v>
      </c>
      <c r="E2" s="95" t="str">
        <f>IF(info_parties!H2="","",info_parties!H2)</f>
        <v>CSV</v>
      </c>
      <c r="F2" s="165">
        <f t="shared" ref="F2:F65" si="0">IF(MAX(J2:AC2)=0,"",INDEX(J$1:AC$1,MATCH(TRUE,INDEX((J2:AC2&lt;&gt;""),0),0)))</f>
        <v>34497</v>
      </c>
      <c r="G2" s="166">
        <f t="shared" ref="G2:G65" si="1">IF(MAX(J2:AC2)=0,"",INDEX(J$1:AC$1,1,MATCH(LOOKUP(9.99+307,J2:AC2),J2:AC2,0)))</f>
        <v>45201</v>
      </c>
      <c r="H2" s="167">
        <f t="shared" ref="H2:H65" si="2">IF(MAX(J2:AC2)=0,"",MAX(J2:AC2))</f>
        <v>0.38040000000000002</v>
      </c>
      <c r="I2" s="168">
        <f t="shared" ref="I2:I65" si="3">IF(H2="","",INDEX(J$1:AC$1,1,MATCH(H2,J2:AC2,0)))</f>
        <v>39971</v>
      </c>
      <c r="J2" s="169">
        <f>IF(ISERROR(VLOOKUP($A2,parlvotes_lh!$A$11:$ZZ$200,6,FALSE))=TRUE,"",IF(VLOOKUP($A2,parlvotes_lh!$A$11:$ZZ$200,6,FALSE)=0,"",VLOOKUP($A2,parlvotes_lh!$A$11:$ZZ$200,6,FALSE)))</f>
        <v>0.30299999999999999</v>
      </c>
      <c r="K2" s="169">
        <f>IF(ISERROR(VLOOKUP($A2,parlvotes_lh!$A$11:$ZZ$200,26,FALSE))=TRUE,"",IF(VLOOKUP($A2,parlvotes_lh!$A$11:$ZZ$200,26,FALSE)=0,"",VLOOKUP($A2,parlvotes_lh!$A$11:$ZZ$200,26,FALSE)))</f>
        <v>0.30100000000000005</v>
      </c>
      <c r="L2" s="169">
        <f>IF(ISERROR(VLOOKUP($A2,parlvotes_lh!$A$11:$ZZ$200,46,FALSE))=TRUE,"",IF(VLOOKUP($A2,parlvotes_lh!$A$11:$ZZ$200,46,FALSE)=0,"",VLOOKUP($A2,parlvotes_lh!$A$11:$ZZ$200,46,FALSE)))</f>
        <v>0.36109999999999998</v>
      </c>
      <c r="M2" s="169">
        <f>IF(ISERROR(VLOOKUP($A2,parlvotes_lh!$A$11:$ZZ$200,66,FALSE))=TRUE,"",IF(VLOOKUP($A2,parlvotes_lh!$A$11:$ZZ$200,66,FALSE)=0,"",VLOOKUP($A2,parlvotes_lh!$A$11:$ZZ$200,66,FALSE)))</f>
        <v>0.38040000000000002</v>
      </c>
      <c r="N2" s="169">
        <f>IF(ISERROR(VLOOKUP($A2,parlvotes_lh!$A$11:$ZZ$200,86,FALSE))=TRUE,"",IF(VLOOKUP($A2,parlvotes_lh!$A$11:$ZZ$200,86,FALSE)=0,"",VLOOKUP($A2,parlvotes_lh!$A$11:$ZZ$200,86,FALSE)))</f>
        <v>0.34053065766061635</v>
      </c>
      <c r="O2" s="169">
        <f>IF(ISERROR(VLOOKUP($A2,parlvotes_lh!$A$11:$ZZ$200,106,FALSE))=TRUE,"",IF(VLOOKUP($A2,parlvotes_lh!$A$11:$ZZ$200,106,FALSE)=0,"",VLOOKUP($A2,parlvotes_lh!$A$11:$ZZ$200,106,FALSE)))</f>
        <v>0.28894526930974568</v>
      </c>
      <c r="P2" s="169">
        <f>IF(ISERROR(VLOOKUP($A2,parlvotes_lh!$A$11:$ZZ$200,126,FALSE))=TRUE,"",IF(VLOOKUP($A2,parlvotes_lh!$A$11:$ZZ$200,126,FALSE)=0,"",VLOOKUP($A2,parlvotes_lh!$A$11:$ZZ$200,126,FALSE)))</f>
        <v>0.27958797288885817</v>
      </c>
      <c r="Q2" s="170" t="str">
        <f>IF(ISERROR(VLOOKUP($A2,parlvotes_lh!$A$11:$ZZ$200,146,FALSE))=TRUE,"",IF(VLOOKUP($A2,parlvotes_lh!$A$11:$ZZ$200,146,FALSE)=0,"",VLOOKUP($A2,parlvotes_lh!$A$11:$ZZ$200,146,FALSE)))</f>
        <v/>
      </c>
      <c r="R2" s="170" t="str">
        <f>IF(ISERROR(VLOOKUP($A2,parlvotes_lh!$A$11:$ZZ$200,166,FALSE))=TRUE,"",IF(VLOOKUP($A2,parlvotes_lh!$A$11:$ZZ$200,166,FALSE)=0,"",VLOOKUP($A2,parlvotes_lh!$A$11:$ZZ$200,166,FALSE)))</f>
        <v/>
      </c>
      <c r="S2" s="170" t="str">
        <f>IF(ISERROR(VLOOKUP($A2,parlvotes_lh!$A$11:$ZZ$200,186,FALSE))=TRUE,"",IF(VLOOKUP($A2,parlvotes_lh!$A$11:$ZZ$200,186,FALSE)=0,"",VLOOKUP($A2,parlvotes_lh!$A$11:$ZZ$200,186,FALSE)))</f>
        <v/>
      </c>
      <c r="T2" s="170" t="str">
        <f>IF(ISERROR(VLOOKUP($A2,parlvotes_lh!$A$11:$ZZ$200,206,FALSE))=TRUE,"",IF(VLOOKUP($A2,parlvotes_lh!$A$11:$ZZ$200,206,FALSE)=0,"",VLOOKUP($A2,parlvotes_lh!$A$11:$ZZ$200,206,FALSE)))</f>
        <v/>
      </c>
      <c r="U2" s="170" t="str">
        <f>IF(ISERROR(VLOOKUP($A2,parlvotes_lh!$A$11:$ZZ$200,226,FALSE))=TRUE,"",IF(VLOOKUP($A2,parlvotes_lh!$A$11:$ZZ$200,226,FALSE)=0,"",VLOOKUP($A2,parlvotes_lh!$A$11:$ZZ$200,226,FALSE)))</f>
        <v/>
      </c>
      <c r="V2" s="170" t="str">
        <f>IF(ISERROR(VLOOKUP($A2,parlvotes_lh!$A$11:$ZZ$200,246,FALSE))=TRUE,"",IF(VLOOKUP($A2,parlvotes_lh!$A$11:$ZZ$200,246,FALSE)=0,"",VLOOKUP($A2,parlvotes_lh!$A$11:$ZZ$200,246,FALSE)))</f>
        <v/>
      </c>
      <c r="W2" s="170" t="str">
        <f>IF(ISERROR(VLOOKUP($A2,parlvotes_lh!$A$11:$ZZ$200,266,FALSE))=TRUE,"",IF(VLOOKUP($A2,parlvotes_lh!$A$11:$ZZ$200,266,FALSE)=0,"",VLOOKUP($A2,parlvotes_lh!$A$11:$ZZ$200,266,FALSE)))</f>
        <v/>
      </c>
      <c r="X2" s="170" t="str">
        <f>IF(ISERROR(VLOOKUP($A2,parlvotes_lh!$A$11:$ZZ$200,286,FALSE))=TRUE,"",IF(VLOOKUP($A2,parlvotes_lh!$A$11:$ZZ$200,286,FALSE)=0,"",VLOOKUP($A2,parlvotes_lh!$A$11:$ZZ$200,286,FALSE)))</f>
        <v/>
      </c>
      <c r="Y2" s="170" t="str">
        <f>IF(ISERROR(VLOOKUP($A2,parlvotes_lh!$A$11:$ZZ$200,306,FALSE))=TRUE,"",IF(VLOOKUP($A2,parlvotes_lh!$A$11:$ZZ$200,306,FALSE)=0,"",VLOOKUP($A2,parlvotes_lh!$A$11:$ZZ$200,306,FALSE)))</f>
        <v/>
      </c>
      <c r="Z2" s="170" t="str">
        <f>IF(ISERROR(VLOOKUP($A2,parlvotes_lh!$A$11:$ZZ$200,326,FALSE))=TRUE,"",IF(VLOOKUP($A2,parlvotes_lh!$A$11:$ZZ$200,326,FALSE)=0,"",VLOOKUP($A2,parlvotes_lh!$A$11:$ZZ$200,326,FALSE)))</f>
        <v/>
      </c>
      <c r="AA2" s="170" t="str">
        <f>IF(ISERROR(VLOOKUP($A2,parlvotes_lh!$A$11:$ZZ$200,346,FALSE))=TRUE,"",IF(VLOOKUP($A2,parlvotes_lh!$A$11:$ZZ$200,346,FALSE)=0,"",VLOOKUP($A2,parlvotes_lh!$A$11:$ZZ$200,346,FALSE)))</f>
        <v/>
      </c>
      <c r="AB2" s="170" t="str">
        <f>IF(ISERROR(VLOOKUP($A2,parlvotes_lh!$A$11:$ZZ$200,366,FALSE))=TRUE,"",IF(VLOOKUP($A2,parlvotes_lh!$A$11:$ZZ$200,366,FALSE)=0,"",VLOOKUP($A2,parlvotes_lh!$A$11:$ZZ$200,366,FALSE)))</f>
        <v/>
      </c>
      <c r="AC2" s="170" t="str">
        <f>IF(ISERROR(VLOOKUP($A2,parlvotes_lh!$A$11:$ZZ$200,386,FALSE))=TRUE,"",IF(VLOOKUP($A2,parlvotes_lh!$A$11:$ZZ$200,386,FALSE)=0,"",VLOOKUP($A2,parlvotes_lh!$A$11:$ZZ$200,386,FALSE)))</f>
        <v/>
      </c>
    </row>
    <row r="3" spans="1:29" ht="13.5" customHeight="1">
      <c r="A3" s="164" t="str">
        <f>IF(info_parties!A3="","",info_parties!A3)</f>
        <v>lu_lsap01</v>
      </c>
      <c r="B3" s="95" t="str">
        <f>IF(A3="","",MID(info_weblinks!$C$3,32,3))</f>
        <v>lux</v>
      </c>
      <c r="C3" s="95" t="str">
        <f>IF(info_parties!G3="","",info_parties!G3)</f>
        <v>Socialist Workers' Party</v>
      </c>
      <c r="D3" s="95" t="str">
        <f>IF(info_parties!K3="","",info_parties!K3)</f>
        <v>Letzebuerger Sozialistesch Arbechterparteil</v>
      </c>
      <c r="E3" s="95" t="str">
        <f>IF(info_parties!H3="","",info_parties!H3)</f>
        <v>LSAP</v>
      </c>
      <c r="F3" s="165">
        <f t="shared" si="0"/>
        <v>34497</v>
      </c>
      <c r="G3" s="166">
        <f t="shared" si="1"/>
        <v>45201</v>
      </c>
      <c r="H3" s="167">
        <f t="shared" si="2"/>
        <v>0.254</v>
      </c>
      <c r="I3" s="168">
        <f t="shared" si="3"/>
        <v>34497</v>
      </c>
      <c r="J3" s="169">
        <f>IF(ISERROR(VLOOKUP($A3,parlvotes_lh!$A$11:$ZZ$200,6,FALSE))=TRUE,"",IF(VLOOKUP($A3,parlvotes_lh!$A$11:$ZZ$200,6,FALSE)=0,"",VLOOKUP($A3,parlvotes_lh!$A$11:$ZZ$200,6,FALSE)))</f>
        <v>0.254</v>
      </c>
      <c r="K3" s="169">
        <f>IF(ISERROR(VLOOKUP($A3,parlvotes_lh!$A$11:$ZZ$200,26,FALSE))=TRUE,"",IF(VLOOKUP($A3,parlvotes_lh!$A$11:$ZZ$200,26,FALSE)=0,"",VLOOKUP($A3,parlvotes_lh!$A$11:$ZZ$200,26,FALSE)))</f>
        <v>0.222</v>
      </c>
      <c r="L3" s="169">
        <f>IF(ISERROR(VLOOKUP($A3,parlvotes_lh!$A$11:$ZZ$200,46,FALSE))=TRUE,"",IF(VLOOKUP($A3,parlvotes_lh!$A$11:$ZZ$200,46,FALSE)=0,"",VLOOKUP($A3,parlvotes_lh!$A$11:$ZZ$200,46,FALSE)))</f>
        <v>0.23370000000000002</v>
      </c>
      <c r="M3" s="169">
        <f>IF(ISERROR(VLOOKUP($A3,parlvotes_lh!$A$11:$ZZ$200,66,FALSE))=TRUE,"",IF(VLOOKUP($A3,parlvotes_lh!$A$11:$ZZ$200,66,FALSE)=0,"",VLOOKUP($A3,parlvotes_lh!$A$11:$ZZ$200,66,FALSE)))</f>
        <v>0.21559999999999999</v>
      </c>
      <c r="N3" s="169">
        <f>IF(ISERROR(VLOOKUP($A3,parlvotes_lh!$A$11:$ZZ$200,86,FALSE))=TRUE,"",IF(VLOOKUP($A3,parlvotes_lh!$A$11:$ZZ$200,86,FALSE)=0,"",VLOOKUP($A3,parlvotes_lh!$A$11:$ZZ$200,86,FALSE)))</f>
        <v>0.19210728833249188</v>
      </c>
      <c r="O3" s="169">
        <f>IF(ISERROR(VLOOKUP($A3,parlvotes_lh!$A$11:$ZZ$200,106,FALSE))=TRUE,"",IF(VLOOKUP($A3,parlvotes_lh!$A$11:$ZZ$200,106,FALSE)=0,"",VLOOKUP($A3,parlvotes_lh!$A$11:$ZZ$200,106,FALSE)))</f>
        <v>0.16773120360132682</v>
      </c>
      <c r="P3" s="169">
        <f>IF(ISERROR(VLOOKUP($A3,parlvotes_lh!$A$11:$ZZ$200,126,FALSE))=TRUE,"",IF(VLOOKUP($A3,parlvotes_lh!$A$11:$ZZ$200,126,FALSE)=0,"",VLOOKUP($A3,parlvotes_lh!$A$11:$ZZ$200,126,FALSE)))</f>
        <v>0.1700886990801577</v>
      </c>
      <c r="Q3" s="170" t="str">
        <f>IF(ISERROR(VLOOKUP($A3,parlvotes_lh!$A$11:$ZZ$200,146,FALSE))=TRUE,"",IF(VLOOKUP($A3,parlvotes_lh!$A$11:$ZZ$200,146,FALSE)=0,"",VLOOKUP($A3,parlvotes_lh!$A$11:$ZZ$200,146,FALSE)))</f>
        <v/>
      </c>
      <c r="R3" s="170" t="str">
        <f>IF(ISERROR(VLOOKUP($A3,parlvotes_lh!$A$11:$ZZ$200,166,FALSE))=TRUE,"",IF(VLOOKUP($A3,parlvotes_lh!$A$11:$ZZ$200,166,FALSE)=0,"",VLOOKUP($A3,parlvotes_lh!$A$11:$ZZ$200,166,FALSE)))</f>
        <v/>
      </c>
      <c r="S3" s="170" t="str">
        <f>IF(ISERROR(VLOOKUP($A3,parlvotes_lh!$A$11:$ZZ$200,186,FALSE))=TRUE,"",IF(VLOOKUP($A3,parlvotes_lh!$A$11:$ZZ$200,186,FALSE)=0,"",VLOOKUP($A3,parlvotes_lh!$A$11:$ZZ$200,186,FALSE)))</f>
        <v/>
      </c>
      <c r="T3" s="170" t="str">
        <f>IF(ISERROR(VLOOKUP($A3,parlvotes_lh!$A$11:$ZZ$200,206,FALSE))=TRUE,"",IF(VLOOKUP($A3,parlvotes_lh!$A$11:$ZZ$200,206,FALSE)=0,"",VLOOKUP($A3,parlvotes_lh!$A$11:$ZZ$200,206,FALSE)))</f>
        <v/>
      </c>
      <c r="U3" s="170" t="str">
        <f>IF(ISERROR(VLOOKUP($A3,parlvotes_lh!$A$11:$ZZ$200,226,FALSE))=TRUE,"",IF(VLOOKUP($A3,parlvotes_lh!$A$11:$ZZ$200,226,FALSE)=0,"",VLOOKUP($A3,parlvotes_lh!$A$11:$ZZ$200,226,FALSE)))</f>
        <v/>
      </c>
      <c r="V3" s="170" t="str">
        <f>IF(ISERROR(VLOOKUP($A3,parlvotes_lh!$A$11:$ZZ$200,246,FALSE))=TRUE,"",IF(VLOOKUP($A3,parlvotes_lh!$A$11:$ZZ$200,246,FALSE)=0,"",VLOOKUP($A3,parlvotes_lh!$A$11:$ZZ$200,246,FALSE)))</f>
        <v/>
      </c>
      <c r="W3" s="170" t="str">
        <f>IF(ISERROR(VLOOKUP($A3,parlvotes_lh!$A$11:$ZZ$200,266,FALSE))=TRUE,"",IF(VLOOKUP($A3,parlvotes_lh!$A$11:$ZZ$200,266,FALSE)=0,"",VLOOKUP($A3,parlvotes_lh!$A$11:$ZZ$200,266,FALSE)))</f>
        <v/>
      </c>
      <c r="X3" s="170" t="str">
        <f>IF(ISERROR(VLOOKUP($A3,parlvotes_lh!$A$11:$ZZ$200,286,FALSE))=TRUE,"",IF(VLOOKUP($A3,parlvotes_lh!$A$11:$ZZ$200,286,FALSE)=0,"",VLOOKUP($A3,parlvotes_lh!$A$11:$ZZ$200,286,FALSE)))</f>
        <v/>
      </c>
      <c r="Y3" s="170" t="str">
        <f>IF(ISERROR(VLOOKUP($A3,parlvotes_lh!$A$11:$ZZ$200,306,FALSE))=TRUE,"",IF(VLOOKUP($A3,parlvotes_lh!$A$11:$ZZ$200,306,FALSE)=0,"",VLOOKUP($A3,parlvotes_lh!$A$11:$ZZ$200,306,FALSE)))</f>
        <v/>
      </c>
      <c r="Z3" s="170" t="str">
        <f>IF(ISERROR(VLOOKUP($A3,parlvotes_lh!$A$11:$ZZ$200,326,FALSE))=TRUE,"",IF(VLOOKUP($A3,parlvotes_lh!$A$11:$ZZ$200,326,FALSE)=0,"",VLOOKUP($A3,parlvotes_lh!$A$11:$ZZ$200,326,FALSE)))</f>
        <v/>
      </c>
      <c r="AA3" s="170" t="str">
        <f>IF(ISERROR(VLOOKUP($A3,parlvotes_lh!$A$11:$ZZ$200,346,FALSE))=TRUE,"",IF(VLOOKUP($A3,parlvotes_lh!$A$11:$ZZ$200,346,FALSE)=0,"",VLOOKUP($A3,parlvotes_lh!$A$11:$ZZ$200,346,FALSE)))</f>
        <v/>
      </c>
      <c r="AB3" s="170" t="str">
        <f>IF(ISERROR(VLOOKUP($A3,parlvotes_lh!$A$11:$ZZ$200,366,FALSE))=TRUE,"",IF(VLOOKUP($A3,parlvotes_lh!$A$11:$ZZ$200,366,FALSE)=0,"",VLOOKUP($A3,parlvotes_lh!$A$11:$ZZ$200,366,FALSE)))</f>
        <v/>
      </c>
      <c r="AC3" s="170" t="str">
        <f>IF(ISERROR(VLOOKUP($A3,parlvotes_lh!$A$11:$ZZ$200,386,FALSE))=TRUE,"",IF(VLOOKUP($A3,parlvotes_lh!$A$11:$ZZ$200,386,FALSE)=0,"",VLOOKUP($A3,parlvotes_lh!$A$11:$ZZ$200,386,FALSE)))</f>
        <v/>
      </c>
    </row>
    <row r="4" spans="1:29" ht="13.5" customHeight="1">
      <c r="A4" s="164" t="str">
        <f>IF(info_parties!A4="","",info_parties!A4)</f>
        <v>lu_dp01</v>
      </c>
      <c r="B4" s="95" t="str">
        <f>IF(A4="","",MID(info_weblinks!$C$3,32,3))</f>
        <v>lux</v>
      </c>
      <c r="C4" s="95" t="str">
        <f>IF(info_parties!G4="","",info_parties!G4)</f>
        <v>Democratic Party</v>
      </c>
      <c r="D4" s="95" t="str">
        <f>IF(info_parties!K4="","",info_parties!K4)</f>
        <v>Demokratesch Partei</v>
      </c>
      <c r="E4" s="95" t="str">
        <f>IF(info_parties!H4="","",info_parties!H4)</f>
        <v>DP</v>
      </c>
      <c r="F4" s="165">
        <f t="shared" si="0"/>
        <v>34497</v>
      </c>
      <c r="G4" s="166">
        <f t="shared" si="1"/>
        <v>45201</v>
      </c>
      <c r="H4" s="167">
        <f t="shared" si="2"/>
        <v>0.22399999999999998</v>
      </c>
      <c r="I4" s="168">
        <f t="shared" si="3"/>
        <v>36324</v>
      </c>
      <c r="J4" s="169">
        <f>IF(ISERROR(VLOOKUP($A4,parlvotes_lh!$A$11:$ZZ$200,6,FALSE))=TRUE,"",IF(VLOOKUP($A4,parlvotes_lh!$A$11:$ZZ$200,6,FALSE)=0,"",VLOOKUP($A4,parlvotes_lh!$A$11:$ZZ$200,6,FALSE)))</f>
        <v>0.193</v>
      </c>
      <c r="K4" s="169">
        <f>IF(ISERROR(VLOOKUP($A4,parlvotes_lh!$A$11:$ZZ$200,26,FALSE))=TRUE,"",IF(VLOOKUP($A4,parlvotes_lh!$A$11:$ZZ$200,26,FALSE)=0,"",VLOOKUP($A4,parlvotes_lh!$A$11:$ZZ$200,26,FALSE)))</f>
        <v>0.22399999999999998</v>
      </c>
      <c r="L4" s="169">
        <f>IF(ISERROR(VLOOKUP($A4,parlvotes_lh!$A$11:$ZZ$200,46,FALSE))=TRUE,"",IF(VLOOKUP($A4,parlvotes_lh!$A$11:$ZZ$200,46,FALSE)=0,"",VLOOKUP($A4,parlvotes_lh!$A$11:$ZZ$200,46,FALSE)))</f>
        <v>0.1605</v>
      </c>
      <c r="M4" s="169">
        <f>IF(ISERROR(VLOOKUP($A4,parlvotes_lh!$A$11:$ZZ$200,66,FALSE))=TRUE,"",IF(VLOOKUP($A4,parlvotes_lh!$A$11:$ZZ$200,66,FALSE)=0,"",VLOOKUP($A4,parlvotes_lh!$A$11:$ZZ$200,66,FALSE)))</f>
        <v>0.14990000000000001</v>
      </c>
      <c r="N4" s="169">
        <f>IF(ISERROR(VLOOKUP($A4,parlvotes_lh!$A$11:$ZZ$200,86,FALSE))=TRUE,"",IF(VLOOKUP($A4,parlvotes_lh!$A$11:$ZZ$200,86,FALSE)=0,"",VLOOKUP($A4,parlvotes_lh!$A$11:$ZZ$200,86,FALSE)))</f>
        <v>0.19074951840832113</v>
      </c>
      <c r="O4" s="169">
        <f>IF(ISERROR(VLOOKUP($A4,parlvotes_lh!$A$11:$ZZ$200,106,FALSE))=TRUE,"",IF(VLOOKUP($A4,parlvotes_lh!$A$11:$ZZ$200,106,FALSE)=0,"",VLOOKUP($A4,parlvotes_lh!$A$11:$ZZ$200,106,FALSE)))</f>
        <v>0.17500197441162535</v>
      </c>
      <c r="P4" s="169">
        <f>IF(ISERROR(VLOOKUP($A4,parlvotes_lh!$A$11:$ZZ$200,126,FALSE))=TRUE,"",IF(VLOOKUP($A4,parlvotes_lh!$A$11:$ZZ$200,126,FALSE)=0,"",VLOOKUP($A4,parlvotes_lh!$A$11:$ZZ$200,126,FALSE)))</f>
        <v>0.17957241164672522</v>
      </c>
      <c r="Q4" s="170" t="str">
        <f>IF(ISERROR(VLOOKUP($A4,parlvotes_lh!$A$11:$ZZ$200,146,FALSE))=TRUE,"",IF(VLOOKUP($A4,parlvotes_lh!$A$11:$ZZ$200,146,FALSE)=0,"",VLOOKUP($A4,parlvotes_lh!$A$11:$ZZ$200,146,FALSE)))</f>
        <v/>
      </c>
      <c r="R4" s="170" t="str">
        <f>IF(ISERROR(VLOOKUP($A4,parlvotes_lh!$A$11:$ZZ$200,166,FALSE))=TRUE,"",IF(VLOOKUP($A4,parlvotes_lh!$A$11:$ZZ$200,166,FALSE)=0,"",VLOOKUP($A4,parlvotes_lh!$A$11:$ZZ$200,166,FALSE)))</f>
        <v/>
      </c>
      <c r="S4" s="170" t="str">
        <f>IF(ISERROR(VLOOKUP($A4,parlvotes_lh!$A$11:$ZZ$200,186,FALSE))=TRUE,"",IF(VLOOKUP($A4,parlvotes_lh!$A$11:$ZZ$200,186,FALSE)=0,"",VLOOKUP($A4,parlvotes_lh!$A$11:$ZZ$200,186,FALSE)))</f>
        <v/>
      </c>
      <c r="T4" s="170" t="str">
        <f>IF(ISERROR(VLOOKUP($A4,parlvotes_lh!$A$11:$ZZ$200,206,FALSE))=TRUE,"",IF(VLOOKUP($A4,parlvotes_lh!$A$11:$ZZ$200,206,FALSE)=0,"",VLOOKUP($A4,parlvotes_lh!$A$11:$ZZ$200,206,FALSE)))</f>
        <v/>
      </c>
      <c r="U4" s="170" t="str">
        <f>IF(ISERROR(VLOOKUP($A4,parlvotes_lh!$A$11:$ZZ$200,226,FALSE))=TRUE,"",IF(VLOOKUP($A4,parlvotes_lh!$A$11:$ZZ$200,226,FALSE)=0,"",VLOOKUP($A4,parlvotes_lh!$A$11:$ZZ$200,226,FALSE)))</f>
        <v/>
      </c>
      <c r="V4" s="170" t="str">
        <f>IF(ISERROR(VLOOKUP($A4,parlvotes_lh!$A$11:$ZZ$200,246,FALSE))=TRUE,"",IF(VLOOKUP($A4,parlvotes_lh!$A$11:$ZZ$200,246,FALSE)=0,"",VLOOKUP($A4,parlvotes_lh!$A$11:$ZZ$200,246,FALSE)))</f>
        <v/>
      </c>
      <c r="W4" s="170" t="str">
        <f>IF(ISERROR(VLOOKUP($A4,parlvotes_lh!$A$11:$ZZ$200,266,FALSE))=TRUE,"",IF(VLOOKUP($A4,parlvotes_lh!$A$11:$ZZ$200,266,FALSE)=0,"",VLOOKUP($A4,parlvotes_lh!$A$11:$ZZ$200,266,FALSE)))</f>
        <v/>
      </c>
      <c r="X4" s="170" t="str">
        <f>IF(ISERROR(VLOOKUP($A4,parlvotes_lh!$A$11:$ZZ$200,286,FALSE))=TRUE,"",IF(VLOOKUP($A4,parlvotes_lh!$A$11:$ZZ$200,286,FALSE)=0,"",VLOOKUP($A4,parlvotes_lh!$A$11:$ZZ$200,286,FALSE)))</f>
        <v/>
      </c>
      <c r="Y4" s="170" t="str">
        <f>IF(ISERROR(VLOOKUP($A4,parlvotes_lh!$A$11:$ZZ$200,306,FALSE))=TRUE,"",IF(VLOOKUP($A4,parlvotes_lh!$A$11:$ZZ$200,306,FALSE)=0,"",VLOOKUP($A4,parlvotes_lh!$A$11:$ZZ$200,306,FALSE)))</f>
        <v/>
      </c>
      <c r="Z4" s="170" t="str">
        <f>IF(ISERROR(VLOOKUP($A4,parlvotes_lh!$A$11:$ZZ$200,326,FALSE))=TRUE,"",IF(VLOOKUP($A4,parlvotes_lh!$A$11:$ZZ$200,326,FALSE)=0,"",VLOOKUP($A4,parlvotes_lh!$A$11:$ZZ$200,326,FALSE)))</f>
        <v/>
      </c>
      <c r="AA4" s="170" t="str">
        <f>IF(ISERROR(VLOOKUP($A4,parlvotes_lh!$A$11:$ZZ$200,346,FALSE))=TRUE,"",IF(VLOOKUP($A4,parlvotes_lh!$A$11:$ZZ$200,346,FALSE)=0,"",VLOOKUP($A4,parlvotes_lh!$A$11:$ZZ$200,346,FALSE)))</f>
        <v/>
      </c>
      <c r="AB4" s="170" t="str">
        <f>IF(ISERROR(VLOOKUP($A4,parlvotes_lh!$A$11:$ZZ$200,366,FALSE))=TRUE,"",IF(VLOOKUP($A4,parlvotes_lh!$A$11:$ZZ$200,366,FALSE)=0,"",VLOOKUP($A4,parlvotes_lh!$A$11:$ZZ$200,366,FALSE)))</f>
        <v/>
      </c>
      <c r="AC4" s="170" t="str">
        <f>IF(ISERROR(VLOOKUP($A4,parlvotes_lh!$A$11:$ZZ$200,386,FALSE))=TRUE,"",IF(VLOOKUP($A4,parlvotes_lh!$A$11:$ZZ$200,386,FALSE)=0,"",VLOOKUP($A4,parlvotes_lh!$A$11:$ZZ$200,386,FALSE)))</f>
        <v/>
      </c>
    </row>
    <row r="5" spans="1:29" ht="13.5" customHeight="1">
      <c r="A5" s="164" t="str">
        <f>IF(info_parties!A5="","",info_parties!A5)</f>
        <v>lu_g01</v>
      </c>
      <c r="B5" s="95" t="str">
        <f>IF(A5="","",MID(info_weblinks!$C$3,32,3))</f>
        <v>lux</v>
      </c>
      <c r="C5" s="95" t="str">
        <f>IF(info_parties!G5="","",info_parties!G5)</f>
        <v>The Greens</v>
      </c>
      <c r="D5" s="95" t="str">
        <f>IF(info_parties!K5="","",info_parties!K5)</f>
        <v>Déi Gréng</v>
      </c>
      <c r="E5" s="95" t="str">
        <f>IF(info_parties!H5="","",info_parties!H5)</f>
        <v>G</v>
      </c>
      <c r="F5" s="165">
        <f t="shared" si="0"/>
        <v>34497</v>
      </c>
      <c r="G5" s="166">
        <f t="shared" si="1"/>
        <v>45201</v>
      </c>
      <c r="H5" s="167">
        <f t="shared" si="2"/>
        <v>0.15048471805401989</v>
      </c>
      <c r="I5" s="168">
        <f t="shared" si="3"/>
        <v>43387</v>
      </c>
      <c r="J5" s="169">
        <f>IF(ISERROR(VLOOKUP($A5,parlvotes_lh!$A$11:$ZZ$200,6,FALSE))=TRUE,"",IF(VLOOKUP($A5,parlvotes_lh!$A$11:$ZZ$200,6,FALSE)=0,"",VLOOKUP($A5,parlvotes_lh!$A$11:$ZZ$200,6,FALSE)))</f>
        <v>9.9000000000000005E-2</v>
      </c>
      <c r="K5" s="169">
        <f>IF(ISERROR(VLOOKUP($A5,parlvotes_lh!$A$11:$ZZ$200,26,FALSE))=TRUE,"",IF(VLOOKUP($A5,parlvotes_lh!$A$11:$ZZ$200,26,FALSE)=0,"",VLOOKUP($A5,parlvotes_lh!$A$11:$ZZ$200,26,FALSE)))</f>
        <v>9.6000000000000002E-2</v>
      </c>
      <c r="L5" s="169">
        <f>IF(ISERROR(VLOOKUP($A5,parlvotes_lh!$A$11:$ZZ$200,46,FALSE))=TRUE,"",IF(VLOOKUP($A5,parlvotes_lh!$A$11:$ZZ$200,46,FALSE)=0,"",VLOOKUP($A5,parlvotes_lh!$A$11:$ZZ$200,46,FALSE)))</f>
        <v>0.1158</v>
      </c>
      <c r="M5" s="169">
        <f>IF(ISERROR(VLOOKUP($A5,parlvotes_lh!$A$11:$ZZ$200,66,FALSE))=TRUE,"",IF(VLOOKUP($A5,parlvotes_lh!$A$11:$ZZ$200,66,FALSE)=0,"",VLOOKUP($A5,parlvotes_lh!$A$11:$ZZ$200,66,FALSE)))</f>
        <v>0.11720000000000001</v>
      </c>
      <c r="N5" s="169">
        <f>IF(ISERROR(VLOOKUP($A5,parlvotes_lh!$A$11:$ZZ$200,86,FALSE))=TRUE,"",IF(VLOOKUP($A5,parlvotes_lh!$A$11:$ZZ$200,86,FALSE)=0,"",VLOOKUP($A5,parlvotes_lh!$A$11:$ZZ$200,86,FALSE)))</f>
        <v>0.10314639896868306</v>
      </c>
      <c r="O5" s="169">
        <f>IF(ISERROR(VLOOKUP($A5,parlvotes_lh!$A$11:$ZZ$200,106,FALSE))=TRUE,"",IF(VLOOKUP($A5,parlvotes_lh!$A$11:$ZZ$200,106,FALSE)=0,"",VLOOKUP($A5,parlvotes_lh!$A$11:$ZZ$200,106,FALSE)))</f>
        <v>0.15048471805401989</v>
      </c>
      <c r="P5" s="169">
        <f>IF(ISERROR(VLOOKUP($A5,parlvotes_lh!$A$11:$ZZ$200,126,FALSE))=TRUE,"",IF(VLOOKUP($A5,parlvotes_lh!$A$11:$ZZ$200,126,FALSE)=0,"",VLOOKUP($A5,parlvotes_lh!$A$11:$ZZ$200,126,FALSE)))</f>
        <v>7.787537174078428E-2</v>
      </c>
      <c r="Q5" s="170" t="str">
        <f>IF(ISERROR(VLOOKUP($A5,parlvotes_lh!$A$11:$ZZ$200,146,FALSE))=TRUE,"",IF(VLOOKUP($A5,parlvotes_lh!$A$11:$ZZ$200,146,FALSE)=0,"",VLOOKUP($A5,parlvotes_lh!$A$11:$ZZ$200,146,FALSE)))</f>
        <v/>
      </c>
      <c r="R5" s="170" t="str">
        <f>IF(ISERROR(VLOOKUP($A5,parlvotes_lh!$A$11:$ZZ$200,166,FALSE))=TRUE,"",IF(VLOOKUP($A5,parlvotes_lh!$A$11:$ZZ$200,166,FALSE)=0,"",VLOOKUP($A5,parlvotes_lh!$A$11:$ZZ$200,166,FALSE)))</f>
        <v/>
      </c>
      <c r="S5" s="170" t="str">
        <f>IF(ISERROR(VLOOKUP($A5,parlvotes_lh!$A$11:$ZZ$200,186,FALSE))=TRUE,"",IF(VLOOKUP($A5,parlvotes_lh!$A$11:$ZZ$200,186,FALSE)=0,"",VLOOKUP($A5,parlvotes_lh!$A$11:$ZZ$200,186,FALSE)))</f>
        <v/>
      </c>
      <c r="T5" s="170" t="str">
        <f>IF(ISERROR(VLOOKUP($A5,parlvotes_lh!$A$11:$ZZ$200,206,FALSE))=TRUE,"",IF(VLOOKUP($A5,parlvotes_lh!$A$11:$ZZ$200,206,FALSE)=0,"",VLOOKUP($A5,parlvotes_lh!$A$11:$ZZ$200,206,FALSE)))</f>
        <v/>
      </c>
      <c r="U5" s="170" t="str">
        <f>IF(ISERROR(VLOOKUP($A5,parlvotes_lh!$A$11:$ZZ$200,226,FALSE))=TRUE,"",IF(VLOOKUP($A5,parlvotes_lh!$A$11:$ZZ$200,226,FALSE)=0,"",VLOOKUP($A5,parlvotes_lh!$A$11:$ZZ$200,226,FALSE)))</f>
        <v/>
      </c>
      <c r="V5" s="170" t="str">
        <f>IF(ISERROR(VLOOKUP($A5,parlvotes_lh!$A$11:$ZZ$200,246,FALSE))=TRUE,"",IF(VLOOKUP($A5,parlvotes_lh!$A$11:$ZZ$200,246,FALSE)=0,"",VLOOKUP($A5,parlvotes_lh!$A$11:$ZZ$200,246,FALSE)))</f>
        <v/>
      </c>
      <c r="W5" s="170" t="str">
        <f>IF(ISERROR(VLOOKUP($A5,parlvotes_lh!$A$11:$ZZ$200,266,FALSE))=TRUE,"",IF(VLOOKUP($A5,parlvotes_lh!$A$11:$ZZ$200,266,FALSE)=0,"",VLOOKUP($A5,parlvotes_lh!$A$11:$ZZ$200,266,FALSE)))</f>
        <v/>
      </c>
      <c r="X5" s="170" t="str">
        <f>IF(ISERROR(VLOOKUP($A5,parlvotes_lh!$A$11:$ZZ$200,286,FALSE))=TRUE,"",IF(VLOOKUP($A5,parlvotes_lh!$A$11:$ZZ$200,286,FALSE)=0,"",VLOOKUP($A5,parlvotes_lh!$A$11:$ZZ$200,286,FALSE)))</f>
        <v/>
      </c>
      <c r="Y5" s="170" t="str">
        <f>IF(ISERROR(VLOOKUP($A5,parlvotes_lh!$A$11:$ZZ$200,306,FALSE))=TRUE,"",IF(VLOOKUP($A5,parlvotes_lh!$A$11:$ZZ$200,306,FALSE)=0,"",VLOOKUP($A5,parlvotes_lh!$A$11:$ZZ$200,306,FALSE)))</f>
        <v/>
      </c>
      <c r="Z5" s="170" t="str">
        <f>IF(ISERROR(VLOOKUP($A5,parlvotes_lh!$A$11:$ZZ$200,326,FALSE))=TRUE,"",IF(VLOOKUP($A5,parlvotes_lh!$A$11:$ZZ$200,326,FALSE)=0,"",VLOOKUP($A5,parlvotes_lh!$A$11:$ZZ$200,326,FALSE)))</f>
        <v/>
      </c>
      <c r="AA5" s="170" t="str">
        <f>IF(ISERROR(VLOOKUP($A5,parlvotes_lh!$A$11:$ZZ$200,346,FALSE))=TRUE,"",IF(VLOOKUP($A5,parlvotes_lh!$A$11:$ZZ$200,346,FALSE)=0,"",VLOOKUP($A5,parlvotes_lh!$A$11:$ZZ$200,346,FALSE)))</f>
        <v/>
      </c>
      <c r="AB5" s="170" t="str">
        <f>IF(ISERROR(VLOOKUP($A5,parlvotes_lh!$A$11:$ZZ$200,366,FALSE))=TRUE,"",IF(VLOOKUP($A5,parlvotes_lh!$A$11:$ZZ$200,366,FALSE)=0,"",VLOOKUP($A5,parlvotes_lh!$A$11:$ZZ$200,366,FALSE)))</f>
        <v/>
      </c>
      <c r="AC5" s="170" t="str">
        <f>IF(ISERROR(VLOOKUP($A5,parlvotes_lh!$A$11:$ZZ$200,386,FALSE))=TRUE,"",IF(VLOOKUP($A5,parlvotes_lh!$A$11:$ZZ$200,386,FALSE)=0,"",VLOOKUP($A5,parlvotes_lh!$A$11:$ZZ$200,386,FALSE)))</f>
        <v/>
      </c>
    </row>
    <row r="6" spans="1:29" ht="13.5" customHeight="1">
      <c r="A6" s="164" t="str">
        <f>IF(info_parties!A6="","",info_parties!A6)</f>
        <v>lu_gap01</v>
      </c>
      <c r="B6" s="95" t="str">
        <f>IF(A6="","",MID(info_weblinks!$C$3,32,3))</f>
        <v>lux</v>
      </c>
      <c r="C6" s="95" t="str">
        <f>IF(info_parties!G6="","",info_parties!G6)</f>
        <v>Green Alternative Party</v>
      </c>
      <c r="D6" s="95" t="str">
        <f>IF(info_parties!K6="","",info_parties!K6)</f>
        <v/>
      </c>
      <c r="E6" s="95" t="str">
        <f>IF(info_parties!H6="","",info_parties!H6)</f>
        <v>GLEI-GAP</v>
      </c>
      <c r="F6" s="165" t="str">
        <f t="shared" si="0"/>
        <v/>
      </c>
      <c r="G6" s="166" t="str">
        <f t="shared" si="1"/>
        <v/>
      </c>
      <c r="H6" s="167" t="str">
        <f t="shared" si="2"/>
        <v/>
      </c>
      <c r="I6" s="168" t="str">
        <f t="shared" si="3"/>
        <v/>
      </c>
      <c r="J6" s="169" t="str">
        <f>IF(ISERROR(VLOOKUP($A6,parlvotes_lh!$A$11:$ZZ$200,6,FALSE))=TRUE,"",IF(VLOOKUP($A6,parlvotes_lh!$A$11:$ZZ$200,6,FALSE)=0,"",VLOOKUP($A6,parlvotes_lh!$A$11:$ZZ$200,6,FALSE)))</f>
        <v/>
      </c>
      <c r="K6" s="169" t="str">
        <f>IF(ISERROR(VLOOKUP($A6,parlvotes_lh!$A$11:$ZZ$200,26,FALSE))=TRUE,"",IF(VLOOKUP($A6,parlvotes_lh!$A$11:$ZZ$200,26,FALSE)=0,"",VLOOKUP($A6,parlvotes_lh!$A$11:$ZZ$200,26,FALSE)))</f>
        <v/>
      </c>
      <c r="L6" s="169" t="str">
        <f>IF(ISERROR(VLOOKUP($A6,parlvotes_lh!$A$11:$ZZ$200,46,FALSE))=TRUE,"",IF(VLOOKUP($A6,parlvotes_lh!$A$11:$ZZ$200,46,FALSE)=0,"",VLOOKUP($A6,parlvotes_lh!$A$11:$ZZ$200,46,FALSE)))</f>
        <v/>
      </c>
      <c r="M6" s="169" t="str">
        <f>IF(ISERROR(VLOOKUP($A6,parlvotes_lh!$A$11:$ZZ$200,66,FALSE))=TRUE,"",IF(VLOOKUP($A6,parlvotes_lh!$A$11:$ZZ$200,66,FALSE)=0,"",VLOOKUP($A6,parlvotes_lh!$A$11:$ZZ$200,66,FALSE)))</f>
        <v/>
      </c>
      <c r="N6" s="169" t="str">
        <f>IF(ISERROR(VLOOKUP($A6,parlvotes_lh!$A$11:$ZZ$200,86,FALSE))=TRUE,"",IF(VLOOKUP($A6,parlvotes_lh!$A$11:$ZZ$200,86,FALSE)=0,"",VLOOKUP($A6,parlvotes_lh!$A$11:$ZZ$200,86,FALSE)))</f>
        <v/>
      </c>
      <c r="O6" s="169" t="str">
        <f>IF(ISERROR(VLOOKUP($A6,parlvotes_lh!$A$11:$ZZ$200,106,FALSE))=TRUE,"",IF(VLOOKUP($A6,parlvotes_lh!$A$11:$ZZ$200,106,FALSE)=0,"",VLOOKUP($A6,parlvotes_lh!$A$11:$ZZ$200,106,FALSE)))</f>
        <v/>
      </c>
      <c r="P6" s="169" t="str">
        <f>IF(ISERROR(VLOOKUP($A6,parlvotes_lh!$A$11:$ZZ$200,126,FALSE))=TRUE,"",IF(VLOOKUP($A6,parlvotes_lh!$A$11:$ZZ$200,126,FALSE)=0,"",VLOOKUP($A6,parlvotes_lh!$A$11:$ZZ$200,126,FALSE)))</f>
        <v/>
      </c>
      <c r="Q6" s="170" t="str">
        <f>IF(ISERROR(VLOOKUP($A6,parlvotes_lh!$A$11:$ZZ$200,146,FALSE))=TRUE,"",IF(VLOOKUP($A6,parlvotes_lh!$A$11:$ZZ$200,146,FALSE)=0,"",VLOOKUP($A6,parlvotes_lh!$A$11:$ZZ$200,146,FALSE)))</f>
        <v/>
      </c>
      <c r="R6" s="170" t="str">
        <f>IF(ISERROR(VLOOKUP($A6,parlvotes_lh!$A$11:$ZZ$200,166,FALSE))=TRUE,"",IF(VLOOKUP($A6,parlvotes_lh!$A$11:$ZZ$200,166,FALSE)=0,"",VLOOKUP($A6,parlvotes_lh!$A$11:$ZZ$200,166,FALSE)))</f>
        <v/>
      </c>
      <c r="S6" s="170" t="str">
        <f>IF(ISERROR(VLOOKUP($A6,parlvotes_lh!$A$11:$ZZ$200,186,FALSE))=TRUE,"",IF(VLOOKUP($A6,parlvotes_lh!$A$11:$ZZ$200,186,FALSE)=0,"",VLOOKUP($A6,parlvotes_lh!$A$11:$ZZ$200,186,FALSE)))</f>
        <v/>
      </c>
      <c r="T6" s="170" t="str">
        <f>IF(ISERROR(VLOOKUP($A6,parlvotes_lh!$A$11:$ZZ$200,206,FALSE))=TRUE,"",IF(VLOOKUP($A6,parlvotes_lh!$A$11:$ZZ$200,206,FALSE)=0,"",VLOOKUP($A6,parlvotes_lh!$A$11:$ZZ$200,206,FALSE)))</f>
        <v/>
      </c>
      <c r="U6" s="170" t="str">
        <f>IF(ISERROR(VLOOKUP($A6,parlvotes_lh!$A$11:$ZZ$200,226,FALSE))=TRUE,"",IF(VLOOKUP($A6,parlvotes_lh!$A$11:$ZZ$200,226,FALSE)=0,"",VLOOKUP($A6,parlvotes_lh!$A$11:$ZZ$200,226,FALSE)))</f>
        <v/>
      </c>
      <c r="V6" s="170" t="str">
        <f>IF(ISERROR(VLOOKUP($A6,parlvotes_lh!$A$11:$ZZ$200,246,FALSE))=TRUE,"",IF(VLOOKUP($A6,parlvotes_lh!$A$11:$ZZ$200,246,FALSE)=0,"",VLOOKUP($A6,parlvotes_lh!$A$11:$ZZ$200,246,FALSE)))</f>
        <v/>
      </c>
      <c r="W6" s="170" t="str">
        <f>IF(ISERROR(VLOOKUP($A6,parlvotes_lh!$A$11:$ZZ$200,266,FALSE))=TRUE,"",IF(VLOOKUP($A6,parlvotes_lh!$A$11:$ZZ$200,266,FALSE)=0,"",VLOOKUP($A6,parlvotes_lh!$A$11:$ZZ$200,266,FALSE)))</f>
        <v/>
      </c>
      <c r="X6" s="170" t="str">
        <f>IF(ISERROR(VLOOKUP($A6,parlvotes_lh!$A$11:$ZZ$200,286,FALSE))=TRUE,"",IF(VLOOKUP($A6,parlvotes_lh!$A$11:$ZZ$200,286,FALSE)=0,"",VLOOKUP($A6,parlvotes_lh!$A$11:$ZZ$200,286,FALSE)))</f>
        <v/>
      </c>
      <c r="Y6" s="170" t="str">
        <f>IF(ISERROR(VLOOKUP($A6,parlvotes_lh!$A$11:$ZZ$200,306,FALSE))=TRUE,"",IF(VLOOKUP($A6,parlvotes_lh!$A$11:$ZZ$200,306,FALSE)=0,"",VLOOKUP($A6,parlvotes_lh!$A$11:$ZZ$200,306,FALSE)))</f>
        <v/>
      </c>
      <c r="Z6" s="170" t="str">
        <f>IF(ISERROR(VLOOKUP($A6,parlvotes_lh!$A$11:$ZZ$200,326,FALSE))=TRUE,"",IF(VLOOKUP($A6,parlvotes_lh!$A$11:$ZZ$200,326,FALSE)=0,"",VLOOKUP($A6,parlvotes_lh!$A$11:$ZZ$200,326,FALSE)))</f>
        <v/>
      </c>
      <c r="AA6" s="170" t="str">
        <f>IF(ISERROR(VLOOKUP($A6,parlvotes_lh!$A$11:$ZZ$200,346,FALSE))=TRUE,"",IF(VLOOKUP($A6,parlvotes_lh!$A$11:$ZZ$200,346,FALSE)=0,"",VLOOKUP($A6,parlvotes_lh!$A$11:$ZZ$200,346,FALSE)))</f>
        <v/>
      </c>
      <c r="AB6" s="170" t="str">
        <f>IF(ISERROR(VLOOKUP($A6,parlvotes_lh!$A$11:$ZZ$200,366,FALSE))=TRUE,"",IF(VLOOKUP($A6,parlvotes_lh!$A$11:$ZZ$200,366,FALSE)=0,"",VLOOKUP($A6,parlvotes_lh!$A$11:$ZZ$200,366,FALSE)))</f>
        <v/>
      </c>
      <c r="AC6" s="170" t="str">
        <f>IF(ISERROR(VLOOKUP($A6,parlvotes_lh!$A$11:$ZZ$200,386,FALSE))=TRUE,"",IF(VLOOKUP($A6,parlvotes_lh!$A$11:$ZZ$200,386,FALSE)=0,"",VLOOKUP($A6,parlvotes_lh!$A$11:$ZZ$200,386,FALSE)))</f>
        <v/>
      </c>
    </row>
    <row r="7" spans="1:29" ht="13.5" customHeight="1">
      <c r="A7" s="164" t="str">
        <f>IF(info_parties!A7="","",info_parties!A7)</f>
        <v>lu_l01</v>
      </c>
      <c r="B7" s="95" t="str">
        <f>IF(A7="","",MID(info_weblinks!$C$3,32,3))</f>
        <v>lux</v>
      </c>
      <c r="C7" s="95" t="str">
        <f>IF(info_parties!G7="","",info_parties!G7)</f>
        <v>The Left</v>
      </c>
      <c r="D7" s="95" t="str">
        <f>IF(info_parties!K7="","",info_parties!K7)</f>
        <v>Déi Lénk</v>
      </c>
      <c r="E7" s="95" t="str">
        <f>IF(info_parties!H7="","",info_parties!H7)</f>
        <v>L</v>
      </c>
      <c r="F7" s="165">
        <f t="shared" si="0"/>
        <v>36324</v>
      </c>
      <c r="G7" s="166">
        <f t="shared" si="1"/>
        <v>45201</v>
      </c>
      <c r="H7" s="167">
        <f t="shared" si="2"/>
        <v>5.038698467856579E-2</v>
      </c>
      <c r="I7" s="168">
        <f t="shared" si="3"/>
        <v>43387</v>
      </c>
      <c r="J7" s="169" t="str">
        <f>IF(ISERROR(VLOOKUP($A7,parlvotes_lh!$A$11:$ZZ$200,6,FALSE))=TRUE,"",IF(VLOOKUP($A7,parlvotes_lh!$A$11:$ZZ$200,6,FALSE)=0,"",VLOOKUP($A7,parlvotes_lh!$A$11:$ZZ$200,6,FALSE)))</f>
        <v/>
      </c>
      <c r="K7" s="169">
        <f>IF(ISERROR(VLOOKUP($A7,parlvotes_lh!$A$11:$ZZ$200,26,FALSE))=TRUE,"",IF(VLOOKUP($A7,parlvotes_lh!$A$11:$ZZ$200,26,FALSE)=0,"",VLOOKUP($A7,parlvotes_lh!$A$11:$ZZ$200,26,FALSE)))</f>
        <v>4.4999999999999998E-2</v>
      </c>
      <c r="L7" s="169">
        <f>IF(ISERROR(VLOOKUP($A7,parlvotes_lh!$A$11:$ZZ$200,46,FALSE))=TRUE,"",IF(VLOOKUP($A7,parlvotes_lh!$A$11:$ZZ$200,46,FALSE)=0,"",VLOOKUP($A7,parlvotes_lh!$A$11:$ZZ$200,46,FALSE)))</f>
        <v>1.9E-2</v>
      </c>
      <c r="M7" s="169">
        <f>IF(ISERROR(VLOOKUP($A7,parlvotes_lh!$A$11:$ZZ$200,66,FALSE))=TRUE,"",IF(VLOOKUP($A7,parlvotes_lh!$A$11:$ZZ$200,66,FALSE)=0,"",VLOOKUP($A7,parlvotes_lh!$A$11:$ZZ$200,66,FALSE)))</f>
        <v>3.2799999999999996E-2</v>
      </c>
      <c r="N7" s="169">
        <f>IF(ISERROR(VLOOKUP($A7,parlvotes_lh!$A$11:$ZZ$200,86,FALSE))=TRUE,"",IF(VLOOKUP($A7,parlvotes_lh!$A$11:$ZZ$200,86,FALSE)=0,"",VLOOKUP($A7,parlvotes_lh!$A$11:$ZZ$200,86,FALSE)))</f>
        <v>4.4659356603320412E-2</v>
      </c>
      <c r="O7" s="169">
        <f>IF(ISERROR(VLOOKUP($A7,parlvotes_lh!$A$11:$ZZ$200,106,FALSE))=TRUE,"",IF(VLOOKUP($A7,parlvotes_lh!$A$11:$ZZ$200,106,FALSE)=0,"",VLOOKUP($A7,parlvotes_lh!$A$11:$ZZ$200,106,FALSE)))</f>
        <v>5.038698467856579E-2</v>
      </c>
      <c r="P7" s="169">
        <f>IF(ISERROR(VLOOKUP($A7,parlvotes_lh!$A$11:$ZZ$200,126,FALSE))=TRUE,"",IF(VLOOKUP($A7,parlvotes_lh!$A$11:$ZZ$200,126,FALSE)=0,"",VLOOKUP($A7,parlvotes_lh!$A$11:$ZZ$200,126,FALSE)))</f>
        <v>3.3966733522373609E-2</v>
      </c>
      <c r="Q7" s="170" t="str">
        <f>IF(ISERROR(VLOOKUP($A7,parlvotes_lh!$A$11:$ZZ$200,146,FALSE))=TRUE,"",IF(VLOOKUP($A7,parlvotes_lh!$A$11:$ZZ$200,146,FALSE)=0,"",VLOOKUP($A7,parlvotes_lh!$A$11:$ZZ$200,146,FALSE)))</f>
        <v/>
      </c>
      <c r="R7" s="170" t="str">
        <f>IF(ISERROR(VLOOKUP($A7,parlvotes_lh!$A$11:$ZZ$200,166,FALSE))=TRUE,"",IF(VLOOKUP($A7,parlvotes_lh!$A$11:$ZZ$200,166,FALSE)=0,"",VLOOKUP($A7,parlvotes_lh!$A$11:$ZZ$200,166,FALSE)))</f>
        <v/>
      </c>
      <c r="S7" s="170" t="str">
        <f>IF(ISERROR(VLOOKUP($A7,parlvotes_lh!$A$11:$ZZ$200,186,FALSE))=TRUE,"",IF(VLOOKUP($A7,parlvotes_lh!$A$11:$ZZ$200,186,FALSE)=0,"",VLOOKUP($A7,parlvotes_lh!$A$11:$ZZ$200,186,FALSE)))</f>
        <v/>
      </c>
      <c r="T7" s="170" t="str">
        <f>IF(ISERROR(VLOOKUP($A7,parlvotes_lh!$A$11:$ZZ$200,206,FALSE))=TRUE,"",IF(VLOOKUP($A7,parlvotes_lh!$A$11:$ZZ$200,206,FALSE)=0,"",VLOOKUP($A7,parlvotes_lh!$A$11:$ZZ$200,206,FALSE)))</f>
        <v/>
      </c>
      <c r="U7" s="170" t="str">
        <f>IF(ISERROR(VLOOKUP($A7,parlvotes_lh!$A$11:$ZZ$200,226,FALSE))=TRUE,"",IF(VLOOKUP($A7,parlvotes_lh!$A$11:$ZZ$200,226,FALSE)=0,"",VLOOKUP($A7,parlvotes_lh!$A$11:$ZZ$200,226,FALSE)))</f>
        <v/>
      </c>
      <c r="V7" s="170" t="str">
        <f>IF(ISERROR(VLOOKUP($A7,parlvotes_lh!$A$11:$ZZ$200,246,FALSE))=TRUE,"",IF(VLOOKUP($A7,parlvotes_lh!$A$11:$ZZ$200,246,FALSE)=0,"",VLOOKUP($A7,parlvotes_lh!$A$11:$ZZ$200,246,FALSE)))</f>
        <v/>
      </c>
      <c r="W7" s="170" t="str">
        <f>IF(ISERROR(VLOOKUP($A7,parlvotes_lh!$A$11:$ZZ$200,266,FALSE))=TRUE,"",IF(VLOOKUP($A7,parlvotes_lh!$A$11:$ZZ$200,266,FALSE)=0,"",VLOOKUP($A7,parlvotes_lh!$A$11:$ZZ$200,266,FALSE)))</f>
        <v/>
      </c>
      <c r="X7" s="170" t="str">
        <f>IF(ISERROR(VLOOKUP($A7,parlvotes_lh!$A$11:$ZZ$200,286,FALSE))=TRUE,"",IF(VLOOKUP($A7,parlvotes_lh!$A$11:$ZZ$200,286,FALSE)=0,"",VLOOKUP($A7,parlvotes_lh!$A$11:$ZZ$200,286,FALSE)))</f>
        <v/>
      </c>
      <c r="Y7" s="170" t="str">
        <f>IF(ISERROR(VLOOKUP($A7,parlvotes_lh!$A$11:$ZZ$200,306,FALSE))=TRUE,"",IF(VLOOKUP($A7,parlvotes_lh!$A$11:$ZZ$200,306,FALSE)=0,"",VLOOKUP($A7,parlvotes_lh!$A$11:$ZZ$200,306,FALSE)))</f>
        <v/>
      </c>
      <c r="Z7" s="170" t="str">
        <f>IF(ISERROR(VLOOKUP($A7,parlvotes_lh!$A$11:$ZZ$200,326,FALSE))=TRUE,"",IF(VLOOKUP($A7,parlvotes_lh!$A$11:$ZZ$200,326,FALSE)=0,"",VLOOKUP($A7,parlvotes_lh!$A$11:$ZZ$200,326,FALSE)))</f>
        <v/>
      </c>
      <c r="AA7" s="170" t="str">
        <f>IF(ISERROR(VLOOKUP($A7,parlvotes_lh!$A$11:$ZZ$200,346,FALSE))=TRUE,"",IF(VLOOKUP($A7,parlvotes_lh!$A$11:$ZZ$200,346,FALSE)=0,"",VLOOKUP($A7,parlvotes_lh!$A$11:$ZZ$200,346,FALSE)))</f>
        <v/>
      </c>
      <c r="AB7" s="170" t="str">
        <f>IF(ISERROR(VLOOKUP($A7,parlvotes_lh!$A$11:$ZZ$200,366,FALSE))=TRUE,"",IF(VLOOKUP($A7,parlvotes_lh!$A$11:$ZZ$200,366,FALSE)=0,"",VLOOKUP($A7,parlvotes_lh!$A$11:$ZZ$200,366,FALSE)))</f>
        <v/>
      </c>
      <c r="AC7" s="170" t="str">
        <f>IF(ISERROR(VLOOKUP($A7,parlvotes_lh!$A$11:$ZZ$200,386,FALSE))=TRUE,"",IF(VLOOKUP($A7,parlvotes_lh!$A$11:$ZZ$200,386,FALSE)=0,"",VLOOKUP($A7,parlvotes_lh!$A$11:$ZZ$200,386,FALSE)))</f>
        <v/>
      </c>
    </row>
    <row r="8" spans="1:29" ht="13.5" customHeight="1">
      <c r="A8" s="164" t="str">
        <f>IF(info_parties!A8="","",info_parties!A8)</f>
        <v>lu_fpl01</v>
      </c>
      <c r="B8" s="95" t="str">
        <f>IF(A8="","",MID(info_weblinks!$C$3,32,3))</f>
        <v>lux</v>
      </c>
      <c r="C8" s="95" t="str">
        <f>IF(info_parties!G8="","",info_parties!G8)</f>
        <v>Free Party Luxembourg</v>
      </c>
      <c r="D8" s="95" t="str">
        <f>IF(info_parties!K8="","",info_parties!K8)</f>
        <v>Fräi Partei Lëtzebuerg</v>
      </c>
      <c r="E8" s="95" t="str">
        <f>IF(info_parties!H8="","",info_parties!H8)</f>
        <v>FPL</v>
      </c>
      <c r="F8" s="165">
        <f t="shared" si="0"/>
        <v>38151</v>
      </c>
      <c r="G8" s="166">
        <f t="shared" si="1"/>
        <v>38151</v>
      </c>
      <c r="H8" s="167">
        <f t="shared" si="2"/>
        <v>1.1999999999999999E-3</v>
      </c>
      <c r="I8" s="168">
        <f t="shared" si="3"/>
        <v>38151</v>
      </c>
      <c r="J8" s="169" t="str">
        <f>IF(ISERROR(VLOOKUP($A8,parlvotes_lh!$A$11:$ZZ$200,6,FALSE))=TRUE,"",IF(VLOOKUP($A8,parlvotes_lh!$A$11:$ZZ$200,6,FALSE)=0,"",VLOOKUP($A8,parlvotes_lh!$A$11:$ZZ$200,6,FALSE)))</f>
        <v/>
      </c>
      <c r="K8" s="169" t="str">
        <f>IF(ISERROR(VLOOKUP($A8,parlvotes_lh!$A$11:$ZZ$200,26,FALSE))=TRUE,"",IF(VLOOKUP($A8,parlvotes_lh!$A$11:$ZZ$200,26,FALSE)=0,"",VLOOKUP($A8,parlvotes_lh!$A$11:$ZZ$200,26,FALSE)))</f>
        <v/>
      </c>
      <c r="L8" s="169">
        <f>IF(ISERROR(VLOOKUP($A8,parlvotes_lh!$A$11:$ZZ$200,46,FALSE))=TRUE,"",IF(VLOOKUP($A8,parlvotes_lh!$A$11:$ZZ$200,46,FALSE)=0,"",VLOOKUP($A8,parlvotes_lh!$A$11:$ZZ$200,46,FALSE)))</f>
        <v>1.1999999999999999E-3</v>
      </c>
      <c r="M8" s="169" t="str">
        <f>IF(ISERROR(VLOOKUP($A8,parlvotes_lh!$A$11:$ZZ$200,66,FALSE))=TRUE,"",IF(VLOOKUP($A8,parlvotes_lh!$A$11:$ZZ$200,66,FALSE)=0,"",VLOOKUP($A8,parlvotes_lh!$A$11:$ZZ$200,66,FALSE)))</f>
        <v/>
      </c>
      <c r="N8" s="169" t="str">
        <f>IF(ISERROR(VLOOKUP($A8,parlvotes_lh!$A$11:$ZZ$200,86,FALSE))=TRUE,"",IF(VLOOKUP($A8,parlvotes_lh!$A$11:$ZZ$200,86,FALSE)=0,"",VLOOKUP($A8,parlvotes_lh!$A$11:$ZZ$200,86,FALSE)))</f>
        <v/>
      </c>
      <c r="O8" s="169" t="str">
        <f>IF(ISERROR(VLOOKUP($A8,parlvotes_lh!$A$11:$ZZ$200,106,FALSE))=TRUE,"",IF(VLOOKUP($A8,parlvotes_lh!$A$11:$ZZ$200,106,FALSE)=0,"",VLOOKUP($A8,parlvotes_lh!$A$11:$ZZ$200,106,FALSE)))</f>
        <v/>
      </c>
      <c r="P8" s="169" t="str">
        <f>IF(ISERROR(VLOOKUP($A8,parlvotes_lh!$A$11:$ZZ$200,126,FALSE))=TRUE,"",IF(VLOOKUP($A8,parlvotes_lh!$A$11:$ZZ$200,126,FALSE)=0,"",VLOOKUP($A8,parlvotes_lh!$A$11:$ZZ$200,126,FALSE)))</f>
        <v/>
      </c>
      <c r="Q8" s="170" t="str">
        <f>IF(ISERROR(VLOOKUP($A8,parlvotes_lh!$A$11:$ZZ$200,146,FALSE))=TRUE,"",IF(VLOOKUP($A8,parlvotes_lh!$A$11:$ZZ$200,146,FALSE)=0,"",VLOOKUP($A8,parlvotes_lh!$A$11:$ZZ$200,146,FALSE)))</f>
        <v/>
      </c>
      <c r="R8" s="170" t="str">
        <f>IF(ISERROR(VLOOKUP($A8,parlvotes_lh!$A$11:$ZZ$200,166,FALSE))=TRUE,"",IF(VLOOKUP($A8,parlvotes_lh!$A$11:$ZZ$200,166,FALSE)=0,"",VLOOKUP($A8,parlvotes_lh!$A$11:$ZZ$200,166,FALSE)))</f>
        <v/>
      </c>
      <c r="S8" s="170" t="str">
        <f>IF(ISERROR(VLOOKUP($A8,parlvotes_lh!$A$11:$ZZ$200,186,FALSE))=TRUE,"",IF(VLOOKUP($A8,parlvotes_lh!$A$11:$ZZ$200,186,FALSE)=0,"",VLOOKUP($A8,parlvotes_lh!$A$11:$ZZ$200,186,FALSE)))</f>
        <v/>
      </c>
      <c r="T8" s="170" t="str">
        <f>IF(ISERROR(VLOOKUP($A8,parlvotes_lh!$A$11:$ZZ$200,206,FALSE))=TRUE,"",IF(VLOOKUP($A8,parlvotes_lh!$A$11:$ZZ$200,206,FALSE)=0,"",VLOOKUP($A8,parlvotes_lh!$A$11:$ZZ$200,206,FALSE)))</f>
        <v/>
      </c>
      <c r="U8" s="170" t="str">
        <f>IF(ISERROR(VLOOKUP($A8,parlvotes_lh!$A$11:$ZZ$200,226,FALSE))=TRUE,"",IF(VLOOKUP($A8,parlvotes_lh!$A$11:$ZZ$200,226,FALSE)=0,"",VLOOKUP($A8,parlvotes_lh!$A$11:$ZZ$200,226,FALSE)))</f>
        <v/>
      </c>
      <c r="V8" s="170" t="str">
        <f>IF(ISERROR(VLOOKUP($A8,parlvotes_lh!$A$11:$ZZ$200,246,FALSE))=TRUE,"",IF(VLOOKUP($A8,parlvotes_lh!$A$11:$ZZ$200,246,FALSE)=0,"",VLOOKUP($A8,parlvotes_lh!$A$11:$ZZ$200,246,FALSE)))</f>
        <v/>
      </c>
      <c r="W8" s="170" t="str">
        <f>IF(ISERROR(VLOOKUP($A8,parlvotes_lh!$A$11:$ZZ$200,266,FALSE))=TRUE,"",IF(VLOOKUP($A8,parlvotes_lh!$A$11:$ZZ$200,266,FALSE)=0,"",VLOOKUP($A8,parlvotes_lh!$A$11:$ZZ$200,266,FALSE)))</f>
        <v/>
      </c>
      <c r="X8" s="170" t="str">
        <f>IF(ISERROR(VLOOKUP($A8,parlvotes_lh!$A$11:$ZZ$200,286,FALSE))=TRUE,"",IF(VLOOKUP($A8,parlvotes_lh!$A$11:$ZZ$200,286,FALSE)=0,"",VLOOKUP($A8,parlvotes_lh!$A$11:$ZZ$200,286,FALSE)))</f>
        <v/>
      </c>
      <c r="Y8" s="170" t="str">
        <f>IF(ISERROR(VLOOKUP($A8,parlvotes_lh!$A$11:$ZZ$200,306,FALSE))=TRUE,"",IF(VLOOKUP($A8,parlvotes_lh!$A$11:$ZZ$200,306,FALSE)=0,"",VLOOKUP($A8,parlvotes_lh!$A$11:$ZZ$200,306,FALSE)))</f>
        <v/>
      </c>
      <c r="Z8" s="170" t="str">
        <f>IF(ISERROR(VLOOKUP($A8,parlvotes_lh!$A$11:$ZZ$200,326,FALSE))=TRUE,"",IF(VLOOKUP($A8,parlvotes_lh!$A$11:$ZZ$200,326,FALSE)=0,"",VLOOKUP($A8,parlvotes_lh!$A$11:$ZZ$200,326,FALSE)))</f>
        <v/>
      </c>
      <c r="AA8" s="170" t="str">
        <f>IF(ISERROR(VLOOKUP($A8,parlvotes_lh!$A$11:$ZZ$200,346,FALSE))=TRUE,"",IF(VLOOKUP($A8,parlvotes_lh!$A$11:$ZZ$200,346,FALSE)=0,"",VLOOKUP($A8,parlvotes_lh!$A$11:$ZZ$200,346,FALSE)))</f>
        <v/>
      </c>
      <c r="AB8" s="170" t="str">
        <f>IF(ISERROR(VLOOKUP($A8,parlvotes_lh!$A$11:$ZZ$200,366,FALSE))=TRUE,"",IF(VLOOKUP($A8,parlvotes_lh!$A$11:$ZZ$200,366,FALSE)=0,"",VLOOKUP($A8,parlvotes_lh!$A$11:$ZZ$200,366,FALSE)))</f>
        <v/>
      </c>
      <c r="AC8" s="170" t="str">
        <f>IF(ISERROR(VLOOKUP($A8,parlvotes_lh!$A$11:$ZZ$200,386,FALSE))=TRUE,"",IF(VLOOKUP($A8,parlvotes_lh!$A$11:$ZZ$200,386,FALSE)=0,"",VLOOKUP($A8,parlvotes_lh!$A$11:$ZZ$200,386,FALSE)))</f>
        <v/>
      </c>
    </row>
    <row r="9" spans="1:29" ht="13.5" customHeight="1">
      <c r="A9" s="164" t="str">
        <f>IF(info_parties!A9="","",info_parties!A9)</f>
        <v>lu_cp01</v>
      </c>
      <c r="B9" s="95" t="str">
        <f>IF(A9="","",MID(info_weblinks!$C$3,32,3))</f>
        <v>lux</v>
      </c>
      <c r="C9" s="95" t="str">
        <f>IF(info_parties!G9="","",info_parties!G9)</f>
        <v>Party of the Citizens</v>
      </c>
      <c r="D9" s="95" t="str">
        <f>IF(info_parties!K9="","",info_parties!K9)</f>
        <v>Biergerlëscht</v>
      </c>
      <c r="E9" s="95" t="str">
        <f>IF(info_parties!H9="","",info_parties!H9)</f>
        <v>Biergerlëscht</v>
      </c>
      <c r="F9" s="165">
        <f t="shared" si="0"/>
        <v>39971</v>
      </c>
      <c r="G9" s="166">
        <f t="shared" si="1"/>
        <v>39971</v>
      </c>
      <c r="H9" s="167">
        <f t="shared" si="2"/>
        <v>8.1000000000000013E-3</v>
      </c>
      <c r="I9" s="168">
        <f t="shared" si="3"/>
        <v>39971</v>
      </c>
      <c r="J9" s="169" t="str">
        <f>IF(ISERROR(VLOOKUP($A9,parlvotes_lh!$A$11:$ZZ$200,6,FALSE))=TRUE,"",IF(VLOOKUP($A9,parlvotes_lh!$A$11:$ZZ$200,6,FALSE)=0,"",VLOOKUP($A9,parlvotes_lh!$A$11:$ZZ$200,6,FALSE)))</f>
        <v/>
      </c>
      <c r="K9" s="169" t="str">
        <f>IF(ISERROR(VLOOKUP($A9,parlvotes_lh!$A$11:$ZZ$200,26,FALSE))=TRUE,"",IF(VLOOKUP($A9,parlvotes_lh!$A$11:$ZZ$200,26,FALSE)=0,"",VLOOKUP($A9,parlvotes_lh!$A$11:$ZZ$200,26,FALSE)))</f>
        <v/>
      </c>
      <c r="L9" s="169" t="str">
        <f>IF(ISERROR(VLOOKUP($A9,parlvotes_lh!$A$11:$ZZ$200,46,FALSE))=TRUE,"",IF(VLOOKUP($A9,parlvotes_lh!$A$11:$ZZ$200,46,FALSE)=0,"",VLOOKUP($A9,parlvotes_lh!$A$11:$ZZ$200,46,FALSE)))</f>
        <v/>
      </c>
      <c r="M9" s="169">
        <f>IF(ISERROR(VLOOKUP($A9,parlvotes_lh!$A$11:$ZZ$200,66,FALSE))=TRUE,"",IF(VLOOKUP($A9,parlvotes_lh!$A$11:$ZZ$200,66,FALSE)=0,"",VLOOKUP($A9,parlvotes_lh!$A$11:$ZZ$200,66,FALSE)))</f>
        <v>8.1000000000000013E-3</v>
      </c>
      <c r="N9" s="169" t="str">
        <f>IF(ISERROR(VLOOKUP($A9,parlvotes_lh!$A$11:$ZZ$200,86,FALSE))=TRUE,"",IF(VLOOKUP($A9,parlvotes_lh!$A$11:$ZZ$200,86,FALSE)=0,"",VLOOKUP($A9,parlvotes_lh!$A$11:$ZZ$200,86,FALSE)))</f>
        <v/>
      </c>
      <c r="O9" s="169" t="str">
        <f>IF(ISERROR(VLOOKUP($A9,parlvotes_lh!$A$11:$ZZ$200,106,FALSE))=TRUE,"",IF(VLOOKUP($A9,parlvotes_lh!$A$11:$ZZ$200,106,FALSE)=0,"",VLOOKUP($A9,parlvotes_lh!$A$11:$ZZ$200,106,FALSE)))</f>
        <v/>
      </c>
      <c r="P9" s="169" t="str">
        <f>IF(ISERROR(VLOOKUP($A9,parlvotes_lh!$A$11:$ZZ$200,126,FALSE))=TRUE,"",IF(VLOOKUP($A9,parlvotes_lh!$A$11:$ZZ$200,126,FALSE)=0,"",VLOOKUP($A9,parlvotes_lh!$A$11:$ZZ$200,126,FALSE)))</f>
        <v/>
      </c>
      <c r="Q9" s="170" t="str">
        <f>IF(ISERROR(VLOOKUP($A9,parlvotes_lh!$A$11:$ZZ$200,146,FALSE))=TRUE,"",IF(VLOOKUP($A9,parlvotes_lh!$A$11:$ZZ$200,146,FALSE)=0,"",VLOOKUP($A9,parlvotes_lh!$A$11:$ZZ$200,146,FALSE)))</f>
        <v/>
      </c>
      <c r="R9" s="170" t="str">
        <f>IF(ISERROR(VLOOKUP($A9,parlvotes_lh!$A$11:$ZZ$200,166,FALSE))=TRUE,"",IF(VLOOKUP($A9,parlvotes_lh!$A$11:$ZZ$200,166,FALSE)=0,"",VLOOKUP($A9,parlvotes_lh!$A$11:$ZZ$200,166,FALSE)))</f>
        <v/>
      </c>
      <c r="S9" s="170" t="str">
        <f>IF(ISERROR(VLOOKUP($A9,parlvotes_lh!$A$11:$ZZ$200,186,FALSE))=TRUE,"",IF(VLOOKUP($A9,parlvotes_lh!$A$11:$ZZ$200,186,FALSE)=0,"",VLOOKUP($A9,parlvotes_lh!$A$11:$ZZ$200,186,FALSE)))</f>
        <v/>
      </c>
      <c r="T9" s="170" t="str">
        <f>IF(ISERROR(VLOOKUP($A9,parlvotes_lh!$A$11:$ZZ$200,206,FALSE))=TRUE,"",IF(VLOOKUP($A9,parlvotes_lh!$A$11:$ZZ$200,206,FALSE)=0,"",VLOOKUP($A9,parlvotes_lh!$A$11:$ZZ$200,206,FALSE)))</f>
        <v/>
      </c>
      <c r="U9" s="170" t="str">
        <f>IF(ISERROR(VLOOKUP($A9,parlvotes_lh!$A$11:$ZZ$200,226,FALSE))=TRUE,"",IF(VLOOKUP($A9,parlvotes_lh!$A$11:$ZZ$200,226,FALSE)=0,"",VLOOKUP($A9,parlvotes_lh!$A$11:$ZZ$200,226,FALSE)))</f>
        <v/>
      </c>
      <c r="V9" s="170" t="str">
        <f>IF(ISERROR(VLOOKUP($A9,parlvotes_lh!$A$11:$ZZ$200,246,FALSE))=TRUE,"",IF(VLOOKUP($A9,parlvotes_lh!$A$11:$ZZ$200,246,FALSE)=0,"",VLOOKUP($A9,parlvotes_lh!$A$11:$ZZ$200,246,FALSE)))</f>
        <v/>
      </c>
      <c r="W9" s="170" t="str">
        <f>IF(ISERROR(VLOOKUP($A9,parlvotes_lh!$A$11:$ZZ$200,266,FALSE))=TRUE,"",IF(VLOOKUP($A9,parlvotes_lh!$A$11:$ZZ$200,266,FALSE)=0,"",VLOOKUP($A9,parlvotes_lh!$A$11:$ZZ$200,266,FALSE)))</f>
        <v/>
      </c>
      <c r="X9" s="170" t="str">
        <f>IF(ISERROR(VLOOKUP($A9,parlvotes_lh!$A$11:$ZZ$200,286,FALSE))=TRUE,"",IF(VLOOKUP($A9,parlvotes_lh!$A$11:$ZZ$200,286,FALSE)=0,"",VLOOKUP($A9,parlvotes_lh!$A$11:$ZZ$200,286,FALSE)))</f>
        <v/>
      </c>
      <c r="Y9" s="170" t="str">
        <f>IF(ISERROR(VLOOKUP($A9,parlvotes_lh!$A$11:$ZZ$200,306,FALSE))=TRUE,"",IF(VLOOKUP($A9,parlvotes_lh!$A$11:$ZZ$200,306,FALSE)=0,"",VLOOKUP($A9,parlvotes_lh!$A$11:$ZZ$200,306,FALSE)))</f>
        <v/>
      </c>
      <c r="Z9" s="170" t="str">
        <f>IF(ISERROR(VLOOKUP($A9,parlvotes_lh!$A$11:$ZZ$200,326,FALSE))=TRUE,"",IF(VLOOKUP($A9,parlvotes_lh!$A$11:$ZZ$200,326,FALSE)=0,"",VLOOKUP($A9,parlvotes_lh!$A$11:$ZZ$200,326,FALSE)))</f>
        <v/>
      </c>
      <c r="AA9" s="170" t="str">
        <f>IF(ISERROR(VLOOKUP($A9,parlvotes_lh!$A$11:$ZZ$200,346,FALSE))=TRUE,"",IF(VLOOKUP($A9,parlvotes_lh!$A$11:$ZZ$200,346,FALSE)=0,"",VLOOKUP($A9,parlvotes_lh!$A$11:$ZZ$200,346,FALSE)))</f>
        <v/>
      </c>
      <c r="AB9" s="170" t="str">
        <f>IF(ISERROR(VLOOKUP($A9,parlvotes_lh!$A$11:$ZZ$200,366,FALSE))=TRUE,"",IF(VLOOKUP($A9,parlvotes_lh!$A$11:$ZZ$200,366,FALSE)=0,"",VLOOKUP($A9,parlvotes_lh!$A$11:$ZZ$200,366,FALSE)))</f>
        <v/>
      </c>
      <c r="AC9" s="170" t="str">
        <f>IF(ISERROR(VLOOKUP($A9,parlvotes_lh!$A$11:$ZZ$200,386,FALSE))=TRUE,"",IF(VLOOKUP($A9,parlvotes_lh!$A$11:$ZZ$200,386,FALSE)=0,"",VLOOKUP($A9,parlvotes_lh!$A$11:$ZZ$200,386,FALSE)))</f>
        <v/>
      </c>
    </row>
    <row r="10" spans="1:29" ht="13.5" customHeight="1">
      <c r="A10" s="164" t="str">
        <f>IF(info_parties!A10="","",info_parties!A10)</f>
        <v>lu_adr01</v>
      </c>
      <c r="B10" s="95" t="str">
        <f>IF(A10="","",MID(info_weblinks!$C$3,32,3))</f>
        <v>lux</v>
      </c>
      <c r="C10" s="95" t="str">
        <f>IF(info_parties!G10="","",info_parties!G10)</f>
        <v>Alternative Democratic Reform Party</v>
      </c>
      <c r="D10" s="95" t="str">
        <f>IF(info_parties!K10="","",info_parties!K10)</f>
        <v>Alternativ Demokratesch Reformpartei</v>
      </c>
      <c r="E10" s="95" t="str">
        <f>IF(info_parties!H10="","",info_parties!H10)</f>
        <v>ADR</v>
      </c>
      <c r="F10" s="165">
        <f t="shared" si="0"/>
        <v>34497</v>
      </c>
      <c r="G10" s="166">
        <f t="shared" si="1"/>
        <v>45201</v>
      </c>
      <c r="H10" s="167">
        <f t="shared" si="2"/>
        <v>0.10400000000000001</v>
      </c>
      <c r="I10" s="168">
        <f t="shared" si="3"/>
        <v>36324</v>
      </c>
      <c r="J10" s="169">
        <f>IF(ISERROR(VLOOKUP($A10,parlvotes_lh!$A$11:$ZZ$200,6,FALSE))=TRUE,"",IF(VLOOKUP($A10,parlvotes_lh!$A$11:$ZZ$200,6,FALSE)=0,"",VLOOKUP($A10,parlvotes_lh!$A$11:$ZZ$200,6,FALSE)))</f>
        <v>0.09</v>
      </c>
      <c r="K10" s="169">
        <f>IF(ISERROR(VLOOKUP($A10,parlvotes_lh!$A$11:$ZZ$200,26,FALSE))=TRUE,"",IF(VLOOKUP($A10,parlvotes_lh!$A$11:$ZZ$200,26,FALSE)=0,"",VLOOKUP($A10,parlvotes_lh!$A$11:$ZZ$200,26,FALSE)))</f>
        <v>0.10400000000000001</v>
      </c>
      <c r="L10" s="169">
        <f>IF(ISERROR(VLOOKUP($A10,parlvotes_lh!$A$11:$ZZ$200,46,FALSE))=TRUE,"",IF(VLOOKUP($A10,parlvotes_lh!$A$11:$ZZ$200,46,FALSE)=0,"",VLOOKUP($A10,parlvotes_lh!$A$11:$ZZ$200,46,FALSE)))</f>
        <v>9.9499999999999991E-2</v>
      </c>
      <c r="M10" s="169">
        <f>IF(ISERROR(VLOOKUP($A10,parlvotes_lh!$A$11:$ZZ$200,66,FALSE))=TRUE,"",IF(VLOOKUP($A10,parlvotes_lh!$A$11:$ZZ$200,66,FALSE)=0,"",VLOOKUP($A10,parlvotes_lh!$A$11:$ZZ$200,66,FALSE)))</f>
        <v>8.1400000000000014E-2</v>
      </c>
      <c r="N10" s="169">
        <f>IF(ISERROR(VLOOKUP($A10,parlvotes_lh!$A$11:$ZZ$200,86,FALSE))=TRUE,"",IF(VLOOKUP($A10,parlvotes_lh!$A$11:$ZZ$200,86,FALSE)=0,"",VLOOKUP($A10,parlvotes_lh!$A$11:$ZZ$200,86,FALSE)))</f>
        <v>6.7824774154334813E-2</v>
      </c>
      <c r="O10" s="169">
        <f>IF(ISERROR(VLOOKUP($A10,parlvotes_lh!$A$11:$ZZ$200,106,FALSE))=TRUE,"",IF(VLOOKUP($A10,parlvotes_lh!$A$11:$ZZ$200,106,FALSE)=0,"",VLOOKUP($A10,parlvotes_lh!$A$11:$ZZ$200,106,FALSE)))</f>
        <v>8.5570999842047066E-2</v>
      </c>
      <c r="P10" s="169">
        <f>IF(ISERROR(VLOOKUP($A10,parlvotes_lh!$A$11:$ZZ$200,126,FALSE))=TRUE,"",IF(VLOOKUP($A10,parlvotes_lh!$A$11:$ZZ$200,126,FALSE)=0,"",VLOOKUP($A10,parlvotes_lh!$A$11:$ZZ$200,126,FALSE)))</f>
        <v>8.9537658205961684E-2</v>
      </c>
      <c r="Q10" s="170" t="str">
        <f>IF(ISERROR(VLOOKUP($A10,parlvotes_lh!$A$11:$ZZ$200,146,FALSE))=TRUE,"",IF(VLOOKUP($A10,parlvotes_lh!$A$11:$ZZ$200,146,FALSE)=0,"",VLOOKUP($A10,parlvotes_lh!$A$11:$ZZ$200,146,FALSE)))</f>
        <v/>
      </c>
      <c r="R10" s="170" t="str">
        <f>IF(ISERROR(VLOOKUP($A10,parlvotes_lh!$A$11:$ZZ$200,166,FALSE))=TRUE,"",IF(VLOOKUP($A10,parlvotes_lh!$A$11:$ZZ$200,166,FALSE)=0,"",VLOOKUP($A10,parlvotes_lh!$A$11:$ZZ$200,166,FALSE)))</f>
        <v/>
      </c>
      <c r="S10" s="170" t="str">
        <f>IF(ISERROR(VLOOKUP($A10,parlvotes_lh!$A$11:$ZZ$200,186,FALSE))=TRUE,"",IF(VLOOKUP($A10,parlvotes_lh!$A$11:$ZZ$200,186,FALSE)=0,"",VLOOKUP($A10,parlvotes_lh!$A$11:$ZZ$200,186,FALSE)))</f>
        <v/>
      </c>
      <c r="T10" s="170" t="str">
        <f>IF(ISERROR(VLOOKUP($A10,parlvotes_lh!$A$11:$ZZ$200,206,FALSE))=TRUE,"",IF(VLOOKUP($A10,parlvotes_lh!$A$11:$ZZ$200,206,FALSE)=0,"",VLOOKUP($A10,parlvotes_lh!$A$11:$ZZ$200,206,FALSE)))</f>
        <v/>
      </c>
      <c r="U10" s="170" t="str">
        <f>IF(ISERROR(VLOOKUP($A10,parlvotes_lh!$A$11:$ZZ$200,226,FALSE))=TRUE,"",IF(VLOOKUP($A10,parlvotes_lh!$A$11:$ZZ$200,226,FALSE)=0,"",VLOOKUP($A10,parlvotes_lh!$A$11:$ZZ$200,226,FALSE)))</f>
        <v/>
      </c>
      <c r="V10" s="170" t="str">
        <f>IF(ISERROR(VLOOKUP($A10,parlvotes_lh!$A$11:$ZZ$200,246,FALSE))=TRUE,"",IF(VLOOKUP($A10,parlvotes_lh!$A$11:$ZZ$200,246,FALSE)=0,"",VLOOKUP($A10,parlvotes_lh!$A$11:$ZZ$200,246,FALSE)))</f>
        <v/>
      </c>
      <c r="W10" s="170" t="str">
        <f>IF(ISERROR(VLOOKUP($A10,parlvotes_lh!$A$11:$ZZ$200,266,FALSE))=TRUE,"",IF(VLOOKUP($A10,parlvotes_lh!$A$11:$ZZ$200,266,FALSE)=0,"",VLOOKUP($A10,parlvotes_lh!$A$11:$ZZ$200,266,FALSE)))</f>
        <v/>
      </c>
      <c r="X10" s="170" t="str">
        <f>IF(ISERROR(VLOOKUP($A10,parlvotes_lh!$A$11:$ZZ$200,286,FALSE))=TRUE,"",IF(VLOOKUP($A10,parlvotes_lh!$A$11:$ZZ$200,286,FALSE)=0,"",VLOOKUP($A10,parlvotes_lh!$A$11:$ZZ$200,286,FALSE)))</f>
        <v/>
      </c>
      <c r="Y10" s="170" t="str">
        <f>IF(ISERROR(VLOOKUP($A10,parlvotes_lh!$A$11:$ZZ$200,306,FALSE))=TRUE,"",IF(VLOOKUP($A10,parlvotes_lh!$A$11:$ZZ$200,306,FALSE)=0,"",VLOOKUP($A10,parlvotes_lh!$A$11:$ZZ$200,306,FALSE)))</f>
        <v/>
      </c>
      <c r="Z10" s="170" t="str">
        <f>IF(ISERROR(VLOOKUP($A10,parlvotes_lh!$A$11:$ZZ$200,326,FALSE))=TRUE,"",IF(VLOOKUP($A10,parlvotes_lh!$A$11:$ZZ$200,326,FALSE)=0,"",VLOOKUP($A10,parlvotes_lh!$A$11:$ZZ$200,326,FALSE)))</f>
        <v/>
      </c>
      <c r="AA10" s="170" t="str">
        <f>IF(ISERROR(VLOOKUP($A10,parlvotes_lh!$A$11:$ZZ$200,346,FALSE))=TRUE,"",IF(VLOOKUP($A10,parlvotes_lh!$A$11:$ZZ$200,346,FALSE)=0,"",VLOOKUP($A10,parlvotes_lh!$A$11:$ZZ$200,346,FALSE)))</f>
        <v/>
      </c>
      <c r="AB10" s="170" t="str">
        <f>IF(ISERROR(VLOOKUP($A10,parlvotes_lh!$A$11:$ZZ$200,366,FALSE))=TRUE,"",IF(VLOOKUP($A10,parlvotes_lh!$A$11:$ZZ$200,366,FALSE)=0,"",VLOOKUP($A10,parlvotes_lh!$A$11:$ZZ$200,366,FALSE)))</f>
        <v/>
      </c>
      <c r="AC10" s="170" t="str">
        <f>IF(ISERROR(VLOOKUP($A10,parlvotes_lh!$A$11:$ZZ$200,386,FALSE))=TRUE,"",IF(VLOOKUP($A10,parlvotes_lh!$A$11:$ZZ$200,386,FALSE)=0,"",VLOOKUP($A10,parlvotes_lh!$A$11:$ZZ$200,386,FALSE)))</f>
        <v/>
      </c>
    </row>
    <row r="11" spans="1:29" ht="13.5" customHeight="1">
      <c r="A11" s="164" t="str">
        <f>IF(info_parties!A11="","",info_parties!A11)</f>
        <v>lu_kpl01</v>
      </c>
      <c r="B11" s="95" t="str">
        <f>IF(A11="","",MID(info_weblinks!$C$3,32,3))</f>
        <v>lux</v>
      </c>
      <c r="C11" s="95" t="str">
        <f>IF(info_parties!G11="","",info_parties!G11)</f>
        <v>Communist Party</v>
      </c>
      <c r="D11" s="95" t="str">
        <f>IF(info_parties!K11="","",info_parties!K11)</f>
        <v>Kommunistesch Partei vu  Lëtzebuergi</v>
      </c>
      <c r="E11" s="95" t="str">
        <f>IF(info_parties!H11="","",info_parties!H11)</f>
        <v>KPL</v>
      </c>
      <c r="F11" s="165">
        <f t="shared" si="0"/>
        <v>34497</v>
      </c>
      <c r="G11" s="166">
        <f t="shared" si="1"/>
        <v>45201</v>
      </c>
      <c r="H11" s="167">
        <f t="shared" si="2"/>
        <v>1.7000000000000001E-2</v>
      </c>
      <c r="I11" s="168">
        <f t="shared" si="3"/>
        <v>34497</v>
      </c>
      <c r="J11" s="169">
        <f>IF(ISERROR(VLOOKUP($A11,parlvotes_lh!$A$11:$ZZ$200,6,FALSE))=TRUE,"",IF(VLOOKUP($A11,parlvotes_lh!$A$11:$ZZ$200,6,FALSE)=0,"",VLOOKUP($A11,parlvotes_lh!$A$11:$ZZ$200,6,FALSE)))</f>
        <v>1.7000000000000001E-2</v>
      </c>
      <c r="K11" s="169" t="str">
        <f>IF(ISERROR(VLOOKUP($A11,parlvotes_lh!$A$11:$ZZ$200,26,FALSE))=TRUE,"",IF(VLOOKUP($A11,parlvotes_lh!$A$11:$ZZ$200,26,FALSE)=0,"",VLOOKUP($A11,parlvotes_lh!$A$11:$ZZ$200,26,FALSE)))</f>
        <v/>
      </c>
      <c r="L11" s="169">
        <f>IF(ISERROR(VLOOKUP($A11,parlvotes_lh!$A$11:$ZZ$200,46,FALSE))=TRUE,"",IF(VLOOKUP($A11,parlvotes_lh!$A$11:$ZZ$200,46,FALSE)=0,"",VLOOKUP($A11,parlvotes_lh!$A$11:$ZZ$200,46,FALSE)))</f>
        <v>9.1999999999999998E-3</v>
      </c>
      <c r="M11" s="169">
        <f>IF(ISERROR(VLOOKUP($A11,parlvotes_lh!$A$11:$ZZ$200,66,FALSE))=TRUE,"",IF(VLOOKUP($A11,parlvotes_lh!$A$11:$ZZ$200,66,FALSE)=0,"",VLOOKUP($A11,parlvotes_lh!$A$11:$ZZ$200,66,FALSE)))</f>
        <v>1.47E-2</v>
      </c>
      <c r="N11" s="169">
        <f>IF(ISERROR(VLOOKUP($A11,parlvotes_lh!$A$11:$ZZ$200,86,FALSE))=TRUE,"",IF(VLOOKUP($A11,parlvotes_lh!$A$11:$ZZ$200,86,FALSE)=0,"",VLOOKUP($A11,parlvotes_lh!$A$11:$ZZ$200,86,FALSE)))</f>
        <v>1.4371774071005976E-2</v>
      </c>
      <c r="O11" s="169">
        <f>IF(ISERROR(VLOOKUP($A11,parlvotes_lh!$A$11:$ZZ$200,106,FALSE))=TRUE,"",IF(VLOOKUP($A11,parlvotes_lh!$A$11:$ZZ$200,106,FALSE)=0,"",VLOOKUP($A11,parlvotes_lh!$A$11:$ZZ$200,106,FALSE)))</f>
        <v>1.1407163165376717E-2</v>
      </c>
      <c r="P11" s="169">
        <f>IF(ISERROR(VLOOKUP($A11,parlvotes_lh!$A$11:$ZZ$200,126,FALSE))=TRUE,"",IF(VLOOKUP($A11,parlvotes_lh!$A$11:$ZZ$200,126,FALSE)=0,"",VLOOKUP($A11,parlvotes_lh!$A$11:$ZZ$200,126,FALSE)))</f>
        <v>5.0487585586831731E-3</v>
      </c>
      <c r="Q11" s="170" t="str">
        <f>IF(ISERROR(VLOOKUP($A11,parlvotes_lh!$A$11:$ZZ$200,146,FALSE))=TRUE,"",IF(VLOOKUP($A11,parlvotes_lh!$A$11:$ZZ$200,146,FALSE)=0,"",VLOOKUP($A11,parlvotes_lh!$A$11:$ZZ$200,146,FALSE)))</f>
        <v/>
      </c>
      <c r="R11" s="170" t="str">
        <f>IF(ISERROR(VLOOKUP($A11,parlvotes_lh!$A$11:$ZZ$200,166,FALSE))=TRUE,"",IF(VLOOKUP($A11,parlvotes_lh!$A$11:$ZZ$200,166,FALSE)=0,"",VLOOKUP($A11,parlvotes_lh!$A$11:$ZZ$200,166,FALSE)))</f>
        <v/>
      </c>
      <c r="S11" s="170" t="str">
        <f>IF(ISERROR(VLOOKUP($A11,parlvotes_lh!$A$11:$ZZ$200,186,FALSE))=TRUE,"",IF(VLOOKUP($A11,parlvotes_lh!$A$11:$ZZ$200,186,FALSE)=0,"",VLOOKUP($A11,parlvotes_lh!$A$11:$ZZ$200,186,FALSE)))</f>
        <v/>
      </c>
      <c r="T11" s="170" t="str">
        <f>IF(ISERROR(VLOOKUP($A11,parlvotes_lh!$A$11:$ZZ$200,206,FALSE))=TRUE,"",IF(VLOOKUP($A11,parlvotes_lh!$A$11:$ZZ$200,206,FALSE)=0,"",VLOOKUP($A11,parlvotes_lh!$A$11:$ZZ$200,206,FALSE)))</f>
        <v/>
      </c>
      <c r="U11" s="170" t="str">
        <f>IF(ISERROR(VLOOKUP($A11,parlvotes_lh!$A$11:$ZZ$200,226,FALSE))=TRUE,"",IF(VLOOKUP($A11,parlvotes_lh!$A$11:$ZZ$200,226,FALSE)=0,"",VLOOKUP($A11,parlvotes_lh!$A$11:$ZZ$200,226,FALSE)))</f>
        <v/>
      </c>
      <c r="V11" s="170" t="str">
        <f>IF(ISERROR(VLOOKUP($A11,parlvotes_lh!$A$11:$ZZ$200,246,FALSE))=TRUE,"",IF(VLOOKUP($A11,parlvotes_lh!$A$11:$ZZ$200,246,FALSE)=0,"",VLOOKUP($A11,parlvotes_lh!$A$11:$ZZ$200,246,FALSE)))</f>
        <v/>
      </c>
      <c r="W11" s="170" t="str">
        <f>IF(ISERROR(VLOOKUP($A11,parlvotes_lh!$A$11:$ZZ$200,266,FALSE))=TRUE,"",IF(VLOOKUP($A11,parlvotes_lh!$A$11:$ZZ$200,266,FALSE)=0,"",VLOOKUP($A11,parlvotes_lh!$A$11:$ZZ$200,266,FALSE)))</f>
        <v/>
      </c>
      <c r="X11" s="170" t="str">
        <f>IF(ISERROR(VLOOKUP($A11,parlvotes_lh!$A$11:$ZZ$200,286,FALSE))=TRUE,"",IF(VLOOKUP($A11,parlvotes_lh!$A$11:$ZZ$200,286,FALSE)=0,"",VLOOKUP($A11,parlvotes_lh!$A$11:$ZZ$200,286,FALSE)))</f>
        <v/>
      </c>
      <c r="Y11" s="170" t="str">
        <f>IF(ISERROR(VLOOKUP($A11,parlvotes_lh!$A$11:$ZZ$200,306,FALSE))=TRUE,"",IF(VLOOKUP($A11,parlvotes_lh!$A$11:$ZZ$200,306,FALSE)=0,"",VLOOKUP($A11,parlvotes_lh!$A$11:$ZZ$200,306,FALSE)))</f>
        <v/>
      </c>
      <c r="Z11" s="170" t="str">
        <f>IF(ISERROR(VLOOKUP($A11,parlvotes_lh!$A$11:$ZZ$200,326,FALSE))=TRUE,"",IF(VLOOKUP($A11,parlvotes_lh!$A$11:$ZZ$200,326,FALSE)=0,"",VLOOKUP($A11,parlvotes_lh!$A$11:$ZZ$200,326,FALSE)))</f>
        <v/>
      </c>
      <c r="AA11" s="170" t="str">
        <f>IF(ISERROR(VLOOKUP($A11,parlvotes_lh!$A$11:$ZZ$200,346,FALSE))=TRUE,"",IF(VLOOKUP($A11,parlvotes_lh!$A$11:$ZZ$200,346,FALSE)=0,"",VLOOKUP($A11,parlvotes_lh!$A$11:$ZZ$200,346,FALSE)))</f>
        <v/>
      </c>
      <c r="AB11" s="170" t="str">
        <f>IF(ISERROR(VLOOKUP($A11,parlvotes_lh!$A$11:$ZZ$200,366,FALSE))=TRUE,"",IF(VLOOKUP($A11,parlvotes_lh!$A$11:$ZZ$200,366,FALSE)=0,"",VLOOKUP($A11,parlvotes_lh!$A$11:$ZZ$200,366,FALSE)))</f>
        <v/>
      </c>
      <c r="AC11" s="170" t="str">
        <f>IF(ISERROR(VLOOKUP($A11,parlvotes_lh!$A$11:$ZZ$200,386,FALSE))=TRUE,"",IF(VLOOKUP($A11,parlvotes_lh!$A$11:$ZZ$200,386,FALSE)=0,"",VLOOKUP($A11,parlvotes_lh!$A$11:$ZZ$200,386,FALSE)))</f>
        <v/>
      </c>
    </row>
    <row r="12" spans="1:29" ht="13.5" customHeight="1">
      <c r="A12" s="164" t="str">
        <f>IF(info_parties!A12="","",info_parties!A12)</f>
        <v>lu_pirat01</v>
      </c>
      <c r="B12" s="95" t="str">
        <f>IF(A12="","",MID(info_weblinks!$C$3,32,3))</f>
        <v>lux</v>
      </c>
      <c r="C12" s="95" t="str">
        <f>IF(info_parties!G12="","",info_parties!G12)</f>
        <v>Prirate Party</v>
      </c>
      <c r="D12" s="95" t="str">
        <f>IF(info_parties!K12="","",info_parties!K12)</f>
        <v>Piratepartei Lëtzebuerg</v>
      </c>
      <c r="E12" s="95" t="str">
        <f>IF(info_parties!H12="","",info_parties!H12)</f>
        <v>Pirat</v>
      </c>
      <c r="F12" s="165">
        <f t="shared" si="0"/>
        <v>41567</v>
      </c>
      <c r="G12" s="166">
        <f t="shared" si="1"/>
        <v>45201</v>
      </c>
      <c r="H12" s="167">
        <f t="shared" si="2"/>
        <v>6.6113173274364237E-2</v>
      </c>
      <c r="I12" s="168">
        <f t="shared" si="3"/>
        <v>43387</v>
      </c>
      <c r="J12" s="169" t="str">
        <f>IF(ISERROR(VLOOKUP($A12,parlvotes_lh!$A$11:$ZZ$200,6,FALSE))=TRUE,"",IF(VLOOKUP($A12,parlvotes_lh!$A$11:$ZZ$200,6,FALSE)=0,"",VLOOKUP($A12,parlvotes_lh!$A$11:$ZZ$200,6,FALSE)))</f>
        <v/>
      </c>
      <c r="K12" s="169" t="str">
        <f>IF(ISERROR(VLOOKUP($A12,parlvotes_lh!$A$11:$ZZ$200,26,FALSE))=TRUE,"",IF(VLOOKUP($A12,parlvotes_lh!$A$11:$ZZ$200,26,FALSE)=0,"",VLOOKUP($A12,parlvotes_lh!$A$11:$ZZ$200,26,FALSE)))</f>
        <v/>
      </c>
      <c r="L12" s="169" t="str">
        <f>IF(ISERROR(VLOOKUP($A12,parlvotes_lh!$A$11:$ZZ$200,46,FALSE))=TRUE,"",IF(VLOOKUP($A12,parlvotes_lh!$A$11:$ZZ$200,46,FALSE)=0,"",VLOOKUP($A12,parlvotes_lh!$A$11:$ZZ$200,46,FALSE)))</f>
        <v/>
      </c>
      <c r="M12" s="169" t="str">
        <f>IF(ISERROR(VLOOKUP($A12,parlvotes_lh!$A$11:$ZZ$200,66,FALSE))=TRUE,"",IF(VLOOKUP($A12,parlvotes_lh!$A$11:$ZZ$200,66,FALSE)=0,"",VLOOKUP($A12,parlvotes_lh!$A$11:$ZZ$200,66,FALSE)))</f>
        <v/>
      </c>
      <c r="N12" s="169">
        <f>IF(ISERROR(VLOOKUP($A12,parlvotes_lh!$A$11:$ZZ$200,86,FALSE))=TRUE,"",IF(VLOOKUP($A12,parlvotes_lh!$A$11:$ZZ$200,86,FALSE)=0,"",VLOOKUP($A12,parlvotes_lh!$A$11:$ZZ$200,86,FALSE)))</f>
        <v>2.9567033150173276E-2</v>
      </c>
      <c r="O12" s="169">
        <f>IF(ISERROR(VLOOKUP($A12,parlvotes_lh!$A$11:$ZZ$200,106,FALSE))=TRUE,"",IF(VLOOKUP($A12,parlvotes_lh!$A$11:$ZZ$200,106,FALSE)=0,"",VLOOKUP($A12,parlvotes_lh!$A$11:$ZZ$200,106,FALSE)))</f>
        <v>6.6113173274364237E-2</v>
      </c>
      <c r="P12" s="169">
        <f>IF(ISERROR(VLOOKUP($A12,parlvotes_lh!$A$11:$ZZ$200,126,FALSE))=TRUE,"",IF(VLOOKUP($A12,parlvotes_lh!$A$11:$ZZ$200,126,FALSE)=0,"",VLOOKUP($A12,parlvotes_lh!$A$11:$ZZ$200,126,FALSE)))</f>
        <v>6.2378968116743899E-2</v>
      </c>
      <c r="Q12" s="170" t="str">
        <f>IF(ISERROR(VLOOKUP($A12,parlvotes_lh!$A$11:$ZZ$200,146,FALSE))=TRUE,"",IF(VLOOKUP($A12,parlvotes_lh!$A$11:$ZZ$200,146,FALSE)=0,"",VLOOKUP($A12,parlvotes_lh!$A$11:$ZZ$200,146,FALSE)))</f>
        <v/>
      </c>
      <c r="R12" s="170" t="str">
        <f>IF(ISERROR(VLOOKUP($A12,parlvotes_lh!$A$11:$ZZ$200,166,FALSE))=TRUE,"",IF(VLOOKUP($A12,parlvotes_lh!$A$11:$ZZ$200,166,FALSE)=0,"",VLOOKUP($A12,parlvotes_lh!$A$11:$ZZ$200,166,FALSE)))</f>
        <v/>
      </c>
      <c r="S12" s="170" t="str">
        <f>IF(ISERROR(VLOOKUP($A12,parlvotes_lh!$A$11:$ZZ$200,186,FALSE))=TRUE,"",IF(VLOOKUP($A12,parlvotes_lh!$A$11:$ZZ$200,186,FALSE)=0,"",VLOOKUP($A12,parlvotes_lh!$A$11:$ZZ$200,186,FALSE)))</f>
        <v/>
      </c>
      <c r="T12" s="170" t="str">
        <f>IF(ISERROR(VLOOKUP($A12,parlvotes_lh!$A$11:$ZZ$200,206,FALSE))=TRUE,"",IF(VLOOKUP($A12,parlvotes_lh!$A$11:$ZZ$200,206,FALSE)=0,"",VLOOKUP($A12,parlvotes_lh!$A$11:$ZZ$200,206,FALSE)))</f>
        <v/>
      </c>
      <c r="U12" s="170" t="str">
        <f>IF(ISERROR(VLOOKUP($A12,parlvotes_lh!$A$11:$ZZ$200,226,FALSE))=TRUE,"",IF(VLOOKUP($A12,parlvotes_lh!$A$11:$ZZ$200,226,FALSE)=0,"",VLOOKUP($A12,parlvotes_lh!$A$11:$ZZ$200,226,FALSE)))</f>
        <v/>
      </c>
      <c r="V12" s="170" t="str">
        <f>IF(ISERROR(VLOOKUP($A12,parlvotes_lh!$A$11:$ZZ$200,246,FALSE))=TRUE,"",IF(VLOOKUP($A12,parlvotes_lh!$A$11:$ZZ$200,246,FALSE)=0,"",VLOOKUP($A12,parlvotes_lh!$A$11:$ZZ$200,246,FALSE)))</f>
        <v/>
      </c>
      <c r="W12" s="170" t="str">
        <f>IF(ISERROR(VLOOKUP($A12,parlvotes_lh!$A$11:$ZZ$200,266,FALSE))=TRUE,"",IF(VLOOKUP($A12,parlvotes_lh!$A$11:$ZZ$200,266,FALSE)=0,"",VLOOKUP($A12,parlvotes_lh!$A$11:$ZZ$200,266,FALSE)))</f>
        <v/>
      </c>
      <c r="X12" s="170" t="str">
        <f>IF(ISERROR(VLOOKUP($A12,parlvotes_lh!$A$11:$ZZ$200,286,FALSE))=TRUE,"",IF(VLOOKUP($A12,parlvotes_lh!$A$11:$ZZ$200,286,FALSE)=0,"",VLOOKUP($A12,parlvotes_lh!$A$11:$ZZ$200,286,FALSE)))</f>
        <v/>
      </c>
      <c r="Y12" s="170" t="str">
        <f>IF(ISERROR(VLOOKUP($A12,parlvotes_lh!$A$11:$ZZ$200,306,FALSE))=TRUE,"",IF(VLOOKUP($A12,parlvotes_lh!$A$11:$ZZ$200,306,FALSE)=0,"",VLOOKUP($A12,parlvotes_lh!$A$11:$ZZ$200,306,FALSE)))</f>
        <v/>
      </c>
      <c r="Z12" s="170" t="str">
        <f>IF(ISERROR(VLOOKUP($A12,parlvotes_lh!$A$11:$ZZ$200,326,FALSE))=TRUE,"",IF(VLOOKUP($A12,parlvotes_lh!$A$11:$ZZ$200,326,FALSE)=0,"",VLOOKUP($A12,parlvotes_lh!$A$11:$ZZ$200,326,FALSE)))</f>
        <v/>
      </c>
      <c r="AA12" s="170" t="str">
        <f>IF(ISERROR(VLOOKUP($A12,parlvotes_lh!$A$11:$ZZ$200,346,FALSE))=TRUE,"",IF(VLOOKUP($A12,parlvotes_lh!$A$11:$ZZ$200,346,FALSE)=0,"",VLOOKUP($A12,parlvotes_lh!$A$11:$ZZ$200,346,FALSE)))</f>
        <v/>
      </c>
      <c r="AB12" s="170" t="str">
        <f>IF(ISERROR(VLOOKUP($A12,parlvotes_lh!$A$11:$ZZ$200,366,FALSE))=TRUE,"",IF(VLOOKUP($A12,parlvotes_lh!$A$11:$ZZ$200,366,FALSE)=0,"",VLOOKUP($A12,parlvotes_lh!$A$11:$ZZ$200,366,FALSE)))</f>
        <v/>
      </c>
      <c r="AC12" s="170" t="str">
        <f>IF(ISERROR(VLOOKUP($A12,parlvotes_lh!$A$11:$ZZ$200,386,FALSE))=TRUE,"",IF(VLOOKUP($A12,parlvotes_lh!$A$11:$ZZ$200,386,FALSE)=0,"",VLOOKUP($A12,parlvotes_lh!$A$11:$ZZ$200,386,FALSE)))</f>
        <v/>
      </c>
    </row>
    <row r="13" spans="1:29" ht="13.5" customHeight="1">
      <c r="A13" s="164" t="str">
        <f>IF(info_parties!A13="","",info_parties!A13)</f>
        <v>lu_pid01</v>
      </c>
      <c r="B13" s="95" t="str">
        <f>IF(A13="","",MID(info_weblinks!$C$3,32,3))</f>
        <v>lux</v>
      </c>
      <c r="C13" s="95" t="str">
        <f>IF(info_parties!G13="","",info_parties!G13)</f>
        <v>Party for Integral Democracy</v>
      </c>
      <c r="D13" s="95" t="str">
        <f>IF(info_parties!K13="","",info_parties!K13)</f>
        <v>Partei fir Integral Demokratie</v>
      </c>
      <c r="E13" s="95" t="str">
        <f>IF(info_parties!H13="","",info_parties!H13)</f>
        <v>PID</v>
      </c>
      <c r="F13" s="165">
        <f t="shared" si="0"/>
        <v>41567</v>
      </c>
      <c r="G13" s="166">
        <f t="shared" si="1"/>
        <v>41567</v>
      </c>
      <c r="H13" s="167">
        <f t="shared" si="2"/>
        <v>1.7038296954575979E-2</v>
      </c>
      <c r="I13" s="168">
        <f t="shared" si="3"/>
        <v>41567</v>
      </c>
      <c r="J13" s="169" t="str">
        <f>IF(ISERROR(VLOOKUP($A13,parlvotes_lh!$A$11:$ZZ$200,6,FALSE))=TRUE,"",IF(VLOOKUP($A13,parlvotes_lh!$A$11:$ZZ$200,6,FALSE)=0,"",VLOOKUP($A13,parlvotes_lh!$A$11:$ZZ$200,6,FALSE)))</f>
        <v/>
      </c>
      <c r="K13" s="169" t="str">
        <f>IF(ISERROR(VLOOKUP($A13,parlvotes_lh!$A$11:$ZZ$200,26,FALSE))=TRUE,"",IF(VLOOKUP($A13,parlvotes_lh!$A$11:$ZZ$200,26,FALSE)=0,"",VLOOKUP($A13,parlvotes_lh!$A$11:$ZZ$200,26,FALSE)))</f>
        <v/>
      </c>
      <c r="L13" s="169" t="str">
        <f>IF(ISERROR(VLOOKUP($A13,parlvotes_lh!$A$11:$ZZ$200,46,FALSE))=TRUE,"",IF(VLOOKUP($A13,parlvotes_lh!$A$11:$ZZ$200,46,FALSE)=0,"",VLOOKUP($A13,parlvotes_lh!$A$11:$ZZ$200,46,FALSE)))</f>
        <v/>
      </c>
      <c r="M13" s="169" t="str">
        <f>IF(ISERROR(VLOOKUP($A13,parlvotes_lh!$A$11:$ZZ$200,66,FALSE))=TRUE,"",IF(VLOOKUP($A13,parlvotes_lh!$A$11:$ZZ$200,66,FALSE)=0,"",VLOOKUP($A13,parlvotes_lh!$A$11:$ZZ$200,66,FALSE)))</f>
        <v/>
      </c>
      <c r="N13" s="169">
        <f>IF(ISERROR(VLOOKUP($A13,parlvotes_lh!$A$11:$ZZ$200,86,FALSE))=TRUE,"",IF(VLOOKUP($A13,parlvotes_lh!$A$11:$ZZ$200,86,FALSE)=0,"",VLOOKUP($A13,parlvotes_lh!$A$11:$ZZ$200,86,FALSE)))</f>
        <v>1.7038296954575979E-2</v>
      </c>
      <c r="O13" s="169" t="str">
        <f>IF(ISERROR(VLOOKUP($A13,parlvotes_lh!$A$11:$ZZ$200,106,FALSE))=TRUE,"",IF(VLOOKUP($A13,parlvotes_lh!$A$11:$ZZ$200,106,FALSE)=0,"",VLOOKUP($A13,parlvotes_lh!$A$11:$ZZ$200,106,FALSE)))</f>
        <v/>
      </c>
      <c r="P13" s="169" t="str">
        <f>IF(ISERROR(VLOOKUP($A13,parlvotes_lh!$A$11:$ZZ$200,126,FALSE))=TRUE,"",IF(VLOOKUP($A13,parlvotes_lh!$A$11:$ZZ$200,126,FALSE)=0,"",VLOOKUP($A13,parlvotes_lh!$A$11:$ZZ$200,126,FALSE)))</f>
        <v/>
      </c>
      <c r="Q13" s="170" t="str">
        <f>IF(ISERROR(VLOOKUP($A13,parlvotes_lh!$A$11:$ZZ$200,146,FALSE))=TRUE,"",IF(VLOOKUP($A13,parlvotes_lh!$A$11:$ZZ$200,146,FALSE)=0,"",VLOOKUP($A13,parlvotes_lh!$A$11:$ZZ$200,146,FALSE)))</f>
        <v/>
      </c>
      <c r="R13" s="170" t="str">
        <f>IF(ISERROR(VLOOKUP($A13,parlvotes_lh!$A$11:$ZZ$200,166,FALSE))=TRUE,"",IF(VLOOKUP($A13,parlvotes_lh!$A$11:$ZZ$200,166,FALSE)=0,"",VLOOKUP($A13,parlvotes_lh!$A$11:$ZZ$200,166,FALSE)))</f>
        <v/>
      </c>
      <c r="S13" s="170" t="str">
        <f>IF(ISERROR(VLOOKUP($A13,parlvotes_lh!$A$11:$ZZ$200,186,FALSE))=TRUE,"",IF(VLOOKUP($A13,parlvotes_lh!$A$11:$ZZ$200,186,FALSE)=0,"",VLOOKUP($A13,parlvotes_lh!$A$11:$ZZ$200,186,FALSE)))</f>
        <v/>
      </c>
      <c r="T13" s="170" t="str">
        <f>IF(ISERROR(VLOOKUP($A13,parlvotes_lh!$A$11:$ZZ$200,206,FALSE))=TRUE,"",IF(VLOOKUP($A13,parlvotes_lh!$A$11:$ZZ$200,206,FALSE)=0,"",VLOOKUP($A13,parlvotes_lh!$A$11:$ZZ$200,206,FALSE)))</f>
        <v/>
      </c>
      <c r="U13" s="170" t="str">
        <f>IF(ISERROR(VLOOKUP($A13,parlvotes_lh!$A$11:$ZZ$200,226,FALSE))=TRUE,"",IF(VLOOKUP($A13,parlvotes_lh!$A$11:$ZZ$200,226,FALSE)=0,"",VLOOKUP($A13,parlvotes_lh!$A$11:$ZZ$200,226,FALSE)))</f>
        <v/>
      </c>
      <c r="V13" s="170" t="str">
        <f>IF(ISERROR(VLOOKUP($A13,parlvotes_lh!$A$11:$ZZ$200,246,FALSE))=TRUE,"",IF(VLOOKUP($A13,parlvotes_lh!$A$11:$ZZ$200,246,FALSE)=0,"",VLOOKUP($A13,parlvotes_lh!$A$11:$ZZ$200,246,FALSE)))</f>
        <v/>
      </c>
      <c r="W13" s="170" t="str">
        <f>IF(ISERROR(VLOOKUP($A13,parlvotes_lh!$A$11:$ZZ$200,266,FALSE))=TRUE,"",IF(VLOOKUP($A13,parlvotes_lh!$A$11:$ZZ$200,266,FALSE)=0,"",VLOOKUP($A13,parlvotes_lh!$A$11:$ZZ$200,266,FALSE)))</f>
        <v/>
      </c>
      <c r="X13" s="170" t="str">
        <f>IF(ISERROR(VLOOKUP($A13,parlvotes_lh!$A$11:$ZZ$200,286,FALSE))=TRUE,"",IF(VLOOKUP($A13,parlvotes_lh!$A$11:$ZZ$200,286,FALSE)=0,"",VLOOKUP($A13,parlvotes_lh!$A$11:$ZZ$200,286,FALSE)))</f>
        <v/>
      </c>
      <c r="Y13" s="170" t="str">
        <f>IF(ISERROR(VLOOKUP($A13,parlvotes_lh!$A$11:$ZZ$200,306,FALSE))=TRUE,"",IF(VLOOKUP($A13,parlvotes_lh!$A$11:$ZZ$200,306,FALSE)=0,"",VLOOKUP($A13,parlvotes_lh!$A$11:$ZZ$200,306,FALSE)))</f>
        <v/>
      </c>
      <c r="Z13" s="170" t="str">
        <f>IF(ISERROR(VLOOKUP($A13,parlvotes_lh!$A$11:$ZZ$200,326,FALSE))=TRUE,"",IF(VLOOKUP($A13,parlvotes_lh!$A$11:$ZZ$200,326,FALSE)=0,"",VLOOKUP($A13,parlvotes_lh!$A$11:$ZZ$200,326,FALSE)))</f>
        <v/>
      </c>
      <c r="AA13" s="170" t="str">
        <f>IF(ISERROR(VLOOKUP($A13,parlvotes_lh!$A$11:$ZZ$200,346,FALSE))=TRUE,"",IF(VLOOKUP($A13,parlvotes_lh!$A$11:$ZZ$200,346,FALSE)=0,"",VLOOKUP($A13,parlvotes_lh!$A$11:$ZZ$200,346,FALSE)))</f>
        <v/>
      </c>
      <c r="AB13" s="170" t="str">
        <f>IF(ISERROR(VLOOKUP($A13,parlvotes_lh!$A$11:$ZZ$200,366,FALSE))=TRUE,"",IF(VLOOKUP($A13,parlvotes_lh!$A$11:$ZZ$200,366,FALSE)=0,"",VLOOKUP($A13,parlvotes_lh!$A$11:$ZZ$200,366,FALSE)))</f>
        <v/>
      </c>
      <c r="AC13" s="170" t="str">
        <f>IF(ISERROR(VLOOKUP($A13,parlvotes_lh!$A$11:$ZZ$200,386,FALSE))=TRUE,"",IF(VLOOKUP($A13,parlvotes_lh!$A$11:$ZZ$200,386,FALSE)=0,"",VLOOKUP($A13,parlvotes_lh!$A$11:$ZZ$200,386,FALSE)))</f>
        <v/>
      </c>
    </row>
    <row r="14" spans="1:29" ht="13.5" customHeight="1">
      <c r="A14" s="164" t="str">
        <f>IF(info_parties!A14="","",info_parties!A14)</f>
        <v>lu_other01</v>
      </c>
      <c r="B14" s="95" t="str">
        <f>IF(A14="","",MID(info_weblinks!$C$3,32,3))</f>
        <v>lux</v>
      </c>
      <c r="C14" s="95" t="str">
        <f>IF(info_parties!G14="","",info_parties!G14)</f>
        <v>Others</v>
      </c>
      <c r="D14" s="95" t="str">
        <f>IF(info_parties!K14="","",info_parties!K14)</f>
        <v/>
      </c>
      <c r="E14" s="95" t="str">
        <f>IF(info_parties!H14="","",info_parties!H14)</f>
        <v>no acronym</v>
      </c>
      <c r="F14" s="165">
        <f t="shared" si="0"/>
        <v>34497</v>
      </c>
      <c r="G14" s="166">
        <f t="shared" si="1"/>
        <v>36324</v>
      </c>
      <c r="H14" s="167">
        <f t="shared" si="2"/>
        <v>4.4000000000000004E-2</v>
      </c>
      <c r="I14" s="168">
        <f t="shared" si="3"/>
        <v>34497</v>
      </c>
      <c r="J14" s="169">
        <f>IF(ISERROR(VLOOKUP($A14,parlvotes_lh!$A$11:$ZZ$200,6,FALSE))=TRUE,"",IF(VLOOKUP($A14,parlvotes_lh!$A$11:$ZZ$200,6,FALSE)=0,"",VLOOKUP($A14,parlvotes_lh!$A$11:$ZZ$200,6,FALSE)))</f>
        <v>4.4000000000000004E-2</v>
      </c>
      <c r="K14" s="169">
        <f>IF(ISERROR(VLOOKUP($A14,parlvotes_lh!$A$11:$ZZ$200,26,FALSE))=TRUE,"",IF(VLOOKUP($A14,parlvotes_lh!$A$11:$ZZ$200,26,FALSE)=0,"",VLOOKUP($A14,parlvotes_lh!$A$11:$ZZ$200,26,FALSE)))</f>
        <v>1.5700000000000002E-2</v>
      </c>
      <c r="L14" s="169" t="str">
        <f>IF(ISERROR(VLOOKUP($A14,parlvotes_lh!$A$11:$ZZ$200,46,FALSE))=TRUE,"",IF(VLOOKUP($A14,parlvotes_lh!$A$11:$ZZ$200,46,FALSE)=0,"",VLOOKUP($A14,parlvotes_lh!$A$11:$ZZ$200,46,FALSE)))</f>
        <v/>
      </c>
      <c r="M14" s="169" t="str">
        <f>IF(ISERROR(VLOOKUP($A14,parlvotes_lh!$A$11:$ZZ$200,66,FALSE))=TRUE,"",IF(VLOOKUP($A14,parlvotes_lh!$A$11:$ZZ$200,66,FALSE)=0,"",VLOOKUP($A14,parlvotes_lh!$A$11:$ZZ$200,66,FALSE)))</f>
        <v/>
      </c>
      <c r="N14" s="169" t="str">
        <f>IF(ISERROR(VLOOKUP($A14,parlvotes_lh!$A$11:$ZZ$200,86,FALSE))=TRUE,"",IF(VLOOKUP($A14,parlvotes_lh!$A$11:$ZZ$200,86,FALSE)=0,"",VLOOKUP($A14,parlvotes_lh!$A$11:$ZZ$200,86,FALSE)))</f>
        <v/>
      </c>
      <c r="O14" s="169" t="str">
        <f>IF(ISERROR(VLOOKUP($A14,parlvotes_lh!$A$11:$ZZ$200,106,FALSE))=TRUE,"",IF(VLOOKUP($A14,parlvotes_lh!$A$11:$ZZ$200,106,FALSE)=0,"",VLOOKUP($A14,parlvotes_lh!$A$11:$ZZ$200,106,FALSE)))</f>
        <v/>
      </c>
      <c r="P14" s="169" t="str">
        <f>IF(ISERROR(VLOOKUP($A14,parlvotes_lh!$A$11:$ZZ$200,126,FALSE))=TRUE,"",IF(VLOOKUP($A14,parlvotes_lh!$A$11:$ZZ$200,126,FALSE)=0,"",VLOOKUP($A14,parlvotes_lh!$A$11:$ZZ$200,126,FALSE)))</f>
        <v/>
      </c>
      <c r="Q14" s="170" t="str">
        <f>IF(ISERROR(VLOOKUP($A14,parlvotes_lh!$A$11:$ZZ$200,146,FALSE))=TRUE,"",IF(VLOOKUP($A14,parlvotes_lh!$A$11:$ZZ$200,146,FALSE)=0,"",VLOOKUP($A14,parlvotes_lh!$A$11:$ZZ$200,146,FALSE)))</f>
        <v/>
      </c>
      <c r="R14" s="170" t="str">
        <f>IF(ISERROR(VLOOKUP($A14,parlvotes_lh!$A$11:$ZZ$200,166,FALSE))=TRUE,"",IF(VLOOKUP($A14,parlvotes_lh!$A$11:$ZZ$200,166,FALSE)=0,"",VLOOKUP($A14,parlvotes_lh!$A$11:$ZZ$200,166,FALSE)))</f>
        <v/>
      </c>
      <c r="S14" s="170" t="str">
        <f>IF(ISERROR(VLOOKUP($A14,parlvotes_lh!$A$11:$ZZ$200,186,FALSE))=TRUE,"",IF(VLOOKUP($A14,parlvotes_lh!$A$11:$ZZ$200,186,FALSE)=0,"",VLOOKUP($A14,parlvotes_lh!$A$11:$ZZ$200,186,FALSE)))</f>
        <v/>
      </c>
      <c r="T14" s="170" t="str">
        <f>IF(ISERROR(VLOOKUP($A14,parlvotes_lh!$A$11:$ZZ$200,206,FALSE))=TRUE,"",IF(VLOOKUP($A14,parlvotes_lh!$A$11:$ZZ$200,206,FALSE)=0,"",VLOOKUP($A14,parlvotes_lh!$A$11:$ZZ$200,206,FALSE)))</f>
        <v/>
      </c>
      <c r="U14" s="170" t="str">
        <f>IF(ISERROR(VLOOKUP($A14,parlvotes_lh!$A$11:$ZZ$200,226,FALSE))=TRUE,"",IF(VLOOKUP($A14,parlvotes_lh!$A$11:$ZZ$200,226,FALSE)=0,"",VLOOKUP($A14,parlvotes_lh!$A$11:$ZZ$200,226,FALSE)))</f>
        <v/>
      </c>
      <c r="V14" s="170" t="str">
        <f>IF(ISERROR(VLOOKUP($A14,parlvotes_lh!$A$11:$ZZ$200,246,FALSE))=TRUE,"",IF(VLOOKUP($A14,parlvotes_lh!$A$11:$ZZ$200,246,FALSE)=0,"",VLOOKUP($A14,parlvotes_lh!$A$11:$ZZ$200,246,FALSE)))</f>
        <v/>
      </c>
      <c r="W14" s="170" t="str">
        <f>IF(ISERROR(VLOOKUP($A14,parlvotes_lh!$A$11:$ZZ$200,266,FALSE))=TRUE,"",IF(VLOOKUP($A14,parlvotes_lh!$A$11:$ZZ$200,266,FALSE)=0,"",VLOOKUP($A14,parlvotes_lh!$A$11:$ZZ$200,266,FALSE)))</f>
        <v/>
      </c>
      <c r="X14" s="170" t="str">
        <f>IF(ISERROR(VLOOKUP($A14,parlvotes_lh!$A$11:$ZZ$200,286,FALSE))=TRUE,"",IF(VLOOKUP($A14,parlvotes_lh!$A$11:$ZZ$200,286,FALSE)=0,"",VLOOKUP($A14,parlvotes_lh!$A$11:$ZZ$200,286,FALSE)))</f>
        <v/>
      </c>
      <c r="Y14" s="170" t="str">
        <f>IF(ISERROR(VLOOKUP($A14,parlvotes_lh!$A$11:$ZZ$200,306,FALSE))=TRUE,"",IF(VLOOKUP($A14,parlvotes_lh!$A$11:$ZZ$200,306,FALSE)=0,"",VLOOKUP($A14,parlvotes_lh!$A$11:$ZZ$200,306,FALSE)))</f>
        <v/>
      </c>
      <c r="Z14" s="170" t="str">
        <f>IF(ISERROR(VLOOKUP($A14,parlvotes_lh!$A$11:$ZZ$200,326,FALSE))=TRUE,"",IF(VLOOKUP($A14,parlvotes_lh!$A$11:$ZZ$200,326,FALSE)=0,"",VLOOKUP($A14,parlvotes_lh!$A$11:$ZZ$200,326,FALSE)))</f>
        <v/>
      </c>
      <c r="AA14" s="170" t="str">
        <f>IF(ISERROR(VLOOKUP($A14,parlvotes_lh!$A$11:$ZZ$200,346,FALSE))=TRUE,"",IF(VLOOKUP($A14,parlvotes_lh!$A$11:$ZZ$200,346,FALSE)=0,"",VLOOKUP($A14,parlvotes_lh!$A$11:$ZZ$200,346,FALSE)))</f>
        <v/>
      </c>
      <c r="AB14" s="170" t="str">
        <f>IF(ISERROR(VLOOKUP($A14,parlvotes_lh!$A$11:$ZZ$200,366,FALSE))=TRUE,"",IF(VLOOKUP($A14,parlvotes_lh!$A$11:$ZZ$200,366,FALSE)=0,"",VLOOKUP($A14,parlvotes_lh!$A$11:$ZZ$200,366,FALSE)))</f>
        <v/>
      </c>
      <c r="AC14" s="170" t="str">
        <f>IF(ISERROR(VLOOKUP($A14,parlvotes_lh!$A$11:$ZZ$200,386,FALSE))=TRUE,"",IF(VLOOKUP($A14,parlvotes_lh!$A$11:$ZZ$200,386,FALSE)=0,"",VLOOKUP($A14,parlvotes_lh!$A$11:$ZZ$200,386,FALSE)))</f>
        <v/>
      </c>
    </row>
    <row r="15" spans="1:29" ht="13.5" customHeight="1">
      <c r="A15" s="164" t="str">
        <f>IF(info_parties!A15="","",info_parties!A15)</f>
        <v>lu_dk01</v>
      </c>
      <c r="B15" s="95" t="str">
        <f>IF(A15="","",MID(info_weblinks!$C$3,32,3))</f>
        <v>lux</v>
      </c>
      <c r="C15" s="95" t="str">
        <f>IF(info_parties!G15="","",info_parties!G15)</f>
        <v>The Conservatives</v>
      </c>
      <c r="D15" s="95" t="str">
        <f>IF(info_parties!K15="","",info_parties!K15)</f>
        <v xml:space="preserve">Déi Konservativ </v>
      </c>
      <c r="E15" s="95" t="str">
        <f>IF(info_parties!H15="","",info_parties!H15)</f>
        <v>DK</v>
      </c>
      <c r="F15" s="165">
        <f t="shared" si="0"/>
        <v>43387</v>
      </c>
      <c r="G15" s="166">
        <f t="shared" si="1"/>
        <v>45201</v>
      </c>
      <c r="H15" s="167">
        <f t="shared" si="2"/>
        <v>2.0632601484757542E-3</v>
      </c>
      <c r="I15" s="168">
        <f t="shared" si="3"/>
        <v>43387</v>
      </c>
      <c r="J15" s="169" t="str">
        <f>IF(ISERROR(VLOOKUP($A15,parlvotes_lh!$A$11:$ZZ$200,6,FALSE))=TRUE,"",IF(VLOOKUP($A15,parlvotes_lh!$A$11:$ZZ$200,6,FALSE)=0,"",VLOOKUP($A15,parlvotes_lh!$A$11:$ZZ$200,6,FALSE)))</f>
        <v/>
      </c>
      <c r="K15" s="169" t="str">
        <f>IF(ISERROR(VLOOKUP($A15,parlvotes_lh!$A$11:$ZZ$200,26,FALSE))=TRUE,"",IF(VLOOKUP($A15,parlvotes_lh!$A$11:$ZZ$200,26,FALSE)=0,"",VLOOKUP($A15,parlvotes_lh!$A$11:$ZZ$200,26,FALSE)))</f>
        <v/>
      </c>
      <c r="L15" s="169" t="str">
        <f>IF(ISERROR(VLOOKUP($A15,parlvotes_lh!$A$11:$ZZ$200,46,FALSE))=TRUE,"",IF(VLOOKUP($A15,parlvotes_lh!$A$11:$ZZ$200,46,FALSE)=0,"",VLOOKUP($A15,parlvotes_lh!$A$11:$ZZ$200,46,FALSE)))</f>
        <v/>
      </c>
      <c r="M15" s="169" t="str">
        <f>IF(ISERROR(VLOOKUP($A15,parlvotes_lh!$A$11:$ZZ$200,66,FALSE))=TRUE,"",IF(VLOOKUP($A15,parlvotes_lh!$A$11:$ZZ$200,66,FALSE)=0,"",VLOOKUP($A15,parlvotes_lh!$A$11:$ZZ$200,66,FALSE)))</f>
        <v/>
      </c>
      <c r="N15" s="169" t="str">
        <f>IF(ISERROR(VLOOKUP($A15,parlvotes_lh!$A$11:$ZZ$200,86,FALSE))=TRUE,"",IF(VLOOKUP($A15,parlvotes_lh!$A$11:$ZZ$200,86,FALSE)=0,"",VLOOKUP($A15,parlvotes_lh!$A$11:$ZZ$200,86,FALSE)))</f>
        <v/>
      </c>
      <c r="O15" s="169">
        <f>IF(ISERROR(VLOOKUP($A15,parlvotes_lh!$A$11:$ZZ$200,106,FALSE))=TRUE,"",IF(VLOOKUP($A15,parlvotes_lh!$A$11:$ZZ$200,106,FALSE)=0,"",VLOOKUP($A15,parlvotes_lh!$A$11:$ZZ$200,106,FALSE)))</f>
        <v>2.0632601484757542E-3</v>
      </c>
      <c r="P15" s="169">
        <f>IF(ISERROR(VLOOKUP($A15,parlvotes_lh!$A$11:$ZZ$200,126,FALSE))=TRUE,"",IF(VLOOKUP($A15,parlvotes_lh!$A$11:$ZZ$200,126,FALSE)=0,"",VLOOKUP($A15,parlvotes_lh!$A$11:$ZZ$200,126,FALSE)))</f>
        <v>1.9970260737257072E-3</v>
      </c>
      <c r="Q15" s="170" t="str">
        <f>IF(ISERROR(VLOOKUP($A15,parlvotes_lh!$A$11:$ZZ$200,146,FALSE))=TRUE,"",IF(VLOOKUP($A15,parlvotes_lh!$A$11:$ZZ$200,146,FALSE)=0,"",VLOOKUP($A15,parlvotes_lh!$A$11:$ZZ$200,146,FALSE)))</f>
        <v/>
      </c>
      <c r="R15" s="170" t="str">
        <f>IF(ISERROR(VLOOKUP($A15,parlvotes_lh!$A$11:$ZZ$200,166,FALSE))=TRUE,"",IF(VLOOKUP($A15,parlvotes_lh!$A$11:$ZZ$200,166,FALSE)=0,"",VLOOKUP($A15,parlvotes_lh!$A$11:$ZZ$200,166,FALSE)))</f>
        <v/>
      </c>
      <c r="S15" s="170" t="str">
        <f>IF(ISERROR(VLOOKUP($A15,parlvotes_lh!$A$11:$ZZ$200,186,FALSE))=TRUE,"",IF(VLOOKUP($A15,parlvotes_lh!$A$11:$ZZ$200,186,FALSE)=0,"",VLOOKUP($A15,parlvotes_lh!$A$11:$ZZ$200,186,FALSE)))</f>
        <v/>
      </c>
      <c r="T15" s="170" t="str">
        <f>IF(ISERROR(VLOOKUP($A15,parlvotes_lh!$A$11:$ZZ$200,206,FALSE))=TRUE,"",IF(VLOOKUP($A15,parlvotes_lh!$A$11:$ZZ$200,206,FALSE)=0,"",VLOOKUP($A15,parlvotes_lh!$A$11:$ZZ$200,206,FALSE)))</f>
        <v/>
      </c>
      <c r="U15" s="170" t="str">
        <f>IF(ISERROR(VLOOKUP($A15,parlvotes_lh!$A$11:$ZZ$200,226,FALSE))=TRUE,"",IF(VLOOKUP($A15,parlvotes_lh!$A$11:$ZZ$200,226,FALSE)=0,"",VLOOKUP($A15,parlvotes_lh!$A$11:$ZZ$200,226,FALSE)))</f>
        <v/>
      </c>
      <c r="V15" s="170" t="str">
        <f>IF(ISERROR(VLOOKUP($A15,parlvotes_lh!$A$11:$ZZ$200,246,FALSE))=TRUE,"",IF(VLOOKUP($A15,parlvotes_lh!$A$11:$ZZ$200,246,FALSE)=0,"",VLOOKUP($A15,parlvotes_lh!$A$11:$ZZ$200,246,FALSE)))</f>
        <v/>
      </c>
      <c r="W15" s="170" t="str">
        <f>IF(ISERROR(VLOOKUP($A15,parlvotes_lh!$A$11:$ZZ$200,266,FALSE))=TRUE,"",IF(VLOOKUP($A15,parlvotes_lh!$A$11:$ZZ$200,266,FALSE)=0,"",VLOOKUP($A15,parlvotes_lh!$A$11:$ZZ$200,266,FALSE)))</f>
        <v/>
      </c>
      <c r="X15" s="170" t="str">
        <f>IF(ISERROR(VLOOKUP($A15,parlvotes_lh!$A$11:$ZZ$200,286,FALSE))=TRUE,"",IF(VLOOKUP($A15,parlvotes_lh!$A$11:$ZZ$200,286,FALSE)=0,"",VLOOKUP($A15,parlvotes_lh!$A$11:$ZZ$200,286,FALSE)))</f>
        <v/>
      </c>
      <c r="Y15" s="170" t="str">
        <f>IF(ISERROR(VLOOKUP($A15,parlvotes_lh!$A$11:$ZZ$200,306,FALSE))=TRUE,"",IF(VLOOKUP($A15,parlvotes_lh!$A$11:$ZZ$200,306,FALSE)=0,"",VLOOKUP($A15,parlvotes_lh!$A$11:$ZZ$200,306,FALSE)))</f>
        <v/>
      </c>
      <c r="Z15" s="170" t="str">
        <f>IF(ISERROR(VLOOKUP($A15,parlvotes_lh!$A$11:$ZZ$200,326,FALSE))=TRUE,"",IF(VLOOKUP($A15,parlvotes_lh!$A$11:$ZZ$200,326,FALSE)=0,"",VLOOKUP($A15,parlvotes_lh!$A$11:$ZZ$200,326,FALSE)))</f>
        <v/>
      </c>
      <c r="AA15" s="170" t="str">
        <f>IF(ISERROR(VLOOKUP($A15,parlvotes_lh!$A$11:$ZZ$200,346,FALSE))=TRUE,"",IF(VLOOKUP($A15,parlvotes_lh!$A$11:$ZZ$200,346,FALSE)=0,"",VLOOKUP($A15,parlvotes_lh!$A$11:$ZZ$200,346,FALSE)))</f>
        <v/>
      </c>
      <c r="AB15" s="170" t="str">
        <f>IF(ISERROR(VLOOKUP($A15,parlvotes_lh!$A$11:$ZZ$200,366,FALSE))=TRUE,"",IF(VLOOKUP($A15,parlvotes_lh!$A$11:$ZZ$200,366,FALSE)=0,"",VLOOKUP($A15,parlvotes_lh!$A$11:$ZZ$200,366,FALSE)))</f>
        <v/>
      </c>
      <c r="AC15" s="170" t="str">
        <f>IF(ISERROR(VLOOKUP($A15,parlvotes_lh!$A$11:$ZZ$200,386,FALSE))=TRUE,"",IF(VLOOKUP($A15,parlvotes_lh!$A$11:$ZZ$200,386,FALSE)=0,"",VLOOKUP($A15,parlvotes_lh!$A$11:$ZZ$200,386,FALSE)))</f>
        <v/>
      </c>
    </row>
    <row r="16" spans="1:29" ht="13.5" customHeight="1">
      <c r="A16" s="164" t="str">
        <f>IF(info_parties!A16="","",info_parties!A16)</f>
        <v>lu_demo01</v>
      </c>
      <c r="B16" s="95" t="str">
        <f>IF(A16="","",MID(info_weblinks!$C$3,32,3))</f>
        <v>lux</v>
      </c>
      <c r="C16" s="95" t="str">
        <f>IF(info_parties!G16="","",info_parties!G16)</f>
        <v>Democracy</v>
      </c>
      <c r="D16" s="95" t="str">
        <f>IF(info_parties!K16="","",info_parties!K16)</f>
        <v>Demokratie</v>
      </c>
      <c r="E16" s="95" t="str">
        <f>IF(info_parties!H16="","",info_parties!H16)</f>
        <v>Demo</v>
      </c>
      <c r="F16" s="165">
        <f t="shared" si="0"/>
        <v>43387</v>
      </c>
      <c r="G16" s="166">
        <f t="shared" si="1"/>
        <v>43387</v>
      </c>
      <c r="H16" s="167">
        <f t="shared" si="2"/>
        <v>2.2952535144526933E-3</v>
      </c>
      <c r="I16" s="168">
        <f t="shared" si="3"/>
        <v>43387</v>
      </c>
      <c r="J16" s="169" t="str">
        <f>IF(ISERROR(VLOOKUP($A16,parlvotes_lh!$A$11:$ZZ$200,6,FALSE))=TRUE,"",IF(VLOOKUP($A16,parlvotes_lh!$A$11:$ZZ$200,6,FALSE)=0,"",VLOOKUP($A16,parlvotes_lh!$A$11:$ZZ$200,6,FALSE)))</f>
        <v/>
      </c>
      <c r="K16" s="169" t="str">
        <f>IF(ISERROR(VLOOKUP($A16,parlvotes_lh!$A$11:$ZZ$200,26,FALSE))=TRUE,"",IF(VLOOKUP($A16,parlvotes_lh!$A$11:$ZZ$200,26,FALSE)=0,"",VLOOKUP($A16,parlvotes_lh!$A$11:$ZZ$200,26,FALSE)))</f>
        <v/>
      </c>
      <c r="L16" s="169" t="str">
        <f>IF(ISERROR(VLOOKUP($A16,parlvotes_lh!$A$11:$ZZ$200,46,FALSE))=TRUE,"",IF(VLOOKUP($A16,parlvotes_lh!$A$11:$ZZ$200,46,FALSE)=0,"",VLOOKUP($A16,parlvotes_lh!$A$11:$ZZ$200,46,FALSE)))</f>
        <v/>
      </c>
      <c r="M16" s="169" t="str">
        <f>IF(ISERROR(VLOOKUP($A16,parlvotes_lh!$A$11:$ZZ$200,66,FALSE))=TRUE,"",IF(VLOOKUP($A16,parlvotes_lh!$A$11:$ZZ$200,66,FALSE)=0,"",VLOOKUP($A16,parlvotes_lh!$A$11:$ZZ$200,66,FALSE)))</f>
        <v/>
      </c>
      <c r="N16" s="169" t="str">
        <f>IF(ISERROR(VLOOKUP($A16,parlvotes_lh!$A$11:$ZZ$200,86,FALSE))=TRUE,"",IF(VLOOKUP($A16,parlvotes_lh!$A$11:$ZZ$200,86,FALSE)=0,"",VLOOKUP($A16,parlvotes_lh!$A$11:$ZZ$200,86,FALSE)))</f>
        <v/>
      </c>
      <c r="O16" s="169">
        <f>IF(ISERROR(VLOOKUP($A16,parlvotes_lh!$A$11:$ZZ$200,106,FALSE))=TRUE,"",IF(VLOOKUP($A16,parlvotes_lh!$A$11:$ZZ$200,106,FALSE)=0,"",VLOOKUP($A16,parlvotes_lh!$A$11:$ZZ$200,106,FALSE)))</f>
        <v>2.2952535144526933E-3</v>
      </c>
      <c r="P16" s="169" t="str">
        <f>IF(ISERROR(VLOOKUP($A16,parlvotes_lh!$A$11:$ZZ$200,126,FALSE))=TRUE,"",IF(VLOOKUP($A16,parlvotes_lh!$A$11:$ZZ$200,126,FALSE)=0,"",VLOOKUP($A16,parlvotes_lh!$A$11:$ZZ$200,126,FALSE)))</f>
        <v/>
      </c>
      <c r="Q16" s="170" t="str">
        <f>IF(ISERROR(VLOOKUP($A16,parlvotes_lh!$A$11:$ZZ$200,146,FALSE))=TRUE,"",IF(VLOOKUP($A16,parlvotes_lh!$A$11:$ZZ$200,146,FALSE)=0,"",VLOOKUP($A16,parlvotes_lh!$A$11:$ZZ$200,146,FALSE)))</f>
        <v/>
      </c>
      <c r="R16" s="170" t="str">
        <f>IF(ISERROR(VLOOKUP($A16,parlvotes_lh!$A$11:$ZZ$200,166,FALSE))=TRUE,"",IF(VLOOKUP($A16,parlvotes_lh!$A$11:$ZZ$200,166,FALSE)=0,"",VLOOKUP($A16,parlvotes_lh!$A$11:$ZZ$200,166,FALSE)))</f>
        <v/>
      </c>
      <c r="S16" s="170" t="str">
        <f>IF(ISERROR(VLOOKUP($A16,parlvotes_lh!$A$11:$ZZ$200,186,FALSE))=TRUE,"",IF(VLOOKUP($A16,parlvotes_lh!$A$11:$ZZ$200,186,FALSE)=0,"",VLOOKUP($A16,parlvotes_lh!$A$11:$ZZ$200,186,FALSE)))</f>
        <v/>
      </c>
      <c r="T16" s="170" t="str">
        <f>IF(ISERROR(VLOOKUP($A16,parlvotes_lh!$A$11:$ZZ$200,206,FALSE))=TRUE,"",IF(VLOOKUP($A16,parlvotes_lh!$A$11:$ZZ$200,206,FALSE)=0,"",VLOOKUP($A16,parlvotes_lh!$A$11:$ZZ$200,206,FALSE)))</f>
        <v/>
      </c>
      <c r="U16" s="170" t="str">
        <f>IF(ISERROR(VLOOKUP($A16,parlvotes_lh!$A$11:$ZZ$200,226,FALSE))=TRUE,"",IF(VLOOKUP($A16,parlvotes_lh!$A$11:$ZZ$200,226,FALSE)=0,"",VLOOKUP($A16,parlvotes_lh!$A$11:$ZZ$200,226,FALSE)))</f>
        <v/>
      </c>
      <c r="V16" s="170" t="str">
        <f>IF(ISERROR(VLOOKUP($A16,parlvotes_lh!$A$11:$ZZ$200,246,FALSE))=TRUE,"",IF(VLOOKUP($A16,parlvotes_lh!$A$11:$ZZ$200,246,FALSE)=0,"",VLOOKUP($A16,parlvotes_lh!$A$11:$ZZ$200,246,FALSE)))</f>
        <v/>
      </c>
      <c r="W16" s="170" t="str">
        <f>IF(ISERROR(VLOOKUP($A16,parlvotes_lh!$A$11:$ZZ$200,266,FALSE))=TRUE,"",IF(VLOOKUP($A16,parlvotes_lh!$A$11:$ZZ$200,266,FALSE)=0,"",VLOOKUP($A16,parlvotes_lh!$A$11:$ZZ$200,266,FALSE)))</f>
        <v/>
      </c>
      <c r="X16" s="170" t="str">
        <f>IF(ISERROR(VLOOKUP($A16,parlvotes_lh!$A$11:$ZZ$200,286,FALSE))=TRUE,"",IF(VLOOKUP($A16,parlvotes_lh!$A$11:$ZZ$200,286,FALSE)=0,"",VLOOKUP($A16,parlvotes_lh!$A$11:$ZZ$200,286,FALSE)))</f>
        <v/>
      </c>
      <c r="Y16" s="170" t="str">
        <f>IF(ISERROR(VLOOKUP($A16,parlvotes_lh!$A$11:$ZZ$200,306,FALSE))=TRUE,"",IF(VLOOKUP($A16,parlvotes_lh!$A$11:$ZZ$200,306,FALSE)=0,"",VLOOKUP($A16,parlvotes_lh!$A$11:$ZZ$200,306,FALSE)))</f>
        <v/>
      </c>
      <c r="Z16" s="170" t="str">
        <f>IF(ISERROR(VLOOKUP($A16,parlvotes_lh!$A$11:$ZZ$200,326,FALSE))=TRUE,"",IF(VLOOKUP($A16,parlvotes_lh!$A$11:$ZZ$200,326,FALSE)=0,"",VLOOKUP($A16,parlvotes_lh!$A$11:$ZZ$200,326,FALSE)))</f>
        <v/>
      </c>
      <c r="AA16" s="170" t="str">
        <f>IF(ISERROR(VLOOKUP($A16,parlvotes_lh!$A$11:$ZZ$200,346,FALSE))=TRUE,"",IF(VLOOKUP($A16,parlvotes_lh!$A$11:$ZZ$200,346,FALSE)=0,"",VLOOKUP($A16,parlvotes_lh!$A$11:$ZZ$200,346,FALSE)))</f>
        <v/>
      </c>
      <c r="AB16" s="170" t="str">
        <f>IF(ISERROR(VLOOKUP($A16,parlvotes_lh!$A$11:$ZZ$200,366,FALSE))=TRUE,"",IF(VLOOKUP($A16,parlvotes_lh!$A$11:$ZZ$200,366,FALSE)=0,"",VLOOKUP($A16,parlvotes_lh!$A$11:$ZZ$200,366,FALSE)))</f>
        <v/>
      </c>
      <c r="AC16" s="170" t="str">
        <f>IF(ISERROR(VLOOKUP($A16,parlvotes_lh!$A$11:$ZZ$200,386,FALSE))=TRUE,"",IF(VLOOKUP($A16,parlvotes_lh!$A$11:$ZZ$200,386,FALSE)=0,"",VLOOKUP($A16,parlvotes_lh!$A$11:$ZZ$200,386,FALSE)))</f>
        <v/>
      </c>
    </row>
    <row r="17" spans="1:38" ht="13.5" customHeight="1">
      <c r="A17" s="164" t="str">
        <f>IF(info_parties!A17="","",info_parties!A17)</f>
        <v>lu_volt01</v>
      </c>
      <c r="B17" s="95" t="str">
        <f>IF(A17="","",MID(info_weblinks!$C$3,32,3))</f>
        <v>lux</v>
      </c>
      <c r="C17" s="95" t="str">
        <f>IF(info_parties!G17="","",info_parties!G17)</f>
        <v>Volt</v>
      </c>
      <c r="D17" s="95" t="str">
        <f>IF(info_parties!K17="","",info_parties!K17)</f>
        <v>Volt</v>
      </c>
      <c r="E17" s="95" t="str">
        <f>IF(info_parties!H17="","",info_parties!H17)</f>
        <v>Volt</v>
      </c>
      <c r="F17" s="165">
        <f t="shared" si="0"/>
        <v>45201</v>
      </c>
      <c r="G17" s="166">
        <f t="shared" si="1"/>
        <v>45201</v>
      </c>
      <c r="H17" s="167">
        <f t="shared" si="2"/>
        <v>1.5518016460336122E-3</v>
      </c>
      <c r="I17" s="168">
        <f t="shared" si="3"/>
        <v>45201</v>
      </c>
      <c r="J17" s="169" t="str">
        <f>IF(ISERROR(VLOOKUP($A17,parlvotes_lh!$A$11:$ZZ$200,6,FALSE))=TRUE,"",IF(VLOOKUP($A17,parlvotes_lh!$A$11:$ZZ$200,6,FALSE)=0,"",VLOOKUP($A17,parlvotes_lh!$A$11:$ZZ$200,6,FALSE)))</f>
        <v/>
      </c>
      <c r="K17" s="169" t="str">
        <f>IF(ISERROR(VLOOKUP($A17,parlvotes_lh!$A$11:$ZZ$200,26,FALSE))=TRUE,"",IF(VLOOKUP($A17,parlvotes_lh!$A$11:$ZZ$200,26,FALSE)=0,"",VLOOKUP($A17,parlvotes_lh!$A$11:$ZZ$200,26,FALSE)))</f>
        <v/>
      </c>
      <c r="L17" s="169" t="str">
        <f>IF(ISERROR(VLOOKUP($A17,parlvotes_lh!$A$11:$ZZ$200,46,FALSE))=TRUE,"",IF(VLOOKUP($A17,parlvotes_lh!$A$11:$ZZ$200,46,FALSE)=0,"",VLOOKUP($A17,parlvotes_lh!$A$11:$ZZ$200,46,FALSE)))</f>
        <v/>
      </c>
      <c r="M17" s="169" t="str">
        <f>IF(ISERROR(VLOOKUP($A17,parlvotes_lh!$A$11:$ZZ$200,66,FALSE))=TRUE,"",IF(VLOOKUP($A17,parlvotes_lh!$A$11:$ZZ$200,66,FALSE)=0,"",VLOOKUP($A17,parlvotes_lh!$A$11:$ZZ$200,66,FALSE)))</f>
        <v/>
      </c>
      <c r="N17" s="169" t="str">
        <f>IF(ISERROR(VLOOKUP($A17,parlvotes_lh!$A$11:$ZZ$200,86,FALSE))=TRUE,"",IF(VLOOKUP($A17,parlvotes_lh!$A$11:$ZZ$200,86,FALSE)=0,"",VLOOKUP($A17,parlvotes_lh!$A$11:$ZZ$200,86,FALSE)))</f>
        <v/>
      </c>
      <c r="O17" s="169" t="str">
        <f>IF(ISERROR(VLOOKUP($A17,parlvotes_lh!$A$11:$ZZ$200,106,FALSE))=TRUE,"",IF(VLOOKUP($A17,parlvotes_lh!$A$11:$ZZ$200,106,FALSE)=0,"",VLOOKUP($A17,parlvotes_lh!$A$11:$ZZ$200,106,FALSE)))</f>
        <v/>
      </c>
      <c r="P17" s="169">
        <f>IF(ISERROR(VLOOKUP($A17,parlvotes_lh!$A$11:$ZZ$200,126,FALSE))=TRUE,"",IF(VLOOKUP($A17,parlvotes_lh!$A$11:$ZZ$200,126,FALSE)=0,"",VLOOKUP($A17,parlvotes_lh!$A$11:$ZZ$200,126,FALSE)))</f>
        <v>1.5518016460336122E-3</v>
      </c>
      <c r="Q17" s="170" t="str">
        <f>IF(ISERROR(VLOOKUP($A17,parlvotes_lh!$A$11:$ZZ$200,146,FALSE))=TRUE,"",IF(VLOOKUP($A17,parlvotes_lh!$A$11:$ZZ$200,146,FALSE)=0,"",VLOOKUP($A17,parlvotes_lh!$A$11:$ZZ$200,146,FALSE)))</f>
        <v/>
      </c>
      <c r="R17" s="170" t="str">
        <f>IF(ISERROR(VLOOKUP($A17,parlvotes_lh!$A$11:$ZZ$200,166,FALSE))=TRUE,"",IF(VLOOKUP($A17,parlvotes_lh!$A$11:$ZZ$200,166,FALSE)=0,"",VLOOKUP($A17,parlvotes_lh!$A$11:$ZZ$200,166,FALSE)))</f>
        <v/>
      </c>
      <c r="S17" s="170" t="str">
        <f>IF(ISERROR(VLOOKUP($A17,parlvotes_lh!$A$11:$ZZ$200,186,FALSE))=TRUE,"",IF(VLOOKUP($A17,parlvotes_lh!$A$11:$ZZ$200,186,FALSE)=0,"",VLOOKUP($A17,parlvotes_lh!$A$11:$ZZ$200,186,FALSE)))</f>
        <v/>
      </c>
      <c r="T17" s="170" t="str">
        <f>IF(ISERROR(VLOOKUP($A17,parlvotes_lh!$A$11:$ZZ$200,206,FALSE))=TRUE,"",IF(VLOOKUP($A17,parlvotes_lh!$A$11:$ZZ$200,206,FALSE)=0,"",VLOOKUP($A17,parlvotes_lh!$A$11:$ZZ$200,206,FALSE)))</f>
        <v/>
      </c>
      <c r="U17" s="170" t="str">
        <f>IF(ISERROR(VLOOKUP($A17,parlvotes_lh!$A$11:$ZZ$200,226,FALSE))=TRUE,"",IF(VLOOKUP($A17,parlvotes_lh!$A$11:$ZZ$200,226,FALSE)=0,"",VLOOKUP($A17,parlvotes_lh!$A$11:$ZZ$200,226,FALSE)))</f>
        <v/>
      </c>
      <c r="V17" s="170" t="str">
        <f>IF(ISERROR(VLOOKUP($A17,parlvotes_lh!$A$11:$ZZ$200,246,FALSE))=TRUE,"",IF(VLOOKUP($A17,parlvotes_lh!$A$11:$ZZ$200,246,FALSE)=0,"",VLOOKUP($A17,parlvotes_lh!$A$11:$ZZ$200,246,FALSE)))</f>
        <v/>
      </c>
      <c r="W17" s="170" t="str">
        <f>IF(ISERROR(VLOOKUP($A17,parlvotes_lh!$A$11:$ZZ$200,266,FALSE))=TRUE,"",IF(VLOOKUP($A17,parlvotes_lh!$A$11:$ZZ$200,266,FALSE)=0,"",VLOOKUP($A17,parlvotes_lh!$A$11:$ZZ$200,266,FALSE)))</f>
        <v/>
      </c>
      <c r="X17" s="170" t="str">
        <f>IF(ISERROR(VLOOKUP($A17,parlvotes_lh!$A$11:$ZZ$200,286,FALSE))=TRUE,"",IF(VLOOKUP($A17,parlvotes_lh!$A$11:$ZZ$200,286,FALSE)=0,"",VLOOKUP($A17,parlvotes_lh!$A$11:$ZZ$200,286,FALSE)))</f>
        <v/>
      </c>
      <c r="Y17" s="170" t="str">
        <f>IF(ISERROR(VLOOKUP($A17,parlvotes_lh!$A$11:$ZZ$200,306,FALSE))=TRUE,"",IF(VLOOKUP($A17,parlvotes_lh!$A$11:$ZZ$200,306,FALSE)=0,"",VLOOKUP($A17,parlvotes_lh!$A$11:$ZZ$200,306,FALSE)))</f>
        <v/>
      </c>
      <c r="Z17" s="170" t="str">
        <f>IF(ISERROR(VLOOKUP($A17,parlvotes_lh!$A$11:$ZZ$200,326,FALSE))=TRUE,"",IF(VLOOKUP($A17,parlvotes_lh!$A$11:$ZZ$200,326,FALSE)=0,"",VLOOKUP($A17,parlvotes_lh!$A$11:$ZZ$200,326,FALSE)))</f>
        <v/>
      </c>
      <c r="AA17" s="170" t="str">
        <f>IF(ISERROR(VLOOKUP($A17,parlvotes_lh!$A$11:$ZZ$200,346,FALSE))=TRUE,"",IF(VLOOKUP($A17,parlvotes_lh!$A$11:$ZZ$200,346,FALSE)=0,"",VLOOKUP($A17,parlvotes_lh!$A$11:$ZZ$200,346,FALSE)))</f>
        <v/>
      </c>
      <c r="AB17" s="170" t="str">
        <f>IF(ISERROR(VLOOKUP($A17,parlvotes_lh!$A$11:$ZZ$200,366,FALSE))=TRUE,"",IF(VLOOKUP($A17,parlvotes_lh!$A$11:$ZZ$200,366,FALSE)=0,"",VLOOKUP($A17,parlvotes_lh!$A$11:$ZZ$200,366,FALSE)))</f>
        <v/>
      </c>
      <c r="AC17" s="170" t="str">
        <f>IF(ISERROR(VLOOKUP($A17,parlvotes_lh!$A$11:$ZZ$200,386,FALSE))=TRUE,"",IF(VLOOKUP($A17,parlvotes_lh!$A$11:$ZZ$200,386,FALSE)=0,"",VLOOKUP($A17,parlvotes_lh!$A$11:$ZZ$200,386,FALSE)))</f>
        <v/>
      </c>
      <c r="AE17" s="171"/>
      <c r="AF17" s="171"/>
      <c r="AG17" s="171"/>
      <c r="AH17" s="171"/>
      <c r="AI17" s="171"/>
      <c r="AJ17" s="171"/>
      <c r="AK17" s="171"/>
      <c r="AL17" s="171"/>
    </row>
    <row r="18" spans="1:38" ht="13.5" customHeight="1">
      <c r="A18" s="164" t="str">
        <f>IF(info_parties!A18="","",info_parties!A18)</f>
        <v>lu_dl01</v>
      </c>
      <c r="B18" s="95" t="str">
        <f>IF(A18="","",MID(info_weblinks!$C$3,32,3))</f>
        <v>lux</v>
      </c>
      <c r="C18" s="95" t="str">
        <f>IF(info_parties!G18="","",info_parties!G18)</f>
        <v>Fokus</v>
      </c>
      <c r="D18" s="95" t="str">
        <f>IF(info_parties!K18="","",info_parties!K18)</f>
        <v>Fokus</v>
      </c>
      <c r="E18" s="95" t="str">
        <f>IF(info_parties!H18="","",info_parties!H18)</f>
        <v>DL</v>
      </c>
      <c r="F18" s="165">
        <f t="shared" si="0"/>
        <v>45201</v>
      </c>
      <c r="G18" s="166">
        <f t="shared" si="1"/>
        <v>45201</v>
      </c>
      <c r="H18" s="167">
        <f t="shared" si="2"/>
        <v>2.4158828411370081E-2</v>
      </c>
      <c r="I18" s="168">
        <f t="shared" si="3"/>
        <v>45201</v>
      </c>
      <c r="J18" s="169" t="str">
        <f>IF(ISERROR(VLOOKUP($A18,parlvotes_lh!$A$11:$ZZ$200,6,FALSE))=TRUE,"",IF(VLOOKUP($A18,parlvotes_lh!$A$11:$ZZ$200,6,FALSE)=0,"",VLOOKUP($A18,parlvotes_lh!$A$11:$ZZ$200,6,FALSE)))</f>
        <v/>
      </c>
      <c r="K18" s="169" t="str">
        <f>IF(ISERROR(VLOOKUP($A18,parlvotes_lh!$A$11:$ZZ$200,26,FALSE))=TRUE,"",IF(VLOOKUP($A18,parlvotes_lh!$A$11:$ZZ$200,26,FALSE)=0,"",VLOOKUP($A18,parlvotes_lh!$A$11:$ZZ$200,26,FALSE)))</f>
        <v/>
      </c>
      <c r="L18" s="169" t="str">
        <f>IF(ISERROR(VLOOKUP($A18,parlvotes_lh!$A$11:$ZZ$200,46,FALSE))=TRUE,"",IF(VLOOKUP($A18,parlvotes_lh!$A$11:$ZZ$200,46,FALSE)=0,"",VLOOKUP($A18,parlvotes_lh!$A$11:$ZZ$200,46,FALSE)))</f>
        <v/>
      </c>
      <c r="M18" s="169" t="str">
        <f>IF(ISERROR(VLOOKUP($A18,parlvotes_lh!$A$11:$ZZ$200,66,FALSE))=TRUE,"",IF(VLOOKUP($A18,parlvotes_lh!$A$11:$ZZ$200,66,FALSE)=0,"",VLOOKUP($A18,parlvotes_lh!$A$11:$ZZ$200,66,FALSE)))</f>
        <v/>
      </c>
      <c r="N18" s="169" t="str">
        <f>IF(ISERROR(VLOOKUP($A18,parlvotes_lh!$A$11:$ZZ$200,86,FALSE))=TRUE,"",IF(VLOOKUP($A18,parlvotes_lh!$A$11:$ZZ$200,86,FALSE)=0,"",VLOOKUP($A18,parlvotes_lh!$A$11:$ZZ$200,86,FALSE)))</f>
        <v/>
      </c>
      <c r="O18" s="169" t="str">
        <f>IF(ISERROR(VLOOKUP($A18,parlvotes_lh!$A$11:$ZZ$200,106,FALSE))=TRUE,"",IF(VLOOKUP($A18,parlvotes_lh!$A$11:$ZZ$200,106,FALSE)=0,"",VLOOKUP($A18,parlvotes_lh!$A$11:$ZZ$200,106,FALSE)))</f>
        <v/>
      </c>
      <c r="P18" s="169">
        <f>IF(ISERROR(VLOOKUP($A18,parlvotes_lh!$A$11:$ZZ$200,126,FALSE))=TRUE,"",IF(VLOOKUP($A18,parlvotes_lh!$A$11:$ZZ$200,126,FALSE)=0,"",VLOOKUP($A18,parlvotes_lh!$A$11:$ZZ$200,126,FALSE)))</f>
        <v>2.4158828411370081E-2</v>
      </c>
      <c r="Q18" s="170" t="str">
        <f>IF(ISERROR(VLOOKUP($A18,parlvotes_lh!$A$11:$ZZ$200,146,FALSE))=TRUE,"",IF(VLOOKUP($A18,parlvotes_lh!$A$11:$ZZ$200,146,FALSE)=0,"",VLOOKUP($A18,parlvotes_lh!$A$11:$ZZ$200,146,FALSE)))</f>
        <v/>
      </c>
      <c r="R18" s="170" t="str">
        <f>IF(ISERROR(VLOOKUP($A18,parlvotes_lh!$A$11:$ZZ$200,166,FALSE))=TRUE,"",IF(VLOOKUP($A18,parlvotes_lh!$A$11:$ZZ$200,166,FALSE)=0,"",VLOOKUP($A18,parlvotes_lh!$A$11:$ZZ$200,166,FALSE)))</f>
        <v/>
      </c>
      <c r="S18" s="170" t="str">
        <f>IF(ISERROR(VLOOKUP($A18,parlvotes_lh!$A$11:$ZZ$200,186,FALSE))=TRUE,"",IF(VLOOKUP($A18,parlvotes_lh!$A$11:$ZZ$200,186,FALSE)=0,"",VLOOKUP($A18,parlvotes_lh!$A$11:$ZZ$200,186,FALSE)))</f>
        <v/>
      </c>
      <c r="T18" s="170" t="str">
        <f>IF(ISERROR(VLOOKUP($A18,parlvotes_lh!$A$11:$ZZ$200,206,FALSE))=TRUE,"",IF(VLOOKUP($A18,parlvotes_lh!$A$11:$ZZ$200,206,FALSE)=0,"",VLOOKUP($A18,parlvotes_lh!$A$11:$ZZ$200,206,FALSE)))</f>
        <v/>
      </c>
      <c r="U18" s="170" t="str">
        <f>IF(ISERROR(VLOOKUP($A18,parlvotes_lh!$A$11:$ZZ$200,226,FALSE))=TRUE,"",IF(VLOOKUP($A18,parlvotes_lh!$A$11:$ZZ$200,226,FALSE)=0,"",VLOOKUP($A18,parlvotes_lh!$A$11:$ZZ$200,226,FALSE)))</f>
        <v/>
      </c>
      <c r="V18" s="170" t="str">
        <f>IF(ISERROR(VLOOKUP($A18,parlvotes_lh!$A$11:$ZZ$200,246,FALSE))=TRUE,"",IF(VLOOKUP($A18,parlvotes_lh!$A$11:$ZZ$200,246,FALSE)=0,"",VLOOKUP($A18,parlvotes_lh!$A$11:$ZZ$200,246,FALSE)))</f>
        <v/>
      </c>
      <c r="W18" s="170" t="str">
        <f>IF(ISERROR(VLOOKUP($A18,parlvotes_lh!$A$11:$ZZ$200,266,FALSE))=TRUE,"",IF(VLOOKUP($A18,parlvotes_lh!$A$11:$ZZ$200,266,FALSE)=0,"",VLOOKUP($A18,parlvotes_lh!$A$11:$ZZ$200,266,FALSE)))</f>
        <v/>
      </c>
      <c r="X18" s="170" t="str">
        <f>IF(ISERROR(VLOOKUP($A18,parlvotes_lh!$A$11:$ZZ$200,286,FALSE))=TRUE,"",IF(VLOOKUP($A18,parlvotes_lh!$A$11:$ZZ$200,286,FALSE)=0,"",VLOOKUP($A18,parlvotes_lh!$A$11:$ZZ$200,286,FALSE)))</f>
        <v/>
      </c>
      <c r="Y18" s="170" t="str">
        <f>IF(ISERROR(VLOOKUP($A18,parlvotes_lh!$A$11:$ZZ$200,306,FALSE))=TRUE,"",IF(VLOOKUP($A18,parlvotes_lh!$A$11:$ZZ$200,306,FALSE)=0,"",VLOOKUP($A18,parlvotes_lh!$A$11:$ZZ$200,306,FALSE)))</f>
        <v/>
      </c>
      <c r="Z18" s="170" t="str">
        <f>IF(ISERROR(VLOOKUP($A18,parlvotes_lh!$A$11:$ZZ$200,326,FALSE))=TRUE,"",IF(VLOOKUP($A18,parlvotes_lh!$A$11:$ZZ$200,326,FALSE)=0,"",VLOOKUP($A18,parlvotes_lh!$A$11:$ZZ$200,326,FALSE)))</f>
        <v/>
      </c>
      <c r="AA18" s="170" t="str">
        <f>IF(ISERROR(VLOOKUP($A18,parlvotes_lh!$A$11:$ZZ$200,346,FALSE))=TRUE,"",IF(VLOOKUP($A18,parlvotes_lh!$A$11:$ZZ$200,346,FALSE)=0,"",VLOOKUP($A18,parlvotes_lh!$A$11:$ZZ$200,346,FALSE)))</f>
        <v/>
      </c>
      <c r="AB18" s="170" t="str">
        <f>IF(ISERROR(VLOOKUP($A18,parlvotes_lh!$A$11:$ZZ$200,366,FALSE))=TRUE,"",IF(VLOOKUP($A18,parlvotes_lh!$A$11:$ZZ$200,366,FALSE)=0,"",VLOOKUP($A18,parlvotes_lh!$A$11:$ZZ$200,366,FALSE)))</f>
        <v/>
      </c>
      <c r="AC18" s="170" t="str">
        <f>IF(ISERROR(VLOOKUP($A18,parlvotes_lh!$A$11:$ZZ$200,386,FALSE))=TRUE,"",IF(VLOOKUP($A18,parlvotes_lh!$A$11:$ZZ$200,386,FALSE)=0,"",VLOOKUP($A18,parlvotes_lh!$A$11:$ZZ$200,386,FALSE)))</f>
        <v/>
      </c>
    </row>
    <row r="19" spans="1:38" ht="13.5" customHeight="1">
      <c r="A19" s="164" t="str">
        <f>IF(info_parties!A19="","",info_parties!A19)</f>
        <v>lu_lf01</v>
      </c>
      <c r="B19" s="95" t="str">
        <f>IF(A19="","",MID(info_weblinks!$C$3,32,3))</f>
        <v>lux</v>
      </c>
      <c r="C19" s="95" t="str">
        <f>IF(info_parties!G19="","",info_parties!G19)</f>
        <v>Freedom</v>
      </c>
      <c r="D19" s="95" t="str">
        <f>IF(info_parties!K19="","",info_parties!K19)</f>
        <v>Liberté-Fräiheet!</v>
      </c>
      <c r="E19" s="95" t="str">
        <f>IF(info_parties!H19="","",info_parties!H19)</f>
        <v>LF</v>
      </c>
      <c r="F19" s="165">
        <f t="shared" si="0"/>
        <v>45201</v>
      </c>
      <c r="G19" s="166">
        <f t="shared" si="1"/>
        <v>45201</v>
      </c>
      <c r="H19" s="167">
        <f t="shared" si="2"/>
        <v>1.1523964312884709E-2</v>
      </c>
      <c r="I19" s="168">
        <f t="shared" si="3"/>
        <v>45201</v>
      </c>
      <c r="J19" s="169" t="str">
        <f>IF(ISERROR(VLOOKUP($A19,parlvotes_lh!$A$11:$ZZ$200,6,FALSE))=TRUE,"",IF(VLOOKUP($A19,parlvotes_lh!$A$11:$ZZ$200,6,FALSE)=0,"",VLOOKUP($A19,parlvotes_lh!$A$11:$ZZ$200,6,FALSE)))</f>
        <v/>
      </c>
      <c r="K19" s="169" t="str">
        <f>IF(ISERROR(VLOOKUP($A19,parlvotes_lh!$A$11:$ZZ$200,26,FALSE))=TRUE,"",IF(VLOOKUP($A19,parlvotes_lh!$A$11:$ZZ$200,26,FALSE)=0,"",VLOOKUP($A19,parlvotes_lh!$A$11:$ZZ$200,26,FALSE)))</f>
        <v/>
      </c>
      <c r="L19" s="169" t="str">
        <f>IF(ISERROR(VLOOKUP($A19,parlvotes_lh!$A$11:$ZZ$200,46,FALSE))=TRUE,"",IF(VLOOKUP($A19,parlvotes_lh!$A$11:$ZZ$200,46,FALSE)=0,"",VLOOKUP($A19,parlvotes_lh!$A$11:$ZZ$200,46,FALSE)))</f>
        <v/>
      </c>
      <c r="M19" s="169" t="str">
        <f>IF(ISERROR(VLOOKUP($A19,parlvotes_lh!$A$11:$ZZ$200,66,FALSE))=TRUE,"",IF(VLOOKUP($A19,parlvotes_lh!$A$11:$ZZ$200,66,FALSE)=0,"",VLOOKUP($A19,parlvotes_lh!$A$11:$ZZ$200,66,FALSE)))</f>
        <v/>
      </c>
      <c r="N19" s="169" t="str">
        <f>IF(ISERROR(VLOOKUP($A19,parlvotes_lh!$A$11:$ZZ$200,86,FALSE))=TRUE,"",IF(VLOOKUP($A19,parlvotes_lh!$A$11:$ZZ$200,86,FALSE)=0,"",VLOOKUP($A19,parlvotes_lh!$A$11:$ZZ$200,86,FALSE)))</f>
        <v/>
      </c>
      <c r="O19" s="169" t="str">
        <f>IF(ISERROR(VLOOKUP($A19,parlvotes_lh!$A$11:$ZZ$200,106,FALSE))=TRUE,"",IF(VLOOKUP($A19,parlvotes_lh!$A$11:$ZZ$200,106,FALSE)=0,"",VLOOKUP($A19,parlvotes_lh!$A$11:$ZZ$200,106,FALSE)))</f>
        <v/>
      </c>
      <c r="P19" s="169">
        <f>IF(ISERROR(VLOOKUP($A19,parlvotes_lh!$A$11:$ZZ$200,126,FALSE))=TRUE,"",IF(VLOOKUP($A19,parlvotes_lh!$A$11:$ZZ$200,126,FALSE)=0,"",VLOOKUP($A19,parlvotes_lh!$A$11:$ZZ$200,126,FALSE)))</f>
        <v>1.1523964312884709E-2</v>
      </c>
      <c r="Q19" s="170" t="str">
        <f>IF(ISERROR(VLOOKUP($A19,parlvotes_lh!$A$11:$ZZ$200,146,FALSE))=TRUE,"",IF(VLOOKUP($A19,parlvotes_lh!$A$11:$ZZ$200,146,FALSE)=0,"",VLOOKUP($A19,parlvotes_lh!$A$11:$ZZ$200,146,FALSE)))</f>
        <v/>
      </c>
      <c r="R19" s="170" t="str">
        <f>IF(ISERROR(VLOOKUP($A19,parlvotes_lh!$A$11:$ZZ$200,166,FALSE))=TRUE,"",IF(VLOOKUP($A19,parlvotes_lh!$A$11:$ZZ$200,166,FALSE)=0,"",VLOOKUP($A19,parlvotes_lh!$A$11:$ZZ$200,166,FALSE)))</f>
        <v/>
      </c>
      <c r="S19" s="170" t="str">
        <f>IF(ISERROR(VLOOKUP($A19,parlvotes_lh!$A$11:$ZZ$200,186,FALSE))=TRUE,"",IF(VLOOKUP($A19,parlvotes_lh!$A$11:$ZZ$200,186,FALSE)=0,"",VLOOKUP($A19,parlvotes_lh!$A$11:$ZZ$200,186,FALSE)))</f>
        <v/>
      </c>
      <c r="T19" s="170" t="str">
        <f>IF(ISERROR(VLOOKUP($A19,parlvotes_lh!$A$11:$ZZ$200,206,FALSE))=TRUE,"",IF(VLOOKUP($A19,parlvotes_lh!$A$11:$ZZ$200,206,FALSE)=0,"",VLOOKUP($A19,parlvotes_lh!$A$11:$ZZ$200,206,FALSE)))</f>
        <v/>
      </c>
      <c r="U19" s="170" t="str">
        <f>IF(ISERROR(VLOOKUP($A19,parlvotes_lh!$A$11:$ZZ$200,226,FALSE))=TRUE,"",IF(VLOOKUP($A19,parlvotes_lh!$A$11:$ZZ$200,226,FALSE)=0,"",VLOOKUP($A19,parlvotes_lh!$A$11:$ZZ$200,226,FALSE)))</f>
        <v/>
      </c>
      <c r="V19" s="170" t="str">
        <f>IF(ISERROR(VLOOKUP($A19,parlvotes_lh!$A$11:$ZZ$200,246,FALSE))=TRUE,"",IF(VLOOKUP($A19,parlvotes_lh!$A$11:$ZZ$200,246,FALSE)=0,"",VLOOKUP($A19,parlvotes_lh!$A$11:$ZZ$200,246,FALSE)))</f>
        <v/>
      </c>
      <c r="W19" s="170" t="str">
        <f>IF(ISERROR(VLOOKUP($A19,parlvotes_lh!$A$11:$ZZ$200,266,FALSE))=TRUE,"",IF(VLOOKUP($A19,parlvotes_lh!$A$11:$ZZ$200,266,FALSE)=0,"",VLOOKUP($A19,parlvotes_lh!$A$11:$ZZ$200,266,FALSE)))</f>
        <v/>
      </c>
      <c r="X19" s="170" t="str">
        <f>IF(ISERROR(VLOOKUP($A19,parlvotes_lh!$A$11:$ZZ$200,286,FALSE))=TRUE,"",IF(VLOOKUP($A19,parlvotes_lh!$A$11:$ZZ$200,286,FALSE)=0,"",VLOOKUP($A19,parlvotes_lh!$A$11:$ZZ$200,286,FALSE)))</f>
        <v/>
      </c>
      <c r="Y19" s="170" t="str">
        <f>IF(ISERROR(VLOOKUP($A19,parlvotes_lh!$A$11:$ZZ$200,306,FALSE))=TRUE,"",IF(VLOOKUP($A19,parlvotes_lh!$A$11:$ZZ$200,306,FALSE)=0,"",VLOOKUP($A19,parlvotes_lh!$A$11:$ZZ$200,306,FALSE)))</f>
        <v/>
      </c>
      <c r="Z19" s="170" t="str">
        <f>IF(ISERROR(VLOOKUP($A19,parlvotes_lh!$A$11:$ZZ$200,326,FALSE))=TRUE,"",IF(VLOOKUP($A19,parlvotes_lh!$A$11:$ZZ$200,326,FALSE)=0,"",VLOOKUP($A19,parlvotes_lh!$A$11:$ZZ$200,326,FALSE)))</f>
        <v/>
      </c>
      <c r="AA19" s="170" t="str">
        <f>IF(ISERROR(VLOOKUP($A19,parlvotes_lh!$A$11:$ZZ$200,346,FALSE))=TRUE,"",IF(VLOOKUP($A19,parlvotes_lh!$A$11:$ZZ$200,346,FALSE)=0,"",VLOOKUP($A19,parlvotes_lh!$A$11:$ZZ$200,346,FALSE)))</f>
        <v/>
      </c>
      <c r="AB19" s="170" t="str">
        <f>IF(ISERROR(VLOOKUP($A19,parlvotes_lh!$A$11:$ZZ$200,366,FALSE))=TRUE,"",IF(VLOOKUP($A19,parlvotes_lh!$A$11:$ZZ$200,366,FALSE)=0,"",VLOOKUP($A19,parlvotes_lh!$A$11:$ZZ$200,366,FALSE)))</f>
        <v/>
      </c>
      <c r="AC19" s="170" t="str">
        <f>IF(ISERROR(VLOOKUP($A19,parlvotes_lh!$A$11:$ZZ$200,386,FALSE))=TRUE,"",IF(VLOOKUP($A19,parlvotes_lh!$A$11:$ZZ$200,386,FALSE)=0,"",VLOOKUP($A19,parlvotes_lh!$A$11:$ZZ$200,386,FALSE)))</f>
        <v/>
      </c>
    </row>
    <row r="20" spans="1:38" ht="13.5" customHeight="1">
      <c r="A20" s="164" t="str">
        <f>IF(info_parties!A20="","",info_parties!A20)</f>
        <v/>
      </c>
      <c r="B20" s="95" t="str">
        <f>IF(A20="","",MID(info_weblinks!$C$3,32,3))</f>
        <v/>
      </c>
      <c r="C20" s="95" t="str">
        <f>IF(info_parties!G20="","",info_parties!G20)</f>
        <v/>
      </c>
      <c r="D20" s="95" t="str">
        <f>IF(info_parties!K20="","",info_parties!K20)</f>
        <v/>
      </c>
      <c r="E20" s="95" t="str">
        <f>IF(info_parties!H20="","",info_parties!H20)</f>
        <v/>
      </c>
      <c r="F20" s="165" t="str">
        <f t="shared" si="0"/>
        <v/>
      </c>
      <c r="G20" s="166" t="str">
        <f t="shared" si="1"/>
        <v/>
      </c>
      <c r="H20" s="167" t="str">
        <f t="shared" si="2"/>
        <v/>
      </c>
      <c r="I20" s="168" t="str">
        <f t="shared" si="3"/>
        <v/>
      </c>
      <c r="J20" s="169" t="str">
        <f>IF(ISERROR(VLOOKUP($A20,parlvotes_lh!$A$11:$ZZ$200,6,FALSE))=TRUE,"",IF(VLOOKUP($A20,parlvotes_lh!$A$11:$ZZ$200,6,FALSE)=0,"",VLOOKUP($A20,parlvotes_lh!$A$11:$ZZ$200,6,FALSE)))</f>
        <v/>
      </c>
      <c r="K20" s="169" t="str">
        <f>IF(ISERROR(VLOOKUP($A20,parlvotes_lh!$A$11:$ZZ$200,26,FALSE))=TRUE,"",IF(VLOOKUP($A20,parlvotes_lh!$A$11:$ZZ$200,26,FALSE)=0,"",VLOOKUP($A20,parlvotes_lh!$A$11:$ZZ$200,26,FALSE)))</f>
        <v/>
      </c>
      <c r="L20" s="169" t="str">
        <f>IF(ISERROR(VLOOKUP($A20,parlvotes_lh!$A$11:$ZZ$200,46,FALSE))=TRUE,"",IF(VLOOKUP($A20,parlvotes_lh!$A$11:$ZZ$200,46,FALSE)=0,"",VLOOKUP($A20,parlvotes_lh!$A$11:$ZZ$200,46,FALSE)))</f>
        <v/>
      </c>
      <c r="M20" s="169" t="str">
        <f>IF(ISERROR(VLOOKUP($A20,parlvotes_lh!$A$11:$ZZ$200,66,FALSE))=TRUE,"",IF(VLOOKUP($A20,parlvotes_lh!$A$11:$ZZ$200,66,FALSE)=0,"",VLOOKUP($A20,parlvotes_lh!$A$11:$ZZ$200,66,FALSE)))</f>
        <v/>
      </c>
      <c r="N20" s="169" t="str">
        <f>IF(ISERROR(VLOOKUP($A20,parlvotes_lh!$A$11:$ZZ$200,86,FALSE))=TRUE,"",IF(VLOOKUP($A20,parlvotes_lh!$A$11:$ZZ$200,86,FALSE)=0,"",VLOOKUP($A20,parlvotes_lh!$A$11:$ZZ$200,86,FALSE)))</f>
        <v/>
      </c>
      <c r="O20" s="169" t="str">
        <f>IF(ISERROR(VLOOKUP($A20,parlvotes_lh!$A$11:$ZZ$200,106,FALSE))=TRUE,"",IF(VLOOKUP($A20,parlvotes_lh!$A$11:$ZZ$200,106,FALSE)=0,"",VLOOKUP($A20,parlvotes_lh!$A$11:$ZZ$200,106,FALSE)))</f>
        <v/>
      </c>
      <c r="P20" s="169" t="str">
        <f>IF(ISERROR(VLOOKUP($A20,parlvotes_lh!$A$11:$ZZ$200,126,FALSE))=TRUE,"",IF(VLOOKUP($A20,parlvotes_lh!$A$11:$ZZ$200,126,FALSE)=0,"",VLOOKUP($A20,parlvotes_lh!$A$11:$ZZ$200,126,FALSE)))</f>
        <v/>
      </c>
      <c r="Q20" s="170" t="str">
        <f>IF(ISERROR(VLOOKUP($A20,parlvotes_lh!$A$11:$ZZ$200,146,FALSE))=TRUE,"",IF(VLOOKUP($A20,parlvotes_lh!$A$11:$ZZ$200,146,FALSE)=0,"",VLOOKUP($A20,parlvotes_lh!$A$11:$ZZ$200,146,FALSE)))</f>
        <v/>
      </c>
      <c r="R20" s="170" t="str">
        <f>IF(ISERROR(VLOOKUP($A20,parlvotes_lh!$A$11:$ZZ$200,166,FALSE))=TRUE,"",IF(VLOOKUP($A20,parlvotes_lh!$A$11:$ZZ$200,166,FALSE)=0,"",VLOOKUP($A20,parlvotes_lh!$A$11:$ZZ$200,166,FALSE)))</f>
        <v/>
      </c>
      <c r="S20" s="170" t="str">
        <f>IF(ISERROR(VLOOKUP($A20,parlvotes_lh!$A$11:$ZZ$200,186,FALSE))=TRUE,"",IF(VLOOKUP($A20,parlvotes_lh!$A$11:$ZZ$200,186,FALSE)=0,"",VLOOKUP($A20,parlvotes_lh!$A$11:$ZZ$200,186,FALSE)))</f>
        <v/>
      </c>
      <c r="T20" s="170" t="str">
        <f>IF(ISERROR(VLOOKUP($A20,parlvotes_lh!$A$11:$ZZ$200,206,FALSE))=TRUE,"",IF(VLOOKUP($A20,parlvotes_lh!$A$11:$ZZ$200,206,FALSE)=0,"",VLOOKUP($A20,parlvotes_lh!$A$11:$ZZ$200,206,FALSE)))</f>
        <v/>
      </c>
      <c r="U20" s="170" t="str">
        <f>IF(ISERROR(VLOOKUP($A20,parlvotes_lh!$A$11:$ZZ$200,226,FALSE))=TRUE,"",IF(VLOOKUP($A20,parlvotes_lh!$A$11:$ZZ$200,226,FALSE)=0,"",VLOOKUP($A20,parlvotes_lh!$A$11:$ZZ$200,226,FALSE)))</f>
        <v/>
      </c>
      <c r="V20" s="170" t="str">
        <f>IF(ISERROR(VLOOKUP($A20,parlvotes_lh!$A$11:$ZZ$200,246,FALSE))=TRUE,"",IF(VLOOKUP($A20,parlvotes_lh!$A$11:$ZZ$200,246,FALSE)=0,"",VLOOKUP($A20,parlvotes_lh!$A$11:$ZZ$200,246,FALSE)))</f>
        <v/>
      </c>
      <c r="W20" s="170" t="str">
        <f>IF(ISERROR(VLOOKUP($A20,parlvotes_lh!$A$11:$ZZ$200,266,FALSE))=TRUE,"",IF(VLOOKUP($A20,parlvotes_lh!$A$11:$ZZ$200,266,FALSE)=0,"",VLOOKUP($A20,parlvotes_lh!$A$11:$ZZ$200,266,FALSE)))</f>
        <v/>
      </c>
      <c r="X20" s="170" t="str">
        <f>IF(ISERROR(VLOOKUP($A20,parlvotes_lh!$A$11:$ZZ$200,286,FALSE))=TRUE,"",IF(VLOOKUP($A20,parlvotes_lh!$A$11:$ZZ$200,286,FALSE)=0,"",VLOOKUP($A20,parlvotes_lh!$A$11:$ZZ$200,286,FALSE)))</f>
        <v/>
      </c>
      <c r="Y20" s="170" t="str">
        <f>IF(ISERROR(VLOOKUP($A20,parlvotes_lh!$A$11:$ZZ$200,306,FALSE))=TRUE,"",IF(VLOOKUP($A20,parlvotes_lh!$A$11:$ZZ$200,306,FALSE)=0,"",VLOOKUP($A20,parlvotes_lh!$A$11:$ZZ$200,306,FALSE)))</f>
        <v/>
      </c>
      <c r="Z20" s="170" t="str">
        <f>IF(ISERROR(VLOOKUP($A20,parlvotes_lh!$A$11:$ZZ$200,326,FALSE))=TRUE,"",IF(VLOOKUP($A20,parlvotes_lh!$A$11:$ZZ$200,326,FALSE)=0,"",VLOOKUP($A20,parlvotes_lh!$A$11:$ZZ$200,326,FALSE)))</f>
        <v/>
      </c>
      <c r="AA20" s="170" t="str">
        <f>IF(ISERROR(VLOOKUP($A20,parlvotes_lh!$A$11:$ZZ$200,346,FALSE))=TRUE,"",IF(VLOOKUP($A20,parlvotes_lh!$A$11:$ZZ$200,346,FALSE)=0,"",VLOOKUP($A20,parlvotes_lh!$A$11:$ZZ$200,346,FALSE)))</f>
        <v/>
      </c>
      <c r="AB20" s="170" t="str">
        <f>IF(ISERROR(VLOOKUP($A20,parlvotes_lh!$A$11:$ZZ$200,366,FALSE))=TRUE,"",IF(VLOOKUP($A20,parlvotes_lh!$A$11:$ZZ$200,366,FALSE)=0,"",VLOOKUP($A20,parlvotes_lh!$A$11:$ZZ$200,366,FALSE)))</f>
        <v/>
      </c>
      <c r="AC20" s="170" t="str">
        <f>IF(ISERROR(VLOOKUP($A20,parlvotes_lh!$A$11:$ZZ$200,386,FALSE))=TRUE,"",IF(VLOOKUP($A20,parlvotes_lh!$A$11:$ZZ$200,386,FALSE)=0,"",VLOOKUP($A20,parlvotes_lh!$A$11:$ZZ$200,386,FALSE)))</f>
        <v/>
      </c>
    </row>
    <row r="21" spans="1:38" ht="13.5" customHeight="1">
      <c r="A21" s="164" t="str">
        <f>IF(info_parties!A21="","",info_parties!A21)</f>
        <v/>
      </c>
      <c r="B21" s="95" t="str">
        <f>IF(A21="","",MID(info_weblinks!$C$3,32,3))</f>
        <v/>
      </c>
      <c r="C21" s="95" t="str">
        <f>IF(info_parties!G21="","",info_parties!G21)</f>
        <v/>
      </c>
      <c r="D21" s="95" t="str">
        <f>IF(info_parties!K21="","",info_parties!K21)</f>
        <v/>
      </c>
      <c r="E21" s="95" t="str">
        <f>IF(info_parties!H21="","",info_parties!H21)</f>
        <v/>
      </c>
      <c r="F21" s="165" t="str">
        <f t="shared" si="0"/>
        <v/>
      </c>
      <c r="G21" s="166" t="str">
        <f t="shared" si="1"/>
        <v/>
      </c>
      <c r="H21" s="167" t="str">
        <f t="shared" si="2"/>
        <v/>
      </c>
      <c r="I21" s="168" t="str">
        <f t="shared" si="3"/>
        <v/>
      </c>
      <c r="J21" s="169" t="str">
        <f>IF(ISERROR(VLOOKUP($A21,parlvotes_lh!$A$11:$ZZ$200,6,FALSE))=TRUE,"",IF(VLOOKUP($A21,parlvotes_lh!$A$11:$ZZ$200,6,FALSE)=0,"",VLOOKUP($A21,parlvotes_lh!$A$11:$ZZ$200,6,FALSE)))</f>
        <v/>
      </c>
      <c r="K21" s="169" t="str">
        <f>IF(ISERROR(VLOOKUP($A21,parlvotes_lh!$A$11:$ZZ$200,26,FALSE))=TRUE,"",IF(VLOOKUP($A21,parlvotes_lh!$A$11:$ZZ$200,26,FALSE)=0,"",VLOOKUP($A21,parlvotes_lh!$A$11:$ZZ$200,26,FALSE)))</f>
        <v/>
      </c>
      <c r="L21" s="169" t="str">
        <f>IF(ISERROR(VLOOKUP($A21,parlvotes_lh!$A$11:$ZZ$200,46,FALSE))=TRUE,"",IF(VLOOKUP($A21,parlvotes_lh!$A$11:$ZZ$200,46,FALSE)=0,"",VLOOKUP($A21,parlvotes_lh!$A$11:$ZZ$200,46,FALSE)))</f>
        <v/>
      </c>
      <c r="M21" s="169" t="str">
        <f>IF(ISERROR(VLOOKUP($A21,parlvotes_lh!$A$11:$ZZ$200,66,FALSE))=TRUE,"",IF(VLOOKUP($A21,parlvotes_lh!$A$11:$ZZ$200,66,FALSE)=0,"",VLOOKUP($A21,parlvotes_lh!$A$11:$ZZ$200,66,FALSE)))</f>
        <v/>
      </c>
      <c r="N21" s="169" t="str">
        <f>IF(ISERROR(VLOOKUP($A21,parlvotes_lh!$A$11:$ZZ$200,86,FALSE))=TRUE,"",IF(VLOOKUP($A21,parlvotes_lh!$A$11:$ZZ$200,86,FALSE)=0,"",VLOOKUP($A21,parlvotes_lh!$A$11:$ZZ$200,86,FALSE)))</f>
        <v/>
      </c>
      <c r="O21" s="169" t="str">
        <f>IF(ISERROR(VLOOKUP($A21,parlvotes_lh!$A$11:$ZZ$200,106,FALSE))=TRUE,"",IF(VLOOKUP($A21,parlvotes_lh!$A$11:$ZZ$200,106,FALSE)=0,"",VLOOKUP($A21,parlvotes_lh!$A$11:$ZZ$200,106,FALSE)))</f>
        <v/>
      </c>
      <c r="P21" s="169" t="str">
        <f>IF(ISERROR(VLOOKUP($A21,parlvotes_lh!$A$11:$ZZ$200,126,FALSE))=TRUE,"",IF(VLOOKUP($A21,parlvotes_lh!$A$11:$ZZ$200,126,FALSE)=0,"",VLOOKUP($A21,parlvotes_lh!$A$11:$ZZ$200,126,FALSE)))</f>
        <v/>
      </c>
      <c r="Q21" s="170" t="str">
        <f>IF(ISERROR(VLOOKUP($A21,parlvotes_lh!$A$11:$ZZ$200,146,FALSE))=TRUE,"",IF(VLOOKUP($A21,parlvotes_lh!$A$11:$ZZ$200,146,FALSE)=0,"",VLOOKUP($A21,parlvotes_lh!$A$11:$ZZ$200,146,FALSE)))</f>
        <v/>
      </c>
      <c r="R21" s="170" t="str">
        <f>IF(ISERROR(VLOOKUP($A21,parlvotes_lh!$A$11:$ZZ$200,166,FALSE))=TRUE,"",IF(VLOOKUP($A21,parlvotes_lh!$A$11:$ZZ$200,166,FALSE)=0,"",VLOOKUP($A21,parlvotes_lh!$A$11:$ZZ$200,166,FALSE)))</f>
        <v/>
      </c>
      <c r="S21" s="170" t="str">
        <f>IF(ISERROR(VLOOKUP($A21,parlvotes_lh!$A$11:$ZZ$200,186,FALSE))=TRUE,"",IF(VLOOKUP($A21,parlvotes_lh!$A$11:$ZZ$200,186,FALSE)=0,"",VLOOKUP($A21,parlvotes_lh!$A$11:$ZZ$200,186,FALSE)))</f>
        <v/>
      </c>
      <c r="T21" s="170" t="str">
        <f>IF(ISERROR(VLOOKUP($A21,parlvotes_lh!$A$11:$ZZ$200,206,FALSE))=TRUE,"",IF(VLOOKUP($A21,parlvotes_lh!$A$11:$ZZ$200,206,FALSE)=0,"",VLOOKUP($A21,parlvotes_lh!$A$11:$ZZ$200,206,FALSE)))</f>
        <v/>
      </c>
      <c r="U21" s="170" t="str">
        <f>IF(ISERROR(VLOOKUP($A21,parlvotes_lh!$A$11:$ZZ$200,226,FALSE))=TRUE,"",IF(VLOOKUP($A21,parlvotes_lh!$A$11:$ZZ$200,226,FALSE)=0,"",VLOOKUP($A21,parlvotes_lh!$A$11:$ZZ$200,226,FALSE)))</f>
        <v/>
      </c>
      <c r="V21" s="170" t="str">
        <f>IF(ISERROR(VLOOKUP($A21,parlvotes_lh!$A$11:$ZZ$200,246,FALSE))=TRUE,"",IF(VLOOKUP($A21,parlvotes_lh!$A$11:$ZZ$200,246,FALSE)=0,"",VLOOKUP($A21,parlvotes_lh!$A$11:$ZZ$200,246,FALSE)))</f>
        <v/>
      </c>
      <c r="W21" s="170" t="str">
        <f>IF(ISERROR(VLOOKUP($A21,parlvotes_lh!$A$11:$ZZ$200,266,FALSE))=TRUE,"",IF(VLOOKUP($A21,parlvotes_lh!$A$11:$ZZ$200,266,FALSE)=0,"",VLOOKUP($A21,parlvotes_lh!$A$11:$ZZ$200,266,FALSE)))</f>
        <v/>
      </c>
      <c r="X21" s="170" t="str">
        <f>IF(ISERROR(VLOOKUP($A21,parlvotes_lh!$A$11:$ZZ$200,286,FALSE))=TRUE,"",IF(VLOOKUP($A21,parlvotes_lh!$A$11:$ZZ$200,286,FALSE)=0,"",VLOOKUP($A21,parlvotes_lh!$A$11:$ZZ$200,286,FALSE)))</f>
        <v/>
      </c>
      <c r="Y21" s="170" t="str">
        <f>IF(ISERROR(VLOOKUP($A21,parlvotes_lh!$A$11:$ZZ$200,306,FALSE))=TRUE,"",IF(VLOOKUP($A21,parlvotes_lh!$A$11:$ZZ$200,306,FALSE)=0,"",VLOOKUP($A21,parlvotes_lh!$A$11:$ZZ$200,306,FALSE)))</f>
        <v/>
      </c>
      <c r="Z21" s="170" t="str">
        <f>IF(ISERROR(VLOOKUP($A21,parlvotes_lh!$A$11:$ZZ$200,326,FALSE))=TRUE,"",IF(VLOOKUP($A21,parlvotes_lh!$A$11:$ZZ$200,326,FALSE)=0,"",VLOOKUP($A21,parlvotes_lh!$A$11:$ZZ$200,326,FALSE)))</f>
        <v/>
      </c>
      <c r="AA21" s="170" t="str">
        <f>IF(ISERROR(VLOOKUP($A21,parlvotes_lh!$A$11:$ZZ$200,346,FALSE))=TRUE,"",IF(VLOOKUP($A21,parlvotes_lh!$A$11:$ZZ$200,346,FALSE)=0,"",VLOOKUP($A21,parlvotes_lh!$A$11:$ZZ$200,346,FALSE)))</f>
        <v/>
      </c>
      <c r="AB21" s="170" t="str">
        <f>IF(ISERROR(VLOOKUP($A21,parlvotes_lh!$A$11:$ZZ$200,366,FALSE))=TRUE,"",IF(VLOOKUP($A21,parlvotes_lh!$A$11:$ZZ$200,366,FALSE)=0,"",VLOOKUP($A21,parlvotes_lh!$A$11:$ZZ$200,366,FALSE)))</f>
        <v/>
      </c>
      <c r="AC21" s="170" t="str">
        <f>IF(ISERROR(VLOOKUP($A21,parlvotes_lh!$A$11:$ZZ$200,386,FALSE))=TRUE,"",IF(VLOOKUP($A21,parlvotes_lh!$A$11:$ZZ$200,386,FALSE)=0,"",VLOOKUP($A21,parlvotes_lh!$A$11:$ZZ$200,386,FALSE)))</f>
        <v/>
      </c>
    </row>
    <row r="22" spans="1:38" ht="13.5" customHeight="1">
      <c r="A22" s="164" t="str">
        <f>IF(info_parties!A22="","",info_parties!A22)</f>
        <v/>
      </c>
      <c r="B22" s="95" t="str">
        <f>IF(A22="","",MID(info_weblinks!$C$3,32,3))</f>
        <v/>
      </c>
      <c r="C22" s="95" t="str">
        <f>IF(info_parties!G22="","",info_parties!G22)</f>
        <v/>
      </c>
      <c r="D22" s="95" t="str">
        <f>IF(info_parties!K22="","",info_parties!K22)</f>
        <v/>
      </c>
      <c r="E22" s="95" t="str">
        <f>IF(info_parties!H22="","",info_parties!H22)</f>
        <v/>
      </c>
      <c r="F22" s="165" t="str">
        <f t="shared" si="0"/>
        <v/>
      </c>
      <c r="G22" s="166" t="str">
        <f t="shared" si="1"/>
        <v/>
      </c>
      <c r="H22" s="167" t="str">
        <f t="shared" si="2"/>
        <v/>
      </c>
      <c r="I22" s="168" t="str">
        <f t="shared" si="3"/>
        <v/>
      </c>
      <c r="J22" s="169" t="str">
        <f>IF(ISERROR(VLOOKUP($A22,parlvotes_lh!$A$11:$ZZ$200,6,FALSE))=TRUE,"",IF(VLOOKUP($A22,parlvotes_lh!$A$11:$ZZ$200,6,FALSE)=0,"",VLOOKUP($A22,parlvotes_lh!$A$11:$ZZ$200,6,FALSE)))</f>
        <v/>
      </c>
      <c r="K22" s="169" t="str">
        <f>IF(ISERROR(VLOOKUP($A22,parlvotes_lh!$A$11:$ZZ$200,26,FALSE))=TRUE,"",IF(VLOOKUP($A22,parlvotes_lh!$A$11:$ZZ$200,26,FALSE)=0,"",VLOOKUP($A22,parlvotes_lh!$A$11:$ZZ$200,26,FALSE)))</f>
        <v/>
      </c>
      <c r="L22" s="169" t="str">
        <f>IF(ISERROR(VLOOKUP($A22,parlvotes_lh!$A$11:$ZZ$200,46,FALSE))=TRUE,"",IF(VLOOKUP($A22,parlvotes_lh!$A$11:$ZZ$200,46,FALSE)=0,"",VLOOKUP($A22,parlvotes_lh!$A$11:$ZZ$200,46,FALSE)))</f>
        <v/>
      </c>
      <c r="M22" s="169" t="str">
        <f>IF(ISERROR(VLOOKUP($A22,parlvotes_lh!$A$11:$ZZ$200,66,FALSE))=TRUE,"",IF(VLOOKUP($A22,parlvotes_lh!$A$11:$ZZ$200,66,FALSE)=0,"",VLOOKUP($A22,parlvotes_lh!$A$11:$ZZ$200,66,FALSE)))</f>
        <v/>
      </c>
      <c r="N22" s="169" t="str">
        <f>IF(ISERROR(VLOOKUP($A22,parlvotes_lh!$A$11:$ZZ$200,86,FALSE))=TRUE,"",IF(VLOOKUP($A22,parlvotes_lh!$A$11:$ZZ$200,86,FALSE)=0,"",VLOOKUP($A22,parlvotes_lh!$A$11:$ZZ$200,86,FALSE)))</f>
        <v/>
      </c>
      <c r="O22" s="169" t="str">
        <f>IF(ISERROR(VLOOKUP($A22,parlvotes_lh!$A$11:$ZZ$200,106,FALSE))=TRUE,"",IF(VLOOKUP($A22,parlvotes_lh!$A$11:$ZZ$200,106,FALSE)=0,"",VLOOKUP($A22,parlvotes_lh!$A$11:$ZZ$200,106,FALSE)))</f>
        <v/>
      </c>
      <c r="P22" s="169" t="str">
        <f>IF(ISERROR(VLOOKUP($A22,parlvotes_lh!$A$11:$ZZ$200,126,FALSE))=TRUE,"",IF(VLOOKUP($A22,parlvotes_lh!$A$11:$ZZ$200,126,FALSE)=0,"",VLOOKUP($A22,parlvotes_lh!$A$11:$ZZ$200,126,FALSE)))</f>
        <v/>
      </c>
      <c r="Q22" s="170" t="str">
        <f>IF(ISERROR(VLOOKUP($A22,parlvotes_lh!$A$11:$ZZ$200,146,FALSE))=TRUE,"",IF(VLOOKUP($A22,parlvotes_lh!$A$11:$ZZ$200,146,FALSE)=0,"",VLOOKUP($A22,parlvotes_lh!$A$11:$ZZ$200,146,FALSE)))</f>
        <v/>
      </c>
      <c r="R22" s="170" t="str">
        <f>IF(ISERROR(VLOOKUP($A22,parlvotes_lh!$A$11:$ZZ$200,166,FALSE))=TRUE,"",IF(VLOOKUP($A22,parlvotes_lh!$A$11:$ZZ$200,166,FALSE)=0,"",VLOOKUP($A22,parlvotes_lh!$A$11:$ZZ$200,166,FALSE)))</f>
        <v/>
      </c>
      <c r="S22" s="170" t="str">
        <f>IF(ISERROR(VLOOKUP($A22,parlvotes_lh!$A$11:$ZZ$200,186,FALSE))=TRUE,"",IF(VLOOKUP($A22,parlvotes_lh!$A$11:$ZZ$200,186,FALSE)=0,"",VLOOKUP($A22,parlvotes_lh!$A$11:$ZZ$200,186,FALSE)))</f>
        <v/>
      </c>
      <c r="T22" s="170" t="str">
        <f>IF(ISERROR(VLOOKUP($A22,parlvotes_lh!$A$11:$ZZ$200,206,FALSE))=TRUE,"",IF(VLOOKUP($A22,parlvotes_lh!$A$11:$ZZ$200,206,FALSE)=0,"",VLOOKUP($A22,parlvotes_lh!$A$11:$ZZ$200,206,FALSE)))</f>
        <v/>
      </c>
      <c r="U22" s="170" t="str">
        <f>IF(ISERROR(VLOOKUP($A22,parlvotes_lh!$A$11:$ZZ$200,226,FALSE))=TRUE,"",IF(VLOOKUP($A22,parlvotes_lh!$A$11:$ZZ$200,226,FALSE)=0,"",VLOOKUP($A22,parlvotes_lh!$A$11:$ZZ$200,226,FALSE)))</f>
        <v/>
      </c>
      <c r="V22" s="170" t="str">
        <f>IF(ISERROR(VLOOKUP($A22,parlvotes_lh!$A$11:$ZZ$200,246,FALSE))=TRUE,"",IF(VLOOKUP($A22,parlvotes_lh!$A$11:$ZZ$200,246,FALSE)=0,"",VLOOKUP($A22,parlvotes_lh!$A$11:$ZZ$200,246,FALSE)))</f>
        <v/>
      </c>
      <c r="W22" s="170" t="str">
        <f>IF(ISERROR(VLOOKUP($A22,parlvotes_lh!$A$11:$ZZ$200,266,FALSE))=TRUE,"",IF(VLOOKUP($A22,parlvotes_lh!$A$11:$ZZ$200,266,FALSE)=0,"",VLOOKUP($A22,parlvotes_lh!$A$11:$ZZ$200,266,FALSE)))</f>
        <v/>
      </c>
      <c r="X22" s="170" t="str">
        <f>IF(ISERROR(VLOOKUP($A22,parlvotes_lh!$A$11:$ZZ$200,286,FALSE))=TRUE,"",IF(VLOOKUP($A22,parlvotes_lh!$A$11:$ZZ$200,286,FALSE)=0,"",VLOOKUP($A22,parlvotes_lh!$A$11:$ZZ$200,286,FALSE)))</f>
        <v/>
      </c>
      <c r="Y22" s="170" t="str">
        <f>IF(ISERROR(VLOOKUP($A22,parlvotes_lh!$A$11:$ZZ$200,306,FALSE))=TRUE,"",IF(VLOOKUP($A22,parlvotes_lh!$A$11:$ZZ$200,306,FALSE)=0,"",VLOOKUP($A22,parlvotes_lh!$A$11:$ZZ$200,306,FALSE)))</f>
        <v/>
      </c>
      <c r="Z22" s="170" t="str">
        <f>IF(ISERROR(VLOOKUP($A22,parlvotes_lh!$A$11:$ZZ$200,326,FALSE))=TRUE,"",IF(VLOOKUP($A22,parlvotes_lh!$A$11:$ZZ$200,326,FALSE)=0,"",VLOOKUP($A22,parlvotes_lh!$A$11:$ZZ$200,326,FALSE)))</f>
        <v/>
      </c>
      <c r="AA22" s="170" t="str">
        <f>IF(ISERROR(VLOOKUP($A22,parlvotes_lh!$A$11:$ZZ$200,346,FALSE))=TRUE,"",IF(VLOOKUP($A22,parlvotes_lh!$A$11:$ZZ$200,346,FALSE)=0,"",VLOOKUP($A22,parlvotes_lh!$A$11:$ZZ$200,346,FALSE)))</f>
        <v/>
      </c>
      <c r="AB22" s="170" t="str">
        <f>IF(ISERROR(VLOOKUP($A22,parlvotes_lh!$A$11:$ZZ$200,366,FALSE))=TRUE,"",IF(VLOOKUP($A22,parlvotes_lh!$A$11:$ZZ$200,366,FALSE)=0,"",VLOOKUP($A22,parlvotes_lh!$A$11:$ZZ$200,366,FALSE)))</f>
        <v/>
      </c>
      <c r="AC22" s="170" t="str">
        <f>IF(ISERROR(VLOOKUP($A22,parlvotes_lh!$A$11:$ZZ$200,386,FALSE))=TRUE,"",IF(VLOOKUP($A22,parlvotes_lh!$A$11:$ZZ$200,386,FALSE)=0,"",VLOOKUP($A22,parlvotes_lh!$A$11:$ZZ$200,386,FALSE)))</f>
        <v/>
      </c>
    </row>
    <row r="23" spans="1:38" ht="13.5" customHeight="1">
      <c r="A23" s="164" t="str">
        <f>IF(info_parties!A23="","",info_parties!A23)</f>
        <v/>
      </c>
      <c r="B23" s="95" t="str">
        <f>IF(A23="","",MID(info_weblinks!$C$3,32,3))</f>
        <v/>
      </c>
      <c r="C23" s="95" t="str">
        <f>IF(info_parties!G23="","",info_parties!G23)</f>
        <v/>
      </c>
      <c r="D23" s="95" t="str">
        <f>IF(info_parties!K23="","",info_parties!K23)</f>
        <v/>
      </c>
      <c r="E23" s="95" t="str">
        <f>IF(info_parties!H23="","",info_parties!H23)</f>
        <v/>
      </c>
      <c r="F23" s="165" t="str">
        <f t="shared" si="0"/>
        <v/>
      </c>
      <c r="G23" s="166" t="str">
        <f t="shared" si="1"/>
        <v/>
      </c>
      <c r="H23" s="167" t="str">
        <f t="shared" si="2"/>
        <v/>
      </c>
      <c r="I23" s="168" t="str">
        <f t="shared" si="3"/>
        <v/>
      </c>
      <c r="J23" s="169" t="str">
        <f>IF(ISERROR(VLOOKUP($A23,parlvotes_lh!$A$11:$ZZ$200,6,FALSE))=TRUE,"",IF(VLOOKUP($A23,parlvotes_lh!$A$11:$ZZ$200,6,FALSE)=0,"",VLOOKUP($A23,parlvotes_lh!$A$11:$ZZ$200,6,FALSE)))</f>
        <v/>
      </c>
      <c r="K23" s="169" t="str">
        <f>IF(ISERROR(VLOOKUP($A23,parlvotes_lh!$A$11:$ZZ$200,26,FALSE))=TRUE,"",IF(VLOOKUP($A23,parlvotes_lh!$A$11:$ZZ$200,26,FALSE)=0,"",VLOOKUP($A23,parlvotes_lh!$A$11:$ZZ$200,26,FALSE)))</f>
        <v/>
      </c>
      <c r="L23" s="169" t="str">
        <f>IF(ISERROR(VLOOKUP($A23,parlvotes_lh!$A$11:$ZZ$200,46,FALSE))=TRUE,"",IF(VLOOKUP($A23,parlvotes_lh!$A$11:$ZZ$200,46,FALSE)=0,"",VLOOKUP($A23,parlvotes_lh!$A$11:$ZZ$200,46,FALSE)))</f>
        <v/>
      </c>
      <c r="M23" s="169" t="str">
        <f>IF(ISERROR(VLOOKUP($A23,parlvotes_lh!$A$11:$ZZ$200,66,FALSE))=TRUE,"",IF(VLOOKUP($A23,parlvotes_lh!$A$11:$ZZ$200,66,FALSE)=0,"",VLOOKUP($A23,parlvotes_lh!$A$11:$ZZ$200,66,FALSE)))</f>
        <v/>
      </c>
      <c r="N23" s="169" t="str">
        <f>IF(ISERROR(VLOOKUP($A23,parlvotes_lh!$A$11:$ZZ$200,86,FALSE))=TRUE,"",IF(VLOOKUP($A23,parlvotes_lh!$A$11:$ZZ$200,86,FALSE)=0,"",VLOOKUP($A23,parlvotes_lh!$A$11:$ZZ$200,86,FALSE)))</f>
        <v/>
      </c>
      <c r="O23" s="169" t="str">
        <f>IF(ISERROR(VLOOKUP($A23,parlvotes_lh!$A$11:$ZZ$200,106,FALSE))=TRUE,"",IF(VLOOKUP($A23,parlvotes_lh!$A$11:$ZZ$200,106,FALSE)=0,"",VLOOKUP($A23,parlvotes_lh!$A$11:$ZZ$200,106,FALSE)))</f>
        <v/>
      </c>
      <c r="P23" s="169" t="str">
        <f>IF(ISERROR(VLOOKUP($A23,parlvotes_lh!$A$11:$ZZ$200,126,FALSE))=TRUE,"",IF(VLOOKUP($A23,parlvotes_lh!$A$11:$ZZ$200,126,FALSE)=0,"",VLOOKUP($A23,parlvotes_lh!$A$11:$ZZ$200,126,FALSE)))</f>
        <v/>
      </c>
      <c r="Q23" s="170" t="str">
        <f>IF(ISERROR(VLOOKUP($A23,parlvotes_lh!$A$11:$ZZ$200,146,FALSE))=TRUE,"",IF(VLOOKUP($A23,parlvotes_lh!$A$11:$ZZ$200,146,FALSE)=0,"",VLOOKUP($A23,parlvotes_lh!$A$11:$ZZ$200,146,FALSE)))</f>
        <v/>
      </c>
      <c r="R23" s="170" t="str">
        <f>IF(ISERROR(VLOOKUP($A23,parlvotes_lh!$A$11:$ZZ$200,166,FALSE))=TRUE,"",IF(VLOOKUP($A23,parlvotes_lh!$A$11:$ZZ$200,166,FALSE)=0,"",VLOOKUP($A23,parlvotes_lh!$A$11:$ZZ$200,166,FALSE)))</f>
        <v/>
      </c>
      <c r="S23" s="170" t="str">
        <f>IF(ISERROR(VLOOKUP($A23,parlvotes_lh!$A$11:$ZZ$200,186,FALSE))=TRUE,"",IF(VLOOKUP($A23,parlvotes_lh!$A$11:$ZZ$200,186,FALSE)=0,"",VLOOKUP($A23,parlvotes_lh!$A$11:$ZZ$200,186,FALSE)))</f>
        <v/>
      </c>
      <c r="T23" s="170" t="str">
        <f>IF(ISERROR(VLOOKUP($A23,parlvotes_lh!$A$11:$ZZ$200,206,FALSE))=TRUE,"",IF(VLOOKUP($A23,parlvotes_lh!$A$11:$ZZ$200,206,FALSE)=0,"",VLOOKUP($A23,parlvotes_lh!$A$11:$ZZ$200,206,FALSE)))</f>
        <v/>
      </c>
      <c r="U23" s="170" t="str">
        <f>IF(ISERROR(VLOOKUP($A23,parlvotes_lh!$A$11:$ZZ$200,226,FALSE))=TRUE,"",IF(VLOOKUP($A23,parlvotes_lh!$A$11:$ZZ$200,226,FALSE)=0,"",VLOOKUP($A23,parlvotes_lh!$A$11:$ZZ$200,226,FALSE)))</f>
        <v/>
      </c>
      <c r="V23" s="170" t="str">
        <f>IF(ISERROR(VLOOKUP($A23,parlvotes_lh!$A$11:$ZZ$200,246,FALSE))=TRUE,"",IF(VLOOKUP($A23,parlvotes_lh!$A$11:$ZZ$200,246,FALSE)=0,"",VLOOKUP($A23,parlvotes_lh!$A$11:$ZZ$200,246,FALSE)))</f>
        <v/>
      </c>
      <c r="W23" s="170" t="str">
        <f>IF(ISERROR(VLOOKUP($A23,parlvotes_lh!$A$11:$ZZ$200,266,FALSE))=TRUE,"",IF(VLOOKUP($A23,parlvotes_lh!$A$11:$ZZ$200,266,FALSE)=0,"",VLOOKUP($A23,parlvotes_lh!$A$11:$ZZ$200,266,FALSE)))</f>
        <v/>
      </c>
      <c r="X23" s="170" t="str">
        <f>IF(ISERROR(VLOOKUP($A23,parlvotes_lh!$A$11:$ZZ$200,286,FALSE))=TRUE,"",IF(VLOOKUP($A23,parlvotes_lh!$A$11:$ZZ$200,286,FALSE)=0,"",VLOOKUP($A23,parlvotes_lh!$A$11:$ZZ$200,286,FALSE)))</f>
        <v/>
      </c>
      <c r="Y23" s="170" t="str">
        <f>IF(ISERROR(VLOOKUP($A23,parlvotes_lh!$A$11:$ZZ$200,306,FALSE))=TRUE,"",IF(VLOOKUP($A23,parlvotes_lh!$A$11:$ZZ$200,306,FALSE)=0,"",VLOOKUP($A23,parlvotes_lh!$A$11:$ZZ$200,306,FALSE)))</f>
        <v/>
      </c>
      <c r="Z23" s="170" t="str">
        <f>IF(ISERROR(VLOOKUP($A23,parlvotes_lh!$A$11:$ZZ$200,326,FALSE))=TRUE,"",IF(VLOOKUP($A23,parlvotes_lh!$A$11:$ZZ$200,326,FALSE)=0,"",VLOOKUP($A23,parlvotes_lh!$A$11:$ZZ$200,326,FALSE)))</f>
        <v/>
      </c>
      <c r="AA23" s="170" t="str">
        <f>IF(ISERROR(VLOOKUP($A23,parlvotes_lh!$A$11:$ZZ$200,346,FALSE))=TRUE,"",IF(VLOOKUP($A23,parlvotes_lh!$A$11:$ZZ$200,346,FALSE)=0,"",VLOOKUP($A23,parlvotes_lh!$A$11:$ZZ$200,346,FALSE)))</f>
        <v/>
      </c>
      <c r="AB23" s="170" t="str">
        <f>IF(ISERROR(VLOOKUP($A23,parlvotes_lh!$A$11:$ZZ$200,366,FALSE))=TRUE,"",IF(VLOOKUP($A23,parlvotes_lh!$A$11:$ZZ$200,366,FALSE)=0,"",VLOOKUP($A23,parlvotes_lh!$A$11:$ZZ$200,366,FALSE)))</f>
        <v/>
      </c>
      <c r="AC23" s="170" t="str">
        <f>IF(ISERROR(VLOOKUP($A23,parlvotes_lh!$A$11:$ZZ$200,386,FALSE))=TRUE,"",IF(VLOOKUP($A23,parlvotes_lh!$A$11:$ZZ$200,386,FALSE)=0,"",VLOOKUP($A23,parlvotes_lh!$A$11:$ZZ$200,386,FALSE)))</f>
        <v/>
      </c>
    </row>
    <row r="24" spans="1:38" ht="13.5" customHeight="1">
      <c r="A24" s="164" t="str">
        <f>IF(info_parties!A24="","",info_parties!A24)</f>
        <v/>
      </c>
      <c r="B24" s="95" t="str">
        <f>IF(A24="","",MID(info_weblinks!$C$3,32,3))</f>
        <v/>
      </c>
      <c r="C24" s="95" t="str">
        <f>IF(info_parties!G24="","",info_parties!G24)</f>
        <v/>
      </c>
      <c r="D24" s="95" t="str">
        <f>IF(info_parties!K24="","",info_parties!K24)</f>
        <v/>
      </c>
      <c r="E24" s="95" t="str">
        <f>IF(info_parties!H24="","",info_parties!H24)</f>
        <v/>
      </c>
      <c r="F24" s="165" t="str">
        <f t="shared" si="0"/>
        <v/>
      </c>
      <c r="G24" s="166" t="str">
        <f t="shared" si="1"/>
        <v/>
      </c>
      <c r="H24" s="167" t="str">
        <f t="shared" si="2"/>
        <v/>
      </c>
      <c r="I24" s="168" t="str">
        <f t="shared" si="3"/>
        <v/>
      </c>
      <c r="J24" s="169" t="str">
        <f>IF(ISERROR(VLOOKUP($A24,parlvotes_lh!$A$11:$ZZ$200,6,FALSE))=TRUE,"",IF(VLOOKUP($A24,parlvotes_lh!$A$11:$ZZ$200,6,FALSE)=0,"",VLOOKUP($A24,parlvotes_lh!$A$11:$ZZ$200,6,FALSE)))</f>
        <v/>
      </c>
      <c r="K24" s="169" t="str">
        <f>IF(ISERROR(VLOOKUP($A24,parlvotes_lh!$A$11:$ZZ$200,26,FALSE))=TRUE,"",IF(VLOOKUP($A24,parlvotes_lh!$A$11:$ZZ$200,26,FALSE)=0,"",VLOOKUP($A24,parlvotes_lh!$A$11:$ZZ$200,26,FALSE)))</f>
        <v/>
      </c>
      <c r="L24" s="169" t="str">
        <f>IF(ISERROR(VLOOKUP($A24,parlvotes_lh!$A$11:$ZZ$200,46,FALSE))=TRUE,"",IF(VLOOKUP($A24,parlvotes_lh!$A$11:$ZZ$200,46,FALSE)=0,"",VLOOKUP($A24,parlvotes_lh!$A$11:$ZZ$200,46,FALSE)))</f>
        <v/>
      </c>
      <c r="M24" s="169" t="str">
        <f>IF(ISERROR(VLOOKUP($A24,parlvotes_lh!$A$11:$ZZ$200,66,FALSE))=TRUE,"",IF(VLOOKUP($A24,parlvotes_lh!$A$11:$ZZ$200,66,FALSE)=0,"",VLOOKUP($A24,parlvotes_lh!$A$11:$ZZ$200,66,FALSE)))</f>
        <v/>
      </c>
      <c r="N24" s="169" t="str">
        <f>IF(ISERROR(VLOOKUP($A24,parlvotes_lh!$A$11:$ZZ$200,86,FALSE))=TRUE,"",IF(VLOOKUP($A24,parlvotes_lh!$A$11:$ZZ$200,86,FALSE)=0,"",VLOOKUP($A24,parlvotes_lh!$A$11:$ZZ$200,86,FALSE)))</f>
        <v/>
      </c>
      <c r="O24" s="169" t="str">
        <f>IF(ISERROR(VLOOKUP($A24,parlvotes_lh!$A$11:$ZZ$200,106,FALSE))=TRUE,"",IF(VLOOKUP($A24,parlvotes_lh!$A$11:$ZZ$200,106,FALSE)=0,"",VLOOKUP($A24,parlvotes_lh!$A$11:$ZZ$200,106,FALSE)))</f>
        <v/>
      </c>
      <c r="P24" s="169" t="str">
        <f>IF(ISERROR(VLOOKUP($A24,parlvotes_lh!$A$11:$ZZ$200,126,FALSE))=TRUE,"",IF(VLOOKUP($A24,parlvotes_lh!$A$11:$ZZ$200,126,FALSE)=0,"",VLOOKUP($A24,parlvotes_lh!$A$11:$ZZ$200,126,FALSE)))</f>
        <v/>
      </c>
      <c r="Q24" s="170" t="str">
        <f>IF(ISERROR(VLOOKUP($A24,parlvotes_lh!$A$11:$ZZ$200,146,FALSE))=TRUE,"",IF(VLOOKUP($A24,parlvotes_lh!$A$11:$ZZ$200,146,FALSE)=0,"",VLOOKUP($A24,parlvotes_lh!$A$11:$ZZ$200,146,FALSE)))</f>
        <v/>
      </c>
      <c r="R24" s="170" t="str">
        <f>IF(ISERROR(VLOOKUP($A24,parlvotes_lh!$A$11:$ZZ$200,166,FALSE))=TRUE,"",IF(VLOOKUP($A24,parlvotes_lh!$A$11:$ZZ$200,166,FALSE)=0,"",VLOOKUP($A24,parlvotes_lh!$A$11:$ZZ$200,166,FALSE)))</f>
        <v/>
      </c>
      <c r="S24" s="170" t="str">
        <f>IF(ISERROR(VLOOKUP($A24,parlvotes_lh!$A$11:$ZZ$200,186,FALSE))=TRUE,"",IF(VLOOKUP($A24,parlvotes_lh!$A$11:$ZZ$200,186,FALSE)=0,"",VLOOKUP($A24,parlvotes_lh!$A$11:$ZZ$200,186,FALSE)))</f>
        <v/>
      </c>
      <c r="T24" s="170" t="str">
        <f>IF(ISERROR(VLOOKUP($A24,parlvotes_lh!$A$11:$ZZ$200,206,FALSE))=TRUE,"",IF(VLOOKUP($A24,parlvotes_lh!$A$11:$ZZ$200,206,FALSE)=0,"",VLOOKUP($A24,parlvotes_lh!$A$11:$ZZ$200,206,FALSE)))</f>
        <v/>
      </c>
      <c r="U24" s="170" t="str">
        <f>IF(ISERROR(VLOOKUP($A24,parlvotes_lh!$A$11:$ZZ$200,226,FALSE))=TRUE,"",IF(VLOOKUP($A24,parlvotes_lh!$A$11:$ZZ$200,226,FALSE)=0,"",VLOOKUP($A24,parlvotes_lh!$A$11:$ZZ$200,226,FALSE)))</f>
        <v/>
      </c>
      <c r="V24" s="170" t="str">
        <f>IF(ISERROR(VLOOKUP($A24,parlvotes_lh!$A$11:$ZZ$200,246,FALSE))=TRUE,"",IF(VLOOKUP($A24,parlvotes_lh!$A$11:$ZZ$200,246,FALSE)=0,"",VLOOKUP($A24,parlvotes_lh!$A$11:$ZZ$200,246,FALSE)))</f>
        <v/>
      </c>
      <c r="W24" s="170" t="str">
        <f>IF(ISERROR(VLOOKUP($A24,parlvotes_lh!$A$11:$ZZ$200,266,FALSE))=TRUE,"",IF(VLOOKUP($A24,parlvotes_lh!$A$11:$ZZ$200,266,FALSE)=0,"",VLOOKUP($A24,parlvotes_lh!$A$11:$ZZ$200,266,FALSE)))</f>
        <v/>
      </c>
      <c r="X24" s="170" t="str">
        <f>IF(ISERROR(VLOOKUP($A24,parlvotes_lh!$A$11:$ZZ$200,286,FALSE))=TRUE,"",IF(VLOOKUP($A24,parlvotes_lh!$A$11:$ZZ$200,286,FALSE)=0,"",VLOOKUP($A24,parlvotes_lh!$A$11:$ZZ$200,286,FALSE)))</f>
        <v/>
      </c>
      <c r="Y24" s="170" t="str">
        <f>IF(ISERROR(VLOOKUP($A24,parlvotes_lh!$A$11:$ZZ$200,306,FALSE))=TRUE,"",IF(VLOOKUP($A24,parlvotes_lh!$A$11:$ZZ$200,306,FALSE)=0,"",VLOOKUP($A24,parlvotes_lh!$A$11:$ZZ$200,306,FALSE)))</f>
        <v/>
      </c>
      <c r="Z24" s="170" t="str">
        <f>IF(ISERROR(VLOOKUP($A24,parlvotes_lh!$A$11:$ZZ$200,326,FALSE))=TRUE,"",IF(VLOOKUP($A24,parlvotes_lh!$A$11:$ZZ$200,326,FALSE)=0,"",VLOOKUP($A24,parlvotes_lh!$A$11:$ZZ$200,326,FALSE)))</f>
        <v/>
      </c>
      <c r="AA24" s="170" t="str">
        <f>IF(ISERROR(VLOOKUP($A24,parlvotes_lh!$A$11:$ZZ$200,346,FALSE))=TRUE,"",IF(VLOOKUP($A24,parlvotes_lh!$A$11:$ZZ$200,346,FALSE)=0,"",VLOOKUP($A24,parlvotes_lh!$A$11:$ZZ$200,346,FALSE)))</f>
        <v/>
      </c>
      <c r="AB24" s="170" t="str">
        <f>IF(ISERROR(VLOOKUP($A24,parlvotes_lh!$A$11:$ZZ$200,366,FALSE))=TRUE,"",IF(VLOOKUP($A24,parlvotes_lh!$A$11:$ZZ$200,366,FALSE)=0,"",VLOOKUP($A24,parlvotes_lh!$A$11:$ZZ$200,366,FALSE)))</f>
        <v/>
      </c>
      <c r="AC24" s="170" t="str">
        <f>IF(ISERROR(VLOOKUP($A24,parlvotes_lh!$A$11:$ZZ$200,386,FALSE))=TRUE,"",IF(VLOOKUP($A24,parlvotes_lh!$A$11:$ZZ$200,386,FALSE)=0,"",VLOOKUP($A24,parlvotes_lh!$A$11:$ZZ$200,386,FALSE)))</f>
        <v/>
      </c>
    </row>
    <row r="25" spans="1:38" ht="13.5" customHeight="1">
      <c r="A25" s="164" t="str">
        <f>IF(info_parties!A25="","",info_parties!A25)</f>
        <v/>
      </c>
      <c r="B25" s="95" t="str">
        <f>IF(A25="","",MID(info_weblinks!$C$3,32,3))</f>
        <v/>
      </c>
      <c r="C25" s="95" t="str">
        <f>IF(info_parties!G25="","",info_parties!G25)</f>
        <v/>
      </c>
      <c r="D25" s="95" t="str">
        <f>IF(info_parties!K25="","",info_parties!K25)</f>
        <v/>
      </c>
      <c r="E25" s="95" t="str">
        <f>IF(info_parties!H25="","",info_parties!H25)</f>
        <v/>
      </c>
      <c r="F25" s="165" t="str">
        <f t="shared" si="0"/>
        <v/>
      </c>
      <c r="G25" s="166" t="str">
        <f t="shared" si="1"/>
        <v/>
      </c>
      <c r="H25" s="167" t="str">
        <f t="shared" si="2"/>
        <v/>
      </c>
      <c r="I25" s="168" t="str">
        <f t="shared" si="3"/>
        <v/>
      </c>
      <c r="J25" s="169" t="str">
        <f>IF(ISERROR(VLOOKUP($A25,parlvotes_lh!$A$11:$ZZ$200,6,FALSE))=TRUE,"",IF(VLOOKUP($A25,parlvotes_lh!$A$11:$ZZ$200,6,FALSE)=0,"",VLOOKUP($A25,parlvotes_lh!$A$11:$ZZ$200,6,FALSE)))</f>
        <v/>
      </c>
      <c r="K25" s="169" t="str">
        <f>IF(ISERROR(VLOOKUP($A25,parlvotes_lh!$A$11:$ZZ$200,26,FALSE))=TRUE,"",IF(VLOOKUP($A25,parlvotes_lh!$A$11:$ZZ$200,26,FALSE)=0,"",VLOOKUP($A25,parlvotes_lh!$A$11:$ZZ$200,26,FALSE)))</f>
        <v/>
      </c>
      <c r="L25" s="169" t="str">
        <f>IF(ISERROR(VLOOKUP($A25,parlvotes_lh!$A$11:$ZZ$200,46,FALSE))=TRUE,"",IF(VLOOKUP($A25,parlvotes_lh!$A$11:$ZZ$200,46,FALSE)=0,"",VLOOKUP($A25,parlvotes_lh!$A$11:$ZZ$200,46,FALSE)))</f>
        <v/>
      </c>
      <c r="M25" s="169" t="str">
        <f>IF(ISERROR(VLOOKUP($A25,parlvotes_lh!$A$11:$ZZ$200,66,FALSE))=TRUE,"",IF(VLOOKUP($A25,parlvotes_lh!$A$11:$ZZ$200,66,FALSE)=0,"",VLOOKUP($A25,parlvotes_lh!$A$11:$ZZ$200,66,FALSE)))</f>
        <v/>
      </c>
      <c r="N25" s="169" t="str">
        <f>IF(ISERROR(VLOOKUP($A25,parlvotes_lh!$A$11:$ZZ$200,86,FALSE))=TRUE,"",IF(VLOOKUP($A25,parlvotes_lh!$A$11:$ZZ$200,86,FALSE)=0,"",VLOOKUP($A25,parlvotes_lh!$A$11:$ZZ$200,86,FALSE)))</f>
        <v/>
      </c>
      <c r="O25" s="169" t="str">
        <f>IF(ISERROR(VLOOKUP($A25,parlvotes_lh!$A$11:$ZZ$200,106,FALSE))=TRUE,"",IF(VLOOKUP($A25,parlvotes_lh!$A$11:$ZZ$200,106,FALSE)=0,"",VLOOKUP($A25,parlvotes_lh!$A$11:$ZZ$200,106,FALSE)))</f>
        <v/>
      </c>
      <c r="P25" s="169" t="str">
        <f>IF(ISERROR(VLOOKUP($A25,parlvotes_lh!$A$11:$ZZ$200,126,FALSE))=TRUE,"",IF(VLOOKUP($A25,parlvotes_lh!$A$11:$ZZ$200,126,FALSE)=0,"",VLOOKUP($A25,parlvotes_lh!$A$11:$ZZ$200,126,FALSE)))</f>
        <v/>
      </c>
      <c r="Q25" s="170" t="str">
        <f>IF(ISERROR(VLOOKUP($A25,parlvotes_lh!$A$11:$ZZ$200,146,FALSE))=TRUE,"",IF(VLOOKUP($A25,parlvotes_lh!$A$11:$ZZ$200,146,FALSE)=0,"",VLOOKUP($A25,parlvotes_lh!$A$11:$ZZ$200,146,FALSE)))</f>
        <v/>
      </c>
      <c r="R25" s="170" t="str">
        <f>IF(ISERROR(VLOOKUP($A25,parlvotes_lh!$A$11:$ZZ$200,166,FALSE))=TRUE,"",IF(VLOOKUP($A25,parlvotes_lh!$A$11:$ZZ$200,166,FALSE)=0,"",VLOOKUP($A25,parlvotes_lh!$A$11:$ZZ$200,166,FALSE)))</f>
        <v/>
      </c>
      <c r="S25" s="170" t="str">
        <f>IF(ISERROR(VLOOKUP($A25,parlvotes_lh!$A$11:$ZZ$200,186,FALSE))=TRUE,"",IF(VLOOKUP($A25,parlvotes_lh!$A$11:$ZZ$200,186,FALSE)=0,"",VLOOKUP($A25,parlvotes_lh!$A$11:$ZZ$200,186,FALSE)))</f>
        <v/>
      </c>
      <c r="T25" s="170" t="str">
        <f>IF(ISERROR(VLOOKUP($A25,parlvotes_lh!$A$11:$ZZ$200,206,FALSE))=TRUE,"",IF(VLOOKUP($A25,parlvotes_lh!$A$11:$ZZ$200,206,FALSE)=0,"",VLOOKUP($A25,parlvotes_lh!$A$11:$ZZ$200,206,FALSE)))</f>
        <v/>
      </c>
      <c r="U25" s="170" t="str">
        <f>IF(ISERROR(VLOOKUP($A25,parlvotes_lh!$A$11:$ZZ$200,226,FALSE))=TRUE,"",IF(VLOOKUP($A25,parlvotes_lh!$A$11:$ZZ$200,226,FALSE)=0,"",VLOOKUP($A25,parlvotes_lh!$A$11:$ZZ$200,226,FALSE)))</f>
        <v/>
      </c>
      <c r="V25" s="170" t="str">
        <f>IF(ISERROR(VLOOKUP($A25,parlvotes_lh!$A$11:$ZZ$200,246,FALSE))=TRUE,"",IF(VLOOKUP($A25,parlvotes_lh!$A$11:$ZZ$200,246,FALSE)=0,"",VLOOKUP($A25,parlvotes_lh!$A$11:$ZZ$200,246,FALSE)))</f>
        <v/>
      </c>
      <c r="W25" s="170" t="str">
        <f>IF(ISERROR(VLOOKUP($A25,parlvotes_lh!$A$11:$ZZ$200,266,FALSE))=TRUE,"",IF(VLOOKUP($A25,parlvotes_lh!$A$11:$ZZ$200,266,FALSE)=0,"",VLOOKUP($A25,parlvotes_lh!$A$11:$ZZ$200,266,FALSE)))</f>
        <v/>
      </c>
      <c r="X25" s="170" t="str">
        <f>IF(ISERROR(VLOOKUP($A25,parlvotes_lh!$A$11:$ZZ$200,286,FALSE))=TRUE,"",IF(VLOOKUP($A25,parlvotes_lh!$A$11:$ZZ$200,286,FALSE)=0,"",VLOOKUP($A25,parlvotes_lh!$A$11:$ZZ$200,286,FALSE)))</f>
        <v/>
      </c>
      <c r="Y25" s="170" t="str">
        <f>IF(ISERROR(VLOOKUP($A25,parlvotes_lh!$A$11:$ZZ$200,306,FALSE))=TRUE,"",IF(VLOOKUP($A25,parlvotes_lh!$A$11:$ZZ$200,306,FALSE)=0,"",VLOOKUP($A25,parlvotes_lh!$A$11:$ZZ$200,306,FALSE)))</f>
        <v/>
      </c>
      <c r="Z25" s="170" t="str">
        <f>IF(ISERROR(VLOOKUP($A25,parlvotes_lh!$A$11:$ZZ$200,326,FALSE))=TRUE,"",IF(VLOOKUP($A25,parlvotes_lh!$A$11:$ZZ$200,326,FALSE)=0,"",VLOOKUP($A25,parlvotes_lh!$A$11:$ZZ$200,326,FALSE)))</f>
        <v/>
      </c>
      <c r="AA25" s="170" t="str">
        <f>IF(ISERROR(VLOOKUP($A25,parlvotes_lh!$A$11:$ZZ$200,346,FALSE))=TRUE,"",IF(VLOOKUP($A25,parlvotes_lh!$A$11:$ZZ$200,346,FALSE)=0,"",VLOOKUP($A25,parlvotes_lh!$A$11:$ZZ$200,346,FALSE)))</f>
        <v/>
      </c>
      <c r="AB25" s="170" t="str">
        <f>IF(ISERROR(VLOOKUP($A25,parlvotes_lh!$A$11:$ZZ$200,366,FALSE))=TRUE,"",IF(VLOOKUP($A25,parlvotes_lh!$A$11:$ZZ$200,366,FALSE)=0,"",VLOOKUP($A25,parlvotes_lh!$A$11:$ZZ$200,366,FALSE)))</f>
        <v/>
      </c>
      <c r="AC25" s="170" t="str">
        <f>IF(ISERROR(VLOOKUP($A25,parlvotes_lh!$A$11:$ZZ$200,386,FALSE))=TRUE,"",IF(VLOOKUP($A25,parlvotes_lh!$A$11:$ZZ$200,386,FALSE)=0,"",VLOOKUP($A25,parlvotes_lh!$A$11:$ZZ$200,386,FALSE)))</f>
        <v/>
      </c>
    </row>
    <row r="26" spans="1:38" ht="13.5" customHeight="1">
      <c r="A26" s="164" t="str">
        <f>IF(info_parties!A26="","",info_parties!A26)</f>
        <v/>
      </c>
      <c r="B26" s="95" t="str">
        <f>IF(A26="","",MID(info_weblinks!$C$3,32,3))</f>
        <v/>
      </c>
      <c r="C26" s="95" t="str">
        <f>IF(info_parties!G26="","",info_parties!G26)</f>
        <v/>
      </c>
      <c r="D26" s="95" t="str">
        <f>IF(info_parties!K26="","",info_parties!K26)</f>
        <v/>
      </c>
      <c r="E26" s="95" t="str">
        <f>IF(info_parties!H26="","",info_parties!H26)</f>
        <v/>
      </c>
      <c r="F26" s="165" t="str">
        <f t="shared" si="0"/>
        <v/>
      </c>
      <c r="G26" s="166" t="str">
        <f t="shared" si="1"/>
        <v/>
      </c>
      <c r="H26" s="167" t="str">
        <f t="shared" si="2"/>
        <v/>
      </c>
      <c r="I26" s="168" t="str">
        <f t="shared" si="3"/>
        <v/>
      </c>
      <c r="J26" s="169" t="str">
        <f>IF(ISERROR(VLOOKUP($A26,parlvotes_lh!$A$11:$ZZ$200,6,FALSE))=TRUE,"",IF(VLOOKUP($A26,parlvotes_lh!$A$11:$ZZ$200,6,FALSE)=0,"",VLOOKUP($A26,parlvotes_lh!$A$11:$ZZ$200,6,FALSE)))</f>
        <v/>
      </c>
      <c r="K26" s="169" t="str">
        <f>IF(ISERROR(VLOOKUP($A26,parlvotes_lh!$A$11:$ZZ$200,26,FALSE))=TRUE,"",IF(VLOOKUP($A26,parlvotes_lh!$A$11:$ZZ$200,26,FALSE)=0,"",VLOOKUP($A26,parlvotes_lh!$A$11:$ZZ$200,26,FALSE)))</f>
        <v/>
      </c>
      <c r="L26" s="169" t="str">
        <f>IF(ISERROR(VLOOKUP($A26,parlvotes_lh!$A$11:$ZZ$200,46,FALSE))=TRUE,"",IF(VLOOKUP($A26,parlvotes_lh!$A$11:$ZZ$200,46,FALSE)=0,"",VLOOKUP($A26,parlvotes_lh!$A$11:$ZZ$200,46,FALSE)))</f>
        <v/>
      </c>
      <c r="M26" s="169" t="str">
        <f>IF(ISERROR(VLOOKUP($A26,parlvotes_lh!$A$11:$ZZ$200,66,FALSE))=TRUE,"",IF(VLOOKUP($A26,parlvotes_lh!$A$11:$ZZ$200,66,FALSE)=0,"",VLOOKUP($A26,parlvotes_lh!$A$11:$ZZ$200,66,FALSE)))</f>
        <v/>
      </c>
      <c r="N26" s="169" t="str">
        <f>IF(ISERROR(VLOOKUP($A26,parlvotes_lh!$A$11:$ZZ$200,86,FALSE))=TRUE,"",IF(VLOOKUP($A26,parlvotes_lh!$A$11:$ZZ$200,86,FALSE)=0,"",VLOOKUP($A26,parlvotes_lh!$A$11:$ZZ$200,86,FALSE)))</f>
        <v/>
      </c>
      <c r="O26" s="169" t="str">
        <f>IF(ISERROR(VLOOKUP($A26,parlvotes_lh!$A$11:$ZZ$200,106,FALSE))=TRUE,"",IF(VLOOKUP($A26,parlvotes_lh!$A$11:$ZZ$200,106,FALSE)=0,"",VLOOKUP($A26,parlvotes_lh!$A$11:$ZZ$200,106,FALSE)))</f>
        <v/>
      </c>
      <c r="P26" s="169" t="str">
        <f>IF(ISERROR(VLOOKUP($A26,parlvotes_lh!$A$11:$ZZ$200,126,FALSE))=TRUE,"",IF(VLOOKUP($A26,parlvotes_lh!$A$11:$ZZ$200,126,FALSE)=0,"",VLOOKUP($A26,parlvotes_lh!$A$11:$ZZ$200,126,FALSE)))</f>
        <v/>
      </c>
      <c r="Q26" s="170" t="str">
        <f>IF(ISERROR(VLOOKUP($A26,parlvotes_lh!$A$11:$ZZ$200,146,FALSE))=TRUE,"",IF(VLOOKUP($A26,parlvotes_lh!$A$11:$ZZ$200,146,FALSE)=0,"",VLOOKUP($A26,parlvotes_lh!$A$11:$ZZ$200,146,FALSE)))</f>
        <v/>
      </c>
      <c r="R26" s="170" t="str">
        <f>IF(ISERROR(VLOOKUP($A26,parlvotes_lh!$A$11:$ZZ$200,166,FALSE))=TRUE,"",IF(VLOOKUP($A26,parlvotes_lh!$A$11:$ZZ$200,166,FALSE)=0,"",VLOOKUP($A26,parlvotes_lh!$A$11:$ZZ$200,166,FALSE)))</f>
        <v/>
      </c>
      <c r="S26" s="170" t="str">
        <f>IF(ISERROR(VLOOKUP($A26,parlvotes_lh!$A$11:$ZZ$200,186,FALSE))=TRUE,"",IF(VLOOKUP($A26,parlvotes_lh!$A$11:$ZZ$200,186,FALSE)=0,"",VLOOKUP($A26,parlvotes_lh!$A$11:$ZZ$200,186,FALSE)))</f>
        <v/>
      </c>
      <c r="T26" s="170" t="str">
        <f>IF(ISERROR(VLOOKUP($A26,parlvotes_lh!$A$11:$ZZ$200,206,FALSE))=TRUE,"",IF(VLOOKUP($A26,parlvotes_lh!$A$11:$ZZ$200,206,FALSE)=0,"",VLOOKUP($A26,parlvotes_lh!$A$11:$ZZ$200,206,FALSE)))</f>
        <v/>
      </c>
      <c r="U26" s="170" t="str">
        <f>IF(ISERROR(VLOOKUP($A26,parlvotes_lh!$A$11:$ZZ$200,226,FALSE))=TRUE,"",IF(VLOOKUP($A26,parlvotes_lh!$A$11:$ZZ$200,226,FALSE)=0,"",VLOOKUP($A26,parlvotes_lh!$A$11:$ZZ$200,226,FALSE)))</f>
        <v/>
      </c>
      <c r="V26" s="170" t="str">
        <f>IF(ISERROR(VLOOKUP($A26,parlvotes_lh!$A$11:$ZZ$200,246,FALSE))=TRUE,"",IF(VLOOKUP($A26,parlvotes_lh!$A$11:$ZZ$200,246,FALSE)=0,"",VLOOKUP($A26,parlvotes_lh!$A$11:$ZZ$200,246,FALSE)))</f>
        <v/>
      </c>
      <c r="W26" s="170" t="str">
        <f>IF(ISERROR(VLOOKUP($A26,parlvotes_lh!$A$11:$ZZ$200,266,FALSE))=TRUE,"",IF(VLOOKUP($A26,parlvotes_lh!$A$11:$ZZ$200,266,FALSE)=0,"",VLOOKUP($A26,parlvotes_lh!$A$11:$ZZ$200,266,FALSE)))</f>
        <v/>
      </c>
      <c r="X26" s="170" t="str">
        <f>IF(ISERROR(VLOOKUP($A26,parlvotes_lh!$A$11:$ZZ$200,286,FALSE))=TRUE,"",IF(VLOOKUP($A26,parlvotes_lh!$A$11:$ZZ$200,286,FALSE)=0,"",VLOOKUP($A26,parlvotes_lh!$A$11:$ZZ$200,286,FALSE)))</f>
        <v/>
      </c>
      <c r="Y26" s="170" t="str">
        <f>IF(ISERROR(VLOOKUP($A26,parlvotes_lh!$A$11:$ZZ$200,306,FALSE))=TRUE,"",IF(VLOOKUP($A26,parlvotes_lh!$A$11:$ZZ$200,306,FALSE)=0,"",VLOOKUP($A26,parlvotes_lh!$A$11:$ZZ$200,306,FALSE)))</f>
        <v/>
      </c>
      <c r="Z26" s="170" t="str">
        <f>IF(ISERROR(VLOOKUP($A26,parlvotes_lh!$A$11:$ZZ$200,326,FALSE))=TRUE,"",IF(VLOOKUP($A26,parlvotes_lh!$A$11:$ZZ$200,326,FALSE)=0,"",VLOOKUP($A26,parlvotes_lh!$A$11:$ZZ$200,326,FALSE)))</f>
        <v/>
      </c>
      <c r="AA26" s="170" t="str">
        <f>IF(ISERROR(VLOOKUP($A26,parlvotes_lh!$A$11:$ZZ$200,346,FALSE))=TRUE,"",IF(VLOOKUP($A26,parlvotes_lh!$A$11:$ZZ$200,346,FALSE)=0,"",VLOOKUP($A26,parlvotes_lh!$A$11:$ZZ$200,346,FALSE)))</f>
        <v/>
      </c>
      <c r="AB26" s="170" t="str">
        <f>IF(ISERROR(VLOOKUP($A26,parlvotes_lh!$A$11:$ZZ$200,366,FALSE))=TRUE,"",IF(VLOOKUP($A26,parlvotes_lh!$A$11:$ZZ$200,366,FALSE)=0,"",VLOOKUP($A26,parlvotes_lh!$A$11:$ZZ$200,366,FALSE)))</f>
        <v/>
      </c>
      <c r="AC26" s="170" t="str">
        <f>IF(ISERROR(VLOOKUP($A26,parlvotes_lh!$A$11:$ZZ$200,386,FALSE))=TRUE,"",IF(VLOOKUP($A26,parlvotes_lh!$A$11:$ZZ$200,386,FALSE)=0,"",VLOOKUP($A26,parlvotes_lh!$A$11:$ZZ$200,386,FALSE)))</f>
        <v/>
      </c>
    </row>
    <row r="27" spans="1:38" ht="13.5" customHeight="1">
      <c r="A27" s="164" t="str">
        <f>IF(info_parties!A27="","",info_parties!A27)</f>
        <v/>
      </c>
      <c r="B27" s="95" t="str">
        <f>IF(A27="","",MID(info_weblinks!$C$3,32,3))</f>
        <v/>
      </c>
      <c r="C27" s="95" t="str">
        <f>IF(info_parties!G27="","",info_parties!G27)</f>
        <v/>
      </c>
      <c r="D27" s="95" t="str">
        <f>IF(info_parties!K27="","",info_parties!K27)</f>
        <v/>
      </c>
      <c r="E27" s="95" t="str">
        <f>IF(info_parties!H27="","",info_parties!H27)</f>
        <v/>
      </c>
      <c r="F27" s="165" t="str">
        <f t="shared" si="0"/>
        <v/>
      </c>
      <c r="G27" s="166" t="str">
        <f t="shared" si="1"/>
        <v/>
      </c>
      <c r="H27" s="167" t="str">
        <f t="shared" si="2"/>
        <v/>
      </c>
      <c r="I27" s="168" t="str">
        <f t="shared" si="3"/>
        <v/>
      </c>
      <c r="J27" s="169" t="str">
        <f>IF(ISERROR(VLOOKUP($A27,parlvotes_lh!$A$11:$ZZ$200,6,FALSE))=TRUE,"",IF(VLOOKUP($A27,parlvotes_lh!$A$11:$ZZ$200,6,FALSE)=0,"",VLOOKUP($A27,parlvotes_lh!$A$11:$ZZ$200,6,FALSE)))</f>
        <v/>
      </c>
      <c r="K27" s="169" t="str">
        <f>IF(ISERROR(VLOOKUP($A27,parlvotes_lh!$A$11:$ZZ$200,26,FALSE))=TRUE,"",IF(VLOOKUP($A27,parlvotes_lh!$A$11:$ZZ$200,26,FALSE)=0,"",VLOOKUP($A27,parlvotes_lh!$A$11:$ZZ$200,26,FALSE)))</f>
        <v/>
      </c>
      <c r="L27" s="169" t="str">
        <f>IF(ISERROR(VLOOKUP($A27,parlvotes_lh!$A$11:$ZZ$200,46,FALSE))=TRUE,"",IF(VLOOKUP($A27,parlvotes_lh!$A$11:$ZZ$200,46,FALSE)=0,"",VLOOKUP($A27,parlvotes_lh!$A$11:$ZZ$200,46,FALSE)))</f>
        <v/>
      </c>
      <c r="M27" s="169" t="str">
        <f>IF(ISERROR(VLOOKUP($A27,parlvotes_lh!$A$11:$ZZ$200,66,FALSE))=TRUE,"",IF(VLOOKUP($A27,parlvotes_lh!$A$11:$ZZ$200,66,FALSE)=0,"",VLOOKUP($A27,parlvotes_lh!$A$11:$ZZ$200,66,FALSE)))</f>
        <v/>
      </c>
      <c r="N27" s="169" t="str">
        <f>IF(ISERROR(VLOOKUP($A27,parlvotes_lh!$A$11:$ZZ$200,86,FALSE))=TRUE,"",IF(VLOOKUP($A27,parlvotes_lh!$A$11:$ZZ$200,86,FALSE)=0,"",VLOOKUP($A27,parlvotes_lh!$A$11:$ZZ$200,86,FALSE)))</f>
        <v/>
      </c>
      <c r="O27" s="169" t="str">
        <f>IF(ISERROR(VLOOKUP($A27,parlvotes_lh!$A$11:$ZZ$200,106,FALSE))=TRUE,"",IF(VLOOKUP($A27,parlvotes_lh!$A$11:$ZZ$200,106,FALSE)=0,"",VLOOKUP($A27,parlvotes_lh!$A$11:$ZZ$200,106,FALSE)))</f>
        <v/>
      </c>
      <c r="P27" s="169" t="str">
        <f>IF(ISERROR(VLOOKUP($A27,parlvotes_lh!$A$11:$ZZ$200,126,FALSE))=TRUE,"",IF(VLOOKUP($A27,parlvotes_lh!$A$11:$ZZ$200,126,FALSE)=0,"",VLOOKUP($A27,parlvotes_lh!$A$11:$ZZ$200,126,FALSE)))</f>
        <v/>
      </c>
      <c r="Q27" s="170" t="str">
        <f>IF(ISERROR(VLOOKUP($A27,parlvotes_lh!$A$11:$ZZ$200,146,FALSE))=TRUE,"",IF(VLOOKUP($A27,parlvotes_lh!$A$11:$ZZ$200,146,FALSE)=0,"",VLOOKUP($A27,parlvotes_lh!$A$11:$ZZ$200,146,FALSE)))</f>
        <v/>
      </c>
      <c r="R27" s="170" t="str">
        <f>IF(ISERROR(VLOOKUP($A27,parlvotes_lh!$A$11:$ZZ$200,166,FALSE))=TRUE,"",IF(VLOOKUP($A27,parlvotes_lh!$A$11:$ZZ$200,166,FALSE)=0,"",VLOOKUP($A27,parlvotes_lh!$A$11:$ZZ$200,166,FALSE)))</f>
        <v/>
      </c>
      <c r="S27" s="170" t="str">
        <f>IF(ISERROR(VLOOKUP($A27,parlvotes_lh!$A$11:$ZZ$200,186,FALSE))=TRUE,"",IF(VLOOKUP($A27,parlvotes_lh!$A$11:$ZZ$200,186,FALSE)=0,"",VLOOKUP($A27,parlvotes_lh!$A$11:$ZZ$200,186,FALSE)))</f>
        <v/>
      </c>
      <c r="T27" s="170" t="str">
        <f>IF(ISERROR(VLOOKUP($A27,parlvotes_lh!$A$11:$ZZ$200,206,FALSE))=TRUE,"",IF(VLOOKUP($A27,parlvotes_lh!$A$11:$ZZ$200,206,FALSE)=0,"",VLOOKUP($A27,parlvotes_lh!$A$11:$ZZ$200,206,FALSE)))</f>
        <v/>
      </c>
      <c r="U27" s="170" t="str">
        <f>IF(ISERROR(VLOOKUP($A27,parlvotes_lh!$A$11:$ZZ$200,226,FALSE))=TRUE,"",IF(VLOOKUP($A27,parlvotes_lh!$A$11:$ZZ$200,226,FALSE)=0,"",VLOOKUP($A27,parlvotes_lh!$A$11:$ZZ$200,226,FALSE)))</f>
        <v/>
      </c>
      <c r="V27" s="170" t="str">
        <f>IF(ISERROR(VLOOKUP($A27,parlvotes_lh!$A$11:$ZZ$200,246,FALSE))=TRUE,"",IF(VLOOKUP($A27,parlvotes_lh!$A$11:$ZZ$200,246,FALSE)=0,"",VLOOKUP($A27,parlvotes_lh!$A$11:$ZZ$200,246,FALSE)))</f>
        <v/>
      </c>
      <c r="W27" s="170" t="str">
        <f>IF(ISERROR(VLOOKUP($A27,parlvotes_lh!$A$11:$ZZ$200,266,FALSE))=TRUE,"",IF(VLOOKUP($A27,parlvotes_lh!$A$11:$ZZ$200,266,FALSE)=0,"",VLOOKUP($A27,parlvotes_lh!$A$11:$ZZ$200,266,FALSE)))</f>
        <v/>
      </c>
      <c r="X27" s="170" t="str">
        <f>IF(ISERROR(VLOOKUP($A27,parlvotes_lh!$A$11:$ZZ$200,286,FALSE))=TRUE,"",IF(VLOOKUP($A27,parlvotes_lh!$A$11:$ZZ$200,286,FALSE)=0,"",VLOOKUP($A27,parlvotes_lh!$A$11:$ZZ$200,286,FALSE)))</f>
        <v/>
      </c>
      <c r="Y27" s="170" t="str">
        <f>IF(ISERROR(VLOOKUP($A27,parlvotes_lh!$A$11:$ZZ$200,306,FALSE))=TRUE,"",IF(VLOOKUP($A27,parlvotes_lh!$A$11:$ZZ$200,306,FALSE)=0,"",VLOOKUP($A27,parlvotes_lh!$A$11:$ZZ$200,306,FALSE)))</f>
        <v/>
      </c>
      <c r="Z27" s="170" t="str">
        <f>IF(ISERROR(VLOOKUP($A27,parlvotes_lh!$A$11:$ZZ$200,326,FALSE))=TRUE,"",IF(VLOOKUP($A27,parlvotes_lh!$A$11:$ZZ$200,326,FALSE)=0,"",VLOOKUP($A27,parlvotes_lh!$A$11:$ZZ$200,326,FALSE)))</f>
        <v/>
      </c>
      <c r="AA27" s="170" t="str">
        <f>IF(ISERROR(VLOOKUP($A27,parlvotes_lh!$A$11:$ZZ$200,346,FALSE))=TRUE,"",IF(VLOOKUP($A27,parlvotes_lh!$A$11:$ZZ$200,346,FALSE)=0,"",VLOOKUP($A27,parlvotes_lh!$A$11:$ZZ$200,346,FALSE)))</f>
        <v/>
      </c>
      <c r="AB27" s="170" t="str">
        <f>IF(ISERROR(VLOOKUP($A27,parlvotes_lh!$A$11:$ZZ$200,366,FALSE))=TRUE,"",IF(VLOOKUP($A27,parlvotes_lh!$A$11:$ZZ$200,366,FALSE)=0,"",VLOOKUP($A27,parlvotes_lh!$A$11:$ZZ$200,366,FALSE)))</f>
        <v/>
      </c>
      <c r="AC27" s="170" t="str">
        <f>IF(ISERROR(VLOOKUP($A27,parlvotes_lh!$A$11:$ZZ$200,386,FALSE))=TRUE,"",IF(VLOOKUP($A27,parlvotes_lh!$A$11:$ZZ$200,386,FALSE)=0,"",VLOOKUP($A27,parlvotes_lh!$A$11:$ZZ$200,386,FALSE)))</f>
        <v/>
      </c>
    </row>
    <row r="28" spans="1:38" ht="13.5" customHeight="1">
      <c r="A28" s="164" t="str">
        <f>IF(info_parties!A28="","",info_parties!A28)</f>
        <v/>
      </c>
      <c r="B28" s="95" t="str">
        <f>IF(A28="","",MID(info_weblinks!$C$3,32,3))</f>
        <v/>
      </c>
      <c r="C28" s="95" t="str">
        <f>IF(info_parties!G28="","",info_parties!G28)</f>
        <v/>
      </c>
      <c r="D28" s="95" t="str">
        <f>IF(info_parties!K28="","",info_parties!K28)</f>
        <v/>
      </c>
      <c r="E28" s="95" t="str">
        <f>IF(info_parties!H28="","",info_parties!H28)</f>
        <v/>
      </c>
      <c r="F28" s="165" t="str">
        <f t="shared" si="0"/>
        <v/>
      </c>
      <c r="G28" s="166" t="str">
        <f t="shared" si="1"/>
        <v/>
      </c>
      <c r="H28" s="167" t="str">
        <f t="shared" si="2"/>
        <v/>
      </c>
      <c r="I28" s="168" t="str">
        <f t="shared" si="3"/>
        <v/>
      </c>
      <c r="J28" s="169" t="str">
        <f>IF(ISERROR(VLOOKUP($A28,parlvotes_lh!$A$11:$ZZ$200,6,FALSE))=TRUE,"",IF(VLOOKUP($A28,parlvotes_lh!$A$11:$ZZ$200,6,FALSE)=0,"",VLOOKUP($A28,parlvotes_lh!$A$11:$ZZ$200,6,FALSE)))</f>
        <v/>
      </c>
      <c r="K28" s="169" t="str">
        <f>IF(ISERROR(VLOOKUP($A28,parlvotes_lh!$A$11:$ZZ$200,26,FALSE))=TRUE,"",IF(VLOOKUP($A28,parlvotes_lh!$A$11:$ZZ$200,26,FALSE)=0,"",VLOOKUP($A28,parlvotes_lh!$A$11:$ZZ$200,26,FALSE)))</f>
        <v/>
      </c>
      <c r="L28" s="169" t="str">
        <f>IF(ISERROR(VLOOKUP($A28,parlvotes_lh!$A$11:$ZZ$200,46,FALSE))=TRUE,"",IF(VLOOKUP($A28,parlvotes_lh!$A$11:$ZZ$200,46,FALSE)=0,"",VLOOKUP($A28,parlvotes_lh!$A$11:$ZZ$200,46,FALSE)))</f>
        <v/>
      </c>
      <c r="M28" s="169" t="str">
        <f>IF(ISERROR(VLOOKUP($A28,parlvotes_lh!$A$11:$ZZ$200,66,FALSE))=TRUE,"",IF(VLOOKUP($A28,parlvotes_lh!$A$11:$ZZ$200,66,FALSE)=0,"",VLOOKUP($A28,parlvotes_lh!$A$11:$ZZ$200,66,FALSE)))</f>
        <v/>
      </c>
      <c r="N28" s="169" t="str">
        <f>IF(ISERROR(VLOOKUP($A28,parlvotes_lh!$A$11:$ZZ$200,86,FALSE))=TRUE,"",IF(VLOOKUP($A28,parlvotes_lh!$A$11:$ZZ$200,86,FALSE)=0,"",VLOOKUP($A28,parlvotes_lh!$A$11:$ZZ$200,86,FALSE)))</f>
        <v/>
      </c>
      <c r="O28" s="169" t="str">
        <f>IF(ISERROR(VLOOKUP($A28,parlvotes_lh!$A$11:$ZZ$200,106,FALSE))=TRUE,"",IF(VLOOKUP($A28,parlvotes_lh!$A$11:$ZZ$200,106,FALSE)=0,"",VLOOKUP($A28,parlvotes_lh!$A$11:$ZZ$200,106,FALSE)))</f>
        <v/>
      </c>
      <c r="P28" s="169" t="str">
        <f>IF(ISERROR(VLOOKUP($A28,parlvotes_lh!$A$11:$ZZ$200,126,FALSE))=TRUE,"",IF(VLOOKUP($A28,parlvotes_lh!$A$11:$ZZ$200,126,FALSE)=0,"",VLOOKUP($A28,parlvotes_lh!$A$11:$ZZ$200,126,FALSE)))</f>
        <v/>
      </c>
      <c r="Q28" s="170" t="str">
        <f>IF(ISERROR(VLOOKUP($A28,parlvotes_lh!$A$11:$ZZ$200,146,FALSE))=TRUE,"",IF(VLOOKUP($A28,parlvotes_lh!$A$11:$ZZ$200,146,FALSE)=0,"",VLOOKUP($A28,parlvotes_lh!$A$11:$ZZ$200,146,FALSE)))</f>
        <v/>
      </c>
      <c r="R28" s="170" t="str">
        <f>IF(ISERROR(VLOOKUP($A28,parlvotes_lh!$A$11:$ZZ$200,166,FALSE))=TRUE,"",IF(VLOOKUP($A28,parlvotes_lh!$A$11:$ZZ$200,166,FALSE)=0,"",VLOOKUP($A28,parlvotes_lh!$A$11:$ZZ$200,166,FALSE)))</f>
        <v/>
      </c>
      <c r="S28" s="170" t="str">
        <f>IF(ISERROR(VLOOKUP($A28,parlvotes_lh!$A$11:$ZZ$200,186,FALSE))=TRUE,"",IF(VLOOKUP($A28,parlvotes_lh!$A$11:$ZZ$200,186,FALSE)=0,"",VLOOKUP($A28,parlvotes_lh!$A$11:$ZZ$200,186,FALSE)))</f>
        <v/>
      </c>
      <c r="T28" s="170" t="str">
        <f>IF(ISERROR(VLOOKUP($A28,parlvotes_lh!$A$11:$ZZ$200,206,FALSE))=TRUE,"",IF(VLOOKUP($A28,parlvotes_lh!$A$11:$ZZ$200,206,FALSE)=0,"",VLOOKUP($A28,parlvotes_lh!$A$11:$ZZ$200,206,FALSE)))</f>
        <v/>
      </c>
      <c r="U28" s="170" t="str">
        <f>IF(ISERROR(VLOOKUP($A28,parlvotes_lh!$A$11:$ZZ$200,226,FALSE))=TRUE,"",IF(VLOOKUP($A28,parlvotes_lh!$A$11:$ZZ$200,226,FALSE)=0,"",VLOOKUP($A28,parlvotes_lh!$A$11:$ZZ$200,226,FALSE)))</f>
        <v/>
      </c>
      <c r="V28" s="170" t="str">
        <f>IF(ISERROR(VLOOKUP($A28,parlvotes_lh!$A$11:$ZZ$200,246,FALSE))=TRUE,"",IF(VLOOKUP($A28,parlvotes_lh!$A$11:$ZZ$200,246,FALSE)=0,"",VLOOKUP($A28,parlvotes_lh!$A$11:$ZZ$200,246,FALSE)))</f>
        <v/>
      </c>
      <c r="W28" s="170" t="str">
        <f>IF(ISERROR(VLOOKUP($A28,parlvotes_lh!$A$11:$ZZ$200,266,FALSE))=TRUE,"",IF(VLOOKUP($A28,parlvotes_lh!$A$11:$ZZ$200,266,FALSE)=0,"",VLOOKUP($A28,parlvotes_lh!$A$11:$ZZ$200,266,FALSE)))</f>
        <v/>
      </c>
      <c r="X28" s="170" t="str">
        <f>IF(ISERROR(VLOOKUP($A28,parlvotes_lh!$A$11:$ZZ$200,286,FALSE))=TRUE,"",IF(VLOOKUP($A28,parlvotes_lh!$A$11:$ZZ$200,286,FALSE)=0,"",VLOOKUP($A28,parlvotes_lh!$A$11:$ZZ$200,286,FALSE)))</f>
        <v/>
      </c>
      <c r="Y28" s="170" t="str">
        <f>IF(ISERROR(VLOOKUP($A28,parlvotes_lh!$A$11:$ZZ$200,306,FALSE))=TRUE,"",IF(VLOOKUP($A28,parlvotes_lh!$A$11:$ZZ$200,306,FALSE)=0,"",VLOOKUP($A28,parlvotes_lh!$A$11:$ZZ$200,306,FALSE)))</f>
        <v/>
      </c>
      <c r="Z28" s="170" t="str">
        <f>IF(ISERROR(VLOOKUP($A28,parlvotes_lh!$A$11:$ZZ$200,326,FALSE))=TRUE,"",IF(VLOOKUP($A28,parlvotes_lh!$A$11:$ZZ$200,326,FALSE)=0,"",VLOOKUP($A28,parlvotes_lh!$A$11:$ZZ$200,326,FALSE)))</f>
        <v/>
      </c>
      <c r="AA28" s="170" t="str">
        <f>IF(ISERROR(VLOOKUP($A28,parlvotes_lh!$A$11:$ZZ$200,346,FALSE))=TRUE,"",IF(VLOOKUP($A28,parlvotes_lh!$A$11:$ZZ$200,346,FALSE)=0,"",VLOOKUP($A28,parlvotes_lh!$A$11:$ZZ$200,346,FALSE)))</f>
        <v/>
      </c>
      <c r="AB28" s="170" t="str">
        <f>IF(ISERROR(VLOOKUP($A28,parlvotes_lh!$A$11:$ZZ$200,366,FALSE))=TRUE,"",IF(VLOOKUP($A28,parlvotes_lh!$A$11:$ZZ$200,366,FALSE)=0,"",VLOOKUP($A28,parlvotes_lh!$A$11:$ZZ$200,366,FALSE)))</f>
        <v/>
      </c>
      <c r="AC28" s="170" t="str">
        <f>IF(ISERROR(VLOOKUP($A28,parlvotes_lh!$A$11:$ZZ$200,386,FALSE))=TRUE,"",IF(VLOOKUP($A28,parlvotes_lh!$A$11:$ZZ$200,386,FALSE)=0,"",VLOOKUP($A28,parlvotes_lh!$A$11:$ZZ$200,386,FALSE)))</f>
        <v/>
      </c>
    </row>
    <row r="29" spans="1:38" ht="13.5" customHeight="1">
      <c r="A29" s="164" t="str">
        <f>IF(info_parties!A29="","",info_parties!A29)</f>
        <v/>
      </c>
      <c r="B29" s="95" t="str">
        <f>IF(A29="","",MID(info_weblinks!$C$3,32,3))</f>
        <v/>
      </c>
      <c r="C29" s="95" t="str">
        <f>IF(info_parties!G29="","",info_parties!G29)</f>
        <v/>
      </c>
      <c r="D29" s="95" t="str">
        <f>IF(info_parties!K29="","",info_parties!K29)</f>
        <v/>
      </c>
      <c r="E29" s="95" t="str">
        <f>IF(info_parties!H29="","",info_parties!H29)</f>
        <v/>
      </c>
      <c r="F29" s="165" t="str">
        <f t="shared" si="0"/>
        <v/>
      </c>
      <c r="G29" s="166" t="str">
        <f t="shared" si="1"/>
        <v/>
      </c>
      <c r="H29" s="167" t="str">
        <f t="shared" si="2"/>
        <v/>
      </c>
      <c r="I29" s="168" t="str">
        <f t="shared" si="3"/>
        <v/>
      </c>
      <c r="J29" s="169" t="str">
        <f>IF(ISERROR(VLOOKUP($A29,parlvotes_lh!$A$11:$ZZ$200,6,FALSE))=TRUE,"",IF(VLOOKUP($A29,parlvotes_lh!$A$11:$ZZ$200,6,FALSE)=0,"",VLOOKUP($A29,parlvotes_lh!$A$11:$ZZ$200,6,FALSE)))</f>
        <v/>
      </c>
      <c r="K29" s="169" t="str">
        <f>IF(ISERROR(VLOOKUP($A29,parlvotes_lh!$A$11:$ZZ$200,26,FALSE))=TRUE,"",IF(VLOOKUP($A29,parlvotes_lh!$A$11:$ZZ$200,26,FALSE)=0,"",VLOOKUP($A29,parlvotes_lh!$A$11:$ZZ$200,26,FALSE)))</f>
        <v/>
      </c>
      <c r="L29" s="169" t="str">
        <f>IF(ISERROR(VLOOKUP($A29,parlvotes_lh!$A$11:$ZZ$200,46,FALSE))=TRUE,"",IF(VLOOKUP($A29,parlvotes_lh!$A$11:$ZZ$200,46,FALSE)=0,"",VLOOKUP($A29,parlvotes_lh!$A$11:$ZZ$200,46,FALSE)))</f>
        <v/>
      </c>
      <c r="M29" s="169" t="str">
        <f>IF(ISERROR(VLOOKUP($A29,parlvotes_lh!$A$11:$ZZ$200,66,FALSE))=TRUE,"",IF(VLOOKUP($A29,parlvotes_lh!$A$11:$ZZ$200,66,FALSE)=0,"",VLOOKUP($A29,parlvotes_lh!$A$11:$ZZ$200,66,FALSE)))</f>
        <v/>
      </c>
      <c r="N29" s="169" t="str">
        <f>IF(ISERROR(VLOOKUP($A29,parlvotes_lh!$A$11:$ZZ$200,86,FALSE))=TRUE,"",IF(VLOOKUP($A29,parlvotes_lh!$A$11:$ZZ$200,86,FALSE)=0,"",VLOOKUP($A29,parlvotes_lh!$A$11:$ZZ$200,86,FALSE)))</f>
        <v/>
      </c>
      <c r="O29" s="169" t="str">
        <f>IF(ISERROR(VLOOKUP($A29,parlvotes_lh!$A$11:$ZZ$200,106,FALSE))=TRUE,"",IF(VLOOKUP($A29,parlvotes_lh!$A$11:$ZZ$200,106,FALSE)=0,"",VLOOKUP($A29,parlvotes_lh!$A$11:$ZZ$200,106,FALSE)))</f>
        <v/>
      </c>
      <c r="P29" s="169" t="str">
        <f>IF(ISERROR(VLOOKUP($A29,parlvotes_lh!$A$11:$ZZ$200,126,FALSE))=TRUE,"",IF(VLOOKUP($A29,parlvotes_lh!$A$11:$ZZ$200,126,FALSE)=0,"",VLOOKUP($A29,parlvotes_lh!$A$11:$ZZ$200,126,FALSE)))</f>
        <v/>
      </c>
      <c r="Q29" s="170" t="str">
        <f>IF(ISERROR(VLOOKUP($A29,parlvotes_lh!$A$11:$ZZ$200,146,FALSE))=TRUE,"",IF(VLOOKUP($A29,parlvotes_lh!$A$11:$ZZ$200,146,FALSE)=0,"",VLOOKUP($A29,parlvotes_lh!$A$11:$ZZ$200,146,FALSE)))</f>
        <v/>
      </c>
      <c r="R29" s="170" t="str">
        <f>IF(ISERROR(VLOOKUP($A29,parlvotes_lh!$A$11:$ZZ$200,166,FALSE))=TRUE,"",IF(VLOOKUP($A29,parlvotes_lh!$A$11:$ZZ$200,166,FALSE)=0,"",VLOOKUP($A29,parlvotes_lh!$A$11:$ZZ$200,166,FALSE)))</f>
        <v/>
      </c>
      <c r="S29" s="170" t="str">
        <f>IF(ISERROR(VLOOKUP($A29,parlvotes_lh!$A$11:$ZZ$200,186,FALSE))=TRUE,"",IF(VLOOKUP($A29,parlvotes_lh!$A$11:$ZZ$200,186,FALSE)=0,"",VLOOKUP($A29,parlvotes_lh!$A$11:$ZZ$200,186,FALSE)))</f>
        <v/>
      </c>
      <c r="T29" s="170" t="str">
        <f>IF(ISERROR(VLOOKUP($A29,parlvotes_lh!$A$11:$ZZ$200,206,FALSE))=TRUE,"",IF(VLOOKUP($A29,parlvotes_lh!$A$11:$ZZ$200,206,FALSE)=0,"",VLOOKUP($A29,parlvotes_lh!$A$11:$ZZ$200,206,FALSE)))</f>
        <v/>
      </c>
      <c r="U29" s="170" t="str">
        <f>IF(ISERROR(VLOOKUP($A29,parlvotes_lh!$A$11:$ZZ$200,226,FALSE))=TRUE,"",IF(VLOOKUP($A29,parlvotes_lh!$A$11:$ZZ$200,226,FALSE)=0,"",VLOOKUP($A29,parlvotes_lh!$A$11:$ZZ$200,226,FALSE)))</f>
        <v/>
      </c>
      <c r="V29" s="170" t="str">
        <f>IF(ISERROR(VLOOKUP($A29,parlvotes_lh!$A$11:$ZZ$200,246,FALSE))=TRUE,"",IF(VLOOKUP($A29,parlvotes_lh!$A$11:$ZZ$200,246,FALSE)=0,"",VLOOKUP($A29,parlvotes_lh!$A$11:$ZZ$200,246,FALSE)))</f>
        <v/>
      </c>
      <c r="W29" s="170" t="str">
        <f>IF(ISERROR(VLOOKUP($A29,parlvotes_lh!$A$11:$ZZ$200,266,FALSE))=TRUE,"",IF(VLOOKUP($A29,parlvotes_lh!$A$11:$ZZ$200,266,FALSE)=0,"",VLOOKUP($A29,parlvotes_lh!$A$11:$ZZ$200,266,FALSE)))</f>
        <v/>
      </c>
      <c r="X29" s="170" t="str">
        <f>IF(ISERROR(VLOOKUP($A29,parlvotes_lh!$A$11:$ZZ$200,286,FALSE))=TRUE,"",IF(VLOOKUP($A29,parlvotes_lh!$A$11:$ZZ$200,286,FALSE)=0,"",VLOOKUP($A29,parlvotes_lh!$A$11:$ZZ$200,286,FALSE)))</f>
        <v/>
      </c>
      <c r="Y29" s="170" t="str">
        <f>IF(ISERROR(VLOOKUP($A29,parlvotes_lh!$A$11:$ZZ$200,306,FALSE))=TRUE,"",IF(VLOOKUP($A29,parlvotes_lh!$A$11:$ZZ$200,306,FALSE)=0,"",VLOOKUP($A29,parlvotes_lh!$A$11:$ZZ$200,306,FALSE)))</f>
        <v/>
      </c>
      <c r="Z29" s="170" t="str">
        <f>IF(ISERROR(VLOOKUP($A29,parlvotes_lh!$A$11:$ZZ$200,326,FALSE))=TRUE,"",IF(VLOOKUP($A29,parlvotes_lh!$A$11:$ZZ$200,326,FALSE)=0,"",VLOOKUP($A29,parlvotes_lh!$A$11:$ZZ$200,326,FALSE)))</f>
        <v/>
      </c>
      <c r="AA29" s="170" t="str">
        <f>IF(ISERROR(VLOOKUP($A29,parlvotes_lh!$A$11:$ZZ$200,346,FALSE))=TRUE,"",IF(VLOOKUP($A29,parlvotes_lh!$A$11:$ZZ$200,346,FALSE)=0,"",VLOOKUP($A29,parlvotes_lh!$A$11:$ZZ$200,346,FALSE)))</f>
        <v/>
      </c>
      <c r="AB29" s="170" t="str">
        <f>IF(ISERROR(VLOOKUP($A29,parlvotes_lh!$A$11:$ZZ$200,366,FALSE))=TRUE,"",IF(VLOOKUP($A29,parlvotes_lh!$A$11:$ZZ$200,366,FALSE)=0,"",VLOOKUP($A29,parlvotes_lh!$A$11:$ZZ$200,366,FALSE)))</f>
        <v/>
      </c>
      <c r="AC29" s="170" t="str">
        <f>IF(ISERROR(VLOOKUP($A29,parlvotes_lh!$A$11:$ZZ$200,386,FALSE))=TRUE,"",IF(VLOOKUP($A29,parlvotes_lh!$A$11:$ZZ$200,386,FALSE)=0,"",VLOOKUP($A29,parlvotes_lh!$A$11:$ZZ$200,386,FALSE)))</f>
        <v/>
      </c>
    </row>
    <row r="30" spans="1:38" ht="13.5" customHeight="1">
      <c r="A30" s="164" t="str">
        <f>IF(info_parties!A30="","",info_parties!A30)</f>
        <v/>
      </c>
      <c r="B30" s="95" t="str">
        <f>IF(A30="","",MID(info_weblinks!$C$3,32,3))</f>
        <v/>
      </c>
      <c r="C30" s="95" t="str">
        <f>IF(info_parties!G30="","",info_parties!G30)</f>
        <v/>
      </c>
      <c r="D30" s="95" t="str">
        <f>IF(info_parties!K30="","",info_parties!K30)</f>
        <v/>
      </c>
      <c r="E30" s="95" t="str">
        <f>IF(info_parties!H30="","",info_parties!H30)</f>
        <v/>
      </c>
      <c r="F30" s="165" t="str">
        <f t="shared" si="0"/>
        <v/>
      </c>
      <c r="G30" s="166" t="str">
        <f t="shared" si="1"/>
        <v/>
      </c>
      <c r="H30" s="167" t="str">
        <f t="shared" si="2"/>
        <v/>
      </c>
      <c r="I30" s="168" t="str">
        <f t="shared" si="3"/>
        <v/>
      </c>
      <c r="J30" s="169" t="str">
        <f>IF(ISERROR(VLOOKUP($A30,parlvotes_lh!$A$11:$ZZ$200,6,FALSE))=TRUE,"",IF(VLOOKUP($A30,parlvotes_lh!$A$11:$ZZ$200,6,FALSE)=0,"",VLOOKUP($A30,parlvotes_lh!$A$11:$ZZ$200,6,FALSE)))</f>
        <v/>
      </c>
      <c r="K30" s="169" t="str">
        <f>IF(ISERROR(VLOOKUP($A30,parlvotes_lh!$A$11:$ZZ$200,26,FALSE))=TRUE,"",IF(VLOOKUP($A30,parlvotes_lh!$A$11:$ZZ$200,26,FALSE)=0,"",VLOOKUP($A30,parlvotes_lh!$A$11:$ZZ$200,26,FALSE)))</f>
        <v/>
      </c>
      <c r="L30" s="169" t="str">
        <f>IF(ISERROR(VLOOKUP($A30,parlvotes_lh!$A$11:$ZZ$200,46,FALSE))=TRUE,"",IF(VLOOKUP($A30,parlvotes_lh!$A$11:$ZZ$200,46,FALSE)=0,"",VLOOKUP($A30,parlvotes_lh!$A$11:$ZZ$200,46,FALSE)))</f>
        <v/>
      </c>
      <c r="M30" s="169" t="str">
        <f>IF(ISERROR(VLOOKUP($A30,parlvotes_lh!$A$11:$ZZ$200,66,FALSE))=TRUE,"",IF(VLOOKUP($A30,parlvotes_lh!$A$11:$ZZ$200,66,FALSE)=0,"",VLOOKUP($A30,parlvotes_lh!$A$11:$ZZ$200,66,FALSE)))</f>
        <v/>
      </c>
      <c r="N30" s="169" t="str">
        <f>IF(ISERROR(VLOOKUP($A30,parlvotes_lh!$A$11:$ZZ$200,86,FALSE))=TRUE,"",IF(VLOOKUP($A30,parlvotes_lh!$A$11:$ZZ$200,86,FALSE)=0,"",VLOOKUP($A30,parlvotes_lh!$A$11:$ZZ$200,86,FALSE)))</f>
        <v/>
      </c>
      <c r="O30" s="169" t="str">
        <f>IF(ISERROR(VLOOKUP($A30,parlvotes_lh!$A$11:$ZZ$200,106,FALSE))=TRUE,"",IF(VLOOKUP($A30,parlvotes_lh!$A$11:$ZZ$200,106,FALSE)=0,"",VLOOKUP($A30,parlvotes_lh!$A$11:$ZZ$200,106,FALSE)))</f>
        <v/>
      </c>
      <c r="P30" s="169" t="str">
        <f>IF(ISERROR(VLOOKUP($A30,parlvotes_lh!$A$11:$ZZ$200,126,FALSE))=TRUE,"",IF(VLOOKUP($A30,parlvotes_lh!$A$11:$ZZ$200,126,FALSE)=0,"",VLOOKUP($A30,parlvotes_lh!$A$11:$ZZ$200,126,FALSE)))</f>
        <v/>
      </c>
      <c r="Q30" s="170" t="str">
        <f>IF(ISERROR(VLOOKUP($A30,parlvotes_lh!$A$11:$ZZ$200,146,FALSE))=TRUE,"",IF(VLOOKUP($A30,parlvotes_lh!$A$11:$ZZ$200,146,FALSE)=0,"",VLOOKUP($A30,parlvotes_lh!$A$11:$ZZ$200,146,FALSE)))</f>
        <v/>
      </c>
      <c r="R30" s="170" t="str">
        <f>IF(ISERROR(VLOOKUP($A30,parlvotes_lh!$A$11:$ZZ$200,166,FALSE))=TRUE,"",IF(VLOOKUP($A30,parlvotes_lh!$A$11:$ZZ$200,166,FALSE)=0,"",VLOOKUP($A30,parlvotes_lh!$A$11:$ZZ$200,166,FALSE)))</f>
        <v/>
      </c>
      <c r="S30" s="170" t="str">
        <f>IF(ISERROR(VLOOKUP($A30,parlvotes_lh!$A$11:$ZZ$200,186,FALSE))=TRUE,"",IF(VLOOKUP($A30,parlvotes_lh!$A$11:$ZZ$200,186,FALSE)=0,"",VLOOKUP($A30,parlvotes_lh!$A$11:$ZZ$200,186,FALSE)))</f>
        <v/>
      </c>
      <c r="T30" s="170" t="str">
        <f>IF(ISERROR(VLOOKUP($A30,parlvotes_lh!$A$11:$ZZ$200,206,FALSE))=TRUE,"",IF(VLOOKUP($A30,parlvotes_lh!$A$11:$ZZ$200,206,FALSE)=0,"",VLOOKUP($A30,parlvotes_lh!$A$11:$ZZ$200,206,FALSE)))</f>
        <v/>
      </c>
      <c r="U30" s="170" t="str">
        <f>IF(ISERROR(VLOOKUP($A30,parlvotes_lh!$A$11:$ZZ$200,226,FALSE))=TRUE,"",IF(VLOOKUP($A30,parlvotes_lh!$A$11:$ZZ$200,226,FALSE)=0,"",VLOOKUP($A30,parlvotes_lh!$A$11:$ZZ$200,226,FALSE)))</f>
        <v/>
      </c>
      <c r="V30" s="170" t="str">
        <f>IF(ISERROR(VLOOKUP($A30,parlvotes_lh!$A$11:$ZZ$200,246,FALSE))=TRUE,"",IF(VLOOKUP($A30,parlvotes_lh!$A$11:$ZZ$200,246,FALSE)=0,"",VLOOKUP($A30,parlvotes_lh!$A$11:$ZZ$200,246,FALSE)))</f>
        <v/>
      </c>
      <c r="W30" s="170" t="str">
        <f>IF(ISERROR(VLOOKUP($A30,parlvotes_lh!$A$11:$ZZ$200,266,FALSE))=TRUE,"",IF(VLOOKUP($A30,parlvotes_lh!$A$11:$ZZ$200,266,FALSE)=0,"",VLOOKUP($A30,parlvotes_lh!$A$11:$ZZ$200,266,FALSE)))</f>
        <v/>
      </c>
      <c r="X30" s="170" t="str">
        <f>IF(ISERROR(VLOOKUP($A30,parlvotes_lh!$A$11:$ZZ$200,286,FALSE))=TRUE,"",IF(VLOOKUP($A30,parlvotes_lh!$A$11:$ZZ$200,286,FALSE)=0,"",VLOOKUP($A30,parlvotes_lh!$A$11:$ZZ$200,286,FALSE)))</f>
        <v/>
      </c>
      <c r="Y30" s="170" t="str">
        <f>IF(ISERROR(VLOOKUP($A30,parlvotes_lh!$A$11:$ZZ$200,306,FALSE))=TRUE,"",IF(VLOOKUP($A30,parlvotes_lh!$A$11:$ZZ$200,306,FALSE)=0,"",VLOOKUP($A30,parlvotes_lh!$A$11:$ZZ$200,306,FALSE)))</f>
        <v/>
      </c>
      <c r="Z30" s="170" t="str">
        <f>IF(ISERROR(VLOOKUP($A30,parlvotes_lh!$A$11:$ZZ$200,326,FALSE))=TRUE,"",IF(VLOOKUP($A30,parlvotes_lh!$A$11:$ZZ$200,326,FALSE)=0,"",VLOOKUP($A30,parlvotes_lh!$A$11:$ZZ$200,326,FALSE)))</f>
        <v/>
      </c>
      <c r="AA30" s="170" t="str">
        <f>IF(ISERROR(VLOOKUP($A30,parlvotes_lh!$A$11:$ZZ$200,346,FALSE))=TRUE,"",IF(VLOOKUP($A30,parlvotes_lh!$A$11:$ZZ$200,346,FALSE)=0,"",VLOOKUP($A30,parlvotes_lh!$A$11:$ZZ$200,346,FALSE)))</f>
        <v/>
      </c>
      <c r="AB30" s="170" t="str">
        <f>IF(ISERROR(VLOOKUP($A30,parlvotes_lh!$A$11:$ZZ$200,366,FALSE))=TRUE,"",IF(VLOOKUP($A30,parlvotes_lh!$A$11:$ZZ$200,366,FALSE)=0,"",VLOOKUP($A30,parlvotes_lh!$A$11:$ZZ$200,366,FALSE)))</f>
        <v/>
      </c>
      <c r="AC30" s="170" t="str">
        <f>IF(ISERROR(VLOOKUP($A30,parlvotes_lh!$A$11:$ZZ$200,386,FALSE))=TRUE,"",IF(VLOOKUP($A30,parlvotes_lh!$A$11:$ZZ$200,386,FALSE)=0,"",VLOOKUP($A30,parlvotes_lh!$A$11:$ZZ$200,386,FALSE)))</f>
        <v/>
      </c>
    </row>
    <row r="31" spans="1:38" ht="13.5" customHeight="1">
      <c r="A31" s="164" t="str">
        <f>IF(info_parties!A31="","",info_parties!A31)</f>
        <v/>
      </c>
      <c r="B31" s="95" t="str">
        <f>IF(A31="","",MID(info_weblinks!$C$3,32,3))</f>
        <v/>
      </c>
      <c r="C31" s="95" t="str">
        <f>IF(info_parties!G31="","",info_parties!G31)</f>
        <v/>
      </c>
      <c r="D31" s="95" t="str">
        <f>IF(info_parties!K31="","",info_parties!K31)</f>
        <v/>
      </c>
      <c r="E31" s="95" t="str">
        <f>IF(info_parties!H31="","",info_parties!H31)</f>
        <v/>
      </c>
      <c r="F31" s="165" t="str">
        <f t="shared" si="0"/>
        <v/>
      </c>
      <c r="G31" s="166" t="str">
        <f t="shared" si="1"/>
        <v/>
      </c>
      <c r="H31" s="167" t="str">
        <f t="shared" si="2"/>
        <v/>
      </c>
      <c r="I31" s="168" t="str">
        <f t="shared" si="3"/>
        <v/>
      </c>
      <c r="J31" s="169" t="str">
        <f>IF(ISERROR(VLOOKUP($A31,parlvotes_lh!$A$11:$ZZ$200,6,FALSE))=TRUE,"",IF(VLOOKUP($A31,parlvotes_lh!$A$11:$ZZ$200,6,FALSE)=0,"",VLOOKUP($A31,parlvotes_lh!$A$11:$ZZ$200,6,FALSE)))</f>
        <v/>
      </c>
      <c r="K31" s="169" t="str">
        <f>IF(ISERROR(VLOOKUP($A31,parlvotes_lh!$A$11:$ZZ$200,26,FALSE))=TRUE,"",IF(VLOOKUP($A31,parlvotes_lh!$A$11:$ZZ$200,26,FALSE)=0,"",VLOOKUP($A31,parlvotes_lh!$A$11:$ZZ$200,26,FALSE)))</f>
        <v/>
      </c>
      <c r="L31" s="169" t="str">
        <f>IF(ISERROR(VLOOKUP($A31,parlvotes_lh!$A$11:$ZZ$200,46,FALSE))=TRUE,"",IF(VLOOKUP($A31,parlvotes_lh!$A$11:$ZZ$200,46,FALSE)=0,"",VLOOKUP($A31,parlvotes_lh!$A$11:$ZZ$200,46,FALSE)))</f>
        <v/>
      </c>
      <c r="M31" s="169" t="str">
        <f>IF(ISERROR(VLOOKUP($A31,parlvotes_lh!$A$11:$ZZ$200,66,FALSE))=TRUE,"",IF(VLOOKUP($A31,parlvotes_lh!$A$11:$ZZ$200,66,FALSE)=0,"",VLOOKUP($A31,parlvotes_lh!$A$11:$ZZ$200,66,FALSE)))</f>
        <v/>
      </c>
      <c r="N31" s="169" t="str">
        <f>IF(ISERROR(VLOOKUP($A31,parlvotes_lh!$A$11:$ZZ$200,86,FALSE))=TRUE,"",IF(VLOOKUP($A31,parlvotes_lh!$A$11:$ZZ$200,86,FALSE)=0,"",VLOOKUP($A31,parlvotes_lh!$A$11:$ZZ$200,86,FALSE)))</f>
        <v/>
      </c>
      <c r="O31" s="169" t="str">
        <f>IF(ISERROR(VLOOKUP($A31,parlvotes_lh!$A$11:$ZZ$200,106,FALSE))=TRUE,"",IF(VLOOKUP($A31,parlvotes_lh!$A$11:$ZZ$200,106,FALSE)=0,"",VLOOKUP($A31,parlvotes_lh!$A$11:$ZZ$200,106,FALSE)))</f>
        <v/>
      </c>
      <c r="P31" s="169" t="str">
        <f>IF(ISERROR(VLOOKUP($A31,parlvotes_lh!$A$11:$ZZ$200,126,FALSE))=TRUE,"",IF(VLOOKUP($A31,parlvotes_lh!$A$11:$ZZ$200,126,FALSE)=0,"",VLOOKUP($A31,parlvotes_lh!$A$11:$ZZ$200,126,FALSE)))</f>
        <v/>
      </c>
      <c r="Q31" s="170" t="str">
        <f>IF(ISERROR(VLOOKUP($A31,parlvotes_lh!$A$11:$ZZ$200,146,FALSE))=TRUE,"",IF(VLOOKUP($A31,parlvotes_lh!$A$11:$ZZ$200,146,FALSE)=0,"",VLOOKUP($A31,parlvotes_lh!$A$11:$ZZ$200,146,FALSE)))</f>
        <v/>
      </c>
      <c r="R31" s="170" t="str">
        <f>IF(ISERROR(VLOOKUP($A31,parlvotes_lh!$A$11:$ZZ$200,166,FALSE))=TRUE,"",IF(VLOOKUP($A31,parlvotes_lh!$A$11:$ZZ$200,166,FALSE)=0,"",VLOOKUP($A31,parlvotes_lh!$A$11:$ZZ$200,166,FALSE)))</f>
        <v/>
      </c>
      <c r="S31" s="170" t="str">
        <f>IF(ISERROR(VLOOKUP($A31,parlvotes_lh!$A$11:$ZZ$200,186,FALSE))=TRUE,"",IF(VLOOKUP($A31,parlvotes_lh!$A$11:$ZZ$200,186,FALSE)=0,"",VLOOKUP($A31,parlvotes_lh!$A$11:$ZZ$200,186,FALSE)))</f>
        <v/>
      </c>
      <c r="T31" s="170" t="str">
        <f>IF(ISERROR(VLOOKUP($A31,parlvotes_lh!$A$11:$ZZ$200,206,FALSE))=TRUE,"",IF(VLOOKUP($A31,parlvotes_lh!$A$11:$ZZ$200,206,FALSE)=0,"",VLOOKUP($A31,parlvotes_lh!$A$11:$ZZ$200,206,FALSE)))</f>
        <v/>
      </c>
      <c r="U31" s="170" t="str">
        <f>IF(ISERROR(VLOOKUP($A31,parlvotes_lh!$A$11:$ZZ$200,226,FALSE))=TRUE,"",IF(VLOOKUP($A31,parlvotes_lh!$A$11:$ZZ$200,226,FALSE)=0,"",VLOOKUP($A31,parlvotes_lh!$A$11:$ZZ$200,226,FALSE)))</f>
        <v/>
      </c>
      <c r="V31" s="170" t="str">
        <f>IF(ISERROR(VLOOKUP($A31,parlvotes_lh!$A$11:$ZZ$200,246,FALSE))=TRUE,"",IF(VLOOKUP($A31,parlvotes_lh!$A$11:$ZZ$200,246,FALSE)=0,"",VLOOKUP($A31,parlvotes_lh!$A$11:$ZZ$200,246,FALSE)))</f>
        <v/>
      </c>
      <c r="W31" s="170" t="str">
        <f>IF(ISERROR(VLOOKUP($A31,parlvotes_lh!$A$11:$ZZ$200,266,FALSE))=TRUE,"",IF(VLOOKUP($A31,parlvotes_lh!$A$11:$ZZ$200,266,FALSE)=0,"",VLOOKUP($A31,parlvotes_lh!$A$11:$ZZ$200,266,FALSE)))</f>
        <v/>
      </c>
      <c r="X31" s="170" t="str">
        <f>IF(ISERROR(VLOOKUP($A31,parlvotes_lh!$A$11:$ZZ$200,286,FALSE))=TRUE,"",IF(VLOOKUP($A31,parlvotes_lh!$A$11:$ZZ$200,286,FALSE)=0,"",VLOOKUP($A31,parlvotes_lh!$A$11:$ZZ$200,286,FALSE)))</f>
        <v/>
      </c>
      <c r="Y31" s="170" t="str">
        <f>IF(ISERROR(VLOOKUP($A31,parlvotes_lh!$A$11:$ZZ$200,306,FALSE))=TRUE,"",IF(VLOOKUP($A31,parlvotes_lh!$A$11:$ZZ$200,306,FALSE)=0,"",VLOOKUP($A31,parlvotes_lh!$A$11:$ZZ$200,306,FALSE)))</f>
        <v/>
      </c>
      <c r="Z31" s="170" t="str">
        <f>IF(ISERROR(VLOOKUP($A31,parlvotes_lh!$A$11:$ZZ$200,326,FALSE))=TRUE,"",IF(VLOOKUP($A31,parlvotes_lh!$A$11:$ZZ$200,326,FALSE)=0,"",VLOOKUP($A31,parlvotes_lh!$A$11:$ZZ$200,326,FALSE)))</f>
        <v/>
      </c>
      <c r="AA31" s="170" t="str">
        <f>IF(ISERROR(VLOOKUP($A31,parlvotes_lh!$A$11:$ZZ$200,346,FALSE))=TRUE,"",IF(VLOOKUP($A31,parlvotes_lh!$A$11:$ZZ$200,346,FALSE)=0,"",VLOOKUP($A31,parlvotes_lh!$A$11:$ZZ$200,346,FALSE)))</f>
        <v/>
      </c>
      <c r="AB31" s="170" t="str">
        <f>IF(ISERROR(VLOOKUP($A31,parlvotes_lh!$A$11:$ZZ$200,366,FALSE))=TRUE,"",IF(VLOOKUP($A31,parlvotes_lh!$A$11:$ZZ$200,366,FALSE)=0,"",VLOOKUP($A31,parlvotes_lh!$A$11:$ZZ$200,366,FALSE)))</f>
        <v/>
      </c>
      <c r="AC31" s="170" t="str">
        <f>IF(ISERROR(VLOOKUP($A31,parlvotes_lh!$A$11:$ZZ$200,386,FALSE))=TRUE,"",IF(VLOOKUP($A31,parlvotes_lh!$A$11:$ZZ$200,386,FALSE)=0,"",VLOOKUP($A31,parlvotes_lh!$A$11:$ZZ$200,386,FALSE)))</f>
        <v/>
      </c>
    </row>
    <row r="32" spans="1:38" ht="13.5" customHeight="1">
      <c r="A32" s="164" t="str">
        <f>IF(info_parties!A32="","",info_parties!A32)</f>
        <v/>
      </c>
      <c r="B32" s="95" t="str">
        <f>IF(A32="","",MID(info_weblinks!$C$3,32,3))</f>
        <v/>
      </c>
      <c r="C32" s="95" t="str">
        <f>IF(info_parties!G32="","",info_parties!G32)</f>
        <v/>
      </c>
      <c r="D32" s="95" t="str">
        <f>IF(info_parties!K32="","",info_parties!K32)</f>
        <v/>
      </c>
      <c r="E32" s="95" t="str">
        <f>IF(info_parties!H32="","",info_parties!H32)</f>
        <v/>
      </c>
      <c r="F32" s="165" t="str">
        <f t="shared" si="0"/>
        <v/>
      </c>
      <c r="G32" s="166" t="str">
        <f t="shared" si="1"/>
        <v/>
      </c>
      <c r="H32" s="167" t="str">
        <f t="shared" si="2"/>
        <v/>
      </c>
      <c r="I32" s="168" t="str">
        <f t="shared" si="3"/>
        <v/>
      </c>
      <c r="J32" s="169" t="str">
        <f>IF(ISERROR(VLOOKUP($A32,parlvotes_lh!$A$11:$ZZ$200,6,FALSE))=TRUE,"",IF(VLOOKUP($A32,parlvotes_lh!$A$11:$ZZ$200,6,FALSE)=0,"",VLOOKUP($A32,parlvotes_lh!$A$11:$ZZ$200,6,FALSE)))</f>
        <v/>
      </c>
      <c r="K32" s="169" t="str">
        <f>IF(ISERROR(VLOOKUP($A32,parlvotes_lh!$A$11:$ZZ$200,26,FALSE))=TRUE,"",IF(VLOOKUP($A32,parlvotes_lh!$A$11:$ZZ$200,26,FALSE)=0,"",VLOOKUP($A32,parlvotes_lh!$A$11:$ZZ$200,26,FALSE)))</f>
        <v/>
      </c>
      <c r="L32" s="169" t="str">
        <f>IF(ISERROR(VLOOKUP($A32,parlvotes_lh!$A$11:$ZZ$200,46,FALSE))=TRUE,"",IF(VLOOKUP($A32,parlvotes_lh!$A$11:$ZZ$200,46,FALSE)=0,"",VLOOKUP($A32,parlvotes_lh!$A$11:$ZZ$200,46,FALSE)))</f>
        <v/>
      </c>
      <c r="M32" s="169" t="str">
        <f>IF(ISERROR(VLOOKUP($A32,parlvotes_lh!$A$11:$ZZ$200,66,FALSE))=TRUE,"",IF(VLOOKUP($A32,parlvotes_lh!$A$11:$ZZ$200,66,FALSE)=0,"",VLOOKUP($A32,parlvotes_lh!$A$11:$ZZ$200,66,FALSE)))</f>
        <v/>
      </c>
      <c r="N32" s="169" t="str">
        <f>IF(ISERROR(VLOOKUP($A32,parlvotes_lh!$A$11:$ZZ$200,86,FALSE))=TRUE,"",IF(VLOOKUP($A32,parlvotes_lh!$A$11:$ZZ$200,86,FALSE)=0,"",VLOOKUP($A32,parlvotes_lh!$A$11:$ZZ$200,86,FALSE)))</f>
        <v/>
      </c>
      <c r="O32" s="169" t="str">
        <f>IF(ISERROR(VLOOKUP($A32,parlvotes_lh!$A$11:$ZZ$200,106,FALSE))=TRUE,"",IF(VLOOKUP($A32,parlvotes_lh!$A$11:$ZZ$200,106,FALSE)=0,"",VLOOKUP($A32,parlvotes_lh!$A$11:$ZZ$200,106,FALSE)))</f>
        <v/>
      </c>
      <c r="P32" s="169" t="str">
        <f>IF(ISERROR(VLOOKUP($A32,parlvotes_lh!$A$11:$ZZ$200,126,FALSE))=TRUE,"",IF(VLOOKUP($A32,parlvotes_lh!$A$11:$ZZ$200,126,FALSE)=0,"",VLOOKUP($A32,parlvotes_lh!$A$11:$ZZ$200,126,FALSE)))</f>
        <v/>
      </c>
      <c r="Q32" s="170" t="str">
        <f>IF(ISERROR(VLOOKUP($A32,parlvotes_lh!$A$11:$ZZ$200,146,FALSE))=TRUE,"",IF(VLOOKUP($A32,parlvotes_lh!$A$11:$ZZ$200,146,FALSE)=0,"",VLOOKUP($A32,parlvotes_lh!$A$11:$ZZ$200,146,FALSE)))</f>
        <v/>
      </c>
      <c r="R32" s="170" t="str">
        <f>IF(ISERROR(VLOOKUP($A32,parlvotes_lh!$A$11:$ZZ$200,166,FALSE))=TRUE,"",IF(VLOOKUP($A32,parlvotes_lh!$A$11:$ZZ$200,166,FALSE)=0,"",VLOOKUP($A32,parlvotes_lh!$A$11:$ZZ$200,166,FALSE)))</f>
        <v/>
      </c>
      <c r="S32" s="170" t="str">
        <f>IF(ISERROR(VLOOKUP($A32,parlvotes_lh!$A$11:$ZZ$200,186,FALSE))=TRUE,"",IF(VLOOKUP($A32,parlvotes_lh!$A$11:$ZZ$200,186,FALSE)=0,"",VLOOKUP($A32,parlvotes_lh!$A$11:$ZZ$200,186,FALSE)))</f>
        <v/>
      </c>
      <c r="T32" s="170" t="str">
        <f>IF(ISERROR(VLOOKUP($A32,parlvotes_lh!$A$11:$ZZ$200,206,FALSE))=TRUE,"",IF(VLOOKUP($A32,parlvotes_lh!$A$11:$ZZ$200,206,FALSE)=0,"",VLOOKUP($A32,parlvotes_lh!$A$11:$ZZ$200,206,FALSE)))</f>
        <v/>
      </c>
      <c r="U32" s="170" t="str">
        <f>IF(ISERROR(VLOOKUP($A32,parlvotes_lh!$A$11:$ZZ$200,226,FALSE))=TRUE,"",IF(VLOOKUP($A32,parlvotes_lh!$A$11:$ZZ$200,226,FALSE)=0,"",VLOOKUP($A32,parlvotes_lh!$A$11:$ZZ$200,226,FALSE)))</f>
        <v/>
      </c>
      <c r="V32" s="170" t="str">
        <f>IF(ISERROR(VLOOKUP($A32,parlvotes_lh!$A$11:$ZZ$200,246,FALSE))=TRUE,"",IF(VLOOKUP($A32,parlvotes_lh!$A$11:$ZZ$200,246,FALSE)=0,"",VLOOKUP($A32,parlvotes_lh!$A$11:$ZZ$200,246,FALSE)))</f>
        <v/>
      </c>
      <c r="W32" s="170" t="str">
        <f>IF(ISERROR(VLOOKUP($A32,parlvotes_lh!$A$11:$ZZ$200,266,FALSE))=TRUE,"",IF(VLOOKUP($A32,parlvotes_lh!$A$11:$ZZ$200,266,FALSE)=0,"",VLOOKUP($A32,parlvotes_lh!$A$11:$ZZ$200,266,FALSE)))</f>
        <v/>
      </c>
      <c r="X32" s="170" t="str">
        <f>IF(ISERROR(VLOOKUP($A32,parlvotes_lh!$A$11:$ZZ$200,286,FALSE))=TRUE,"",IF(VLOOKUP($A32,parlvotes_lh!$A$11:$ZZ$200,286,FALSE)=0,"",VLOOKUP($A32,parlvotes_lh!$A$11:$ZZ$200,286,FALSE)))</f>
        <v/>
      </c>
      <c r="Y32" s="170" t="str">
        <f>IF(ISERROR(VLOOKUP($A32,parlvotes_lh!$A$11:$ZZ$200,306,FALSE))=TRUE,"",IF(VLOOKUP($A32,parlvotes_lh!$A$11:$ZZ$200,306,FALSE)=0,"",VLOOKUP($A32,parlvotes_lh!$A$11:$ZZ$200,306,FALSE)))</f>
        <v/>
      </c>
      <c r="Z32" s="170" t="str">
        <f>IF(ISERROR(VLOOKUP($A32,parlvotes_lh!$A$11:$ZZ$200,326,FALSE))=TRUE,"",IF(VLOOKUP($A32,parlvotes_lh!$A$11:$ZZ$200,326,FALSE)=0,"",VLOOKUP($A32,parlvotes_lh!$A$11:$ZZ$200,326,FALSE)))</f>
        <v/>
      </c>
      <c r="AA32" s="170" t="str">
        <f>IF(ISERROR(VLOOKUP($A32,parlvotes_lh!$A$11:$ZZ$200,346,FALSE))=TRUE,"",IF(VLOOKUP($A32,parlvotes_lh!$A$11:$ZZ$200,346,FALSE)=0,"",VLOOKUP($A32,parlvotes_lh!$A$11:$ZZ$200,346,FALSE)))</f>
        <v/>
      </c>
      <c r="AB32" s="170" t="str">
        <f>IF(ISERROR(VLOOKUP($A32,parlvotes_lh!$A$11:$ZZ$200,366,FALSE))=TRUE,"",IF(VLOOKUP($A32,parlvotes_lh!$A$11:$ZZ$200,366,FALSE)=0,"",VLOOKUP($A32,parlvotes_lh!$A$11:$ZZ$200,366,FALSE)))</f>
        <v/>
      </c>
      <c r="AC32" s="170" t="str">
        <f>IF(ISERROR(VLOOKUP($A32,parlvotes_lh!$A$11:$ZZ$200,386,FALSE))=TRUE,"",IF(VLOOKUP($A32,parlvotes_lh!$A$11:$ZZ$200,386,FALSE)=0,"",VLOOKUP($A32,parlvotes_lh!$A$11:$ZZ$200,386,FALSE)))</f>
        <v/>
      </c>
    </row>
    <row r="33" spans="1:29" ht="13.5" customHeight="1">
      <c r="A33" s="164" t="str">
        <f>IF(info_parties!A33="","",info_parties!A33)</f>
        <v/>
      </c>
      <c r="B33" s="95" t="str">
        <f>IF(A33="","",MID(info_weblinks!$C$3,32,3))</f>
        <v/>
      </c>
      <c r="C33" s="95" t="str">
        <f>IF(info_parties!G33="","",info_parties!G33)</f>
        <v/>
      </c>
      <c r="D33" s="95" t="str">
        <f>IF(info_parties!K33="","",info_parties!K33)</f>
        <v/>
      </c>
      <c r="E33" s="95" t="str">
        <f>IF(info_parties!H33="","",info_parties!H33)</f>
        <v/>
      </c>
      <c r="F33" s="165" t="str">
        <f t="shared" si="0"/>
        <v/>
      </c>
      <c r="G33" s="166" t="str">
        <f t="shared" si="1"/>
        <v/>
      </c>
      <c r="H33" s="167" t="str">
        <f t="shared" si="2"/>
        <v/>
      </c>
      <c r="I33" s="168" t="str">
        <f t="shared" si="3"/>
        <v/>
      </c>
      <c r="J33" s="169" t="str">
        <f>IF(ISERROR(VLOOKUP($A33,parlvotes_lh!$A$11:$ZZ$200,6,FALSE))=TRUE,"",IF(VLOOKUP($A33,parlvotes_lh!$A$11:$ZZ$200,6,FALSE)=0,"",VLOOKUP($A33,parlvotes_lh!$A$11:$ZZ$200,6,FALSE)))</f>
        <v/>
      </c>
      <c r="K33" s="169" t="str">
        <f>IF(ISERROR(VLOOKUP($A33,parlvotes_lh!$A$11:$ZZ$200,26,FALSE))=TRUE,"",IF(VLOOKUP($A33,parlvotes_lh!$A$11:$ZZ$200,26,FALSE)=0,"",VLOOKUP($A33,parlvotes_lh!$A$11:$ZZ$200,26,FALSE)))</f>
        <v/>
      </c>
      <c r="L33" s="169" t="str">
        <f>IF(ISERROR(VLOOKUP($A33,parlvotes_lh!$A$11:$ZZ$200,46,FALSE))=TRUE,"",IF(VLOOKUP($A33,parlvotes_lh!$A$11:$ZZ$200,46,FALSE)=0,"",VLOOKUP($A33,parlvotes_lh!$A$11:$ZZ$200,46,FALSE)))</f>
        <v/>
      </c>
      <c r="M33" s="169" t="str">
        <f>IF(ISERROR(VLOOKUP($A33,parlvotes_lh!$A$11:$ZZ$200,66,FALSE))=TRUE,"",IF(VLOOKUP($A33,parlvotes_lh!$A$11:$ZZ$200,66,FALSE)=0,"",VLOOKUP($A33,parlvotes_lh!$A$11:$ZZ$200,66,FALSE)))</f>
        <v/>
      </c>
      <c r="N33" s="169" t="str">
        <f>IF(ISERROR(VLOOKUP($A33,parlvotes_lh!$A$11:$ZZ$200,86,FALSE))=TRUE,"",IF(VLOOKUP($A33,parlvotes_lh!$A$11:$ZZ$200,86,FALSE)=0,"",VLOOKUP($A33,parlvotes_lh!$A$11:$ZZ$200,86,FALSE)))</f>
        <v/>
      </c>
      <c r="O33" s="169" t="str">
        <f>IF(ISERROR(VLOOKUP($A33,parlvotes_lh!$A$11:$ZZ$200,106,FALSE))=TRUE,"",IF(VLOOKUP($A33,parlvotes_lh!$A$11:$ZZ$200,106,FALSE)=0,"",VLOOKUP($A33,parlvotes_lh!$A$11:$ZZ$200,106,FALSE)))</f>
        <v/>
      </c>
      <c r="P33" s="169" t="str">
        <f>IF(ISERROR(VLOOKUP($A33,parlvotes_lh!$A$11:$ZZ$200,126,FALSE))=TRUE,"",IF(VLOOKUP($A33,parlvotes_lh!$A$11:$ZZ$200,126,FALSE)=0,"",VLOOKUP($A33,parlvotes_lh!$A$11:$ZZ$200,126,FALSE)))</f>
        <v/>
      </c>
      <c r="Q33" s="170" t="str">
        <f>IF(ISERROR(VLOOKUP($A33,parlvotes_lh!$A$11:$ZZ$200,146,FALSE))=TRUE,"",IF(VLOOKUP($A33,parlvotes_lh!$A$11:$ZZ$200,146,FALSE)=0,"",VLOOKUP($A33,parlvotes_lh!$A$11:$ZZ$200,146,FALSE)))</f>
        <v/>
      </c>
      <c r="R33" s="170" t="str">
        <f>IF(ISERROR(VLOOKUP($A33,parlvotes_lh!$A$11:$ZZ$200,166,FALSE))=TRUE,"",IF(VLOOKUP($A33,parlvotes_lh!$A$11:$ZZ$200,166,FALSE)=0,"",VLOOKUP($A33,parlvotes_lh!$A$11:$ZZ$200,166,FALSE)))</f>
        <v/>
      </c>
      <c r="S33" s="170" t="str">
        <f>IF(ISERROR(VLOOKUP($A33,parlvotes_lh!$A$11:$ZZ$200,186,FALSE))=TRUE,"",IF(VLOOKUP($A33,parlvotes_lh!$A$11:$ZZ$200,186,FALSE)=0,"",VLOOKUP($A33,parlvotes_lh!$A$11:$ZZ$200,186,FALSE)))</f>
        <v/>
      </c>
      <c r="T33" s="170" t="str">
        <f>IF(ISERROR(VLOOKUP($A33,parlvotes_lh!$A$11:$ZZ$200,206,FALSE))=TRUE,"",IF(VLOOKUP($A33,parlvotes_lh!$A$11:$ZZ$200,206,FALSE)=0,"",VLOOKUP($A33,parlvotes_lh!$A$11:$ZZ$200,206,FALSE)))</f>
        <v/>
      </c>
      <c r="U33" s="170" t="str">
        <f>IF(ISERROR(VLOOKUP($A33,parlvotes_lh!$A$11:$ZZ$200,226,FALSE))=TRUE,"",IF(VLOOKUP($A33,parlvotes_lh!$A$11:$ZZ$200,226,FALSE)=0,"",VLOOKUP($A33,parlvotes_lh!$A$11:$ZZ$200,226,FALSE)))</f>
        <v/>
      </c>
      <c r="V33" s="170" t="str">
        <f>IF(ISERROR(VLOOKUP($A33,parlvotes_lh!$A$11:$ZZ$200,246,FALSE))=TRUE,"",IF(VLOOKUP($A33,parlvotes_lh!$A$11:$ZZ$200,246,FALSE)=0,"",VLOOKUP($A33,parlvotes_lh!$A$11:$ZZ$200,246,FALSE)))</f>
        <v/>
      </c>
      <c r="W33" s="170" t="str">
        <f>IF(ISERROR(VLOOKUP($A33,parlvotes_lh!$A$11:$ZZ$200,266,FALSE))=TRUE,"",IF(VLOOKUP($A33,parlvotes_lh!$A$11:$ZZ$200,266,FALSE)=0,"",VLOOKUP($A33,parlvotes_lh!$A$11:$ZZ$200,266,FALSE)))</f>
        <v/>
      </c>
      <c r="X33" s="170" t="str">
        <f>IF(ISERROR(VLOOKUP($A33,parlvotes_lh!$A$11:$ZZ$200,286,FALSE))=TRUE,"",IF(VLOOKUP($A33,parlvotes_lh!$A$11:$ZZ$200,286,FALSE)=0,"",VLOOKUP($A33,parlvotes_lh!$A$11:$ZZ$200,286,FALSE)))</f>
        <v/>
      </c>
      <c r="Y33" s="170" t="str">
        <f>IF(ISERROR(VLOOKUP($A33,parlvotes_lh!$A$11:$ZZ$200,306,FALSE))=TRUE,"",IF(VLOOKUP($A33,parlvotes_lh!$A$11:$ZZ$200,306,FALSE)=0,"",VLOOKUP($A33,parlvotes_lh!$A$11:$ZZ$200,306,FALSE)))</f>
        <v/>
      </c>
      <c r="Z33" s="170" t="str">
        <f>IF(ISERROR(VLOOKUP($A33,parlvotes_lh!$A$11:$ZZ$200,326,FALSE))=TRUE,"",IF(VLOOKUP($A33,parlvotes_lh!$A$11:$ZZ$200,326,FALSE)=0,"",VLOOKUP($A33,parlvotes_lh!$A$11:$ZZ$200,326,FALSE)))</f>
        <v/>
      </c>
      <c r="AA33" s="170" t="str">
        <f>IF(ISERROR(VLOOKUP($A33,parlvotes_lh!$A$11:$ZZ$200,346,FALSE))=TRUE,"",IF(VLOOKUP($A33,parlvotes_lh!$A$11:$ZZ$200,346,FALSE)=0,"",VLOOKUP($A33,parlvotes_lh!$A$11:$ZZ$200,346,FALSE)))</f>
        <v/>
      </c>
      <c r="AB33" s="170" t="str">
        <f>IF(ISERROR(VLOOKUP($A33,parlvotes_lh!$A$11:$ZZ$200,366,FALSE))=TRUE,"",IF(VLOOKUP($A33,parlvotes_lh!$A$11:$ZZ$200,366,FALSE)=0,"",VLOOKUP($A33,parlvotes_lh!$A$11:$ZZ$200,366,FALSE)))</f>
        <v/>
      </c>
      <c r="AC33" s="170" t="str">
        <f>IF(ISERROR(VLOOKUP($A33,parlvotes_lh!$A$11:$ZZ$200,386,FALSE))=TRUE,"",IF(VLOOKUP($A33,parlvotes_lh!$A$11:$ZZ$200,386,FALSE)=0,"",VLOOKUP($A33,parlvotes_lh!$A$11:$ZZ$200,386,FALSE)))</f>
        <v/>
      </c>
    </row>
    <row r="34" spans="1:29" ht="13.5" customHeight="1">
      <c r="A34" s="164" t="str">
        <f>IF(info_parties!A34="","",info_parties!A34)</f>
        <v/>
      </c>
      <c r="B34" s="95" t="str">
        <f>IF(A34="","",MID(info_weblinks!$C$3,32,3))</f>
        <v/>
      </c>
      <c r="C34" s="95" t="str">
        <f>IF(info_parties!G34="","",info_parties!G34)</f>
        <v/>
      </c>
      <c r="D34" s="95" t="str">
        <f>IF(info_parties!K34="","",info_parties!K34)</f>
        <v/>
      </c>
      <c r="E34" s="95" t="str">
        <f>IF(info_parties!H34="","",info_parties!H34)</f>
        <v/>
      </c>
      <c r="F34" s="165" t="str">
        <f t="shared" si="0"/>
        <v/>
      </c>
      <c r="G34" s="166" t="str">
        <f t="shared" si="1"/>
        <v/>
      </c>
      <c r="H34" s="167" t="str">
        <f t="shared" si="2"/>
        <v/>
      </c>
      <c r="I34" s="168" t="str">
        <f t="shared" si="3"/>
        <v/>
      </c>
      <c r="J34" s="169" t="str">
        <f>IF(ISERROR(VLOOKUP($A34,parlvotes_lh!$A$11:$ZZ$200,6,FALSE))=TRUE,"",IF(VLOOKUP($A34,parlvotes_lh!$A$11:$ZZ$200,6,FALSE)=0,"",VLOOKUP($A34,parlvotes_lh!$A$11:$ZZ$200,6,FALSE)))</f>
        <v/>
      </c>
      <c r="K34" s="169" t="str">
        <f>IF(ISERROR(VLOOKUP($A34,parlvotes_lh!$A$11:$ZZ$200,26,FALSE))=TRUE,"",IF(VLOOKUP($A34,parlvotes_lh!$A$11:$ZZ$200,26,FALSE)=0,"",VLOOKUP($A34,parlvotes_lh!$A$11:$ZZ$200,26,FALSE)))</f>
        <v/>
      </c>
      <c r="L34" s="169" t="str">
        <f>IF(ISERROR(VLOOKUP($A34,parlvotes_lh!$A$11:$ZZ$200,46,FALSE))=TRUE,"",IF(VLOOKUP($A34,parlvotes_lh!$A$11:$ZZ$200,46,FALSE)=0,"",VLOOKUP($A34,parlvotes_lh!$A$11:$ZZ$200,46,FALSE)))</f>
        <v/>
      </c>
      <c r="M34" s="169" t="str">
        <f>IF(ISERROR(VLOOKUP($A34,parlvotes_lh!$A$11:$ZZ$200,66,FALSE))=TRUE,"",IF(VLOOKUP($A34,parlvotes_lh!$A$11:$ZZ$200,66,FALSE)=0,"",VLOOKUP($A34,parlvotes_lh!$A$11:$ZZ$200,66,FALSE)))</f>
        <v/>
      </c>
      <c r="N34" s="169" t="str">
        <f>IF(ISERROR(VLOOKUP($A34,parlvotes_lh!$A$11:$ZZ$200,86,FALSE))=TRUE,"",IF(VLOOKUP($A34,parlvotes_lh!$A$11:$ZZ$200,86,FALSE)=0,"",VLOOKUP($A34,parlvotes_lh!$A$11:$ZZ$200,86,FALSE)))</f>
        <v/>
      </c>
      <c r="O34" s="169" t="str">
        <f>IF(ISERROR(VLOOKUP($A34,parlvotes_lh!$A$11:$ZZ$200,106,FALSE))=TRUE,"",IF(VLOOKUP($A34,parlvotes_lh!$A$11:$ZZ$200,106,FALSE)=0,"",VLOOKUP($A34,parlvotes_lh!$A$11:$ZZ$200,106,FALSE)))</f>
        <v/>
      </c>
      <c r="P34" s="169" t="str">
        <f>IF(ISERROR(VLOOKUP($A34,parlvotes_lh!$A$11:$ZZ$200,126,FALSE))=TRUE,"",IF(VLOOKUP($A34,parlvotes_lh!$A$11:$ZZ$200,126,FALSE)=0,"",VLOOKUP($A34,parlvotes_lh!$A$11:$ZZ$200,126,FALSE)))</f>
        <v/>
      </c>
      <c r="Q34" s="170" t="str">
        <f>IF(ISERROR(VLOOKUP($A34,parlvotes_lh!$A$11:$ZZ$200,146,FALSE))=TRUE,"",IF(VLOOKUP($A34,parlvotes_lh!$A$11:$ZZ$200,146,FALSE)=0,"",VLOOKUP($A34,parlvotes_lh!$A$11:$ZZ$200,146,FALSE)))</f>
        <v/>
      </c>
      <c r="R34" s="170" t="str">
        <f>IF(ISERROR(VLOOKUP($A34,parlvotes_lh!$A$11:$ZZ$200,166,FALSE))=TRUE,"",IF(VLOOKUP($A34,parlvotes_lh!$A$11:$ZZ$200,166,FALSE)=0,"",VLOOKUP($A34,parlvotes_lh!$A$11:$ZZ$200,166,FALSE)))</f>
        <v/>
      </c>
      <c r="S34" s="170" t="str">
        <f>IF(ISERROR(VLOOKUP($A34,parlvotes_lh!$A$11:$ZZ$200,186,FALSE))=TRUE,"",IF(VLOOKUP($A34,parlvotes_lh!$A$11:$ZZ$200,186,FALSE)=0,"",VLOOKUP($A34,parlvotes_lh!$A$11:$ZZ$200,186,FALSE)))</f>
        <v/>
      </c>
      <c r="T34" s="170" t="str">
        <f>IF(ISERROR(VLOOKUP($A34,parlvotes_lh!$A$11:$ZZ$200,206,FALSE))=TRUE,"",IF(VLOOKUP($A34,parlvotes_lh!$A$11:$ZZ$200,206,FALSE)=0,"",VLOOKUP($A34,parlvotes_lh!$A$11:$ZZ$200,206,FALSE)))</f>
        <v/>
      </c>
      <c r="U34" s="170" t="str">
        <f>IF(ISERROR(VLOOKUP($A34,parlvotes_lh!$A$11:$ZZ$200,226,FALSE))=TRUE,"",IF(VLOOKUP($A34,parlvotes_lh!$A$11:$ZZ$200,226,FALSE)=0,"",VLOOKUP($A34,parlvotes_lh!$A$11:$ZZ$200,226,FALSE)))</f>
        <v/>
      </c>
      <c r="V34" s="170" t="str">
        <f>IF(ISERROR(VLOOKUP($A34,parlvotes_lh!$A$11:$ZZ$200,246,FALSE))=TRUE,"",IF(VLOOKUP($A34,parlvotes_lh!$A$11:$ZZ$200,246,FALSE)=0,"",VLOOKUP($A34,parlvotes_lh!$A$11:$ZZ$200,246,FALSE)))</f>
        <v/>
      </c>
      <c r="W34" s="170" t="str">
        <f>IF(ISERROR(VLOOKUP($A34,parlvotes_lh!$A$11:$ZZ$200,266,FALSE))=TRUE,"",IF(VLOOKUP($A34,parlvotes_lh!$A$11:$ZZ$200,266,FALSE)=0,"",VLOOKUP($A34,parlvotes_lh!$A$11:$ZZ$200,266,FALSE)))</f>
        <v/>
      </c>
      <c r="X34" s="170" t="str">
        <f>IF(ISERROR(VLOOKUP($A34,parlvotes_lh!$A$11:$ZZ$200,286,FALSE))=TRUE,"",IF(VLOOKUP($A34,parlvotes_lh!$A$11:$ZZ$200,286,FALSE)=0,"",VLOOKUP($A34,parlvotes_lh!$A$11:$ZZ$200,286,FALSE)))</f>
        <v/>
      </c>
      <c r="Y34" s="170" t="str">
        <f>IF(ISERROR(VLOOKUP($A34,parlvotes_lh!$A$11:$ZZ$200,306,FALSE))=TRUE,"",IF(VLOOKUP($A34,parlvotes_lh!$A$11:$ZZ$200,306,FALSE)=0,"",VLOOKUP($A34,parlvotes_lh!$A$11:$ZZ$200,306,FALSE)))</f>
        <v/>
      </c>
      <c r="Z34" s="170" t="str">
        <f>IF(ISERROR(VLOOKUP($A34,parlvotes_lh!$A$11:$ZZ$200,326,FALSE))=TRUE,"",IF(VLOOKUP($A34,parlvotes_lh!$A$11:$ZZ$200,326,FALSE)=0,"",VLOOKUP($A34,parlvotes_lh!$A$11:$ZZ$200,326,FALSE)))</f>
        <v/>
      </c>
      <c r="AA34" s="170" t="str">
        <f>IF(ISERROR(VLOOKUP($A34,parlvotes_lh!$A$11:$ZZ$200,346,FALSE))=TRUE,"",IF(VLOOKUP($A34,parlvotes_lh!$A$11:$ZZ$200,346,FALSE)=0,"",VLOOKUP($A34,parlvotes_lh!$A$11:$ZZ$200,346,FALSE)))</f>
        <v/>
      </c>
      <c r="AB34" s="170" t="str">
        <f>IF(ISERROR(VLOOKUP($A34,parlvotes_lh!$A$11:$ZZ$200,366,FALSE))=TRUE,"",IF(VLOOKUP($A34,parlvotes_lh!$A$11:$ZZ$200,366,FALSE)=0,"",VLOOKUP($A34,parlvotes_lh!$A$11:$ZZ$200,366,FALSE)))</f>
        <v/>
      </c>
      <c r="AC34" s="170" t="str">
        <f>IF(ISERROR(VLOOKUP($A34,parlvotes_lh!$A$11:$ZZ$200,386,FALSE))=TRUE,"",IF(VLOOKUP($A34,parlvotes_lh!$A$11:$ZZ$200,386,FALSE)=0,"",VLOOKUP($A34,parlvotes_lh!$A$11:$ZZ$200,386,FALSE)))</f>
        <v/>
      </c>
    </row>
    <row r="35" spans="1:29" ht="13.5" customHeight="1">
      <c r="A35" s="164" t="str">
        <f>IF(info_parties!A35="","",info_parties!A35)</f>
        <v/>
      </c>
      <c r="B35" s="95" t="str">
        <f>IF(A35="","",MID(info_weblinks!$C$3,32,3))</f>
        <v/>
      </c>
      <c r="C35" s="95" t="str">
        <f>IF(info_parties!G35="","",info_parties!G35)</f>
        <v/>
      </c>
      <c r="D35" s="95" t="str">
        <f>IF(info_parties!K35="","",info_parties!K35)</f>
        <v/>
      </c>
      <c r="E35" s="95" t="str">
        <f>IF(info_parties!H35="","",info_parties!H35)</f>
        <v/>
      </c>
      <c r="F35" s="165" t="str">
        <f t="shared" si="0"/>
        <v/>
      </c>
      <c r="G35" s="166" t="str">
        <f t="shared" si="1"/>
        <v/>
      </c>
      <c r="H35" s="167" t="str">
        <f t="shared" si="2"/>
        <v/>
      </c>
      <c r="I35" s="168" t="str">
        <f t="shared" si="3"/>
        <v/>
      </c>
      <c r="J35" s="169" t="str">
        <f>IF(ISERROR(VLOOKUP($A35,parlvotes_lh!$A$11:$ZZ$200,6,FALSE))=TRUE,"",IF(VLOOKUP($A35,parlvotes_lh!$A$11:$ZZ$200,6,FALSE)=0,"",VLOOKUP($A35,parlvotes_lh!$A$11:$ZZ$200,6,FALSE)))</f>
        <v/>
      </c>
      <c r="K35" s="169" t="str">
        <f>IF(ISERROR(VLOOKUP($A35,parlvotes_lh!$A$11:$ZZ$200,26,FALSE))=TRUE,"",IF(VLOOKUP($A35,parlvotes_lh!$A$11:$ZZ$200,26,FALSE)=0,"",VLOOKUP($A35,parlvotes_lh!$A$11:$ZZ$200,26,FALSE)))</f>
        <v/>
      </c>
      <c r="L35" s="169" t="str">
        <f>IF(ISERROR(VLOOKUP($A35,parlvotes_lh!$A$11:$ZZ$200,46,FALSE))=TRUE,"",IF(VLOOKUP($A35,parlvotes_lh!$A$11:$ZZ$200,46,FALSE)=0,"",VLOOKUP($A35,parlvotes_lh!$A$11:$ZZ$200,46,FALSE)))</f>
        <v/>
      </c>
      <c r="M35" s="169" t="str">
        <f>IF(ISERROR(VLOOKUP($A35,parlvotes_lh!$A$11:$ZZ$200,66,FALSE))=TRUE,"",IF(VLOOKUP($A35,parlvotes_lh!$A$11:$ZZ$200,66,FALSE)=0,"",VLOOKUP($A35,parlvotes_lh!$A$11:$ZZ$200,66,FALSE)))</f>
        <v/>
      </c>
      <c r="N35" s="169" t="str">
        <f>IF(ISERROR(VLOOKUP($A35,parlvotes_lh!$A$11:$ZZ$200,86,FALSE))=TRUE,"",IF(VLOOKUP($A35,parlvotes_lh!$A$11:$ZZ$200,86,FALSE)=0,"",VLOOKUP($A35,parlvotes_lh!$A$11:$ZZ$200,86,FALSE)))</f>
        <v/>
      </c>
      <c r="O35" s="169" t="str">
        <f>IF(ISERROR(VLOOKUP($A35,parlvotes_lh!$A$11:$ZZ$200,106,FALSE))=TRUE,"",IF(VLOOKUP($A35,parlvotes_lh!$A$11:$ZZ$200,106,FALSE)=0,"",VLOOKUP($A35,parlvotes_lh!$A$11:$ZZ$200,106,FALSE)))</f>
        <v/>
      </c>
      <c r="P35" s="169" t="str">
        <f>IF(ISERROR(VLOOKUP($A35,parlvotes_lh!$A$11:$ZZ$200,126,FALSE))=TRUE,"",IF(VLOOKUP($A35,parlvotes_lh!$A$11:$ZZ$200,126,FALSE)=0,"",VLOOKUP($A35,parlvotes_lh!$A$11:$ZZ$200,126,FALSE)))</f>
        <v/>
      </c>
      <c r="Q35" s="170" t="str">
        <f>IF(ISERROR(VLOOKUP($A35,parlvotes_lh!$A$11:$ZZ$200,146,FALSE))=TRUE,"",IF(VLOOKUP($A35,parlvotes_lh!$A$11:$ZZ$200,146,FALSE)=0,"",VLOOKUP($A35,parlvotes_lh!$A$11:$ZZ$200,146,FALSE)))</f>
        <v/>
      </c>
      <c r="R35" s="170" t="str">
        <f>IF(ISERROR(VLOOKUP($A35,parlvotes_lh!$A$11:$ZZ$200,166,FALSE))=TRUE,"",IF(VLOOKUP($A35,parlvotes_lh!$A$11:$ZZ$200,166,FALSE)=0,"",VLOOKUP($A35,parlvotes_lh!$A$11:$ZZ$200,166,FALSE)))</f>
        <v/>
      </c>
      <c r="S35" s="170" t="str">
        <f>IF(ISERROR(VLOOKUP($A35,parlvotes_lh!$A$11:$ZZ$200,186,FALSE))=TRUE,"",IF(VLOOKUP($A35,parlvotes_lh!$A$11:$ZZ$200,186,FALSE)=0,"",VLOOKUP($A35,parlvotes_lh!$A$11:$ZZ$200,186,FALSE)))</f>
        <v/>
      </c>
      <c r="T35" s="170" t="str">
        <f>IF(ISERROR(VLOOKUP($A35,parlvotes_lh!$A$11:$ZZ$200,206,FALSE))=TRUE,"",IF(VLOOKUP($A35,parlvotes_lh!$A$11:$ZZ$200,206,FALSE)=0,"",VLOOKUP($A35,parlvotes_lh!$A$11:$ZZ$200,206,FALSE)))</f>
        <v/>
      </c>
      <c r="U35" s="170" t="str">
        <f>IF(ISERROR(VLOOKUP($A35,parlvotes_lh!$A$11:$ZZ$200,226,FALSE))=TRUE,"",IF(VLOOKUP($A35,parlvotes_lh!$A$11:$ZZ$200,226,FALSE)=0,"",VLOOKUP($A35,parlvotes_lh!$A$11:$ZZ$200,226,FALSE)))</f>
        <v/>
      </c>
      <c r="V35" s="170" t="str">
        <f>IF(ISERROR(VLOOKUP($A35,parlvotes_lh!$A$11:$ZZ$200,246,FALSE))=TRUE,"",IF(VLOOKUP($A35,parlvotes_lh!$A$11:$ZZ$200,246,FALSE)=0,"",VLOOKUP($A35,parlvotes_lh!$A$11:$ZZ$200,246,FALSE)))</f>
        <v/>
      </c>
      <c r="W35" s="170" t="str">
        <f>IF(ISERROR(VLOOKUP($A35,parlvotes_lh!$A$11:$ZZ$200,266,FALSE))=TRUE,"",IF(VLOOKUP($A35,parlvotes_lh!$A$11:$ZZ$200,266,FALSE)=0,"",VLOOKUP($A35,parlvotes_lh!$A$11:$ZZ$200,266,FALSE)))</f>
        <v/>
      </c>
      <c r="X35" s="170" t="str">
        <f>IF(ISERROR(VLOOKUP($A35,parlvotes_lh!$A$11:$ZZ$200,286,FALSE))=TRUE,"",IF(VLOOKUP($A35,parlvotes_lh!$A$11:$ZZ$200,286,FALSE)=0,"",VLOOKUP($A35,parlvotes_lh!$A$11:$ZZ$200,286,FALSE)))</f>
        <v/>
      </c>
      <c r="Y35" s="170" t="str">
        <f>IF(ISERROR(VLOOKUP($A35,parlvotes_lh!$A$11:$ZZ$200,306,FALSE))=TRUE,"",IF(VLOOKUP($A35,parlvotes_lh!$A$11:$ZZ$200,306,FALSE)=0,"",VLOOKUP($A35,parlvotes_lh!$A$11:$ZZ$200,306,FALSE)))</f>
        <v/>
      </c>
      <c r="Z35" s="170" t="str">
        <f>IF(ISERROR(VLOOKUP($A35,parlvotes_lh!$A$11:$ZZ$200,326,FALSE))=TRUE,"",IF(VLOOKUP($A35,parlvotes_lh!$A$11:$ZZ$200,326,FALSE)=0,"",VLOOKUP($A35,parlvotes_lh!$A$11:$ZZ$200,326,FALSE)))</f>
        <v/>
      </c>
      <c r="AA35" s="170" t="str">
        <f>IF(ISERROR(VLOOKUP($A35,parlvotes_lh!$A$11:$ZZ$200,346,FALSE))=TRUE,"",IF(VLOOKUP($A35,parlvotes_lh!$A$11:$ZZ$200,346,FALSE)=0,"",VLOOKUP($A35,parlvotes_lh!$A$11:$ZZ$200,346,FALSE)))</f>
        <v/>
      </c>
      <c r="AB35" s="170" t="str">
        <f>IF(ISERROR(VLOOKUP($A35,parlvotes_lh!$A$11:$ZZ$200,366,FALSE))=TRUE,"",IF(VLOOKUP($A35,parlvotes_lh!$A$11:$ZZ$200,366,FALSE)=0,"",VLOOKUP($A35,parlvotes_lh!$A$11:$ZZ$200,366,FALSE)))</f>
        <v/>
      </c>
      <c r="AC35" s="170" t="str">
        <f>IF(ISERROR(VLOOKUP($A35,parlvotes_lh!$A$11:$ZZ$200,386,FALSE))=TRUE,"",IF(VLOOKUP($A35,parlvotes_lh!$A$11:$ZZ$200,386,FALSE)=0,"",VLOOKUP($A35,parlvotes_lh!$A$11:$ZZ$200,386,FALSE)))</f>
        <v/>
      </c>
    </row>
    <row r="36" spans="1:29" ht="13.5" customHeight="1">
      <c r="A36" s="164" t="str">
        <f>IF(info_parties!A36="","",info_parties!A36)</f>
        <v/>
      </c>
      <c r="B36" s="95" t="str">
        <f>IF(A36="","",MID(info_weblinks!$C$3,32,3))</f>
        <v/>
      </c>
      <c r="C36" s="95" t="str">
        <f>IF(info_parties!G36="","",info_parties!G36)</f>
        <v/>
      </c>
      <c r="D36" s="95" t="str">
        <f>IF(info_parties!K36="","",info_parties!K36)</f>
        <v/>
      </c>
      <c r="E36" s="95" t="str">
        <f>IF(info_parties!H36="","",info_parties!H36)</f>
        <v/>
      </c>
      <c r="F36" s="165" t="str">
        <f t="shared" si="0"/>
        <v/>
      </c>
      <c r="G36" s="166" t="str">
        <f t="shared" si="1"/>
        <v/>
      </c>
      <c r="H36" s="167" t="str">
        <f t="shared" si="2"/>
        <v/>
      </c>
      <c r="I36" s="168" t="str">
        <f t="shared" si="3"/>
        <v/>
      </c>
      <c r="J36" s="169" t="str">
        <f>IF(ISERROR(VLOOKUP($A36,parlvotes_lh!$A$11:$ZZ$200,6,FALSE))=TRUE,"",IF(VLOOKUP($A36,parlvotes_lh!$A$11:$ZZ$200,6,FALSE)=0,"",VLOOKUP($A36,parlvotes_lh!$A$11:$ZZ$200,6,FALSE)))</f>
        <v/>
      </c>
      <c r="K36" s="169" t="str">
        <f>IF(ISERROR(VLOOKUP($A36,parlvotes_lh!$A$11:$ZZ$200,26,FALSE))=TRUE,"",IF(VLOOKUP($A36,parlvotes_lh!$A$11:$ZZ$200,26,FALSE)=0,"",VLOOKUP($A36,parlvotes_lh!$A$11:$ZZ$200,26,FALSE)))</f>
        <v/>
      </c>
      <c r="L36" s="169" t="str">
        <f>IF(ISERROR(VLOOKUP($A36,parlvotes_lh!$A$11:$ZZ$200,46,FALSE))=TRUE,"",IF(VLOOKUP($A36,parlvotes_lh!$A$11:$ZZ$200,46,FALSE)=0,"",VLOOKUP($A36,parlvotes_lh!$A$11:$ZZ$200,46,FALSE)))</f>
        <v/>
      </c>
      <c r="M36" s="169" t="str">
        <f>IF(ISERROR(VLOOKUP($A36,parlvotes_lh!$A$11:$ZZ$200,66,FALSE))=TRUE,"",IF(VLOOKUP($A36,parlvotes_lh!$A$11:$ZZ$200,66,FALSE)=0,"",VLOOKUP($A36,parlvotes_lh!$A$11:$ZZ$200,66,FALSE)))</f>
        <v/>
      </c>
      <c r="N36" s="169" t="str">
        <f>IF(ISERROR(VLOOKUP($A36,parlvotes_lh!$A$11:$ZZ$200,86,FALSE))=TRUE,"",IF(VLOOKUP($A36,parlvotes_lh!$A$11:$ZZ$200,86,FALSE)=0,"",VLOOKUP($A36,parlvotes_lh!$A$11:$ZZ$200,86,FALSE)))</f>
        <v/>
      </c>
      <c r="O36" s="169" t="str">
        <f>IF(ISERROR(VLOOKUP($A36,parlvotes_lh!$A$11:$ZZ$200,106,FALSE))=TRUE,"",IF(VLOOKUP($A36,parlvotes_lh!$A$11:$ZZ$200,106,FALSE)=0,"",VLOOKUP($A36,parlvotes_lh!$A$11:$ZZ$200,106,FALSE)))</f>
        <v/>
      </c>
      <c r="P36" s="169" t="str">
        <f>IF(ISERROR(VLOOKUP($A36,parlvotes_lh!$A$11:$ZZ$200,126,FALSE))=TRUE,"",IF(VLOOKUP($A36,parlvotes_lh!$A$11:$ZZ$200,126,FALSE)=0,"",VLOOKUP($A36,parlvotes_lh!$A$11:$ZZ$200,126,FALSE)))</f>
        <v/>
      </c>
      <c r="Q36" s="170" t="str">
        <f>IF(ISERROR(VLOOKUP($A36,parlvotes_lh!$A$11:$ZZ$200,146,FALSE))=TRUE,"",IF(VLOOKUP($A36,parlvotes_lh!$A$11:$ZZ$200,146,FALSE)=0,"",VLOOKUP($A36,parlvotes_lh!$A$11:$ZZ$200,146,FALSE)))</f>
        <v/>
      </c>
      <c r="R36" s="170" t="str">
        <f>IF(ISERROR(VLOOKUP($A36,parlvotes_lh!$A$11:$ZZ$200,166,FALSE))=TRUE,"",IF(VLOOKUP($A36,parlvotes_lh!$A$11:$ZZ$200,166,FALSE)=0,"",VLOOKUP($A36,parlvotes_lh!$A$11:$ZZ$200,166,FALSE)))</f>
        <v/>
      </c>
      <c r="S36" s="170" t="str">
        <f>IF(ISERROR(VLOOKUP($A36,parlvotes_lh!$A$11:$ZZ$200,186,FALSE))=TRUE,"",IF(VLOOKUP($A36,parlvotes_lh!$A$11:$ZZ$200,186,FALSE)=0,"",VLOOKUP($A36,parlvotes_lh!$A$11:$ZZ$200,186,FALSE)))</f>
        <v/>
      </c>
      <c r="T36" s="170" t="str">
        <f>IF(ISERROR(VLOOKUP($A36,parlvotes_lh!$A$11:$ZZ$200,206,FALSE))=TRUE,"",IF(VLOOKUP($A36,parlvotes_lh!$A$11:$ZZ$200,206,FALSE)=0,"",VLOOKUP($A36,parlvotes_lh!$A$11:$ZZ$200,206,FALSE)))</f>
        <v/>
      </c>
      <c r="U36" s="170" t="str">
        <f>IF(ISERROR(VLOOKUP($A36,parlvotes_lh!$A$11:$ZZ$200,226,FALSE))=TRUE,"",IF(VLOOKUP($A36,parlvotes_lh!$A$11:$ZZ$200,226,FALSE)=0,"",VLOOKUP($A36,parlvotes_lh!$A$11:$ZZ$200,226,FALSE)))</f>
        <v/>
      </c>
      <c r="V36" s="170" t="str">
        <f>IF(ISERROR(VLOOKUP($A36,parlvotes_lh!$A$11:$ZZ$200,246,FALSE))=TRUE,"",IF(VLOOKUP($A36,parlvotes_lh!$A$11:$ZZ$200,246,FALSE)=0,"",VLOOKUP($A36,parlvotes_lh!$A$11:$ZZ$200,246,FALSE)))</f>
        <v/>
      </c>
      <c r="W36" s="170" t="str">
        <f>IF(ISERROR(VLOOKUP($A36,parlvotes_lh!$A$11:$ZZ$200,266,FALSE))=TRUE,"",IF(VLOOKUP($A36,parlvotes_lh!$A$11:$ZZ$200,266,FALSE)=0,"",VLOOKUP($A36,parlvotes_lh!$A$11:$ZZ$200,266,FALSE)))</f>
        <v/>
      </c>
      <c r="X36" s="170" t="str">
        <f>IF(ISERROR(VLOOKUP($A36,parlvotes_lh!$A$11:$ZZ$200,286,FALSE))=TRUE,"",IF(VLOOKUP($A36,parlvotes_lh!$A$11:$ZZ$200,286,FALSE)=0,"",VLOOKUP($A36,parlvotes_lh!$A$11:$ZZ$200,286,FALSE)))</f>
        <v/>
      </c>
      <c r="Y36" s="170" t="str">
        <f>IF(ISERROR(VLOOKUP($A36,parlvotes_lh!$A$11:$ZZ$200,306,FALSE))=TRUE,"",IF(VLOOKUP($A36,parlvotes_lh!$A$11:$ZZ$200,306,FALSE)=0,"",VLOOKUP($A36,parlvotes_lh!$A$11:$ZZ$200,306,FALSE)))</f>
        <v/>
      </c>
      <c r="Z36" s="170" t="str">
        <f>IF(ISERROR(VLOOKUP($A36,parlvotes_lh!$A$11:$ZZ$200,326,FALSE))=TRUE,"",IF(VLOOKUP($A36,parlvotes_lh!$A$11:$ZZ$200,326,FALSE)=0,"",VLOOKUP($A36,parlvotes_lh!$A$11:$ZZ$200,326,FALSE)))</f>
        <v/>
      </c>
      <c r="AA36" s="170" t="str">
        <f>IF(ISERROR(VLOOKUP($A36,parlvotes_lh!$A$11:$ZZ$200,346,FALSE))=TRUE,"",IF(VLOOKUP($A36,parlvotes_lh!$A$11:$ZZ$200,346,FALSE)=0,"",VLOOKUP($A36,parlvotes_lh!$A$11:$ZZ$200,346,FALSE)))</f>
        <v/>
      </c>
      <c r="AB36" s="170" t="str">
        <f>IF(ISERROR(VLOOKUP($A36,parlvotes_lh!$A$11:$ZZ$200,366,FALSE))=TRUE,"",IF(VLOOKUP($A36,parlvotes_lh!$A$11:$ZZ$200,366,FALSE)=0,"",VLOOKUP($A36,parlvotes_lh!$A$11:$ZZ$200,366,FALSE)))</f>
        <v/>
      </c>
      <c r="AC36" s="170" t="str">
        <f>IF(ISERROR(VLOOKUP($A36,parlvotes_lh!$A$11:$ZZ$200,386,FALSE))=TRUE,"",IF(VLOOKUP($A36,parlvotes_lh!$A$11:$ZZ$200,386,FALSE)=0,"",VLOOKUP($A36,parlvotes_lh!$A$11:$ZZ$200,386,FALSE)))</f>
        <v/>
      </c>
    </row>
    <row r="37" spans="1:29" ht="13.5" customHeight="1">
      <c r="A37" s="164" t="str">
        <f>IF(info_parties!A37="","",info_parties!A37)</f>
        <v/>
      </c>
      <c r="B37" s="95" t="str">
        <f>IF(A37="","",MID(info_weblinks!$C$3,32,3))</f>
        <v/>
      </c>
      <c r="C37" s="95" t="str">
        <f>IF(info_parties!G37="","",info_parties!G37)</f>
        <v/>
      </c>
      <c r="D37" s="95" t="str">
        <f>IF(info_parties!K37="","",info_parties!K37)</f>
        <v/>
      </c>
      <c r="E37" s="95" t="str">
        <f>IF(info_parties!H37="","",info_parties!H37)</f>
        <v/>
      </c>
      <c r="F37" s="165" t="str">
        <f t="shared" si="0"/>
        <v/>
      </c>
      <c r="G37" s="166" t="str">
        <f t="shared" si="1"/>
        <v/>
      </c>
      <c r="H37" s="167" t="str">
        <f t="shared" si="2"/>
        <v/>
      </c>
      <c r="I37" s="168" t="str">
        <f t="shared" si="3"/>
        <v/>
      </c>
      <c r="J37" s="169" t="str">
        <f>IF(ISERROR(VLOOKUP($A37,parlvotes_lh!$A$11:$ZZ$200,6,FALSE))=TRUE,"",IF(VLOOKUP($A37,parlvotes_lh!$A$11:$ZZ$200,6,FALSE)=0,"",VLOOKUP($A37,parlvotes_lh!$A$11:$ZZ$200,6,FALSE)))</f>
        <v/>
      </c>
      <c r="K37" s="169" t="str">
        <f>IF(ISERROR(VLOOKUP($A37,parlvotes_lh!$A$11:$ZZ$200,26,FALSE))=TRUE,"",IF(VLOOKUP($A37,parlvotes_lh!$A$11:$ZZ$200,26,FALSE)=0,"",VLOOKUP($A37,parlvotes_lh!$A$11:$ZZ$200,26,FALSE)))</f>
        <v/>
      </c>
      <c r="L37" s="169" t="str">
        <f>IF(ISERROR(VLOOKUP($A37,parlvotes_lh!$A$11:$ZZ$200,46,FALSE))=TRUE,"",IF(VLOOKUP($A37,parlvotes_lh!$A$11:$ZZ$200,46,FALSE)=0,"",VLOOKUP($A37,parlvotes_lh!$A$11:$ZZ$200,46,FALSE)))</f>
        <v/>
      </c>
      <c r="M37" s="169" t="str">
        <f>IF(ISERROR(VLOOKUP($A37,parlvotes_lh!$A$11:$ZZ$200,66,FALSE))=TRUE,"",IF(VLOOKUP($A37,parlvotes_lh!$A$11:$ZZ$200,66,FALSE)=0,"",VLOOKUP($A37,parlvotes_lh!$A$11:$ZZ$200,66,FALSE)))</f>
        <v/>
      </c>
      <c r="N37" s="169" t="str">
        <f>IF(ISERROR(VLOOKUP($A37,parlvotes_lh!$A$11:$ZZ$200,86,FALSE))=TRUE,"",IF(VLOOKUP($A37,parlvotes_lh!$A$11:$ZZ$200,86,FALSE)=0,"",VLOOKUP($A37,parlvotes_lh!$A$11:$ZZ$200,86,FALSE)))</f>
        <v/>
      </c>
      <c r="O37" s="169" t="str">
        <f>IF(ISERROR(VLOOKUP($A37,parlvotes_lh!$A$11:$ZZ$200,106,FALSE))=TRUE,"",IF(VLOOKUP($A37,parlvotes_lh!$A$11:$ZZ$200,106,FALSE)=0,"",VLOOKUP($A37,parlvotes_lh!$A$11:$ZZ$200,106,FALSE)))</f>
        <v/>
      </c>
      <c r="P37" s="169" t="str">
        <f>IF(ISERROR(VLOOKUP($A37,parlvotes_lh!$A$11:$ZZ$200,126,FALSE))=TRUE,"",IF(VLOOKUP($A37,parlvotes_lh!$A$11:$ZZ$200,126,FALSE)=0,"",VLOOKUP($A37,parlvotes_lh!$A$11:$ZZ$200,126,FALSE)))</f>
        <v/>
      </c>
      <c r="Q37" s="170" t="str">
        <f>IF(ISERROR(VLOOKUP($A37,parlvotes_lh!$A$11:$ZZ$200,146,FALSE))=TRUE,"",IF(VLOOKUP($A37,parlvotes_lh!$A$11:$ZZ$200,146,FALSE)=0,"",VLOOKUP($A37,parlvotes_lh!$A$11:$ZZ$200,146,FALSE)))</f>
        <v/>
      </c>
      <c r="R37" s="170" t="str">
        <f>IF(ISERROR(VLOOKUP($A37,parlvotes_lh!$A$11:$ZZ$200,166,FALSE))=TRUE,"",IF(VLOOKUP($A37,parlvotes_lh!$A$11:$ZZ$200,166,FALSE)=0,"",VLOOKUP($A37,parlvotes_lh!$A$11:$ZZ$200,166,FALSE)))</f>
        <v/>
      </c>
      <c r="S37" s="170" t="str">
        <f>IF(ISERROR(VLOOKUP($A37,parlvotes_lh!$A$11:$ZZ$200,186,FALSE))=TRUE,"",IF(VLOOKUP($A37,parlvotes_lh!$A$11:$ZZ$200,186,FALSE)=0,"",VLOOKUP($A37,parlvotes_lh!$A$11:$ZZ$200,186,FALSE)))</f>
        <v/>
      </c>
      <c r="T37" s="170" t="str">
        <f>IF(ISERROR(VLOOKUP($A37,parlvotes_lh!$A$11:$ZZ$200,206,FALSE))=TRUE,"",IF(VLOOKUP($A37,parlvotes_lh!$A$11:$ZZ$200,206,FALSE)=0,"",VLOOKUP($A37,parlvotes_lh!$A$11:$ZZ$200,206,FALSE)))</f>
        <v/>
      </c>
      <c r="U37" s="170" t="str">
        <f>IF(ISERROR(VLOOKUP($A37,parlvotes_lh!$A$11:$ZZ$200,226,FALSE))=TRUE,"",IF(VLOOKUP($A37,parlvotes_lh!$A$11:$ZZ$200,226,FALSE)=0,"",VLOOKUP($A37,parlvotes_lh!$A$11:$ZZ$200,226,FALSE)))</f>
        <v/>
      </c>
      <c r="V37" s="170" t="str">
        <f>IF(ISERROR(VLOOKUP($A37,parlvotes_lh!$A$11:$ZZ$200,246,FALSE))=TRUE,"",IF(VLOOKUP($A37,parlvotes_lh!$A$11:$ZZ$200,246,FALSE)=0,"",VLOOKUP($A37,parlvotes_lh!$A$11:$ZZ$200,246,FALSE)))</f>
        <v/>
      </c>
      <c r="W37" s="170" t="str">
        <f>IF(ISERROR(VLOOKUP($A37,parlvotes_lh!$A$11:$ZZ$200,266,FALSE))=TRUE,"",IF(VLOOKUP($A37,parlvotes_lh!$A$11:$ZZ$200,266,FALSE)=0,"",VLOOKUP($A37,parlvotes_lh!$A$11:$ZZ$200,266,FALSE)))</f>
        <v/>
      </c>
      <c r="X37" s="170" t="str">
        <f>IF(ISERROR(VLOOKUP($A37,parlvotes_lh!$A$11:$ZZ$200,286,FALSE))=TRUE,"",IF(VLOOKUP($A37,parlvotes_lh!$A$11:$ZZ$200,286,FALSE)=0,"",VLOOKUP($A37,parlvotes_lh!$A$11:$ZZ$200,286,FALSE)))</f>
        <v/>
      </c>
      <c r="Y37" s="170" t="str">
        <f>IF(ISERROR(VLOOKUP($A37,parlvotes_lh!$A$11:$ZZ$200,306,FALSE))=TRUE,"",IF(VLOOKUP($A37,parlvotes_lh!$A$11:$ZZ$200,306,FALSE)=0,"",VLOOKUP($A37,parlvotes_lh!$A$11:$ZZ$200,306,FALSE)))</f>
        <v/>
      </c>
      <c r="Z37" s="170" t="str">
        <f>IF(ISERROR(VLOOKUP($A37,parlvotes_lh!$A$11:$ZZ$200,326,FALSE))=TRUE,"",IF(VLOOKUP($A37,parlvotes_lh!$A$11:$ZZ$200,326,FALSE)=0,"",VLOOKUP($A37,parlvotes_lh!$A$11:$ZZ$200,326,FALSE)))</f>
        <v/>
      </c>
      <c r="AA37" s="170" t="str">
        <f>IF(ISERROR(VLOOKUP($A37,parlvotes_lh!$A$11:$ZZ$200,346,FALSE))=TRUE,"",IF(VLOOKUP($A37,parlvotes_lh!$A$11:$ZZ$200,346,FALSE)=0,"",VLOOKUP($A37,parlvotes_lh!$A$11:$ZZ$200,346,FALSE)))</f>
        <v/>
      </c>
      <c r="AB37" s="170" t="str">
        <f>IF(ISERROR(VLOOKUP($A37,parlvotes_lh!$A$11:$ZZ$200,366,FALSE))=TRUE,"",IF(VLOOKUP($A37,parlvotes_lh!$A$11:$ZZ$200,366,FALSE)=0,"",VLOOKUP($A37,parlvotes_lh!$A$11:$ZZ$200,366,FALSE)))</f>
        <v/>
      </c>
      <c r="AC37" s="170" t="str">
        <f>IF(ISERROR(VLOOKUP($A37,parlvotes_lh!$A$11:$ZZ$200,386,FALSE))=TRUE,"",IF(VLOOKUP($A37,parlvotes_lh!$A$11:$ZZ$200,386,FALSE)=0,"",VLOOKUP($A37,parlvotes_lh!$A$11:$ZZ$200,386,FALSE)))</f>
        <v/>
      </c>
    </row>
    <row r="38" spans="1:29" ht="13.5" customHeight="1">
      <c r="A38" s="164" t="str">
        <f>IF(info_parties!A38="","",info_parties!A38)</f>
        <v/>
      </c>
      <c r="B38" s="95" t="str">
        <f>IF(A38="","",MID(info_weblinks!$C$3,32,3))</f>
        <v/>
      </c>
      <c r="C38" s="95" t="str">
        <f>IF(info_parties!G38="","",info_parties!G38)</f>
        <v/>
      </c>
      <c r="D38" s="95" t="str">
        <f>IF(info_parties!K38="","",info_parties!K38)</f>
        <v/>
      </c>
      <c r="E38" s="95" t="str">
        <f>IF(info_parties!H38="","",info_parties!H38)</f>
        <v/>
      </c>
      <c r="F38" s="165" t="str">
        <f t="shared" si="0"/>
        <v/>
      </c>
      <c r="G38" s="166" t="str">
        <f t="shared" si="1"/>
        <v/>
      </c>
      <c r="H38" s="167" t="str">
        <f t="shared" si="2"/>
        <v/>
      </c>
      <c r="I38" s="168" t="str">
        <f t="shared" si="3"/>
        <v/>
      </c>
      <c r="J38" s="169" t="str">
        <f>IF(ISERROR(VLOOKUP($A38,parlvotes_lh!$A$11:$ZZ$200,6,FALSE))=TRUE,"",IF(VLOOKUP($A38,parlvotes_lh!$A$11:$ZZ$200,6,FALSE)=0,"",VLOOKUP($A38,parlvotes_lh!$A$11:$ZZ$200,6,FALSE)))</f>
        <v/>
      </c>
      <c r="K38" s="169" t="str">
        <f>IF(ISERROR(VLOOKUP($A38,parlvotes_lh!$A$11:$ZZ$200,26,FALSE))=TRUE,"",IF(VLOOKUP($A38,parlvotes_lh!$A$11:$ZZ$200,26,FALSE)=0,"",VLOOKUP($A38,parlvotes_lh!$A$11:$ZZ$200,26,FALSE)))</f>
        <v/>
      </c>
      <c r="L38" s="169" t="str">
        <f>IF(ISERROR(VLOOKUP($A38,parlvotes_lh!$A$11:$ZZ$200,46,FALSE))=TRUE,"",IF(VLOOKUP($A38,parlvotes_lh!$A$11:$ZZ$200,46,FALSE)=0,"",VLOOKUP($A38,parlvotes_lh!$A$11:$ZZ$200,46,FALSE)))</f>
        <v/>
      </c>
      <c r="M38" s="169" t="str">
        <f>IF(ISERROR(VLOOKUP($A38,parlvotes_lh!$A$11:$ZZ$200,66,FALSE))=TRUE,"",IF(VLOOKUP($A38,parlvotes_lh!$A$11:$ZZ$200,66,FALSE)=0,"",VLOOKUP($A38,parlvotes_lh!$A$11:$ZZ$200,66,FALSE)))</f>
        <v/>
      </c>
      <c r="N38" s="169" t="str">
        <f>IF(ISERROR(VLOOKUP($A38,parlvotes_lh!$A$11:$ZZ$200,86,FALSE))=TRUE,"",IF(VLOOKUP($A38,parlvotes_lh!$A$11:$ZZ$200,86,FALSE)=0,"",VLOOKUP($A38,parlvotes_lh!$A$11:$ZZ$200,86,FALSE)))</f>
        <v/>
      </c>
      <c r="O38" s="169" t="str">
        <f>IF(ISERROR(VLOOKUP($A38,parlvotes_lh!$A$11:$ZZ$200,106,FALSE))=TRUE,"",IF(VLOOKUP($A38,parlvotes_lh!$A$11:$ZZ$200,106,FALSE)=0,"",VLOOKUP($A38,parlvotes_lh!$A$11:$ZZ$200,106,FALSE)))</f>
        <v/>
      </c>
      <c r="P38" s="169" t="str">
        <f>IF(ISERROR(VLOOKUP($A38,parlvotes_lh!$A$11:$ZZ$200,126,FALSE))=TRUE,"",IF(VLOOKUP($A38,parlvotes_lh!$A$11:$ZZ$200,126,FALSE)=0,"",VLOOKUP($A38,parlvotes_lh!$A$11:$ZZ$200,126,FALSE)))</f>
        <v/>
      </c>
      <c r="Q38" s="170" t="str">
        <f>IF(ISERROR(VLOOKUP($A38,parlvotes_lh!$A$11:$ZZ$200,146,FALSE))=TRUE,"",IF(VLOOKUP($A38,parlvotes_lh!$A$11:$ZZ$200,146,FALSE)=0,"",VLOOKUP($A38,parlvotes_lh!$A$11:$ZZ$200,146,FALSE)))</f>
        <v/>
      </c>
      <c r="R38" s="170" t="str">
        <f>IF(ISERROR(VLOOKUP($A38,parlvotes_lh!$A$11:$ZZ$200,166,FALSE))=TRUE,"",IF(VLOOKUP($A38,parlvotes_lh!$A$11:$ZZ$200,166,FALSE)=0,"",VLOOKUP($A38,parlvotes_lh!$A$11:$ZZ$200,166,FALSE)))</f>
        <v/>
      </c>
      <c r="S38" s="170" t="str">
        <f>IF(ISERROR(VLOOKUP($A38,parlvotes_lh!$A$11:$ZZ$200,186,FALSE))=TRUE,"",IF(VLOOKUP($A38,parlvotes_lh!$A$11:$ZZ$200,186,FALSE)=0,"",VLOOKUP($A38,parlvotes_lh!$A$11:$ZZ$200,186,FALSE)))</f>
        <v/>
      </c>
      <c r="T38" s="170" t="str">
        <f>IF(ISERROR(VLOOKUP($A38,parlvotes_lh!$A$11:$ZZ$200,206,FALSE))=TRUE,"",IF(VLOOKUP($A38,parlvotes_lh!$A$11:$ZZ$200,206,FALSE)=0,"",VLOOKUP($A38,parlvotes_lh!$A$11:$ZZ$200,206,FALSE)))</f>
        <v/>
      </c>
      <c r="U38" s="170" t="str">
        <f>IF(ISERROR(VLOOKUP($A38,parlvotes_lh!$A$11:$ZZ$200,226,FALSE))=TRUE,"",IF(VLOOKUP($A38,parlvotes_lh!$A$11:$ZZ$200,226,FALSE)=0,"",VLOOKUP($A38,parlvotes_lh!$A$11:$ZZ$200,226,FALSE)))</f>
        <v/>
      </c>
      <c r="V38" s="170" t="str">
        <f>IF(ISERROR(VLOOKUP($A38,parlvotes_lh!$A$11:$ZZ$200,246,FALSE))=TRUE,"",IF(VLOOKUP($A38,parlvotes_lh!$A$11:$ZZ$200,246,FALSE)=0,"",VLOOKUP($A38,parlvotes_lh!$A$11:$ZZ$200,246,FALSE)))</f>
        <v/>
      </c>
      <c r="W38" s="170" t="str">
        <f>IF(ISERROR(VLOOKUP($A38,parlvotes_lh!$A$11:$ZZ$200,266,FALSE))=TRUE,"",IF(VLOOKUP($A38,parlvotes_lh!$A$11:$ZZ$200,266,FALSE)=0,"",VLOOKUP($A38,parlvotes_lh!$A$11:$ZZ$200,266,FALSE)))</f>
        <v/>
      </c>
      <c r="X38" s="170" t="str">
        <f>IF(ISERROR(VLOOKUP($A38,parlvotes_lh!$A$11:$ZZ$200,286,FALSE))=TRUE,"",IF(VLOOKUP($A38,parlvotes_lh!$A$11:$ZZ$200,286,FALSE)=0,"",VLOOKUP($A38,parlvotes_lh!$A$11:$ZZ$200,286,FALSE)))</f>
        <v/>
      </c>
      <c r="Y38" s="170" t="str">
        <f>IF(ISERROR(VLOOKUP($A38,parlvotes_lh!$A$11:$ZZ$200,306,FALSE))=TRUE,"",IF(VLOOKUP($A38,parlvotes_lh!$A$11:$ZZ$200,306,FALSE)=0,"",VLOOKUP($A38,parlvotes_lh!$A$11:$ZZ$200,306,FALSE)))</f>
        <v/>
      </c>
      <c r="Z38" s="170" t="str">
        <f>IF(ISERROR(VLOOKUP($A38,parlvotes_lh!$A$11:$ZZ$200,326,FALSE))=TRUE,"",IF(VLOOKUP($A38,parlvotes_lh!$A$11:$ZZ$200,326,FALSE)=0,"",VLOOKUP($A38,parlvotes_lh!$A$11:$ZZ$200,326,FALSE)))</f>
        <v/>
      </c>
      <c r="AA38" s="170" t="str">
        <f>IF(ISERROR(VLOOKUP($A38,parlvotes_lh!$A$11:$ZZ$200,346,FALSE))=TRUE,"",IF(VLOOKUP($A38,parlvotes_lh!$A$11:$ZZ$200,346,FALSE)=0,"",VLOOKUP($A38,parlvotes_lh!$A$11:$ZZ$200,346,FALSE)))</f>
        <v/>
      </c>
      <c r="AB38" s="170" t="str">
        <f>IF(ISERROR(VLOOKUP($A38,parlvotes_lh!$A$11:$ZZ$200,366,FALSE))=TRUE,"",IF(VLOOKUP($A38,parlvotes_lh!$A$11:$ZZ$200,366,FALSE)=0,"",VLOOKUP($A38,parlvotes_lh!$A$11:$ZZ$200,366,FALSE)))</f>
        <v/>
      </c>
      <c r="AC38" s="170" t="str">
        <f>IF(ISERROR(VLOOKUP($A38,parlvotes_lh!$A$11:$ZZ$200,386,FALSE))=TRUE,"",IF(VLOOKUP($A38,parlvotes_lh!$A$11:$ZZ$200,386,FALSE)=0,"",VLOOKUP($A38,parlvotes_lh!$A$11:$ZZ$200,386,FALSE)))</f>
        <v/>
      </c>
    </row>
    <row r="39" spans="1:29" ht="13.5" customHeight="1">
      <c r="A39" s="164" t="str">
        <f>IF(info_parties!A39="","",info_parties!A39)</f>
        <v/>
      </c>
      <c r="B39" s="95" t="str">
        <f>IF(A39="","",MID(info_weblinks!$C$3,32,3))</f>
        <v/>
      </c>
      <c r="C39" s="95" t="str">
        <f>IF(info_parties!G39="","",info_parties!G39)</f>
        <v/>
      </c>
      <c r="D39" s="95" t="str">
        <f>IF(info_parties!K39="","",info_parties!K39)</f>
        <v/>
      </c>
      <c r="E39" s="95" t="str">
        <f>IF(info_parties!H39="","",info_parties!H39)</f>
        <v/>
      </c>
      <c r="F39" s="165" t="str">
        <f t="shared" si="0"/>
        <v/>
      </c>
      <c r="G39" s="166" t="str">
        <f t="shared" si="1"/>
        <v/>
      </c>
      <c r="H39" s="167" t="str">
        <f t="shared" si="2"/>
        <v/>
      </c>
      <c r="I39" s="168" t="str">
        <f t="shared" si="3"/>
        <v/>
      </c>
      <c r="J39" s="169" t="str">
        <f>IF(ISERROR(VLOOKUP($A39,parlvotes_lh!$A$11:$ZZ$200,6,FALSE))=TRUE,"",IF(VLOOKUP($A39,parlvotes_lh!$A$11:$ZZ$200,6,FALSE)=0,"",VLOOKUP($A39,parlvotes_lh!$A$11:$ZZ$200,6,FALSE)))</f>
        <v/>
      </c>
      <c r="K39" s="169" t="str">
        <f>IF(ISERROR(VLOOKUP($A39,parlvotes_lh!$A$11:$ZZ$200,26,FALSE))=TRUE,"",IF(VLOOKUP($A39,parlvotes_lh!$A$11:$ZZ$200,26,FALSE)=0,"",VLOOKUP($A39,parlvotes_lh!$A$11:$ZZ$200,26,FALSE)))</f>
        <v/>
      </c>
      <c r="L39" s="169" t="str">
        <f>IF(ISERROR(VLOOKUP($A39,parlvotes_lh!$A$11:$ZZ$200,46,FALSE))=TRUE,"",IF(VLOOKUP($A39,parlvotes_lh!$A$11:$ZZ$200,46,FALSE)=0,"",VLOOKUP($A39,parlvotes_lh!$A$11:$ZZ$200,46,FALSE)))</f>
        <v/>
      </c>
      <c r="M39" s="169" t="str">
        <f>IF(ISERROR(VLOOKUP($A39,parlvotes_lh!$A$11:$ZZ$200,66,FALSE))=TRUE,"",IF(VLOOKUP($A39,parlvotes_lh!$A$11:$ZZ$200,66,FALSE)=0,"",VLOOKUP($A39,parlvotes_lh!$A$11:$ZZ$200,66,FALSE)))</f>
        <v/>
      </c>
      <c r="N39" s="169" t="str">
        <f>IF(ISERROR(VLOOKUP($A39,parlvotes_lh!$A$11:$ZZ$200,86,FALSE))=TRUE,"",IF(VLOOKUP($A39,parlvotes_lh!$A$11:$ZZ$200,86,FALSE)=0,"",VLOOKUP($A39,parlvotes_lh!$A$11:$ZZ$200,86,FALSE)))</f>
        <v/>
      </c>
      <c r="O39" s="169" t="str">
        <f>IF(ISERROR(VLOOKUP($A39,parlvotes_lh!$A$11:$ZZ$200,106,FALSE))=TRUE,"",IF(VLOOKUP($A39,parlvotes_lh!$A$11:$ZZ$200,106,FALSE)=0,"",VLOOKUP($A39,parlvotes_lh!$A$11:$ZZ$200,106,FALSE)))</f>
        <v/>
      </c>
      <c r="P39" s="169" t="str">
        <f>IF(ISERROR(VLOOKUP($A39,parlvotes_lh!$A$11:$ZZ$200,126,FALSE))=TRUE,"",IF(VLOOKUP($A39,parlvotes_lh!$A$11:$ZZ$200,126,FALSE)=0,"",VLOOKUP($A39,parlvotes_lh!$A$11:$ZZ$200,126,FALSE)))</f>
        <v/>
      </c>
      <c r="Q39" s="170" t="str">
        <f>IF(ISERROR(VLOOKUP($A39,parlvotes_lh!$A$11:$ZZ$200,146,FALSE))=TRUE,"",IF(VLOOKUP($A39,parlvotes_lh!$A$11:$ZZ$200,146,FALSE)=0,"",VLOOKUP($A39,parlvotes_lh!$A$11:$ZZ$200,146,FALSE)))</f>
        <v/>
      </c>
      <c r="R39" s="170" t="str">
        <f>IF(ISERROR(VLOOKUP($A39,parlvotes_lh!$A$11:$ZZ$200,166,FALSE))=TRUE,"",IF(VLOOKUP($A39,parlvotes_lh!$A$11:$ZZ$200,166,FALSE)=0,"",VLOOKUP($A39,parlvotes_lh!$A$11:$ZZ$200,166,FALSE)))</f>
        <v/>
      </c>
      <c r="S39" s="170" t="str">
        <f>IF(ISERROR(VLOOKUP($A39,parlvotes_lh!$A$11:$ZZ$200,186,FALSE))=TRUE,"",IF(VLOOKUP($A39,parlvotes_lh!$A$11:$ZZ$200,186,FALSE)=0,"",VLOOKUP($A39,parlvotes_lh!$A$11:$ZZ$200,186,FALSE)))</f>
        <v/>
      </c>
      <c r="T39" s="170" t="str">
        <f>IF(ISERROR(VLOOKUP($A39,parlvotes_lh!$A$11:$ZZ$200,206,FALSE))=TRUE,"",IF(VLOOKUP($A39,parlvotes_lh!$A$11:$ZZ$200,206,FALSE)=0,"",VLOOKUP($A39,parlvotes_lh!$A$11:$ZZ$200,206,FALSE)))</f>
        <v/>
      </c>
      <c r="U39" s="170" t="str">
        <f>IF(ISERROR(VLOOKUP($A39,parlvotes_lh!$A$11:$ZZ$200,226,FALSE))=TRUE,"",IF(VLOOKUP($A39,parlvotes_lh!$A$11:$ZZ$200,226,FALSE)=0,"",VLOOKUP($A39,parlvotes_lh!$A$11:$ZZ$200,226,FALSE)))</f>
        <v/>
      </c>
      <c r="V39" s="170" t="str">
        <f>IF(ISERROR(VLOOKUP($A39,parlvotes_lh!$A$11:$ZZ$200,246,FALSE))=TRUE,"",IF(VLOOKUP($A39,parlvotes_lh!$A$11:$ZZ$200,246,FALSE)=0,"",VLOOKUP($A39,parlvotes_lh!$A$11:$ZZ$200,246,FALSE)))</f>
        <v/>
      </c>
      <c r="W39" s="170" t="str">
        <f>IF(ISERROR(VLOOKUP($A39,parlvotes_lh!$A$11:$ZZ$200,266,FALSE))=TRUE,"",IF(VLOOKUP($A39,parlvotes_lh!$A$11:$ZZ$200,266,FALSE)=0,"",VLOOKUP($A39,parlvotes_lh!$A$11:$ZZ$200,266,FALSE)))</f>
        <v/>
      </c>
      <c r="X39" s="170" t="str">
        <f>IF(ISERROR(VLOOKUP($A39,parlvotes_lh!$A$11:$ZZ$200,286,FALSE))=TRUE,"",IF(VLOOKUP($A39,parlvotes_lh!$A$11:$ZZ$200,286,FALSE)=0,"",VLOOKUP($A39,parlvotes_lh!$A$11:$ZZ$200,286,FALSE)))</f>
        <v/>
      </c>
      <c r="Y39" s="170" t="str">
        <f>IF(ISERROR(VLOOKUP($A39,parlvotes_lh!$A$11:$ZZ$200,306,FALSE))=TRUE,"",IF(VLOOKUP($A39,parlvotes_lh!$A$11:$ZZ$200,306,FALSE)=0,"",VLOOKUP($A39,parlvotes_lh!$A$11:$ZZ$200,306,FALSE)))</f>
        <v/>
      </c>
      <c r="Z39" s="170" t="str">
        <f>IF(ISERROR(VLOOKUP($A39,parlvotes_lh!$A$11:$ZZ$200,326,FALSE))=TRUE,"",IF(VLOOKUP($A39,parlvotes_lh!$A$11:$ZZ$200,326,FALSE)=0,"",VLOOKUP($A39,parlvotes_lh!$A$11:$ZZ$200,326,FALSE)))</f>
        <v/>
      </c>
      <c r="AA39" s="170" t="str">
        <f>IF(ISERROR(VLOOKUP($A39,parlvotes_lh!$A$11:$ZZ$200,346,FALSE))=TRUE,"",IF(VLOOKUP($A39,parlvotes_lh!$A$11:$ZZ$200,346,FALSE)=0,"",VLOOKUP($A39,parlvotes_lh!$A$11:$ZZ$200,346,FALSE)))</f>
        <v/>
      </c>
      <c r="AB39" s="170" t="str">
        <f>IF(ISERROR(VLOOKUP($A39,parlvotes_lh!$A$11:$ZZ$200,366,FALSE))=TRUE,"",IF(VLOOKUP($A39,parlvotes_lh!$A$11:$ZZ$200,366,FALSE)=0,"",VLOOKUP($A39,parlvotes_lh!$A$11:$ZZ$200,366,FALSE)))</f>
        <v/>
      </c>
      <c r="AC39" s="170" t="str">
        <f>IF(ISERROR(VLOOKUP($A39,parlvotes_lh!$A$11:$ZZ$200,386,FALSE))=TRUE,"",IF(VLOOKUP($A39,parlvotes_lh!$A$11:$ZZ$200,386,FALSE)=0,"",VLOOKUP($A39,parlvotes_lh!$A$11:$ZZ$200,386,FALSE)))</f>
        <v/>
      </c>
    </row>
    <row r="40" spans="1:29" ht="13.5" customHeight="1">
      <c r="A40" s="164" t="str">
        <f>IF(info_parties!A40="","",info_parties!A40)</f>
        <v/>
      </c>
      <c r="B40" s="95" t="str">
        <f>IF(A40="","",MID(info_weblinks!$C$3,32,3))</f>
        <v/>
      </c>
      <c r="C40" s="95" t="str">
        <f>IF(info_parties!G40="","",info_parties!G40)</f>
        <v/>
      </c>
      <c r="D40" s="95" t="str">
        <f>IF(info_parties!K40="","",info_parties!K40)</f>
        <v/>
      </c>
      <c r="E40" s="95" t="str">
        <f>IF(info_parties!H40="","",info_parties!H40)</f>
        <v/>
      </c>
      <c r="F40" s="165" t="str">
        <f t="shared" si="0"/>
        <v/>
      </c>
      <c r="G40" s="166" t="str">
        <f t="shared" si="1"/>
        <v/>
      </c>
      <c r="H40" s="167" t="str">
        <f t="shared" si="2"/>
        <v/>
      </c>
      <c r="I40" s="168" t="str">
        <f t="shared" si="3"/>
        <v/>
      </c>
      <c r="J40" s="169" t="str">
        <f>IF(ISERROR(VLOOKUP($A40,parlvotes_lh!$A$11:$ZZ$200,6,FALSE))=TRUE,"",IF(VLOOKUP($A40,parlvotes_lh!$A$11:$ZZ$200,6,FALSE)=0,"",VLOOKUP($A40,parlvotes_lh!$A$11:$ZZ$200,6,FALSE)))</f>
        <v/>
      </c>
      <c r="K40" s="169" t="str">
        <f>IF(ISERROR(VLOOKUP($A40,parlvotes_lh!$A$11:$ZZ$200,26,FALSE))=TRUE,"",IF(VLOOKUP($A40,parlvotes_lh!$A$11:$ZZ$200,26,FALSE)=0,"",VLOOKUP($A40,parlvotes_lh!$A$11:$ZZ$200,26,FALSE)))</f>
        <v/>
      </c>
      <c r="L40" s="169" t="str">
        <f>IF(ISERROR(VLOOKUP($A40,parlvotes_lh!$A$11:$ZZ$200,46,FALSE))=TRUE,"",IF(VLOOKUP($A40,parlvotes_lh!$A$11:$ZZ$200,46,FALSE)=0,"",VLOOKUP($A40,parlvotes_lh!$A$11:$ZZ$200,46,FALSE)))</f>
        <v/>
      </c>
      <c r="M40" s="169" t="str">
        <f>IF(ISERROR(VLOOKUP($A40,parlvotes_lh!$A$11:$ZZ$200,66,FALSE))=TRUE,"",IF(VLOOKUP($A40,parlvotes_lh!$A$11:$ZZ$200,66,FALSE)=0,"",VLOOKUP($A40,parlvotes_lh!$A$11:$ZZ$200,66,FALSE)))</f>
        <v/>
      </c>
      <c r="N40" s="169" t="str">
        <f>IF(ISERROR(VLOOKUP($A40,parlvotes_lh!$A$11:$ZZ$200,86,FALSE))=TRUE,"",IF(VLOOKUP($A40,parlvotes_lh!$A$11:$ZZ$200,86,FALSE)=0,"",VLOOKUP($A40,parlvotes_lh!$A$11:$ZZ$200,86,FALSE)))</f>
        <v/>
      </c>
      <c r="O40" s="169" t="str">
        <f>IF(ISERROR(VLOOKUP($A40,parlvotes_lh!$A$11:$ZZ$200,106,FALSE))=TRUE,"",IF(VLOOKUP($A40,parlvotes_lh!$A$11:$ZZ$200,106,FALSE)=0,"",VLOOKUP($A40,parlvotes_lh!$A$11:$ZZ$200,106,FALSE)))</f>
        <v/>
      </c>
      <c r="P40" s="169" t="str">
        <f>IF(ISERROR(VLOOKUP($A40,parlvotes_lh!$A$11:$ZZ$200,126,FALSE))=TRUE,"",IF(VLOOKUP($A40,parlvotes_lh!$A$11:$ZZ$200,126,FALSE)=0,"",VLOOKUP($A40,parlvotes_lh!$A$11:$ZZ$200,126,FALSE)))</f>
        <v/>
      </c>
      <c r="Q40" s="170" t="str">
        <f>IF(ISERROR(VLOOKUP($A40,parlvotes_lh!$A$11:$ZZ$200,146,FALSE))=TRUE,"",IF(VLOOKUP($A40,parlvotes_lh!$A$11:$ZZ$200,146,FALSE)=0,"",VLOOKUP($A40,parlvotes_lh!$A$11:$ZZ$200,146,FALSE)))</f>
        <v/>
      </c>
      <c r="R40" s="170" t="str">
        <f>IF(ISERROR(VLOOKUP($A40,parlvotes_lh!$A$11:$ZZ$200,166,FALSE))=TRUE,"",IF(VLOOKUP($A40,parlvotes_lh!$A$11:$ZZ$200,166,FALSE)=0,"",VLOOKUP($A40,parlvotes_lh!$A$11:$ZZ$200,166,FALSE)))</f>
        <v/>
      </c>
      <c r="S40" s="170" t="str">
        <f>IF(ISERROR(VLOOKUP($A40,parlvotes_lh!$A$11:$ZZ$200,186,FALSE))=TRUE,"",IF(VLOOKUP($A40,parlvotes_lh!$A$11:$ZZ$200,186,FALSE)=0,"",VLOOKUP($A40,parlvotes_lh!$A$11:$ZZ$200,186,FALSE)))</f>
        <v/>
      </c>
      <c r="T40" s="170" t="str">
        <f>IF(ISERROR(VLOOKUP($A40,parlvotes_lh!$A$11:$ZZ$200,206,FALSE))=TRUE,"",IF(VLOOKUP($A40,parlvotes_lh!$A$11:$ZZ$200,206,FALSE)=0,"",VLOOKUP($A40,parlvotes_lh!$A$11:$ZZ$200,206,FALSE)))</f>
        <v/>
      </c>
      <c r="U40" s="170" t="str">
        <f>IF(ISERROR(VLOOKUP($A40,parlvotes_lh!$A$11:$ZZ$200,226,FALSE))=TRUE,"",IF(VLOOKUP($A40,parlvotes_lh!$A$11:$ZZ$200,226,FALSE)=0,"",VLOOKUP($A40,parlvotes_lh!$A$11:$ZZ$200,226,FALSE)))</f>
        <v/>
      </c>
      <c r="V40" s="170" t="str">
        <f>IF(ISERROR(VLOOKUP($A40,parlvotes_lh!$A$11:$ZZ$200,246,FALSE))=TRUE,"",IF(VLOOKUP($A40,parlvotes_lh!$A$11:$ZZ$200,246,FALSE)=0,"",VLOOKUP($A40,parlvotes_lh!$A$11:$ZZ$200,246,FALSE)))</f>
        <v/>
      </c>
      <c r="W40" s="170" t="str">
        <f>IF(ISERROR(VLOOKUP($A40,parlvotes_lh!$A$11:$ZZ$200,266,FALSE))=TRUE,"",IF(VLOOKUP($A40,parlvotes_lh!$A$11:$ZZ$200,266,FALSE)=0,"",VLOOKUP($A40,parlvotes_lh!$A$11:$ZZ$200,266,FALSE)))</f>
        <v/>
      </c>
      <c r="X40" s="170" t="str">
        <f>IF(ISERROR(VLOOKUP($A40,parlvotes_lh!$A$11:$ZZ$200,286,FALSE))=TRUE,"",IF(VLOOKUP($A40,parlvotes_lh!$A$11:$ZZ$200,286,FALSE)=0,"",VLOOKUP($A40,parlvotes_lh!$A$11:$ZZ$200,286,FALSE)))</f>
        <v/>
      </c>
      <c r="Y40" s="170" t="str">
        <f>IF(ISERROR(VLOOKUP($A40,parlvotes_lh!$A$11:$ZZ$200,306,FALSE))=TRUE,"",IF(VLOOKUP($A40,parlvotes_lh!$A$11:$ZZ$200,306,FALSE)=0,"",VLOOKUP($A40,parlvotes_lh!$A$11:$ZZ$200,306,FALSE)))</f>
        <v/>
      </c>
      <c r="Z40" s="170" t="str">
        <f>IF(ISERROR(VLOOKUP($A40,parlvotes_lh!$A$11:$ZZ$200,326,FALSE))=TRUE,"",IF(VLOOKUP($A40,parlvotes_lh!$A$11:$ZZ$200,326,FALSE)=0,"",VLOOKUP($A40,parlvotes_lh!$A$11:$ZZ$200,326,FALSE)))</f>
        <v/>
      </c>
      <c r="AA40" s="170" t="str">
        <f>IF(ISERROR(VLOOKUP($A40,parlvotes_lh!$A$11:$ZZ$200,346,FALSE))=TRUE,"",IF(VLOOKUP($A40,parlvotes_lh!$A$11:$ZZ$200,346,FALSE)=0,"",VLOOKUP($A40,parlvotes_lh!$A$11:$ZZ$200,346,FALSE)))</f>
        <v/>
      </c>
      <c r="AB40" s="170" t="str">
        <f>IF(ISERROR(VLOOKUP($A40,parlvotes_lh!$A$11:$ZZ$200,366,FALSE))=TRUE,"",IF(VLOOKUP($A40,parlvotes_lh!$A$11:$ZZ$200,366,FALSE)=0,"",VLOOKUP($A40,parlvotes_lh!$A$11:$ZZ$200,366,FALSE)))</f>
        <v/>
      </c>
      <c r="AC40" s="170" t="str">
        <f>IF(ISERROR(VLOOKUP($A40,parlvotes_lh!$A$11:$ZZ$200,386,FALSE))=TRUE,"",IF(VLOOKUP($A40,parlvotes_lh!$A$11:$ZZ$200,386,FALSE)=0,"",VLOOKUP($A40,parlvotes_lh!$A$11:$ZZ$200,386,FALSE)))</f>
        <v/>
      </c>
    </row>
    <row r="41" spans="1:29" ht="13.5" customHeight="1">
      <c r="A41" s="164" t="str">
        <f>IF(info_parties!A41="","",info_parties!A41)</f>
        <v/>
      </c>
      <c r="B41" s="95" t="str">
        <f>IF(A41="","",MID(info_weblinks!$C$3,32,3))</f>
        <v/>
      </c>
      <c r="C41" s="95" t="str">
        <f>IF(info_parties!G41="","",info_parties!G41)</f>
        <v/>
      </c>
      <c r="D41" s="95" t="str">
        <f>IF(info_parties!K41="","",info_parties!K41)</f>
        <v/>
      </c>
      <c r="E41" s="95" t="str">
        <f>IF(info_parties!H41="","",info_parties!H41)</f>
        <v/>
      </c>
      <c r="F41" s="165" t="str">
        <f t="shared" si="0"/>
        <v/>
      </c>
      <c r="G41" s="166" t="str">
        <f t="shared" si="1"/>
        <v/>
      </c>
      <c r="H41" s="167" t="str">
        <f t="shared" si="2"/>
        <v/>
      </c>
      <c r="I41" s="168" t="str">
        <f t="shared" si="3"/>
        <v/>
      </c>
      <c r="J41" s="169" t="str">
        <f>IF(ISERROR(VLOOKUP($A41,parlvotes_lh!$A$11:$ZZ$200,6,FALSE))=TRUE,"",IF(VLOOKUP($A41,parlvotes_lh!$A$11:$ZZ$200,6,FALSE)=0,"",VLOOKUP($A41,parlvotes_lh!$A$11:$ZZ$200,6,FALSE)))</f>
        <v/>
      </c>
      <c r="K41" s="169" t="str">
        <f>IF(ISERROR(VLOOKUP($A41,parlvotes_lh!$A$11:$ZZ$200,26,FALSE))=TRUE,"",IF(VLOOKUP($A41,parlvotes_lh!$A$11:$ZZ$200,26,FALSE)=0,"",VLOOKUP($A41,parlvotes_lh!$A$11:$ZZ$200,26,FALSE)))</f>
        <v/>
      </c>
      <c r="L41" s="169" t="str">
        <f>IF(ISERROR(VLOOKUP($A41,parlvotes_lh!$A$11:$ZZ$200,46,FALSE))=TRUE,"",IF(VLOOKUP($A41,parlvotes_lh!$A$11:$ZZ$200,46,FALSE)=0,"",VLOOKUP($A41,parlvotes_lh!$A$11:$ZZ$200,46,FALSE)))</f>
        <v/>
      </c>
      <c r="M41" s="169" t="str">
        <f>IF(ISERROR(VLOOKUP($A41,parlvotes_lh!$A$11:$ZZ$200,66,FALSE))=TRUE,"",IF(VLOOKUP($A41,parlvotes_lh!$A$11:$ZZ$200,66,FALSE)=0,"",VLOOKUP($A41,parlvotes_lh!$A$11:$ZZ$200,66,FALSE)))</f>
        <v/>
      </c>
      <c r="N41" s="169" t="str">
        <f>IF(ISERROR(VLOOKUP($A41,parlvotes_lh!$A$11:$ZZ$200,86,FALSE))=TRUE,"",IF(VLOOKUP($A41,parlvotes_lh!$A$11:$ZZ$200,86,FALSE)=0,"",VLOOKUP($A41,parlvotes_lh!$A$11:$ZZ$200,86,FALSE)))</f>
        <v/>
      </c>
      <c r="O41" s="169" t="str">
        <f>IF(ISERROR(VLOOKUP($A41,parlvotes_lh!$A$11:$ZZ$200,106,FALSE))=TRUE,"",IF(VLOOKUP($A41,parlvotes_lh!$A$11:$ZZ$200,106,FALSE)=0,"",VLOOKUP($A41,parlvotes_lh!$A$11:$ZZ$200,106,FALSE)))</f>
        <v/>
      </c>
      <c r="P41" s="169" t="str">
        <f>IF(ISERROR(VLOOKUP($A41,parlvotes_lh!$A$11:$ZZ$200,126,FALSE))=TRUE,"",IF(VLOOKUP($A41,parlvotes_lh!$A$11:$ZZ$200,126,FALSE)=0,"",VLOOKUP($A41,parlvotes_lh!$A$11:$ZZ$200,126,FALSE)))</f>
        <v/>
      </c>
      <c r="Q41" s="170" t="str">
        <f>IF(ISERROR(VLOOKUP($A41,parlvotes_lh!$A$11:$ZZ$200,146,FALSE))=TRUE,"",IF(VLOOKUP($A41,parlvotes_lh!$A$11:$ZZ$200,146,FALSE)=0,"",VLOOKUP($A41,parlvotes_lh!$A$11:$ZZ$200,146,FALSE)))</f>
        <v/>
      </c>
      <c r="R41" s="170" t="str">
        <f>IF(ISERROR(VLOOKUP($A41,parlvotes_lh!$A$11:$ZZ$200,166,FALSE))=TRUE,"",IF(VLOOKUP($A41,parlvotes_lh!$A$11:$ZZ$200,166,FALSE)=0,"",VLOOKUP($A41,parlvotes_lh!$A$11:$ZZ$200,166,FALSE)))</f>
        <v/>
      </c>
      <c r="S41" s="170" t="str">
        <f>IF(ISERROR(VLOOKUP($A41,parlvotes_lh!$A$11:$ZZ$200,186,FALSE))=TRUE,"",IF(VLOOKUP($A41,parlvotes_lh!$A$11:$ZZ$200,186,FALSE)=0,"",VLOOKUP($A41,parlvotes_lh!$A$11:$ZZ$200,186,FALSE)))</f>
        <v/>
      </c>
      <c r="T41" s="170" t="str">
        <f>IF(ISERROR(VLOOKUP($A41,parlvotes_lh!$A$11:$ZZ$200,206,FALSE))=TRUE,"",IF(VLOOKUP($A41,parlvotes_lh!$A$11:$ZZ$200,206,FALSE)=0,"",VLOOKUP($A41,parlvotes_lh!$A$11:$ZZ$200,206,FALSE)))</f>
        <v/>
      </c>
      <c r="U41" s="170" t="str">
        <f>IF(ISERROR(VLOOKUP($A41,parlvotes_lh!$A$11:$ZZ$200,226,FALSE))=TRUE,"",IF(VLOOKUP($A41,parlvotes_lh!$A$11:$ZZ$200,226,FALSE)=0,"",VLOOKUP($A41,parlvotes_lh!$A$11:$ZZ$200,226,FALSE)))</f>
        <v/>
      </c>
      <c r="V41" s="170" t="str">
        <f>IF(ISERROR(VLOOKUP($A41,parlvotes_lh!$A$11:$ZZ$200,246,FALSE))=TRUE,"",IF(VLOOKUP($A41,parlvotes_lh!$A$11:$ZZ$200,246,FALSE)=0,"",VLOOKUP($A41,parlvotes_lh!$A$11:$ZZ$200,246,FALSE)))</f>
        <v/>
      </c>
      <c r="W41" s="170" t="str">
        <f>IF(ISERROR(VLOOKUP($A41,parlvotes_lh!$A$11:$ZZ$200,266,FALSE))=TRUE,"",IF(VLOOKUP($A41,parlvotes_lh!$A$11:$ZZ$200,266,FALSE)=0,"",VLOOKUP($A41,parlvotes_lh!$A$11:$ZZ$200,266,FALSE)))</f>
        <v/>
      </c>
      <c r="X41" s="170" t="str">
        <f>IF(ISERROR(VLOOKUP($A41,parlvotes_lh!$A$11:$ZZ$200,286,FALSE))=TRUE,"",IF(VLOOKUP($A41,parlvotes_lh!$A$11:$ZZ$200,286,FALSE)=0,"",VLOOKUP($A41,parlvotes_lh!$A$11:$ZZ$200,286,FALSE)))</f>
        <v/>
      </c>
      <c r="Y41" s="170" t="str">
        <f>IF(ISERROR(VLOOKUP($A41,parlvotes_lh!$A$11:$ZZ$200,306,FALSE))=TRUE,"",IF(VLOOKUP($A41,parlvotes_lh!$A$11:$ZZ$200,306,FALSE)=0,"",VLOOKUP($A41,parlvotes_lh!$A$11:$ZZ$200,306,FALSE)))</f>
        <v/>
      </c>
      <c r="Z41" s="170" t="str">
        <f>IF(ISERROR(VLOOKUP($A41,parlvotes_lh!$A$11:$ZZ$200,326,FALSE))=TRUE,"",IF(VLOOKUP($A41,parlvotes_lh!$A$11:$ZZ$200,326,FALSE)=0,"",VLOOKUP($A41,parlvotes_lh!$A$11:$ZZ$200,326,FALSE)))</f>
        <v/>
      </c>
      <c r="AA41" s="170" t="str">
        <f>IF(ISERROR(VLOOKUP($A41,parlvotes_lh!$A$11:$ZZ$200,346,FALSE))=TRUE,"",IF(VLOOKUP($A41,parlvotes_lh!$A$11:$ZZ$200,346,FALSE)=0,"",VLOOKUP($A41,parlvotes_lh!$A$11:$ZZ$200,346,FALSE)))</f>
        <v/>
      </c>
      <c r="AB41" s="170" t="str">
        <f>IF(ISERROR(VLOOKUP($A41,parlvotes_lh!$A$11:$ZZ$200,366,FALSE))=TRUE,"",IF(VLOOKUP($A41,parlvotes_lh!$A$11:$ZZ$200,366,FALSE)=0,"",VLOOKUP($A41,parlvotes_lh!$A$11:$ZZ$200,366,FALSE)))</f>
        <v/>
      </c>
      <c r="AC41" s="170" t="str">
        <f>IF(ISERROR(VLOOKUP($A41,parlvotes_lh!$A$11:$ZZ$200,386,FALSE))=TRUE,"",IF(VLOOKUP($A41,parlvotes_lh!$A$11:$ZZ$200,386,FALSE)=0,"",VLOOKUP($A41,parlvotes_lh!$A$11:$ZZ$200,386,FALSE)))</f>
        <v/>
      </c>
    </row>
    <row r="42" spans="1:29" ht="13.5" customHeight="1">
      <c r="A42" s="164" t="str">
        <f>IF(info_parties!A42="","",info_parties!A42)</f>
        <v/>
      </c>
      <c r="B42" s="95" t="str">
        <f>IF(A42="","",MID(info_weblinks!$C$3,32,3))</f>
        <v/>
      </c>
      <c r="C42" s="95" t="str">
        <f>IF(info_parties!G42="","",info_parties!G42)</f>
        <v/>
      </c>
      <c r="D42" s="95" t="str">
        <f>IF(info_parties!K42="","",info_parties!K42)</f>
        <v/>
      </c>
      <c r="E42" s="95" t="str">
        <f>IF(info_parties!H42="","",info_parties!H42)</f>
        <v/>
      </c>
      <c r="F42" s="165" t="str">
        <f t="shared" si="0"/>
        <v/>
      </c>
      <c r="G42" s="166" t="str">
        <f t="shared" si="1"/>
        <v/>
      </c>
      <c r="H42" s="167" t="str">
        <f t="shared" si="2"/>
        <v/>
      </c>
      <c r="I42" s="168" t="str">
        <f t="shared" si="3"/>
        <v/>
      </c>
      <c r="J42" s="169" t="str">
        <f>IF(ISERROR(VLOOKUP($A42,parlvotes_lh!$A$11:$ZZ$200,6,FALSE))=TRUE,"",IF(VLOOKUP($A42,parlvotes_lh!$A$11:$ZZ$200,6,FALSE)=0,"",VLOOKUP($A42,parlvotes_lh!$A$11:$ZZ$200,6,FALSE)))</f>
        <v/>
      </c>
      <c r="K42" s="169" t="str">
        <f>IF(ISERROR(VLOOKUP($A42,parlvotes_lh!$A$11:$ZZ$200,26,FALSE))=TRUE,"",IF(VLOOKUP($A42,parlvotes_lh!$A$11:$ZZ$200,26,FALSE)=0,"",VLOOKUP($A42,parlvotes_lh!$A$11:$ZZ$200,26,FALSE)))</f>
        <v/>
      </c>
      <c r="L42" s="169" t="str">
        <f>IF(ISERROR(VLOOKUP($A42,parlvotes_lh!$A$11:$ZZ$200,46,FALSE))=TRUE,"",IF(VLOOKUP($A42,parlvotes_lh!$A$11:$ZZ$200,46,FALSE)=0,"",VLOOKUP($A42,parlvotes_lh!$A$11:$ZZ$200,46,FALSE)))</f>
        <v/>
      </c>
      <c r="M42" s="169" t="str">
        <f>IF(ISERROR(VLOOKUP($A42,parlvotes_lh!$A$11:$ZZ$200,66,FALSE))=TRUE,"",IF(VLOOKUP($A42,parlvotes_lh!$A$11:$ZZ$200,66,FALSE)=0,"",VLOOKUP($A42,parlvotes_lh!$A$11:$ZZ$200,66,FALSE)))</f>
        <v/>
      </c>
      <c r="N42" s="169" t="str">
        <f>IF(ISERROR(VLOOKUP($A42,parlvotes_lh!$A$11:$ZZ$200,86,FALSE))=TRUE,"",IF(VLOOKUP($A42,parlvotes_lh!$A$11:$ZZ$200,86,FALSE)=0,"",VLOOKUP($A42,parlvotes_lh!$A$11:$ZZ$200,86,FALSE)))</f>
        <v/>
      </c>
      <c r="O42" s="169" t="str">
        <f>IF(ISERROR(VLOOKUP($A42,parlvotes_lh!$A$11:$ZZ$200,106,FALSE))=TRUE,"",IF(VLOOKUP($A42,parlvotes_lh!$A$11:$ZZ$200,106,FALSE)=0,"",VLOOKUP($A42,parlvotes_lh!$A$11:$ZZ$200,106,FALSE)))</f>
        <v/>
      </c>
      <c r="P42" s="169" t="str">
        <f>IF(ISERROR(VLOOKUP($A42,parlvotes_lh!$A$11:$ZZ$200,126,FALSE))=TRUE,"",IF(VLOOKUP($A42,parlvotes_lh!$A$11:$ZZ$200,126,FALSE)=0,"",VLOOKUP($A42,parlvotes_lh!$A$11:$ZZ$200,126,FALSE)))</f>
        <v/>
      </c>
      <c r="Q42" s="170" t="str">
        <f>IF(ISERROR(VLOOKUP($A42,parlvotes_lh!$A$11:$ZZ$200,146,FALSE))=TRUE,"",IF(VLOOKUP($A42,parlvotes_lh!$A$11:$ZZ$200,146,FALSE)=0,"",VLOOKUP($A42,parlvotes_lh!$A$11:$ZZ$200,146,FALSE)))</f>
        <v/>
      </c>
      <c r="R42" s="170" t="str">
        <f>IF(ISERROR(VLOOKUP($A42,parlvotes_lh!$A$11:$ZZ$200,166,FALSE))=TRUE,"",IF(VLOOKUP($A42,parlvotes_lh!$A$11:$ZZ$200,166,FALSE)=0,"",VLOOKUP($A42,parlvotes_lh!$A$11:$ZZ$200,166,FALSE)))</f>
        <v/>
      </c>
      <c r="S42" s="170" t="str">
        <f>IF(ISERROR(VLOOKUP($A42,parlvotes_lh!$A$11:$ZZ$200,186,FALSE))=TRUE,"",IF(VLOOKUP($A42,parlvotes_lh!$A$11:$ZZ$200,186,FALSE)=0,"",VLOOKUP($A42,parlvotes_lh!$A$11:$ZZ$200,186,FALSE)))</f>
        <v/>
      </c>
      <c r="T42" s="170" t="str">
        <f>IF(ISERROR(VLOOKUP($A42,parlvotes_lh!$A$11:$ZZ$200,206,FALSE))=TRUE,"",IF(VLOOKUP($A42,parlvotes_lh!$A$11:$ZZ$200,206,FALSE)=0,"",VLOOKUP($A42,parlvotes_lh!$A$11:$ZZ$200,206,FALSE)))</f>
        <v/>
      </c>
      <c r="U42" s="170" t="str">
        <f>IF(ISERROR(VLOOKUP($A42,parlvotes_lh!$A$11:$ZZ$200,226,FALSE))=TRUE,"",IF(VLOOKUP($A42,parlvotes_lh!$A$11:$ZZ$200,226,FALSE)=0,"",VLOOKUP($A42,parlvotes_lh!$A$11:$ZZ$200,226,FALSE)))</f>
        <v/>
      </c>
      <c r="V42" s="170" t="str">
        <f>IF(ISERROR(VLOOKUP($A42,parlvotes_lh!$A$11:$ZZ$200,246,FALSE))=TRUE,"",IF(VLOOKUP($A42,parlvotes_lh!$A$11:$ZZ$200,246,FALSE)=0,"",VLOOKUP($A42,parlvotes_lh!$A$11:$ZZ$200,246,FALSE)))</f>
        <v/>
      </c>
      <c r="W42" s="170" t="str">
        <f>IF(ISERROR(VLOOKUP($A42,parlvotes_lh!$A$11:$ZZ$200,266,FALSE))=TRUE,"",IF(VLOOKUP($A42,parlvotes_lh!$A$11:$ZZ$200,266,FALSE)=0,"",VLOOKUP($A42,parlvotes_lh!$A$11:$ZZ$200,266,FALSE)))</f>
        <v/>
      </c>
      <c r="X42" s="170" t="str">
        <f>IF(ISERROR(VLOOKUP($A42,parlvotes_lh!$A$11:$ZZ$200,286,FALSE))=TRUE,"",IF(VLOOKUP($A42,parlvotes_lh!$A$11:$ZZ$200,286,FALSE)=0,"",VLOOKUP($A42,parlvotes_lh!$A$11:$ZZ$200,286,FALSE)))</f>
        <v/>
      </c>
      <c r="Y42" s="170" t="str">
        <f>IF(ISERROR(VLOOKUP($A42,parlvotes_lh!$A$11:$ZZ$200,306,FALSE))=TRUE,"",IF(VLOOKUP($A42,parlvotes_lh!$A$11:$ZZ$200,306,FALSE)=0,"",VLOOKUP($A42,parlvotes_lh!$A$11:$ZZ$200,306,FALSE)))</f>
        <v/>
      </c>
      <c r="Z42" s="170" t="str">
        <f>IF(ISERROR(VLOOKUP($A42,parlvotes_lh!$A$11:$ZZ$200,326,FALSE))=TRUE,"",IF(VLOOKUP($A42,parlvotes_lh!$A$11:$ZZ$200,326,FALSE)=0,"",VLOOKUP($A42,parlvotes_lh!$A$11:$ZZ$200,326,FALSE)))</f>
        <v/>
      </c>
      <c r="AA42" s="170" t="str">
        <f>IF(ISERROR(VLOOKUP($A42,parlvotes_lh!$A$11:$ZZ$200,346,FALSE))=TRUE,"",IF(VLOOKUP($A42,parlvotes_lh!$A$11:$ZZ$200,346,FALSE)=0,"",VLOOKUP($A42,parlvotes_lh!$A$11:$ZZ$200,346,FALSE)))</f>
        <v/>
      </c>
      <c r="AB42" s="170" t="str">
        <f>IF(ISERROR(VLOOKUP($A42,parlvotes_lh!$A$11:$ZZ$200,366,FALSE))=TRUE,"",IF(VLOOKUP($A42,parlvotes_lh!$A$11:$ZZ$200,366,FALSE)=0,"",VLOOKUP($A42,parlvotes_lh!$A$11:$ZZ$200,366,FALSE)))</f>
        <v/>
      </c>
      <c r="AC42" s="170" t="str">
        <f>IF(ISERROR(VLOOKUP($A42,parlvotes_lh!$A$11:$ZZ$200,386,FALSE))=TRUE,"",IF(VLOOKUP($A42,parlvotes_lh!$A$11:$ZZ$200,386,FALSE)=0,"",VLOOKUP($A42,parlvotes_lh!$A$11:$ZZ$200,386,FALSE)))</f>
        <v/>
      </c>
    </row>
    <row r="43" spans="1:29" ht="13.5" customHeight="1">
      <c r="A43" s="164" t="str">
        <f>IF(info_parties!A43="","",info_parties!A43)</f>
        <v/>
      </c>
      <c r="B43" s="95" t="str">
        <f>IF(A43="","",MID(info_weblinks!$C$3,32,3))</f>
        <v/>
      </c>
      <c r="C43" s="95" t="str">
        <f>IF(info_parties!G43="","",info_parties!G43)</f>
        <v/>
      </c>
      <c r="D43" s="95" t="str">
        <f>IF(info_parties!K43="","",info_parties!K43)</f>
        <v/>
      </c>
      <c r="E43" s="95" t="str">
        <f>IF(info_parties!H43="","",info_parties!H43)</f>
        <v/>
      </c>
      <c r="F43" s="165" t="str">
        <f t="shared" si="0"/>
        <v/>
      </c>
      <c r="G43" s="166" t="str">
        <f t="shared" si="1"/>
        <v/>
      </c>
      <c r="H43" s="167" t="str">
        <f t="shared" si="2"/>
        <v/>
      </c>
      <c r="I43" s="168" t="str">
        <f t="shared" si="3"/>
        <v/>
      </c>
      <c r="J43" s="169" t="str">
        <f>IF(ISERROR(VLOOKUP($A43,parlvotes_lh!$A$11:$ZZ$200,6,FALSE))=TRUE,"",IF(VLOOKUP($A43,parlvotes_lh!$A$11:$ZZ$200,6,FALSE)=0,"",VLOOKUP($A43,parlvotes_lh!$A$11:$ZZ$200,6,FALSE)))</f>
        <v/>
      </c>
      <c r="K43" s="169" t="str">
        <f>IF(ISERROR(VLOOKUP($A43,parlvotes_lh!$A$11:$ZZ$200,26,FALSE))=TRUE,"",IF(VLOOKUP($A43,parlvotes_lh!$A$11:$ZZ$200,26,FALSE)=0,"",VLOOKUP($A43,parlvotes_lh!$A$11:$ZZ$200,26,FALSE)))</f>
        <v/>
      </c>
      <c r="L43" s="169" t="str">
        <f>IF(ISERROR(VLOOKUP($A43,parlvotes_lh!$A$11:$ZZ$200,46,FALSE))=TRUE,"",IF(VLOOKUP($A43,parlvotes_lh!$A$11:$ZZ$200,46,FALSE)=0,"",VLOOKUP($A43,parlvotes_lh!$A$11:$ZZ$200,46,FALSE)))</f>
        <v/>
      </c>
      <c r="M43" s="169" t="str">
        <f>IF(ISERROR(VLOOKUP($A43,parlvotes_lh!$A$11:$ZZ$200,66,FALSE))=TRUE,"",IF(VLOOKUP($A43,parlvotes_lh!$A$11:$ZZ$200,66,FALSE)=0,"",VLOOKUP($A43,parlvotes_lh!$A$11:$ZZ$200,66,FALSE)))</f>
        <v/>
      </c>
      <c r="N43" s="169" t="str">
        <f>IF(ISERROR(VLOOKUP($A43,parlvotes_lh!$A$11:$ZZ$200,86,FALSE))=TRUE,"",IF(VLOOKUP($A43,parlvotes_lh!$A$11:$ZZ$200,86,FALSE)=0,"",VLOOKUP($A43,parlvotes_lh!$A$11:$ZZ$200,86,FALSE)))</f>
        <v/>
      </c>
      <c r="O43" s="169" t="str">
        <f>IF(ISERROR(VLOOKUP($A43,parlvotes_lh!$A$11:$ZZ$200,106,FALSE))=TRUE,"",IF(VLOOKUP($A43,parlvotes_lh!$A$11:$ZZ$200,106,FALSE)=0,"",VLOOKUP($A43,parlvotes_lh!$A$11:$ZZ$200,106,FALSE)))</f>
        <v/>
      </c>
      <c r="P43" s="169" t="str">
        <f>IF(ISERROR(VLOOKUP($A43,parlvotes_lh!$A$11:$ZZ$200,126,FALSE))=TRUE,"",IF(VLOOKUP($A43,parlvotes_lh!$A$11:$ZZ$200,126,FALSE)=0,"",VLOOKUP($A43,parlvotes_lh!$A$11:$ZZ$200,126,FALSE)))</f>
        <v/>
      </c>
      <c r="Q43" s="170" t="str">
        <f>IF(ISERROR(VLOOKUP($A43,parlvotes_lh!$A$11:$ZZ$200,146,FALSE))=TRUE,"",IF(VLOOKUP($A43,parlvotes_lh!$A$11:$ZZ$200,146,FALSE)=0,"",VLOOKUP($A43,parlvotes_lh!$A$11:$ZZ$200,146,FALSE)))</f>
        <v/>
      </c>
      <c r="R43" s="170" t="str">
        <f>IF(ISERROR(VLOOKUP($A43,parlvotes_lh!$A$11:$ZZ$200,166,FALSE))=TRUE,"",IF(VLOOKUP($A43,parlvotes_lh!$A$11:$ZZ$200,166,FALSE)=0,"",VLOOKUP($A43,parlvotes_lh!$A$11:$ZZ$200,166,FALSE)))</f>
        <v/>
      </c>
      <c r="S43" s="170" t="str">
        <f>IF(ISERROR(VLOOKUP($A43,parlvotes_lh!$A$11:$ZZ$200,186,FALSE))=TRUE,"",IF(VLOOKUP($A43,parlvotes_lh!$A$11:$ZZ$200,186,FALSE)=0,"",VLOOKUP($A43,parlvotes_lh!$A$11:$ZZ$200,186,FALSE)))</f>
        <v/>
      </c>
      <c r="T43" s="170" t="str">
        <f>IF(ISERROR(VLOOKUP($A43,parlvotes_lh!$A$11:$ZZ$200,206,FALSE))=TRUE,"",IF(VLOOKUP($A43,parlvotes_lh!$A$11:$ZZ$200,206,FALSE)=0,"",VLOOKUP($A43,parlvotes_lh!$A$11:$ZZ$200,206,FALSE)))</f>
        <v/>
      </c>
      <c r="U43" s="170" t="str">
        <f>IF(ISERROR(VLOOKUP($A43,parlvotes_lh!$A$11:$ZZ$200,226,FALSE))=TRUE,"",IF(VLOOKUP($A43,parlvotes_lh!$A$11:$ZZ$200,226,FALSE)=0,"",VLOOKUP($A43,parlvotes_lh!$A$11:$ZZ$200,226,FALSE)))</f>
        <v/>
      </c>
      <c r="V43" s="170" t="str">
        <f>IF(ISERROR(VLOOKUP($A43,parlvotes_lh!$A$11:$ZZ$200,246,FALSE))=TRUE,"",IF(VLOOKUP($A43,parlvotes_lh!$A$11:$ZZ$200,246,FALSE)=0,"",VLOOKUP($A43,parlvotes_lh!$A$11:$ZZ$200,246,FALSE)))</f>
        <v/>
      </c>
      <c r="W43" s="170" t="str">
        <f>IF(ISERROR(VLOOKUP($A43,parlvotes_lh!$A$11:$ZZ$200,266,FALSE))=TRUE,"",IF(VLOOKUP($A43,parlvotes_lh!$A$11:$ZZ$200,266,FALSE)=0,"",VLOOKUP($A43,parlvotes_lh!$A$11:$ZZ$200,266,FALSE)))</f>
        <v/>
      </c>
      <c r="X43" s="170" t="str">
        <f>IF(ISERROR(VLOOKUP($A43,parlvotes_lh!$A$11:$ZZ$200,286,FALSE))=TRUE,"",IF(VLOOKUP($A43,parlvotes_lh!$A$11:$ZZ$200,286,FALSE)=0,"",VLOOKUP($A43,parlvotes_lh!$A$11:$ZZ$200,286,FALSE)))</f>
        <v/>
      </c>
      <c r="Y43" s="170" t="str">
        <f>IF(ISERROR(VLOOKUP($A43,parlvotes_lh!$A$11:$ZZ$200,306,FALSE))=TRUE,"",IF(VLOOKUP($A43,parlvotes_lh!$A$11:$ZZ$200,306,FALSE)=0,"",VLOOKUP($A43,parlvotes_lh!$A$11:$ZZ$200,306,FALSE)))</f>
        <v/>
      </c>
      <c r="Z43" s="170" t="str">
        <f>IF(ISERROR(VLOOKUP($A43,parlvotes_lh!$A$11:$ZZ$200,326,FALSE))=TRUE,"",IF(VLOOKUP($A43,parlvotes_lh!$A$11:$ZZ$200,326,FALSE)=0,"",VLOOKUP($A43,parlvotes_lh!$A$11:$ZZ$200,326,FALSE)))</f>
        <v/>
      </c>
      <c r="AA43" s="170" t="str">
        <f>IF(ISERROR(VLOOKUP($A43,parlvotes_lh!$A$11:$ZZ$200,346,FALSE))=TRUE,"",IF(VLOOKUP($A43,parlvotes_lh!$A$11:$ZZ$200,346,FALSE)=0,"",VLOOKUP($A43,parlvotes_lh!$A$11:$ZZ$200,346,FALSE)))</f>
        <v/>
      </c>
      <c r="AB43" s="170" t="str">
        <f>IF(ISERROR(VLOOKUP($A43,parlvotes_lh!$A$11:$ZZ$200,366,FALSE))=TRUE,"",IF(VLOOKUP($A43,parlvotes_lh!$A$11:$ZZ$200,366,FALSE)=0,"",VLOOKUP($A43,parlvotes_lh!$A$11:$ZZ$200,366,FALSE)))</f>
        <v/>
      </c>
      <c r="AC43" s="170" t="str">
        <f>IF(ISERROR(VLOOKUP($A43,parlvotes_lh!$A$11:$ZZ$200,386,FALSE))=TRUE,"",IF(VLOOKUP($A43,parlvotes_lh!$A$11:$ZZ$200,386,FALSE)=0,"",VLOOKUP($A43,parlvotes_lh!$A$11:$ZZ$200,386,FALSE)))</f>
        <v/>
      </c>
    </row>
    <row r="44" spans="1:29" ht="13.5" customHeight="1">
      <c r="A44" s="164" t="str">
        <f>IF(info_parties!A44="","",info_parties!A44)</f>
        <v/>
      </c>
      <c r="B44" s="95" t="str">
        <f>IF(A44="","",MID(info_weblinks!$C$3,32,3))</f>
        <v/>
      </c>
      <c r="C44" s="95" t="str">
        <f>IF(info_parties!G44="","",info_parties!G44)</f>
        <v/>
      </c>
      <c r="D44" s="95" t="str">
        <f>IF(info_parties!K44="","",info_parties!K44)</f>
        <v/>
      </c>
      <c r="E44" s="95" t="str">
        <f>IF(info_parties!H44="","",info_parties!H44)</f>
        <v/>
      </c>
      <c r="F44" s="165" t="str">
        <f t="shared" si="0"/>
        <v/>
      </c>
      <c r="G44" s="166" t="str">
        <f t="shared" si="1"/>
        <v/>
      </c>
      <c r="H44" s="167" t="str">
        <f t="shared" si="2"/>
        <v/>
      </c>
      <c r="I44" s="168" t="str">
        <f t="shared" si="3"/>
        <v/>
      </c>
      <c r="J44" s="169" t="str">
        <f>IF(ISERROR(VLOOKUP($A44,parlvotes_lh!$A$11:$ZZ$200,6,FALSE))=TRUE,"",IF(VLOOKUP($A44,parlvotes_lh!$A$11:$ZZ$200,6,FALSE)=0,"",VLOOKUP($A44,parlvotes_lh!$A$11:$ZZ$200,6,FALSE)))</f>
        <v/>
      </c>
      <c r="K44" s="169" t="str">
        <f>IF(ISERROR(VLOOKUP($A44,parlvotes_lh!$A$11:$ZZ$200,26,FALSE))=TRUE,"",IF(VLOOKUP($A44,parlvotes_lh!$A$11:$ZZ$200,26,FALSE)=0,"",VLOOKUP($A44,parlvotes_lh!$A$11:$ZZ$200,26,FALSE)))</f>
        <v/>
      </c>
      <c r="L44" s="169" t="str">
        <f>IF(ISERROR(VLOOKUP($A44,parlvotes_lh!$A$11:$ZZ$200,46,FALSE))=TRUE,"",IF(VLOOKUP($A44,parlvotes_lh!$A$11:$ZZ$200,46,FALSE)=0,"",VLOOKUP($A44,parlvotes_lh!$A$11:$ZZ$200,46,FALSE)))</f>
        <v/>
      </c>
      <c r="M44" s="169" t="str">
        <f>IF(ISERROR(VLOOKUP($A44,parlvotes_lh!$A$11:$ZZ$200,66,FALSE))=TRUE,"",IF(VLOOKUP($A44,parlvotes_lh!$A$11:$ZZ$200,66,FALSE)=0,"",VLOOKUP($A44,parlvotes_lh!$A$11:$ZZ$200,66,FALSE)))</f>
        <v/>
      </c>
      <c r="N44" s="169" t="str">
        <f>IF(ISERROR(VLOOKUP($A44,parlvotes_lh!$A$11:$ZZ$200,86,FALSE))=TRUE,"",IF(VLOOKUP($A44,parlvotes_lh!$A$11:$ZZ$200,86,FALSE)=0,"",VLOOKUP($A44,parlvotes_lh!$A$11:$ZZ$200,86,FALSE)))</f>
        <v/>
      </c>
      <c r="O44" s="169" t="str">
        <f>IF(ISERROR(VLOOKUP($A44,parlvotes_lh!$A$11:$ZZ$200,106,FALSE))=TRUE,"",IF(VLOOKUP($A44,parlvotes_lh!$A$11:$ZZ$200,106,FALSE)=0,"",VLOOKUP($A44,parlvotes_lh!$A$11:$ZZ$200,106,FALSE)))</f>
        <v/>
      </c>
      <c r="P44" s="169" t="str">
        <f>IF(ISERROR(VLOOKUP($A44,parlvotes_lh!$A$11:$ZZ$200,126,FALSE))=TRUE,"",IF(VLOOKUP($A44,parlvotes_lh!$A$11:$ZZ$200,126,FALSE)=0,"",VLOOKUP($A44,parlvotes_lh!$A$11:$ZZ$200,126,FALSE)))</f>
        <v/>
      </c>
      <c r="Q44" s="170" t="str">
        <f>IF(ISERROR(VLOOKUP($A44,parlvotes_lh!$A$11:$ZZ$200,146,FALSE))=TRUE,"",IF(VLOOKUP($A44,parlvotes_lh!$A$11:$ZZ$200,146,FALSE)=0,"",VLOOKUP($A44,parlvotes_lh!$A$11:$ZZ$200,146,FALSE)))</f>
        <v/>
      </c>
      <c r="R44" s="170" t="str">
        <f>IF(ISERROR(VLOOKUP($A44,parlvotes_lh!$A$11:$ZZ$200,166,FALSE))=TRUE,"",IF(VLOOKUP($A44,parlvotes_lh!$A$11:$ZZ$200,166,FALSE)=0,"",VLOOKUP($A44,parlvotes_lh!$A$11:$ZZ$200,166,FALSE)))</f>
        <v/>
      </c>
      <c r="S44" s="170" t="str">
        <f>IF(ISERROR(VLOOKUP($A44,parlvotes_lh!$A$11:$ZZ$200,186,FALSE))=TRUE,"",IF(VLOOKUP($A44,parlvotes_lh!$A$11:$ZZ$200,186,FALSE)=0,"",VLOOKUP($A44,parlvotes_lh!$A$11:$ZZ$200,186,FALSE)))</f>
        <v/>
      </c>
      <c r="T44" s="170" t="str">
        <f>IF(ISERROR(VLOOKUP($A44,parlvotes_lh!$A$11:$ZZ$200,206,FALSE))=TRUE,"",IF(VLOOKUP($A44,parlvotes_lh!$A$11:$ZZ$200,206,FALSE)=0,"",VLOOKUP($A44,parlvotes_lh!$A$11:$ZZ$200,206,FALSE)))</f>
        <v/>
      </c>
      <c r="U44" s="170" t="str">
        <f>IF(ISERROR(VLOOKUP($A44,parlvotes_lh!$A$11:$ZZ$200,226,FALSE))=TRUE,"",IF(VLOOKUP($A44,parlvotes_lh!$A$11:$ZZ$200,226,FALSE)=0,"",VLOOKUP($A44,parlvotes_lh!$A$11:$ZZ$200,226,FALSE)))</f>
        <v/>
      </c>
      <c r="V44" s="170" t="str">
        <f>IF(ISERROR(VLOOKUP($A44,parlvotes_lh!$A$11:$ZZ$200,246,FALSE))=TRUE,"",IF(VLOOKUP($A44,parlvotes_lh!$A$11:$ZZ$200,246,FALSE)=0,"",VLOOKUP($A44,parlvotes_lh!$A$11:$ZZ$200,246,FALSE)))</f>
        <v/>
      </c>
      <c r="W44" s="170" t="str">
        <f>IF(ISERROR(VLOOKUP($A44,parlvotes_lh!$A$11:$ZZ$200,266,FALSE))=TRUE,"",IF(VLOOKUP($A44,parlvotes_lh!$A$11:$ZZ$200,266,FALSE)=0,"",VLOOKUP($A44,parlvotes_lh!$A$11:$ZZ$200,266,FALSE)))</f>
        <v/>
      </c>
      <c r="X44" s="170" t="str">
        <f>IF(ISERROR(VLOOKUP($A44,parlvotes_lh!$A$11:$ZZ$200,286,FALSE))=TRUE,"",IF(VLOOKUP($A44,parlvotes_lh!$A$11:$ZZ$200,286,FALSE)=0,"",VLOOKUP($A44,parlvotes_lh!$A$11:$ZZ$200,286,FALSE)))</f>
        <v/>
      </c>
      <c r="Y44" s="170" t="str">
        <f>IF(ISERROR(VLOOKUP($A44,parlvotes_lh!$A$11:$ZZ$200,306,FALSE))=TRUE,"",IF(VLOOKUP($A44,parlvotes_lh!$A$11:$ZZ$200,306,FALSE)=0,"",VLOOKUP($A44,parlvotes_lh!$A$11:$ZZ$200,306,FALSE)))</f>
        <v/>
      </c>
      <c r="Z44" s="170" t="str">
        <f>IF(ISERROR(VLOOKUP($A44,parlvotes_lh!$A$11:$ZZ$200,326,FALSE))=TRUE,"",IF(VLOOKUP($A44,parlvotes_lh!$A$11:$ZZ$200,326,FALSE)=0,"",VLOOKUP($A44,parlvotes_lh!$A$11:$ZZ$200,326,FALSE)))</f>
        <v/>
      </c>
      <c r="AA44" s="170" t="str">
        <f>IF(ISERROR(VLOOKUP($A44,parlvotes_lh!$A$11:$ZZ$200,346,FALSE))=TRUE,"",IF(VLOOKUP($A44,parlvotes_lh!$A$11:$ZZ$200,346,FALSE)=0,"",VLOOKUP($A44,parlvotes_lh!$A$11:$ZZ$200,346,FALSE)))</f>
        <v/>
      </c>
      <c r="AB44" s="170" t="str">
        <f>IF(ISERROR(VLOOKUP($A44,parlvotes_lh!$A$11:$ZZ$200,366,FALSE))=TRUE,"",IF(VLOOKUP($A44,parlvotes_lh!$A$11:$ZZ$200,366,FALSE)=0,"",VLOOKUP($A44,parlvotes_lh!$A$11:$ZZ$200,366,FALSE)))</f>
        <v/>
      </c>
      <c r="AC44" s="170" t="str">
        <f>IF(ISERROR(VLOOKUP($A44,parlvotes_lh!$A$11:$ZZ$200,386,FALSE))=TRUE,"",IF(VLOOKUP($A44,parlvotes_lh!$A$11:$ZZ$200,386,FALSE)=0,"",VLOOKUP($A44,parlvotes_lh!$A$11:$ZZ$200,386,FALSE)))</f>
        <v/>
      </c>
    </row>
    <row r="45" spans="1:29" ht="13.5" customHeight="1">
      <c r="A45" s="164" t="str">
        <f>IF(info_parties!A45="","",info_parties!A45)</f>
        <v/>
      </c>
      <c r="B45" s="95" t="str">
        <f>IF(A45="","",MID(info_weblinks!$C$3,32,3))</f>
        <v/>
      </c>
      <c r="C45" s="95" t="str">
        <f>IF(info_parties!G45="","",info_parties!G45)</f>
        <v/>
      </c>
      <c r="D45" s="95" t="str">
        <f>IF(info_parties!K45="","",info_parties!K45)</f>
        <v/>
      </c>
      <c r="E45" s="95" t="str">
        <f>IF(info_parties!H45="","",info_parties!H45)</f>
        <v/>
      </c>
      <c r="F45" s="165" t="str">
        <f t="shared" si="0"/>
        <v/>
      </c>
      <c r="G45" s="166" t="str">
        <f t="shared" si="1"/>
        <v/>
      </c>
      <c r="H45" s="167" t="str">
        <f t="shared" si="2"/>
        <v/>
      </c>
      <c r="I45" s="168" t="str">
        <f t="shared" si="3"/>
        <v/>
      </c>
      <c r="J45" s="169" t="str">
        <f>IF(ISERROR(VLOOKUP($A45,parlvotes_lh!$A$11:$ZZ$200,6,FALSE))=TRUE,"",IF(VLOOKUP($A45,parlvotes_lh!$A$11:$ZZ$200,6,FALSE)=0,"",VLOOKUP($A45,parlvotes_lh!$A$11:$ZZ$200,6,FALSE)))</f>
        <v/>
      </c>
      <c r="K45" s="169" t="str">
        <f>IF(ISERROR(VLOOKUP($A45,parlvotes_lh!$A$11:$ZZ$200,26,FALSE))=TRUE,"",IF(VLOOKUP($A45,parlvotes_lh!$A$11:$ZZ$200,26,FALSE)=0,"",VLOOKUP($A45,parlvotes_lh!$A$11:$ZZ$200,26,FALSE)))</f>
        <v/>
      </c>
      <c r="L45" s="169" t="str">
        <f>IF(ISERROR(VLOOKUP($A45,parlvotes_lh!$A$11:$ZZ$200,46,FALSE))=TRUE,"",IF(VLOOKUP($A45,parlvotes_lh!$A$11:$ZZ$200,46,FALSE)=0,"",VLOOKUP($A45,parlvotes_lh!$A$11:$ZZ$200,46,FALSE)))</f>
        <v/>
      </c>
      <c r="M45" s="169" t="str">
        <f>IF(ISERROR(VLOOKUP($A45,parlvotes_lh!$A$11:$ZZ$200,66,FALSE))=TRUE,"",IF(VLOOKUP($A45,parlvotes_lh!$A$11:$ZZ$200,66,FALSE)=0,"",VLOOKUP($A45,parlvotes_lh!$A$11:$ZZ$200,66,FALSE)))</f>
        <v/>
      </c>
      <c r="N45" s="169" t="str">
        <f>IF(ISERROR(VLOOKUP($A45,parlvotes_lh!$A$11:$ZZ$200,86,FALSE))=TRUE,"",IF(VLOOKUP($A45,parlvotes_lh!$A$11:$ZZ$200,86,FALSE)=0,"",VLOOKUP($A45,parlvotes_lh!$A$11:$ZZ$200,86,FALSE)))</f>
        <v/>
      </c>
      <c r="O45" s="169" t="str">
        <f>IF(ISERROR(VLOOKUP($A45,parlvotes_lh!$A$11:$ZZ$200,106,FALSE))=TRUE,"",IF(VLOOKUP($A45,parlvotes_lh!$A$11:$ZZ$200,106,FALSE)=0,"",VLOOKUP($A45,parlvotes_lh!$A$11:$ZZ$200,106,FALSE)))</f>
        <v/>
      </c>
      <c r="P45" s="169" t="str">
        <f>IF(ISERROR(VLOOKUP($A45,parlvotes_lh!$A$11:$ZZ$200,126,FALSE))=TRUE,"",IF(VLOOKUP($A45,parlvotes_lh!$A$11:$ZZ$200,126,FALSE)=0,"",VLOOKUP($A45,parlvotes_lh!$A$11:$ZZ$200,126,FALSE)))</f>
        <v/>
      </c>
      <c r="Q45" s="170" t="str">
        <f>IF(ISERROR(VLOOKUP($A45,parlvotes_lh!$A$11:$ZZ$200,146,FALSE))=TRUE,"",IF(VLOOKUP($A45,parlvotes_lh!$A$11:$ZZ$200,146,FALSE)=0,"",VLOOKUP($A45,parlvotes_lh!$A$11:$ZZ$200,146,FALSE)))</f>
        <v/>
      </c>
      <c r="R45" s="170" t="str">
        <f>IF(ISERROR(VLOOKUP($A45,parlvotes_lh!$A$11:$ZZ$200,166,FALSE))=TRUE,"",IF(VLOOKUP($A45,parlvotes_lh!$A$11:$ZZ$200,166,FALSE)=0,"",VLOOKUP($A45,parlvotes_lh!$A$11:$ZZ$200,166,FALSE)))</f>
        <v/>
      </c>
      <c r="S45" s="170" t="str">
        <f>IF(ISERROR(VLOOKUP($A45,parlvotes_lh!$A$11:$ZZ$200,186,FALSE))=TRUE,"",IF(VLOOKUP($A45,parlvotes_lh!$A$11:$ZZ$200,186,FALSE)=0,"",VLOOKUP($A45,parlvotes_lh!$A$11:$ZZ$200,186,FALSE)))</f>
        <v/>
      </c>
      <c r="T45" s="170" t="str">
        <f>IF(ISERROR(VLOOKUP($A45,parlvotes_lh!$A$11:$ZZ$200,206,FALSE))=TRUE,"",IF(VLOOKUP($A45,parlvotes_lh!$A$11:$ZZ$200,206,FALSE)=0,"",VLOOKUP($A45,parlvotes_lh!$A$11:$ZZ$200,206,FALSE)))</f>
        <v/>
      </c>
      <c r="U45" s="170" t="str">
        <f>IF(ISERROR(VLOOKUP($A45,parlvotes_lh!$A$11:$ZZ$200,226,FALSE))=TRUE,"",IF(VLOOKUP($A45,parlvotes_lh!$A$11:$ZZ$200,226,FALSE)=0,"",VLOOKUP($A45,parlvotes_lh!$A$11:$ZZ$200,226,FALSE)))</f>
        <v/>
      </c>
      <c r="V45" s="170" t="str">
        <f>IF(ISERROR(VLOOKUP($A45,parlvotes_lh!$A$11:$ZZ$200,246,FALSE))=TRUE,"",IF(VLOOKUP($A45,parlvotes_lh!$A$11:$ZZ$200,246,FALSE)=0,"",VLOOKUP($A45,parlvotes_lh!$A$11:$ZZ$200,246,FALSE)))</f>
        <v/>
      </c>
      <c r="W45" s="170" t="str">
        <f>IF(ISERROR(VLOOKUP($A45,parlvotes_lh!$A$11:$ZZ$200,266,FALSE))=TRUE,"",IF(VLOOKUP($A45,parlvotes_lh!$A$11:$ZZ$200,266,FALSE)=0,"",VLOOKUP($A45,parlvotes_lh!$A$11:$ZZ$200,266,FALSE)))</f>
        <v/>
      </c>
      <c r="X45" s="170" t="str">
        <f>IF(ISERROR(VLOOKUP($A45,parlvotes_lh!$A$11:$ZZ$200,286,FALSE))=TRUE,"",IF(VLOOKUP($A45,parlvotes_lh!$A$11:$ZZ$200,286,FALSE)=0,"",VLOOKUP($A45,parlvotes_lh!$A$11:$ZZ$200,286,FALSE)))</f>
        <v/>
      </c>
      <c r="Y45" s="170" t="str">
        <f>IF(ISERROR(VLOOKUP($A45,parlvotes_lh!$A$11:$ZZ$200,306,FALSE))=TRUE,"",IF(VLOOKUP($A45,parlvotes_lh!$A$11:$ZZ$200,306,FALSE)=0,"",VLOOKUP($A45,parlvotes_lh!$A$11:$ZZ$200,306,FALSE)))</f>
        <v/>
      </c>
      <c r="Z45" s="170" t="str">
        <f>IF(ISERROR(VLOOKUP($A45,parlvotes_lh!$A$11:$ZZ$200,326,FALSE))=TRUE,"",IF(VLOOKUP($A45,parlvotes_lh!$A$11:$ZZ$200,326,FALSE)=0,"",VLOOKUP($A45,parlvotes_lh!$A$11:$ZZ$200,326,FALSE)))</f>
        <v/>
      </c>
      <c r="AA45" s="170" t="str">
        <f>IF(ISERROR(VLOOKUP($A45,parlvotes_lh!$A$11:$ZZ$200,346,FALSE))=TRUE,"",IF(VLOOKUP($A45,parlvotes_lh!$A$11:$ZZ$200,346,FALSE)=0,"",VLOOKUP($A45,parlvotes_lh!$A$11:$ZZ$200,346,FALSE)))</f>
        <v/>
      </c>
      <c r="AB45" s="170" t="str">
        <f>IF(ISERROR(VLOOKUP($A45,parlvotes_lh!$A$11:$ZZ$200,366,FALSE))=TRUE,"",IF(VLOOKUP($A45,parlvotes_lh!$A$11:$ZZ$200,366,FALSE)=0,"",VLOOKUP($A45,parlvotes_lh!$A$11:$ZZ$200,366,FALSE)))</f>
        <v/>
      </c>
      <c r="AC45" s="170" t="str">
        <f>IF(ISERROR(VLOOKUP($A45,parlvotes_lh!$A$11:$ZZ$200,386,FALSE))=TRUE,"",IF(VLOOKUP($A45,parlvotes_lh!$A$11:$ZZ$200,386,FALSE)=0,"",VLOOKUP($A45,parlvotes_lh!$A$11:$ZZ$200,386,FALSE)))</f>
        <v/>
      </c>
    </row>
    <row r="46" spans="1:29" ht="13.5" customHeight="1">
      <c r="A46" s="164" t="str">
        <f>IF(info_parties!A46="","",info_parties!A46)</f>
        <v/>
      </c>
      <c r="B46" s="95" t="str">
        <f>IF(A46="","",MID(info_weblinks!$C$3,32,3))</f>
        <v/>
      </c>
      <c r="C46" s="95" t="str">
        <f>IF(info_parties!G46="","",info_parties!G46)</f>
        <v/>
      </c>
      <c r="D46" s="95" t="str">
        <f>IF(info_parties!K46="","",info_parties!K46)</f>
        <v/>
      </c>
      <c r="E46" s="95" t="str">
        <f>IF(info_parties!H46="","",info_parties!H46)</f>
        <v/>
      </c>
      <c r="F46" s="165" t="str">
        <f t="shared" si="0"/>
        <v/>
      </c>
      <c r="G46" s="166" t="str">
        <f t="shared" si="1"/>
        <v/>
      </c>
      <c r="H46" s="167" t="str">
        <f t="shared" si="2"/>
        <v/>
      </c>
      <c r="I46" s="168" t="str">
        <f t="shared" si="3"/>
        <v/>
      </c>
      <c r="J46" s="169" t="str">
        <f>IF(ISERROR(VLOOKUP($A46,parlvotes_lh!$A$11:$ZZ$200,6,FALSE))=TRUE,"",IF(VLOOKUP($A46,parlvotes_lh!$A$11:$ZZ$200,6,FALSE)=0,"",VLOOKUP($A46,parlvotes_lh!$A$11:$ZZ$200,6,FALSE)))</f>
        <v/>
      </c>
      <c r="K46" s="169" t="str">
        <f>IF(ISERROR(VLOOKUP($A46,parlvotes_lh!$A$11:$ZZ$200,26,FALSE))=TRUE,"",IF(VLOOKUP($A46,parlvotes_lh!$A$11:$ZZ$200,26,FALSE)=0,"",VLOOKUP($A46,parlvotes_lh!$A$11:$ZZ$200,26,FALSE)))</f>
        <v/>
      </c>
      <c r="L46" s="169" t="str">
        <f>IF(ISERROR(VLOOKUP($A46,parlvotes_lh!$A$11:$ZZ$200,46,FALSE))=TRUE,"",IF(VLOOKUP($A46,parlvotes_lh!$A$11:$ZZ$200,46,FALSE)=0,"",VLOOKUP($A46,parlvotes_lh!$A$11:$ZZ$200,46,FALSE)))</f>
        <v/>
      </c>
      <c r="M46" s="169" t="str">
        <f>IF(ISERROR(VLOOKUP($A46,parlvotes_lh!$A$11:$ZZ$200,66,FALSE))=TRUE,"",IF(VLOOKUP($A46,parlvotes_lh!$A$11:$ZZ$200,66,FALSE)=0,"",VLOOKUP($A46,parlvotes_lh!$A$11:$ZZ$200,66,FALSE)))</f>
        <v/>
      </c>
      <c r="N46" s="169" t="str">
        <f>IF(ISERROR(VLOOKUP($A46,parlvotes_lh!$A$11:$ZZ$200,86,FALSE))=TRUE,"",IF(VLOOKUP($A46,parlvotes_lh!$A$11:$ZZ$200,86,FALSE)=0,"",VLOOKUP($A46,parlvotes_lh!$A$11:$ZZ$200,86,FALSE)))</f>
        <v/>
      </c>
      <c r="O46" s="169" t="str">
        <f>IF(ISERROR(VLOOKUP($A46,parlvotes_lh!$A$11:$ZZ$200,106,FALSE))=TRUE,"",IF(VLOOKUP($A46,parlvotes_lh!$A$11:$ZZ$200,106,FALSE)=0,"",VLOOKUP($A46,parlvotes_lh!$A$11:$ZZ$200,106,FALSE)))</f>
        <v/>
      </c>
      <c r="P46" s="169" t="str">
        <f>IF(ISERROR(VLOOKUP($A46,parlvotes_lh!$A$11:$ZZ$200,126,FALSE))=TRUE,"",IF(VLOOKUP($A46,parlvotes_lh!$A$11:$ZZ$200,126,FALSE)=0,"",VLOOKUP($A46,parlvotes_lh!$A$11:$ZZ$200,126,FALSE)))</f>
        <v/>
      </c>
      <c r="Q46" s="170" t="str">
        <f>IF(ISERROR(VLOOKUP($A46,parlvotes_lh!$A$11:$ZZ$200,146,FALSE))=TRUE,"",IF(VLOOKUP($A46,parlvotes_lh!$A$11:$ZZ$200,146,FALSE)=0,"",VLOOKUP($A46,parlvotes_lh!$A$11:$ZZ$200,146,FALSE)))</f>
        <v/>
      </c>
      <c r="R46" s="170" t="str">
        <f>IF(ISERROR(VLOOKUP($A46,parlvotes_lh!$A$11:$ZZ$200,166,FALSE))=TRUE,"",IF(VLOOKUP($A46,parlvotes_lh!$A$11:$ZZ$200,166,FALSE)=0,"",VLOOKUP($A46,parlvotes_lh!$A$11:$ZZ$200,166,FALSE)))</f>
        <v/>
      </c>
      <c r="S46" s="170" t="str">
        <f>IF(ISERROR(VLOOKUP($A46,parlvotes_lh!$A$11:$ZZ$200,186,FALSE))=TRUE,"",IF(VLOOKUP($A46,parlvotes_lh!$A$11:$ZZ$200,186,FALSE)=0,"",VLOOKUP($A46,parlvotes_lh!$A$11:$ZZ$200,186,FALSE)))</f>
        <v/>
      </c>
      <c r="T46" s="170" t="str">
        <f>IF(ISERROR(VLOOKUP($A46,parlvotes_lh!$A$11:$ZZ$200,206,FALSE))=TRUE,"",IF(VLOOKUP($A46,parlvotes_lh!$A$11:$ZZ$200,206,FALSE)=0,"",VLOOKUP($A46,parlvotes_lh!$A$11:$ZZ$200,206,FALSE)))</f>
        <v/>
      </c>
      <c r="U46" s="170" t="str">
        <f>IF(ISERROR(VLOOKUP($A46,parlvotes_lh!$A$11:$ZZ$200,226,FALSE))=TRUE,"",IF(VLOOKUP($A46,parlvotes_lh!$A$11:$ZZ$200,226,FALSE)=0,"",VLOOKUP($A46,parlvotes_lh!$A$11:$ZZ$200,226,FALSE)))</f>
        <v/>
      </c>
      <c r="V46" s="170" t="str">
        <f>IF(ISERROR(VLOOKUP($A46,parlvotes_lh!$A$11:$ZZ$200,246,FALSE))=TRUE,"",IF(VLOOKUP($A46,parlvotes_lh!$A$11:$ZZ$200,246,FALSE)=0,"",VLOOKUP($A46,parlvotes_lh!$A$11:$ZZ$200,246,FALSE)))</f>
        <v/>
      </c>
      <c r="W46" s="170" t="str">
        <f>IF(ISERROR(VLOOKUP($A46,parlvotes_lh!$A$11:$ZZ$200,266,FALSE))=TRUE,"",IF(VLOOKUP($A46,parlvotes_lh!$A$11:$ZZ$200,266,FALSE)=0,"",VLOOKUP($A46,parlvotes_lh!$A$11:$ZZ$200,266,FALSE)))</f>
        <v/>
      </c>
      <c r="X46" s="170" t="str">
        <f>IF(ISERROR(VLOOKUP($A46,parlvotes_lh!$A$11:$ZZ$200,286,FALSE))=TRUE,"",IF(VLOOKUP($A46,parlvotes_lh!$A$11:$ZZ$200,286,FALSE)=0,"",VLOOKUP($A46,parlvotes_lh!$A$11:$ZZ$200,286,FALSE)))</f>
        <v/>
      </c>
      <c r="Y46" s="170" t="str">
        <f>IF(ISERROR(VLOOKUP($A46,parlvotes_lh!$A$11:$ZZ$200,306,FALSE))=TRUE,"",IF(VLOOKUP($A46,parlvotes_lh!$A$11:$ZZ$200,306,FALSE)=0,"",VLOOKUP($A46,parlvotes_lh!$A$11:$ZZ$200,306,FALSE)))</f>
        <v/>
      </c>
      <c r="Z46" s="170" t="str">
        <f>IF(ISERROR(VLOOKUP($A46,parlvotes_lh!$A$11:$ZZ$200,326,FALSE))=TRUE,"",IF(VLOOKUP($A46,parlvotes_lh!$A$11:$ZZ$200,326,FALSE)=0,"",VLOOKUP($A46,parlvotes_lh!$A$11:$ZZ$200,326,FALSE)))</f>
        <v/>
      </c>
      <c r="AA46" s="170" t="str">
        <f>IF(ISERROR(VLOOKUP($A46,parlvotes_lh!$A$11:$ZZ$200,346,FALSE))=TRUE,"",IF(VLOOKUP($A46,parlvotes_lh!$A$11:$ZZ$200,346,FALSE)=0,"",VLOOKUP($A46,parlvotes_lh!$A$11:$ZZ$200,346,FALSE)))</f>
        <v/>
      </c>
      <c r="AB46" s="170" t="str">
        <f>IF(ISERROR(VLOOKUP($A46,parlvotes_lh!$A$11:$ZZ$200,366,FALSE))=TRUE,"",IF(VLOOKUP($A46,parlvotes_lh!$A$11:$ZZ$200,366,FALSE)=0,"",VLOOKUP($A46,parlvotes_lh!$A$11:$ZZ$200,366,FALSE)))</f>
        <v/>
      </c>
      <c r="AC46" s="170" t="str">
        <f>IF(ISERROR(VLOOKUP($A46,parlvotes_lh!$A$11:$ZZ$200,386,FALSE))=TRUE,"",IF(VLOOKUP($A46,parlvotes_lh!$A$11:$ZZ$200,386,FALSE)=0,"",VLOOKUP($A46,parlvotes_lh!$A$11:$ZZ$200,386,FALSE)))</f>
        <v/>
      </c>
    </row>
    <row r="47" spans="1:29" ht="13.5" customHeight="1">
      <c r="A47" s="164" t="str">
        <f>IF(info_parties!A47="","",info_parties!A47)</f>
        <v/>
      </c>
      <c r="B47" s="95" t="str">
        <f>IF(A47="","",MID(info_weblinks!$C$3,32,3))</f>
        <v/>
      </c>
      <c r="C47" s="95" t="str">
        <f>IF(info_parties!G47="","",info_parties!G47)</f>
        <v/>
      </c>
      <c r="D47" s="95" t="str">
        <f>IF(info_parties!K47="","",info_parties!K47)</f>
        <v/>
      </c>
      <c r="E47" s="95" t="str">
        <f>IF(info_parties!H47="","",info_parties!H47)</f>
        <v/>
      </c>
      <c r="F47" s="165" t="str">
        <f t="shared" si="0"/>
        <v/>
      </c>
      <c r="G47" s="166" t="str">
        <f t="shared" si="1"/>
        <v/>
      </c>
      <c r="H47" s="167" t="str">
        <f t="shared" si="2"/>
        <v/>
      </c>
      <c r="I47" s="168" t="str">
        <f t="shared" si="3"/>
        <v/>
      </c>
      <c r="J47" s="169" t="str">
        <f>IF(ISERROR(VLOOKUP($A47,parlvotes_lh!$A$11:$ZZ$200,6,FALSE))=TRUE,"",IF(VLOOKUP($A47,parlvotes_lh!$A$11:$ZZ$200,6,FALSE)=0,"",VLOOKUP($A47,parlvotes_lh!$A$11:$ZZ$200,6,FALSE)))</f>
        <v/>
      </c>
      <c r="K47" s="169" t="str">
        <f>IF(ISERROR(VLOOKUP($A47,parlvotes_lh!$A$11:$ZZ$200,26,FALSE))=TRUE,"",IF(VLOOKUP($A47,parlvotes_lh!$A$11:$ZZ$200,26,FALSE)=0,"",VLOOKUP($A47,parlvotes_lh!$A$11:$ZZ$200,26,FALSE)))</f>
        <v/>
      </c>
      <c r="L47" s="169" t="str">
        <f>IF(ISERROR(VLOOKUP($A47,parlvotes_lh!$A$11:$ZZ$200,46,FALSE))=TRUE,"",IF(VLOOKUP($A47,parlvotes_lh!$A$11:$ZZ$200,46,FALSE)=0,"",VLOOKUP($A47,parlvotes_lh!$A$11:$ZZ$200,46,FALSE)))</f>
        <v/>
      </c>
      <c r="M47" s="169" t="str">
        <f>IF(ISERROR(VLOOKUP($A47,parlvotes_lh!$A$11:$ZZ$200,66,FALSE))=TRUE,"",IF(VLOOKUP($A47,parlvotes_lh!$A$11:$ZZ$200,66,FALSE)=0,"",VLOOKUP($A47,parlvotes_lh!$A$11:$ZZ$200,66,FALSE)))</f>
        <v/>
      </c>
      <c r="N47" s="169" t="str">
        <f>IF(ISERROR(VLOOKUP($A47,parlvotes_lh!$A$11:$ZZ$200,86,FALSE))=TRUE,"",IF(VLOOKUP($A47,parlvotes_lh!$A$11:$ZZ$200,86,FALSE)=0,"",VLOOKUP($A47,parlvotes_lh!$A$11:$ZZ$200,86,FALSE)))</f>
        <v/>
      </c>
      <c r="O47" s="169" t="str">
        <f>IF(ISERROR(VLOOKUP($A47,parlvotes_lh!$A$11:$ZZ$200,106,FALSE))=TRUE,"",IF(VLOOKUP($A47,parlvotes_lh!$A$11:$ZZ$200,106,FALSE)=0,"",VLOOKUP($A47,parlvotes_lh!$A$11:$ZZ$200,106,FALSE)))</f>
        <v/>
      </c>
      <c r="P47" s="169" t="str">
        <f>IF(ISERROR(VLOOKUP($A47,parlvotes_lh!$A$11:$ZZ$200,126,FALSE))=TRUE,"",IF(VLOOKUP($A47,parlvotes_lh!$A$11:$ZZ$200,126,FALSE)=0,"",VLOOKUP($A47,parlvotes_lh!$A$11:$ZZ$200,126,FALSE)))</f>
        <v/>
      </c>
      <c r="Q47" s="170" t="str">
        <f>IF(ISERROR(VLOOKUP($A47,parlvotes_lh!$A$11:$ZZ$200,146,FALSE))=TRUE,"",IF(VLOOKUP($A47,parlvotes_lh!$A$11:$ZZ$200,146,FALSE)=0,"",VLOOKUP($A47,parlvotes_lh!$A$11:$ZZ$200,146,FALSE)))</f>
        <v/>
      </c>
      <c r="R47" s="170" t="str">
        <f>IF(ISERROR(VLOOKUP($A47,parlvotes_lh!$A$11:$ZZ$200,166,FALSE))=TRUE,"",IF(VLOOKUP($A47,parlvotes_lh!$A$11:$ZZ$200,166,FALSE)=0,"",VLOOKUP($A47,parlvotes_lh!$A$11:$ZZ$200,166,FALSE)))</f>
        <v/>
      </c>
      <c r="S47" s="170" t="str">
        <f>IF(ISERROR(VLOOKUP($A47,parlvotes_lh!$A$11:$ZZ$200,186,FALSE))=TRUE,"",IF(VLOOKUP($A47,parlvotes_lh!$A$11:$ZZ$200,186,FALSE)=0,"",VLOOKUP($A47,parlvotes_lh!$A$11:$ZZ$200,186,FALSE)))</f>
        <v/>
      </c>
      <c r="T47" s="170" t="str">
        <f>IF(ISERROR(VLOOKUP($A47,parlvotes_lh!$A$11:$ZZ$200,206,FALSE))=TRUE,"",IF(VLOOKUP($A47,parlvotes_lh!$A$11:$ZZ$200,206,FALSE)=0,"",VLOOKUP($A47,parlvotes_lh!$A$11:$ZZ$200,206,FALSE)))</f>
        <v/>
      </c>
      <c r="U47" s="170" t="str">
        <f>IF(ISERROR(VLOOKUP($A47,parlvotes_lh!$A$11:$ZZ$200,226,FALSE))=TRUE,"",IF(VLOOKUP($A47,parlvotes_lh!$A$11:$ZZ$200,226,FALSE)=0,"",VLOOKUP($A47,parlvotes_lh!$A$11:$ZZ$200,226,FALSE)))</f>
        <v/>
      </c>
      <c r="V47" s="170" t="str">
        <f>IF(ISERROR(VLOOKUP($A47,parlvotes_lh!$A$11:$ZZ$200,246,FALSE))=TRUE,"",IF(VLOOKUP($A47,parlvotes_lh!$A$11:$ZZ$200,246,FALSE)=0,"",VLOOKUP($A47,parlvotes_lh!$A$11:$ZZ$200,246,FALSE)))</f>
        <v/>
      </c>
      <c r="W47" s="170" t="str">
        <f>IF(ISERROR(VLOOKUP($A47,parlvotes_lh!$A$11:$ZZ$200,266,FALSE))=TRUE,"",IF(VLOOKUP($A47,parlvotes_lh!$A$11:$ZZ$200,266,FALSE)=0,"",VLOOKUP($A47,parlvotes_lh!$A$11:$ZZ$200,266,FALSE)))</f>
        <v/>
      </c>
      <c r="X47" s="170" t="str">
        <f>IF(ISERROR(VLOOKUP($A47,parlvotes_lh!$A$11:$ZZ$200,286,FALSE))=TRUE,"",IF(VLOOKUP($A47,parlvotes_lh!$A$11:$ZZ$200,286,FALSE)=0,"",VLOOKUP($A47,parlvotes_lh!$A$11:$ZZ$200,286,FALSE)))</f>
        <v/>
      </c>
      <c r="Y47" s="170" t="str">
        <f>IF(ISERROR(VLOOKUP($A47,parlvotes_lh!$A$11:$ZZ$200,306,FALSE))=TRUE,"",IF(VLOOKUP($A47,parlvotes_lh!$A$11:$ZZ$200,306,FALSE)=0,"",VLOOKUP($A47,parlvotes_lh!$A$11:$ZZ$200,306,FALSE)))</f>
        <v/>
      </c>
      <c r="Z47" s="170" t="str">
        <f>IF(ISERROR(VLOOKUP($A47,parlvotes_lh!$A$11:$ZZ$200,326,FALSE))=TRUE,"",IF(VLOOKUP($A47,parlvotes_lh!$A$11:$ZZ$200,326,FALSE)=0,"",VLOOKUP($A47,parlvotes_lh!$A$11:$ZZ$200,326,FALSE)))</f>
        <v/>
      </c>
      <c r="AA47" s="170" t="str">
        <f>IF(ISERROR(VLOOKUP($A47,parlvotes_lh!$A$11:$ZZ$200,346,FALSE))=TRUE,"",IF(VLOOKUP($A47,parlvotes_lh!$A$11:$ZZ$200,346,FALSE)=0,"",VLOOKUP($A47,parlvotes_lh!$A$11:$ZZ$200,346,FALSE)))</f>
        <v/>
      </c>
      <c r="AB47" s="170" t="str">
        <f>IF(ISERROR(VLOOKUP($A47,parlvotes_lh!$A$11:$ZZ$200,366,FALSE))=TRUE,"",IF(VLOOKUP($A47,parlvotes_lh!$A$11:$ZZ$200,366,FALSE)=0,"",VLOOKUP($A47,parlvotes_lh!$A$11:$ZZ$200,366,FALSE)))</f>
        <v/>
      </c>
      <c r="AC47" s="170" t="str">
        <f>IF(ISERROR(VLOOKUP($A47,parlvotes_lh!$A$11:$ZZ$200,386,FALSE))=TRUE,"",IF(VLOOKUP($A47,parlvotes_lh!$A$11:$ZZ$200,386,FALSE)=0,"",VLOOKUP($A47,parlvotes_lh!$A$11:$ZZ$200,386,FALSE)))</f>
        <v/>
      </c>
    </row>
    <row r="48" spans="1:29" ht="13.5" customHeight="1">
      <c r="A48" s="164" t="str">
        <f>IF(info_parties!A48="","",info_parties!A48)</f>
        <v/>
      </c>
      <c r="B48" s="95" t="str">
        <f>IF(A48="","",MID(info_weblinks!$C$3,32,3))</f>
        <v/>
      </c>
      <c r="C48" s="95" t="str">
        <f>IF(info_parties!G48="","",info_parties!G48)</f>
        <v/>
      </c>
      <c r="D48" s="95" t="str">
        <f>IF(info_parties!K48="","",info_parties!K48)</f>
        <v/>
      </c>
      <c r="E48" s="95" t="str">
        <f>IF(info_parties!H48="","",info_parties!H48)</f>
        <v/>
      </c>
      <c r="F48" s="165" t="str">
        <f t="shared" si="0"/>
        <v/>
      </c>
      <c r="G48" s="166" t="str">
        <f t="shared" si="1"/>
        <v/>
      </c>
      <c r="H48" s="167" t="str">
        <f t="shared" si="2"/>
        <v/>
      </c>
      <c r="I48" s="168" t="str">
        <f t="shared" si="3"/>
        <v/>
      </c>
      <c r="J48" s="169" t="str">
        <f>IF(ISERROR(VLOOKUP($A48,parlvotes_lh!$A$11:$ZZ$200,6,FALSE))=TRUE,"",IF(VLOOKUP($A48,parlvotes_lh!$A$11:$ZZ$200,6,FALSE)=0,"",VLOOKUP($A48,parlvotes_lh!$A$11:$ZZ$200,6,FALSE)))</f>
        <v/>
      </c>
      <c r="K48" s="169" t="str">
        <f>IF(ISERROR(VLOOKUP($A48,parlvotes_lh!$A$11:$ZZ$200,26,FALSE))=TRUE,"",IF(VLOOKUP($A48,parlvotes_lh!$A$11:$ZZ$200,26,FALSE)=0,"",VLOOKUP($A48,parlvotes_lh!$A$11:$ZZ$200,26,FALSE)))</f>
        <v/>
      </c>
      <c r="L48" s="169" t="str">
        <f>IF(ISERROR(VLOOKUP($A48,parlvotes_lh!$A$11:$ZZ$200,46,FALSE))=TRUE,"",IF(VLOOKUP($A48,parlvotes_lh!$A$11:$ZZ$200,46,FALSE)=0,"",VLOOKUP($A48,parlvotes_lh!$A$11:$ZZ$200,46,FALSE)))</f>
        <v/>
      </c>
      <c r="M48" s="169" t="str">
        <f>IF(ISERROR(VLOOKUP($A48,parlvotes_lh!$A$11:$ZZ$200,66,FALSE))=TRUE,"",IF(VLOOKUP($A48,parlvotes_lh!$A$11:$ZZ$200,66,FALSE)=0,"",VLOOKUP($A48,parlvotes_lh!$A$11:$ZZ$200,66,FALSE)))</f>
        <v/>
      </c>
      <c r="N48" s="169" t="str">
        <f>IF(ISERROR(VLOOKUP($A48,parlvotes_lh!$A$11:$ZZ$200,86,FALSE))=TRUE,"",IF(VLOOKUP($A48,parlvotes_lh!$A$11:$ZZ$200,86,FALSE)=0,"",VLOOKUP($A48,parlvotes_lh!$A$11:$ZZ$200,86,FALSE)))</f>
        <v/>
      </c>
      <c r="O48" s="169" t="str">
        <f>IF(ISERROR(VLOOKUP($A48,parlvotes_lh!$A$11:$ZZ$200,106,FALSE))=TRUE,"",IF(VLOOKUP($A48,parlvotes_lh!$A$11:$ZZ$200,106,FALSE)=0,"",VLOOKUP($A48,parlvotes_lh!$A$11:$ZZ$200,106,FALSE)))</f>
        <v/>
      </c>
      <c r="P48" s="169" t="str">
        <f>IF(ISERROR(VLOOKUP($A48,parlvotes_lh!$A$11:$ZZ$200,126,FALSE))=TRUE,"",IF(VLOOKUP($A48,parlvotes_lh!$A$11:$ZZ$200,126,FALSE)=0,"",VLOOKUP($A48,parlvotes_lh!$A$11:$ZZ$200,126,FALSE)))</f>
        <v/>
      </c>
      <c r="Q48" s="170" t="str">
        <f>IF(ISERROR(VLOOKUP($A48,parlvotes_lh!$A$11:$ZZ$200,146,FALSE))=TRUE,"",IF(VLOOKUP($A48,parlvotes_lh!$A$11:$ZZ$200,146,FALSE)=0,"",VLOOKUP($A48,parlvotes_lh!$A$11:$ZZ$200,146,FALSE)))</f>
        <v/>
      </c>
      <c r="R48" s="170" t="str">
        <f>IF(ISERROR(VLOOKUP($A48,parlvotes_lh!$A$11:$ZZ$200,166,FALSE))=TRUE,"",IF(VLOOKUP($A48,parlvotes_lh!$A$11:$ZZ$200,166,FALSE)=0,"",VLOOKUP($A48,parlvotes_lh!$A$11:$ZZ$200,166,FALSE)))</f>
        <v/>
      </c>
      <c r="S48" s="170" t="str">
        <f>IF(ISERROR(VLOOKUP($A48,parlvotes_lh!$A$11:$ZZ$200,186,FALSE))=TRUE,"",IF(VLOOKUP($A48,parlvotes_lh!$A$11:$ZZ$200,186,FALSE)=0,"",VLOOKUP($A48,parlvotes_lh!$A$11:$ZZ$200,186,FALSE)))</f>
        <v/>
      </c>
      <c r="T48" s="170" t="str">
        <f>IF(ISERROR(VLOOKUP($A48,parlvotes_lh!$A$11:$ZZ$200,206,FALSE))=TRUE,"",IF(VLOOKUP($A48,parlvotes_lh!$A$11:$ZZ$200,206,FALSE)=0,"",VLOOKUP($A48,parlvotes_lh!$A$11:$ZZ$200,206,FALSE)))</f>
        <v/>
      </c>
      <c r="U48" s="170" t="str">
        <f>IF(ISERROR(VLOOKUP($A48,parlvotes_lh!$A$11:$ZZ$200,226,FALSE))=TRUE,"",IF(VLOOKUP($A48,parlvotes_lh!$A$11:$ZZ$200,226,FALSE)=0,"",VLOOKUP($A48,parlvotes_lh!$A$11:$ZZ$200,226,FALSE)))</f>
        <v/>
      </c>
      <c r="V48" s="170" t="str">
        <f>IF(ISERROR(VLOOKUP($A48,parlvotes_lh!$A$11:$ZZ$200,246,FALSE))=TRUE,"",IF(VLOOKUP($A48,parlvotes_lh!$A$11:$ZZ$200,246,FALSE)=0,"",VLOOKUP($A48,parlvotes_lh!$A$11:$ZZ$200,246,FALSE)))</f>
        <v/>
      </c>
      <c r="W48" s="170" t="str">
        <f>IF(ISERROR(VLOOKUP($A48,parlvotes_lh!$A$11:$ZZ$200,266,FALSE))=TRUE,"",IF(VLOOKUP($A48,parlvotes_lh!$A$11:$ZZ$200,266,FALSE)=0,"",VLOOKUP($A48,parlvotes_lh!$A$11:$ZZ$200,266,FALSE)))</f>
        <v/>
      </c>
      <c r="X48" s="170" t="str">
        <f>IF(ISERROR(VLOOKUP($A48,parlvotes_lh!$A$11:$ZZ$200,286,FALSE))=TRUE,"",IF(VLOOKUP($A48,parlvotes_lh!$A$11:$ZZ$200,286,FALSE)=0,"",VLOOKUP($A48,parlvotes_lh!$A$11:$ZZ$200,286,FALSE)))</f>
        <v/>
      </c>
      <c r="Y48" s="170" t="str">
        <f>IF(ISERROR(VLOOKUP($A48,parlvotes_lh!$A$11:$ZZ$200,306,FALSE))=TRUE,"",IF(VLOOKUP($A48,parlvotes_lh!$A$11:$ZZ$200,306,FALSE)=0,"",VLOOKUP($A48,parlvotes_lh!$A$11:$ZZ$200,306,FALSE)))</f>
        <v/>
      </c>
      <c r="Z48" s="170" t="str">
        <f>IF(ISERROR(VLOOKUP($A48,parlvotes_lh!$A$11:$ZZ$200,326,FALSE))=TRUE,"",IF(VLOOKUP($A48,parlvotes_lh!$A$11:$ZZ$200,326,FALSE)=0,"",VLOOKUP($A48,parlvotes_lh!$A$11:$ZZ$200,326,FALSE)))</f>
        <v/>
      </c>
      <c r="AA48" s="170" t="str">
        <f>IF(ISERROR(VLOOKUP($A48,parlvotes_lh!$A$11:$ZZ$200,346,FALSE))=TRUE,"",IF(VLOOKUP($A48,parlvotes_lh!$A$11:$ZZ$200,346,FALSE)=0,"",VLOOKUP($A48,parlvotes_lh!$A$11:$ZZ$200,346,FALSE)))</f>
        <v/>
      </c>
      <c r="AB48" s="170" t="str">
        <f>IF(ISERROR(VLOOKUP($A48,parlvotes_lh!$A$11:$ZZ$200,366,FALSE))=TRUE,"",IF(VLOOKUP($A48,parlvotes_lh!$A$11:$ZZ$200,366,FALSE)=0,"",VLOOKUP($A48,parlvotes_lh!$A$11:$ZZ$200,366,FALSE)))</f>
        <v/>
      </c>
      <c r="AC48" s="170" t="str">
        <f>IF(ISERROR(VLOOKUP($A48,parlvotes_lh!$A$11:$ZZ$200,386,FALSE))=TRUE,"",IF(VLOOKUP($A48,parlvotes_lh!$A$11:$ZZ$200,386,FALSE)=0,"",VLOOKUP($A48,parlvotes_lh!$A$11:$ZZ$200,386,FALSE)))</f>
        <v/>
      </c>
    </row>
    <row r="49" spans="1:29" ht="13.5" customHeight="1">
      <c r="A49" s="164" t="str">
        <f>IF(info_parties!A49="","",info_parties!A49)</f>
        <v/>
      </c>
      <c r="B49" s="95" t="str">
        <f>IF(A49="","",MID(info_weblinks!$C$3,32,3))</f>
        <v/>
      </c>
      <c r="C49" s="95" t="str">
        <f>IF(info_parties!G49="","",info_parties!G49)</f>
        <v/>
      </c>
      <c r="D49" s="95" t="str">
        <f>IF(info_parties!K49="","",info_parties!K49)</f>
        <v/>
      </c>
      <c r="E49" s="95" t="str">
        <f>IF(info_parties!H49="","",info_parties!H49)</f>
        <v/>
      </c>
      <c r="F49" s="165" t="str">
        <f t="shared" si="0"/>
        <v/>
      </c>
      <c r="G49" s="166" t="str">
        <f t="shared" si="1"/>
        <v/>
      </c>
      <c r="H49" s="167" t="str">
        <f t="shared" si="2"/>
        <v/>
      </c>
      <c r="I49" s="168" t="str">
        <f t="shared" si="3"/>
        <v/>
      </c>
      <c r="J49" s="169" t="str">
        <f>IF(ISERROR(VLOOKUP($A49,parlvotes_lh!$A$11:$ZZ$200,6,FALSE))=TRUE,"",IF(VLOOKUP($A49,parlvotes_lh!$A$11:$ZZ$200,6,FALSE)=0,"",VLOOKUP($A49,parlvotes_lh!$A$11:$ZZ$200,6,FALSE)))</f>
        <v/>
      </c>
      <c r="K49" s="169" t="str">
        <f>IF(ISERROR(VLOOKUP($A49,parlvotes_lh!$A$11:$ZZ$200,26,FALSE))=TRUE,"",IF(VLOOKUP($A49,parlvotes_lh!$A$11:$ZZ$200,26,FALSE)=0,"",VLOOKUP($A49,parlvotes_lh!$A$11:$ZZ$200,26,FALSE)))</f>
        <v/>
      </c>
      <c r="L49" s="169" t="str">
        <f>IF(ISERROR(VLOOKUP($A49,parlvotes_lh!$A$11:$ZZ$200,46,FALSE))=TRUE,"",IF(VLOOKUP($A49,parlvotes_lh!$A$11:$ZZ$200,46,FALSE)=0,"",VLOOKUP($A49,parlvotes_lh!$A$11:$ZZ$200,46,FALSE)))</f>
        <v/>
      </c>
      <c r="M49" s="169" t="str">
        <f>IF(ISERROR(VLOOKUP($A49,parlvotes_lh!$A$11:$ZZ$200,66,FALSE))=TRUE,"",IF(VLOOKUP($A49,parlvotes_lh!$A$11:$ZZ$200,66,FALSE)=0,"",VLOOKUP($A49,parlvotes_lh!$A$11:$ZZ$200,66,FALSE)))</f>
        <v/>
      </c>
      <c r="N49" s="169" t="str">
        <f>IF(ISERROR(VLOOKUP($A49,parlvotes_lh!$A$11:$ZZ$200,86,FALSE))=TRUE,"",IF(VLOOKUP($A49,parlvotes_lh!$A$11:$ZZ$200,86,FALSE)=0,"",VLOOKUP($A49,parlvotes_lh!$A$11:$ZZ$200,86,FALSE)))</f>
        <v/>
      </c>
      <c r="O49" s="169" t="str">
        <f>IF(ISERROR(VLOOKUP($A49,parlvotes_lh!$A$11:$ZZ$200,106,FALSE))=TRUE,"",IF(VLOOKUP($A49,parlvotes_lh!$A$11:$ZZ$200,106,FALSE)=0,"",VLOOKUP($A49,parlvotes_lh!$A$11:$ZZ$200,106,FALSE)))</f>
        <v/>
      </c>
      <c r="P49" s="169" t="str">
        <f>IF(ISERROR(VLOOKUP($A49,parlvotes_lh!$A$11:$ZZ$200,126,FALSE))=TRUE,"",IF(VLOOKUP($A49,parlvotes_lh!$A$11:$ZZ$200,126,FALSE)=0,"",VLOOKUP($A49,parlvotes_lh!$A$11:$ZZ$200,126,FALSE)))</f>
        <v/>
      </c>
      <c r="Q49" s="170" t="str">
        <f>IF(ISERROR(VLOOKUP($A49,parlvotes_lh!$A$11:$ZZ$200,146,FALSE))=TRUE,"",IF(VLOOKUP($A49,parlvotes_lh!$A$11:$ZZ$200,146,FALSE)=0,"",VLOOKUP($A49,parlvotes_lh!$A$11:$ZZ$200,146,FALSE)))</f>
        <v/>
      </c>
      <c r="R49" s="170" t="str">
        <f>IF(ISERROR(VLOOKUP($A49,parlvotes_lh!$A$11:$ZZ$200,166,FALSE))=TRUE,"",IF(VLOOKUP($A49,parlvotes_lh!$A$11:$ZZ$200,166,FALSE)=0,"",VLOOKUP($A49,parlvotes_lh!$A$11:$ZZ$200,166,FALSE)))</f>
        <v/>
      </c>
      <c r="S49" s="170" t="str">
        <f>IF(ISERROR(VLOOKUP($A49,parlvotes_lh!$A$11:$ZZ$200,186,FALSE))=TRUE,"",IF(VLOOKUP($A49,parlvotes_lh!$A$11:$ZZ$200,186,FALSE)=0,"",VLOOKUP($A49,parlvotes_lh!$A$11:$ZZ$200,186,FALSE)))</f>
        <v/>
      </c>
      <c r="T49" s="170" t="str">
        <f>IF(ISERROR(VLOOKUP($A49,parlvotes_lh!$A$11:$ZZ$200,206,FALSE))=TRUE,"",IF(VLOOKUP($A49,parlvotes_lh!$A$11:$ZZ$200,206,FALSE)=0,"",VLOOKUP($A49,parlvotes_lh!$A$11:$ZZ$200,206,FALSE)))</f>
        <v/>
      </c>
      <c r="U49" s="170" t="str">
        <f>IF(ISERROR(VLOOKUP($A49,parlvotes_lh!$A$11:$ZZ$200,226,FALSE))=TRUE,"",IF(VLOOKUP($A49,parlvotes_lh!$A$11:$ZZ$200,226,FALSE)=0,"",VLOOKUP($A49,parlvotes_lh!$A$11:$ZZ$200,226,FALSE)))</f>
        <v/>
      </c>
      <c r="V49" s="170" t="str">
        <f>IF(ISERROR(VLOOKUP($A49,parlvotes_lh!$A$11:$ZZ$200,246,FALSE))=TRUE,"",IF(VLOOKUP($A49,parlvotes_lh!$A$11:$ZZ$200,246,FALSE)=0,"",VLOOKUP($A49,parlvotes_lh!$A$11:$ZZ$200,246,FALSE)))</f>
        <v/>
      </c>
      <c r="W49" s="170" t="str">
        <f>IF(ISERROR(VLOOKUP($A49,parlvotes_lh!$A$11:$ZZ$200,266,FALSE))=TRUE,"",IF(VLOOKUP($A49,parlvotes_lh!$A$11:$ZZ$200,266,FALSE)=0,"",VLOOKUP($A49,parlvotes_lh!$A$11:$ZZ$200,266,FALSE)))</f>
        <v/>
      </c>
      <c r="X49" s="170" t="str">
        <f>IF(ISERROR(VLOOKUP($A49,parlvotes_lh!$A$11:$ZZ$200,286,FALSE))=TRUE,"",IF(VLOOKUP($A49,parlvotes_lh!$A$11:$ZZ$200,286,FALSE)=0,"",VLOOKUP($A49,parlvotes_lh!$A$11:$ZZ$200,286,FALSE)))</f>
        <v/>
      </c>
      <c r="Y49" s="170" t="str">
        <f>IF(ISERROR(VLOOKUP($A49,parlvotes_lh!$A$11:$ZZ$200,306,FALSE))=TRUE,"",IF(VLOOKUP($A49,parlvotes_lh!$A$11:$ZZ$200,306,FALSE)=0,"",VLOOKUP($A49,parlvotes_lh!$A$11:$ZZ$200,306,FALSE)))</f>
        <v/>
      </c>
      <c r="Z49" s="170" t="str">
        <f>IF(ISERROR(VLOOKUP($A49,parlvotes_lh!$A$11:$ZZ$200,326,FALSE))=TRUE,"",IF(VLOOKUP($A49,parlvotes_lh!$A$11:$ZZ$200,326,FALSE)=0,"",VLOOKUP($A49,parlvotes_lh!$A$11:$ZZ$200,326,FALSE)))</f>
        <v/>
      </c>
      <c r="AA49" s="170" t="str">
        <f>IF(ISERROR(VLOOKUP($A49,parlvotes_lh!$A$11:$ZZ$200,346,FALSE))=TRUE,"",IF(VLOOKUP($A49,parlvotes_lh!$A$11:$ZZ$200,346,FALSE)=0,"",VLOOKUP($A49,parlvotes_lh!$A$11:$ZZ$200,346,FALSE)))</f>
        <v/>
      </c>
      <c r="AB49" s="170" t="str">
        <f>IF(ISERROR(VLOOKUP($A49,parlvotes_lh!$A$11:$ZZ$200,366,FALSE))=TRUE,"",IF(VLOOKUP($A49,parlvotes_lh!$A$11:$ZZ$200,366,FALSE)=0,"",VLOOKUP($A49,parlvotes_lh!$A$11:$ZZ$200,366,FALSE)))</f>
        <v/>
      </c>
      <c r="AC49" s="170" t="str">
        <f>IF(ISERROR(VLOOKUP($A49,parlvotes_lh!$A$11:$ZZ$200,386,FALSE))=TRUE,"",IF(VLOOKUP($A49,parlvotes_lh!$A$11:$ZZ$200,386,FALSE)=0,"",VLOOKUP($A49,parlvotes_lh!$A$11:$ZZ$200,386,FALSE)))</f>
        <v/>
      </c>
    </row>
    <row r="50" spans="1:29" ht="13.5" customHeight="1">
      <c r="A50" s="164" t="str">
        <f>IF(info_parties!A50="","",info_parties!A50)</f>
        <v/>
      </c>
      <c r="B50" s="95" t="str">
        <f>IF(A50="","",MID(info_weblinks!$C$3,32,3))</f>
        <v/>
      </c>
      <c r="C50" s="95" t="str">
        <f>IF(info_parties!G50="","",info_parties!G50)</f>
        <v/>
      </c>
      <c r="D50" s="95" t="str">
        <f>IF(info_parties!K50="","",info_parties!K50)</f>
        <v/>
      </c>
      <c r="E50" s="95" t="str">
        <f>IF(info_parties!H50="","",info_parties!H50)</f>
        <v/>
      </c>
      <c r="F50" s="165" t="str">
        <f t="shared" si="0"/>
        <v/>
      </c>
      <c r="G50" s="166" t="str">
        <f t="shared" si="1"/>
        <v/>
      </c>
      <c r="H50" s="167" t="str">
        <f t="shared" si="2"/>
        <v/>
      </c>
      <c r="I50" s="168" t="str">
        <f t="shared" si="3"/>
        <v/>
      </c>
      <c r="J50" s="169" t="str">
        <f>IF(ISERROR(VLOOKUP($A50,parlvotes_lh!$A$11:$ZZ$200,6,FALSE))=TRUE,"",IF(VLOOKUP($A50,parlvotes_lh!$A$11:$ZZ$200,6,FALSE)=0,"",VLOOKUP($A50,parlvotes_lh!$A$11:$ZZ$200,6,FALSE)))</f>
        <v/>
      </c>
      <c r="K50" s="169" t="str">
        <f>IF(ISERROR(VLOOKUP($A50,parlvotes_lh!$A$11:$ZZ$200,26,FALSE))=TRUE,"",IF(VLOOKUP($A50,parlvotes_lh!$A$11:$ZZ$200,26,FALSE)=0,"",VLOOKUP($A50,parlvotes_lh!$A$11:$ZZ$200,26,FALSE)))</f>
        <v/>
      </c>
      <c r="L50" s="169" t="str">
        <f>IF(ISERROR(VLOOKUP($A50,parlvotes_lh!$A$11:$ZZ$200,46,FALSE))=TRUE,"",IF(VLOOKUP($A50,parlvotes_lh!$A$11:$ZZ$200,46,FALSE)=0,"",VLOOKUP($A50,parlvotes_lh!$A$11:$ZZ$200,46,FALSE)))</f>
        <v/>
      </c>
      <c r="M50" s="169" t="str">
        <f>IF(ISERROR(VLOOKUP($A50,parlvotes_lh!$A$11:$ZZ$200,66,FALSE))=TRUE,"",IF(VLOOKUP($A50,parlvotes_lh!$A$11:$ZZ$200,66,FALSE)=0,"",VLOOKUP($A50,parlvotes_lh!$A$11:$ZZ$200,66,FALSE)))</f>
        <v/>
      </c>
      <c r="N50" s="169" t="str">
        <f>IF(ISERROR(VLOOKUP($A50,parlvotes_lh!$A$11:$ZZ$200,86,FALSE))=TRUE,"",IF(VLOOKUP($A50,parlvotes_lh!$A$11:$ZZ$200,86,FALSE)=0,"",VLOOKUP($A50,parlvotes_lh!$A$11:$ZZ$200,86,FALSE)))</f>
        <v/>
      </c>
      <c r="O50" s="169" t="str">
        <f>IF(ISERROR(VLOOKUP($A50,parlvotes_lh!$A$11:$ZZ$200,106,FALSE))=TRUE,"",IF(VLOOKUP($A50,parlvotes_lh!$A$11:$ZZ$200,106,FALSE)=0,"",VLOOKUP($A50,parlvotes_lh!$A$11:$ZZ$200,106,FALSE)))</f>
        <v/>
      </c>
      <c r="P50" s="169" t="str">
        <f>IF(ISERROR(VLOOKUP($A50,parlvotes_lh!$A$11:$ZZ$200,126,FALSE))=TRUE,"",IF(VLOOKUP($A50,parlvotes_lh!$A$11:$ZZ$200,126,FALSE)=0,"",VLOOKUP($A50,parlvotes_lh!$A$11:$ZZ$200,126,FALSE)))</f>
        <v/>
      </c>
      <c r="Q50" s="170" t="str">
        <f>IF(ISERROR(VLOOKUP($A50,parlvotes_lh!$A$11:$ZZ$200,146,FALSE))=TRUE,"",IF(VLOOKUP($A50,parlvotes_lh!$A$11:$ZZ$200,146,FALSE)=0,"",VLOOKUP($A50,parlvotes_lh!$A$11:$ZZ$200,146,FALSE)))</f>
        <v/>
      </c>
      <c r="R50" s="170" t="str">
        <f>IF(ISERROR(VLOOKUP($A50,parlvotes_lh!$A$11:$ZZ$200,166,FALSE))=TRUE,"",IF(VLOOKUP($A50,parlvotes_lh!$A$11:$ZZ$200,166,FALSE)=0,"",VLOOKUP($A50,parlvotes_lh!$A$11:$ZZ$200,166,FALSE)))</f>
        <v/>
      </c>
      <c r="S50" s="170" t="str">
        <f>IF(ISERROR(VLOOKUP($A50,parlvotes_lh!$A$11:$ZZ$200,186,FALSE))=TRUE,"",IF(VLOOKUP($A50,parlvotes_lh!$A$11:$ZZ$200,186,FALSE)=0,"",VLOOKUP($A50,parlvotes_lh!$A$11:$ZZ$200,186,FALSE)))</f>
        <v/>
      </c>
      <c r="T50" s="170" t="str">
        <f>IF(ISERROR(VLOOKUP($A50,parlvotes_lh!$A$11:$ZZ$200,206,FALSE))=TRUE,"",IF(VLOOKUP($A50,parlvotes_lh!$A$11:$ZZ$200,206,FALSE)=0,"",VLOOKUP($A50,parlvotes_lh!$A$11:$ZZ$200,206,FALSE)))</f>
        <v/>
      </c>
      <c r="U50" s="170" t="str">
        <f>IF(ISERROR(VLOOKUP($A50,parlvotes_lh!$A$11:$ZZ$200,226,FALSE))=TRUE,"",IF(VLOOKUP($A50,parlvotes_lh!$A$11:$ZZ$200,226,FALSE)=0,"",VLOOKUP($A50,parlvotes_lh!$A$11:$ZZ$200,226,FALSE)))</f>
        <v/>
      </c>
      <c r="V50" s="170" t="str">
        <f>IF(ISERROR(VLOOKUP($A50,parlvotes_lh!$A$11:$ZZ$200,246,FALSE))=TRUE,"",IF(VLOOKUP($A50,parlvotes_lh!$A$11:$ZZ$200,246,FALSE)=0,"",VLOOKUP($A50,parlvotes_lh!$A$11:$ZZ$200,246,FALSE)))</f>
        <v/>
      </c>
      <c r="W50" s="170" t="str">
        <f>IF(ISERROR(VLOOKUP($A50,parlvotes_lh!$A$11:$ZZ$200,266,FALSE))=TRUE,"",IF(VLOOKUP($A50,parlvotes_lh!$A$11:$ZZ$200,266,FALSE)=0,"",VLOOKUP($A50,parlvotes_lh!$A$11:$ZZ$200,266,FALSE)))</f>
        <v/>
      </c>
      <c r="X50" s="170" t="str">
        <f>IF(ISERROR(VLOOKUP($A50,parlvotes_lh!$A$11:$ZZ$200,286,FALSE))=TRUE,"",IF(VLOOKUP($A50,parlvotes_lh!$A$11:$ZZ$200,286,FALSE)=0,"",VLOOKUP($A50,parlvotes_lh!$A$11:$ZZ$200,286,FALSE)))</f>
        <v/>
      </c>
      <c r="Y50" s="170" t="str">
        <f>IF(ISERROR(VLOOKUP($A50,parlvotes_lh!$A$11:$ZZ$200,306,FALSE))=TRUE,"",IF(VLOOKUP($A50,parlvotes_lh!$A$11:$ZZ$200,306,FALSE)=0,"",VLOOKUP($A50,parlvotes_lh!$A$11:$ZZ$200,306,FALSE)))</f>
        <v/>
      </c>
      <c r="Z50" s="170" t="str">
        <f>IF(ISERROR(VLOOKUP($A50,parlvotes_lh!$A$11:$ZZ$200,326,FALSE))=TRUE,"",IF(VLOOKUP($A50,parlvotes_lh!$A$11:$ZZ$200,326,FALSE)=0,"",VLOOKUP($A50,parlvotes_lh!$A$11:$ZZ$200,326,FALSE)))</f>
        <v/>
      </c>
      <c r="AA50" s="170" t="str">
        <f>IF(ISERROR(VLOOKUP($A50,parlvotes_lh!$A$11:$ZZ$200,346,FALSE))=TRUE,"",IF(VLOOKUP($A50,parlvotes_lh!$A$11:$ZZ$200,346,FALSE)=0,"",VLOOKUP($A50,parlvotes_lh!$A$11:$ZZ$200,346,FALSE)))</f>
        <v/>
      </c>
      <c r="AB50" s="170" t="str">
        <f>IF(ISERROR(VLOOKUP($A50,parlvotes_lh!$A$11:$ZZ$200,366,FALSE))=TRUE,"",IF(VLOOKUP($A50,parlvotes_lh!$A$11:$ZZ$200,366,FALSE)=0,"",VLOOKUP($A50,parlvotes_lh!$A$11:$ZZ$200,366,FALSE)))</f>
        <v/>
      </c>
      <c r="AC50" s="170" t="str">
        <f>IF(ISERROR(VLOOKUP($A50,parlvotes_lh!$A$11:$ZZ$200,386,FALSE))=TRUE,"",IF(VLOOKUP($A50,parlvotes_lh!$A$11:$ZZ$200,386,FALSE)=0,"",VLOOKUP($A50,parlvotes_lh!$A$11:$ZZ$200,386,FALSE)))</f>
        <v/>
      </c>
    </row>
    <row r="51" spans="1:29" ht="13.5" customHeight="1">
      <c r="A51" s="164" t="str">
        <f>IF(info_parties!A51="","",info_parties!A51)</f>
        <v/>
      </c>
      <c r="B51" s="95" t="str">
        <f>IF(A51="","",MID(info_weblinks!$C$3,32,3))</f>
        <v/>
      </c>
      <c r="C51" s="95" t="str">
        <f>IF(info_parties!G51="","",info_parties!G51)</f>
        <v/>
      </c>
      <c r="D51" s="95" t="str">
        <f>IF(info_parties!K51="","",info_parties!K51)</f>
        <v/>
      </c>
      <c r="E51" s="95" t="str">
        <f>IF(info_parties!H51="","",info_parties!H51)</f>
        <v/>
      </c>
      <c r="F51" s="165" t="str">
        <f t="shared" si="0"/>
        <v/>
      </c>
      <c r="G51" s="166" t="str">
        <f t="shared" si="1"/>
        <v/>
      </c>
      <c r="H51" s="167" t="str">
        <f t="shared" si="2"/>
        <v/>
      </c>
      <c r="I51" s="168" t="str">
        <f t="shared" si="3"/>
        <v/>
      </c>
      <c r="J51" s="169" t="str">
        <f>IF(ISERROR(VLOOKUP($A51,parlvotes_lh!$A$11:$ZZ$200,6,FALSE))=TRUE,"",IF(VLOOKUP($A51,parlvotes_lh!$A$11:$ZZ$200,6,FALSE)=0,"",VLOOKUP($A51,parlvotes_lh!$A$11:$ZZ$200,6,FALSE)))</f>
        <v/>
      </c>
      <c r="K51" s="169" t="str">
        <f>IF(ISERROR(VLOOKUP($A51,parlvotes_lh!$A$11:$ZZ$200,26,FALSE))=TRUE,"",IF(VLOOKUP($A51,parlvotes_lh!$A$11:$ZZ$200,26,FALSE)=0,"",VLOOKUP($A51,parlvotes_lh!$A$11:$ZZ$200,26,FALSE)))</f>
        <v/>
      </c>
      <c r="L51" s="169" t="str">
        <f>IF(ISERROR(VLOOKUP($A51,parlvotes_lh!$A$11:$ZZ$200,46,FALSE))=TRUE,"",IF(VLOOKUP($A51,parlvotes_lh!$A$11:$ZZ$200,46,FALSE)=0,"",VLOOKUP($A51,parlvotes_lh!$A$11:$ZZ$200,46,FALSE)))</f>
        <v/>
      </c>
      <c r="M51" s="169" t="str">
        <f>IF(ISERROR(VLOOKUP($A51,parlvotes_lh!$A$11:$ZZ$200,66,FALSE))=TRUE,"",IF(VLOOKUP($A51,parlvotes_lh!$A$11:$ZZ$200,66,FALSE)=0,"",VLOOKUP($A51,parlvotes_lh!$A$11:$ZZ$200,66,FALSE)))</f>
        <v/>
      </c>
      <c r="N51" s="169" t="str">
        <f>IF(ISERROR(VLOOKUP($A51,parlvotes_lh!$A$11:$ZZ$200,86,FALSE))=TRUE,"",IF(VLOOKUP($A51,parlvotes_lh!$A$11:$ZZ$200,86,FALSE)=0,"",VLOOKUP($A51,parlvotes_lh!$A$11:$ZZ$200,86,FALSE)))</f>
        <v/>
      </c>
      <c r="O51" s="169" t="str">
        <f>IF(ISERROR(VLOOKUP($A51,parlvotes_lh!$A$11:$ZZ$200,106,FALSE))=TRUE,"",IF(VLOOKUP($A51,parlvotes_lh!$A$11:$ZZ$200,106,FALSE)=0,"",VLOOKUP($A51,parlvotes_lh!$A$11:$ZZ$200,106,FALSE)))</f>
        <v/>
      </c>
      <c r="P51" s="169" t="str">
        <f>IF(ISERROR(VLOOKUP($A51,parlvotes_lh!$A$11:$ZZ$200,126,FALSE))=TRUE,"",IF(VLOOKUP($A51,parlvotes_lh!$A$11:$ZZ$200,126,FALSE)=0,"",VLOOKUP($A51,parlvotes_lh!$A$11:$ZZ$200,126,FALSE)))</f>
        <v/>
      </c>
      <c r="Q51" s="170" t="str">
        <f>IF(ISERROR(VLOOKUP($A51,parlvotes_lh!$A$11:$ZZ$200,146,FALSE))=TRUE,"",IF(VLOOKUP($A51,parlvotes_lh!$A$11:$ZZ$200,146,FALSE)=0,"",VLOOKUP($A51,parlvotes_lh!$A$11:$ZZ$200,146,FALSE)))</f>
        <v/>
      </c>
      <c r="R51" s="170" t="str">
        <f>IF(ISERROR(VLOOKUP($A51,parlvotes_lh!$A$11:$ZZ$200,166,FALSE))=TRUE,"",IF(VLOOKUP($A51,parlvotes_lh!$A$11:$ZZ$200,166,FALSE)=0,"",VLOOKUP($A51,parlvotes_lh!$A$11:$ZZ$200,166,FALSE)))</f>
        <v/>
      </c>
      <c r="S51" s="170" t="str">
        <f>IF(ISERROR(VLOOKUP($A51,parlvotes_lh!$A$11:$ZZ$200,186,FALSE))=TRUE,"",IF(VLOOKUP($A51,parlvotes_lh!$A$11:$ZZ$200,186,FALSE)=0,"",VLOOKUP($A51,parlvotes_lh!$A$11:$ZZ$200,186,FALSE)))</f>
        <v/>
      </c>
      <c r="T51" s="170" t="str">
        <f>IF(ISERROR(VLOOKUP($A51,parlvotes_lh!$A$11:$ZZ$200,206,FALSE))=TRUE,"",IF(VLOOKUP($A51,parlvotes_lh!$A$11:$ZZ$200,206,FALSE)=0,"",VLOOKUP($A51,parlvotes_lh!$A$11:$ZZ$200,206,FALSE)))</f>
        <v/>
      </c>
      <c r="U51" s="170" t="str">
        <f>IF(ISERROR(VLOOKUP($A51,parlvotes_lh!$A$11:$ZZ$200,226,FALSE))=TRUE,"",IF(VLOOKUP($A51,parlvotes_lh!$A$11:$ZZ$200,226,FALSE)=0,"",VLOOKUP($A51,parlvotes_lh!$A$11:$ZZ$200,226,FALSE)))</f>
        <v/>
      </c>
      <c r="V51" s="170" t="str">
        <f>IF(ISERROR(VLOOKUP($A51,parlvotes_lh!$A$11:$ZZ$200,246,FALSE))=TRUE,"",IF(VLOOKUP($A51,parlvotes_lh!$A$11:$ZZ$200,246,FALSE)=0,"",VLOOKUP($A51,parlvotes_lh!$A$11:$ZZ$200,246,FALSE)))</f>
        <v/>
      </c>
      <c r="W51" s="170" t="str">
        <f>IF(ISERROR(VLOOKUP($A51,parlvotes_lh!$A$11:$ZZ$200,266,FALSE))=TRUE,"",IF(VLOOKUP($A51,parlvotes_lh!$A$11:$ZZ$200,266,FALSE)=0,"",VLOOKUP($A51,parlvotes_lh!$A$11:$ZZ$200,266,FALSE)))</f>
        <v/>
      </c>
      <c r="X51" s="170" t="str">
        <f>IF(ISERROR(VLOOKUP($A51,parlvotes_lh!$A$11:$ZZ$200,286,FALSE))=TRUE,"",IF(VLOOKUP($A51,parlvotes_lh!$A$11:$ZZ$200,286,FALSE)=0,"",VLOOKUP($A51,parlvotes_lh!$A$11:$ZZ$200,286,FALSE)))</f>
        <v/>
      </c>
      <c r="Y51" s="170" t="str">
        <f>IF(ISERROR(VLOOKUP($A51,parlvotes_lh!$A$11:$ZZ$200,306,FALSE))=TRUE,"",IF(VLOOKUP($A51,parlvotes_lh!$A$11:$ZZ$200,306,FALSE)=0,"",VLOOKUP($A51,parlvotes_lh!$A$11:$ZZ$200,306,FALSE)))</f>
        <v/>
      </c>
      <c r="Z51" s="170" t="str">
        <f>IF(ISERROR(VLOOKUP($A51,parlvotes_lh!$A$11:$ZZ$200,326,FALSE))=TRUE,"",IF(VLOOKUP($A51,parlvotes_lh!$A$11:$ZZ$200,326,FALSE)=0,"",VLOOKUP($A51,parlvotes_lh!$A$11:$ZZ$200,326,FALSE)))</f>
        <v/>
      </c>
      <c r="AA51" s="170" t="str">
        <f>IF(ISERROR(VLOOKUP($A51,parlvotes_lh!$A$11:$ZZ$200,346,FALSE))=TRUE,"",IF(VLOOKUP($A51,parlvotes_lh!$A$11:$ZZ$200,346,FALSE)=0,"",VLOOKUP($A51,parlvotes_lh!$A$11:$ZZ$200,346,FALSE)))</f>
        <v/>
      </c>
      <c r="AB51" s="170" t="str">
        <f>IF(ISERROR(VLOOKUP($A51,parlvotes_lh!$A$11:$ZZ$200,366,FALSE))=TRUE,"",IF(VLOOKUP($A51,parlvotes_lh!$A$11:$ZZ$200,366,FALSE)=0,"",VLOOKUP($A51,parlvotes_lh!$A$11:$ZZ$200,366,FALSE)))</f>
        <v/>
      </c>
      <c r="AC51" s="170" t="str">
        <f>IF(ISERROR(VLOOKUP($A51,parlvotes_lh!$A$11:$ZZ$200,386,FALSE))=TRUE,"",IF(VLOOKUP($A51,parlvotes_lh!$A$11:$ZZ$200,386,FALSE)=0,"",VLOOKUP($A51,parlvotes_lh!$A$11:$ZZ$200,386,FALSE)))</f>
        <v/>
      </c>
    </row>
    <row r="52" spans="1:29" ht="13.5" customHeight="1">
      <c r="A52" s="164" t="str">
        <f>IF(info_parties!A52="","",info_parties!A52)</f>
        <v/>
      </c>
      <c r="B52" s="95" t="str">
        <f>IF(A52="","",MID(info_weblinks!$C$3,32,3))</f>
        <v/>
      </c>
      <c r="C52" s="95" t="str">
        <f>IF(info_parties!G52="","",info_parties!G52)</f>
        <v/>
      </c>
      <c r="D52" s="95" t="str">
        <f>IF(info_parties!K52="","",info_parties!K52)</f>
        <v/>
      </c>
      <c r="E52" s="95" t="str">
        <f>IF(info_parties!H52="","",info_parties!H52)</f>
        <v/>
      </c>
      <c r="F52" s="165" t="str">
        <f t="shared" si="0"/>
        <v/>
      </c>
      <c r="G52" s="166" t="str">
        <f t="shared" si="1"/>
        <v/>
      </c>
      <c r="H52" s="167" t="str">
        <f t="shared" si="2"/>
        <v/>
      </c>
      <c r="I52" s="168" t="str">
        <f t="shared" si="3"/>
        <v/>
      </c>
      <c r="J52" s="169" t="str">
        <f>IF(ISERROR(VLOOKUP($A52,parlvotes_lh!$A$11:$ZZ$200,6,FALSE))=TRUE,"",IF(VLOOKUP($A52,parlvotes_lh!$A$11:$ZZ$200,6,FALSE)=0,"",VLOOKUP($A52,parlvotes_lh!$A$11:$ZZ$200,6,FALSE)))</f>
        <v/>
      </c>
      <c r="K52" s="169" t="str">
        <f>IF(ISERROR(VLOOKUP($A52,parlvotes_lh!$A$11:$ZZ$200,26,FALSE))=TRUE,"",IF(VLOOKUP($A52,parlvotes_lh!$A$11:$ZZ$200,26,FALSE)=0,"",VLOOKUP($A52,parlvotes_lh!$A$11:$ZZ$200,26,FALSE)))</f>
        <v/>
      </c>
      <c r="L52" s="169" t="str">
        <f>IF(ISERROR(VLOOKUP($A52,parlvotes_lh!$A$11:$ZZ$200,46,FALSE))=TRUE,"",IF(VLOOKUP($A52,parlvotes_lh!$A$11:$ZZ$200,46,FALSE)=0,"",VLOOKUP($A52,parlvotes_lh!$A$11:$ZZ$200,46,FALSE)))</f>
        <v/>
      </c>
      <c r="M52" s="169" t="str">
        <f>IF(ISERROR(VLOOKUP($A52,parlvotes_lh!$A$11:$ZZ$200,66,FALSE))=TRUE,"",IF(VLOOKUP($A52,parlvotes_lh!$A$11:$ZZ$200,66,FALSE)=0,"",VLOOKUP($A52,parlvotes_lh!$A$11:$ZZ$200,66,FALSE)))</f>
        <v/>
      </c>
      <c r="N52" s="169" t="str">
        <f>IF(ISERROR(VLOOKUP($A52,parlvotes_lh!$A$11:$ZZ$200,86,FALSE))=TRUE,"",IF(VLOOKUP($A52,parlvotes_lh!$A$11:$ZZ$200,86,FALSE)=0,"",VLOOKUP($A52,parlvotes_lh!$A$11:$ZZ$200,86,FALSE)))</f>
        <v/>
      </c>
      <c r="O52" s="169" t="str">
        <f>IF(ISERROR(VLOOKUP($A52,parlvotes_lh!$A$11:$ZZ$200,106,FALSE))=TRUE,"",IF(VLOOKUP($A52,parlvotes_lh!$A$11:$ZZ$200,106,FALSE)=0,"",VLOOKUP($A52,parlvotes_lh!$A$11:$ZZ$200,106,FALSE)))</f>
        <v/>
      </c>
      <c r="P52" s="169" t="str">
        <f>IF(ISERROR(VLOOKUP($A52,parlvotes_lh!$A$11:$ZZ$200,126,FALSE))=TRUE,"",IF(VLOOKUP($A52,parlvotes_lh!$A$11:$ZZ$200,126,FALSE)=0,"",VLOOKUP($A52,parlvotes_lh!$A$11:$ZZ$200,126,FALSE)))</f>
        <v/>
      </c>
      <c r="Q52" s="170" t="str">
        <f>IF(ISERROR(VLOOKUP($A52,parlvotes_lh!$A$11:$ZZ$200,146,FALSE))=TRUE,"",IF(VLOOKUP($A52,parlvotes_lh!$A$11:$ZZ$200,146,FALSE)=0,"",VLOOKUP($A52,parlvotes_lh!$A$11:$ZZ$200,146,FALSE)))</f>
        <v/>
      </c>
      <c r="R52" s="170" t="str">
        <f>IF(ISERROR(VLOOKUP($A52,parlvotes_lh!$A$11:$ZZ$200,166,FALSE))=TRUE,"",IF(VLOOKUP($A52,parlvotes_lh!$A$11:$ZZ$200,166,FALSE)=0,"",VLOOKUP($A52,parlvotes_lh!$A$11:$ZZ$200,166,FALSE)))</f>
        <v/>
      </c>
      <c r="S52" s="170" t="str">
        <f>IF(ISERROR(VLOOKUP($A52,parlvotes_lh!$A$11:$ZZ$200,186,FALSE))=TRUE,"",IF(VLOOKUP($A52,parlvotes_lh!$A$11:$ZZ$200,186,FALSE)=0,"",VLOOKUP($A52,parlvotes_lh!$A$11:$ZZ$200,186,FALSE)))</f>
        <v/>
      </c>
      <c r="T52" s="170" t="str">
        <f>IF(ISERROR(VLOOKUP($A52,parlvotes_lh!$A$11:$ZZ$200,206,FALSE))=TRUE,"",IF(VLOOKUP($A52,parlvotes_lh!$A$11:$ZZ$200,206,FALSE)=0,"",VLOOKUP($A52,parlvotes_lh!$A$11:$ZZ$200,206,FALSE)))</f>
        <v/>
      </c>
      <c r="U52" s="170" t="str">
        <f>IF(ISERROR(VLOOKUP($A52,parlvotes_lh!$A$11:$ZZ$200,226,FALSE))=TRUE,"",IF(VLOOKUP($A52,parlvotes_lh!$A$11:$ZZ$200,226,FALSE)=0,"",VLOOKUP($A52,parlvotes_lh!$A$11:$ZZ$200,226,FALSE)))</f>
        <v/>
      </c>
      <c r="V52" s="170" t="str">
        <f>IF(ISERROR(VLOOKUP($A52,parlvotes_lh!$A$11:$ZZ$200,246,FALSE))=TRUE,"",IF(VLOOKUP($A52,parlvotes_lh!$A$11:$ZZ$200,246,FALSE)=0,"",VLOOKUP($A52,parlvotes_lh!$A$11:$ZZ$200,246,FALSE)))</f>
        <v/>
      </c>
      <c r="W52" s="170" t="str">
        <f>IF(ISERROR(VLOOKUP($A52,parlvotes_lh!$A$11:$ZZ$200,266,FALSE))=TRUE,"",IF(VLOOKUP($A52,parlvotes_lh!$A$11:$ZZ$200,266,FALSE)=0,"",VLOOKUP($A52,parlvotes_lh!$A$11:$ZZ$200,266,FALSE)))</f>
        <v/>
      </c>
      <c r="X52" s="170" t="str">
        <f>IF(ISERROR(VLOOKUP($A52,parlvotes_lh!$A$11:$ZZ$200,286,FALSE))=TRUE,"",IF(VLOOKUP($A52,parlvotes_lh!$A$11:$ZZ$200,286,FALSE)=0,"",VLOOKUP($A52,parlvotes_lh!$A$11:$ZZ$200,286,FALSE)))</f>
        <v/>
      </c>
      <c r="Y52" s="170" t="str">
        <f>IF(ISERROR(VLOOKUP($A52,parlvotes_lh!$A$11:$ZZ$200,306,FALSE))=TRUE,"",IF(VLOOKUP($A52,parlvotes_lh!$A$11:$ZZ$200,306,FALSE)=0,"",VLOOKUP($A52,parlvotes_lh!$A$11:$ZZ$200,306,FALSE)))</f>
        <v/>
      </c>
      <c r="Z52" s="170" t="str">
        <f>IF(ISERROR(VLOOKUP($A52,parlvotes_lh!$A$11:$ZZ$200,326,FALSE))=TRUE,"",IF(VLOOKUP($A52,parlvotes_lh!$A$11:$ZZ$200,326,FALSE)=0,"",VLOOKUP($A52,parlvotes_lh!$A$11:$ZZ$200,326,FALSE)))</f>
        <v/>
      </c>
      <c r="AA52" s="170" t="str">
        <f>IF(ISERROR(VLOOKUP($A52,parlvotes_lh!$A$11:$ZZ$200,346,FALSE))=TRUE,"",IF(VLOOKUP($A52,parlvotes_lh!$A$11:$ZZ$200,346,FALSE)=0,"",VLOOKUP($A52,parlvotes_lh!$A$11:$ZZ$200,346,FALSE)))</f>
        <v/>
      </c>
      <c r="AB52" s="170" t="str">
        <f>IF(ISERROR(VLOOKUP($A52,parlvotes_lh!$A$11:$ZZ$200,366,FALSE))=TRUE,"",IF(VLOOKUP($A52,parlvotes_lh!$A$11:$ZZ$200,366,FALSE)=0,"",VLOOKUP($A52,parlvotes_lh!$A$11:$ZZ$200,366,FALSE)))</f>
        <v/>
      </c>
      <c r="AC52" s="170" t="str">
        <f>IF(ISERROR(VLOOKUP($A52,parlvotes_lh!$A$11:$ZZ$200,386,FALSE))=TRUE,"",IF(VLOOKUP($A52,parlvotes_lh!$A$11:$ZZ$200,386,FALSE)=0,"",VLOOKUP($A52,parlvotes_lh!$A$11:$ZZ$200,386,FALSE)))</f>
        <v/>
      </c>
    </row>
    <row r="53" spans="1:29" ht="13.5" customHeight="1">
      <c r="A53" s="164" t="str">
        <f>IF(info_parties!A53="","",info_parties!A53)</f>
        <v/>
      </c>
      <c r="B53" s="95" t="str">
        <f>IF(A53="","",MID(info_weblinks!$C$3,32,3))</f>
        <v/>
      </c>
      <c r="C53" s="95" t="str">
        <f>IF(info_parties!G53="","",info_parties!G53)</f>
        <v/>
      </c>
      <c r="D53" s="95" t="str">
        <f>IF(info_parties!K53="","",info_parties!K53)</f>
        <v/>
      </c>
      <c r="E53" s="95" t="str">
        <f>IF(info_parties!H53="","",info_parties!H53)</f>
        <v/>
      </c>
      <c r="F53" s="165" t="str">
        <f t="shared" si="0"/>
        <v/>
      </c>
      <c r="G53" s="166" t="str">
        <f t="shared" si="1"/>
        <v/>
      </c>
      <c r="H53" s="167" t="str">
        <f t="shared" si="2"/>
        <v/>
      </c>
      <c r="I53" s="168" t="str">
        <f t="shared" si="3"/>
        <v/>
      </c>
      <c r="J53" s="169" t="str">
        <f>IF(ISERROR(VLOOKUP($A53,parlvotes_lh!$A$11:$ZZ$200,6,FALSE))=TRUE,"",IF(VLOOKUP($A53,parlvotes_lh!$A$11:$ZZ$200,6,FALSE)=0,"",VLOOKUP($A53,parlvotes_lh!$A$11:$ZZ$200,6,FALSE)))</f>
        <v/>
      </c>
      <c r="K53" s="169" t="str">
        <f>IF(ISERROR(VLOOKUP($A53,parlvotes_lh!$A$11:$ZZ$200,26,FALSE))=TRUE,"",IF(VLOOKUP($A53,parlvotes_lh!$A$11:$ZZ$200,26,FALSE)=0,"",VLOOKUP($A53,parlvotes_lh!$A$11:$ZZ$200,26,FALSE)))</f>
        <v/>
      </c>
      <c r="L53" s="169" t="str">
        <f>IF(ISERROR(VLOOKUP($A53,parlvotes_lh!$A$11:$ZZ$200,46,FALSE))=TRUE,"",IF(VLOOKUP($A53,parlvotes_lh!$A$11:$ZZ$200,46,FALSE)=0,"",VLOOKUP($A53,parlvotes_lh!$A$11:$ZZ$200,46,FALSE)))</f>
        <v/>
      </c>
      <c r="M53" s="169" t="str">
        <f>IF(ISERROR(VLOOKUP($A53,parlvotes_lh!$A$11:$ZZ$200,66,FALSE))=TRUE,"",IF(VLOOKUP($A53,parlvotes_lh!$A$11:$ZZ$200,66,FALSE)=0,"",VLOOKUP($A53,parlvotes_lh!$A$11:$ZZ$200,66,FALSE)))</f>
        <v/>
      </c>
      <c r="N53" s="169" t="str">
        <f>IF(ISERROR(VLOOKUP($A53,parlvotes_lh!$A$11:$ZZ$200,86,FALSE))=TRUE,"",IF(VLOOKUP($A53,parlvotes_lh!$A$11:$ZZ$200,86,FALSE)=0,"",VLOOKUP($A53,parlvotes_lh!$A$11:$ZZ$200,86,FALSE)))</f>
        <v/>
      </c>
      <c r="O53" s="169" t="str">
        <f>IF(ISERROR(VLOOKUP($A53,parlvotes_lh!$A$11:$ZZ$200,106,FALSE))=TRUE,"",IF(VLOOKUP($A53,parlvotes_lh!$A$11:$ZZ$200,106,FALSE)=0,"",VLOOKUP($A53,parlvotes_lh!$A$11:$ZZ$200,106,FALSE)))</f>
        <v/>
      </c>
      <c r="P53" s="169" t="str">
        <f>IF(ISERROR(VLOOKUP($A53,parlvotes_lh!$A$11:$ZZ$200,126,FALSE))=TRUE,"",IF(VLOOKUP($A53,parlvotes_lh!$A$11:$ZZ$200,126,FALSE)=0,"",VLOOKUP($A53,parlvotes_lh!$A$11:$ZZ$200,126,FALSE)))</f>
        <v/>
      </c>
      <c r="Q53" s="170" t="str">
        <f>IF(ISERROR(VLOOKUP($A53,parlvotes_lh!$A$11:$ZZ$200,146,FALSE))=TRUE,"",IF(VLOOKUP($A53,parlvotes_lh!$A$11:$ZZ$200,146,FALSE)=0,"",VLOOKUP($A53,parlvotes_lh!$A$11:$ZZ$200,146,FALSE)))</f>
        <v/>
      </c>
      <c r="R53" s="170" t="str">
        <f>IF(ISERROR(VLOOKUP($A53,parlvotes_lh!$A$11:$ZZ$200,166,FALSE))=TRUE,"",IF(VLOOKUP($A53,parlvotes_lh!$A$11:$ZZ$200,166,FALSE)=0,"",VLOOKUP($A53,parlvotes_lh!$A$11:$ZZ$200,166,FALSE)))</f>
        <v/>
      </c>
      <c r="S53" s="170" t="str">
        <f>IF(ISERROR(VLOOKUP($A53,parlvotes_lh!$A$11:$ZZ$200,186,FALSE))=TRUE,"",IF(VLOOKUP($A53,parlvotes_lh!$A$11:$ZZ$200,186,FALSE)=0,"",VLOOKUP($A53,parlvotes_lh!$A$11:$ZZ$200,186,FALSE)))</f>
        <v/>
      </c>
      <c r="T53" s="170" t="str">
        <f>IF(ISERROR(VLOOKUP($A53,parlvotes_lh!$A$11:$ZZ$200,206,FALSE))=TRUE,"",IF(VLOOKUP($A53,parlvotes_lh!$A$11:$ZZ$200,206,FALSE)=0,"",VLOOKUP($A53,parlvotes_lh!$A$11:$ZZ$200,206,FALSE)))</f>
        <v/>
      </c>
      <c r="U53" s="170" t="str">
        <f>IF(ISERROR(VLOOKUP($A53,parlvotes_lh!$A$11:$ZZ$200,226,FALSE))=TRUE,"",IF(VLOOKUP($A53,parlvotes_lh!$A$11:$ZZ$200,226,FALSE)=0,"",VLOOKUP($A53,parlvotes_lh!$A$11:$ZZ$200,226,FALSE)))</f>
        <v/>
      </c>
      <c r="V53" s="170" t="str">
        <f>IF(ISERROR(VLOOKUP($A53,parlvotes_lh!$A$11:$ZZ$200,246,FALSE))=TRUE,"",IF(VLOOKUP($A53,parlvotes_lh!$A$11:$ZZ$200,246,FALSE)=0,"",VLOOKUP($A53,parlvotes_lh!$A$11:$ZZ$200,246,FALSE)))</f>
        <v/>
      </c>
      <c r="W53" s="170" t="str">
        <f>IF(ISERROR(VLOOKUP($A53,parlvotes_lh!$A$11:$ZZ$200,266,FALSE))=TRUE,"",IF(VLOOKUP($A53,parlvotes_lh!$A$11:$ZZ$200,266,FALSE)=0,"",VLOOKUP($A53,parlvotes_lh!$A$11:$ZZ$200,266,FALSE)))</f>
        <v/>
      </c>
      <c r="X53" s="170" t="str">
        <f>IF(ISERROR(VLOOKUP($A53,parlvotes_lh!$A$11:$ZZ$200,286,FALSE))=TRUE,"",IF(VLOOKUP($A53,parlvotes_lh!$A$11:$ZZ$200,286,FALSE)=0,"",VLOOKUP($A53,parlvotes_lh!$A$11:$ZZ$200,286,FALSE)))</f>
        <v/>
      </c>
      <c r="Y53" s="170" t="str">
        <f>IF(ISERROR(VLOOKUP($A53,parlvotes_lh!$A$11:$ZZ$200,306,FALSE))=TRUE,"",IF(VLOOKUP($A53,parlvotes_lh!$A$11:$ZZ$200,306,FALSE)=0,"",VLOOKUP($A53,parlvotes_lh!$A$11:$ZZ$200,306,FALSE)))</f>
        <v/>
      </c>
      <c r="Z53" s="170" t="str">
        <f>IF(ISERROR(VLOOKUP($A53,parlvotes_lh!$A$11:$ZZ$200,326,FALSE))=TRUE,"",IF(VLOOKUP($A53,parlvotes_lh!$A$11:$ZZ$200,326,FALSE)=0,"",VLOOKUP($A53,parlvotes_lh!$A$11:$ZZ$200,326,FALSE)))</f>
        <v/>
      </c>
      <c r="AA53" s="170" t="str">
        <f>IF(ISERROR(VLOOKUP($A53,parlvotes_lh!$A$11:$ZZ$200,346,FALSE))=TRUE,"",IF(VLOOKUP($A53,parlvotes_lh!$A$11:$ZZ$200,346,FALSE)=0,"",VLOOKUP($A53,parlvotes_lh!$A$11:$ZZ$200,346,FALSE)))</f>
        <v/>
      </c>
      <c r="AB53" s="170" t="str">
        <f>IF(ISERROR(VLOOKUP($A53,parlvotes_lh!$A$11:$ZZ$200,366,FALSE))=TRUE,"",IF(VLOOKUP($A53,parlvotes_lh!$A$11:$ZZ$200,366,FALSE)=0,"",VLOOKUP($A53,parlvotes_lh!$A$11:$ZZ$200,366,FALSE)))</f>
        <v/>
      </c>
      <c r="AC53" s="170" t="str">
        <f>IF(ISERROR(VLOOKUP($A53,parlvotes_lh!$A$11:$ZZ$200,386,FALSE))=TRUE,"",IF(VLOOKUP($A53,parlvotes_lh!$A$11:$ZZ$200,386,FALSE)=0,"",VLOOKUP($A53,parlvotes_lh!$A$11:$ZZ$200,386,FALSE)))</f>
        <v/>
      </c>
    </row>
    <row r="54" spans="1:29" ht="13.5" customHeight="1">
      <c r="A54" s="164" t="str">
        <f>IF(info_parties!A54="","",info_parties!A54)</f>
        <v/>
      </c>
      <c r="B54" s="95" t="str">
        <f>IF(A54="","",MID(info_weblinks!$C$3,32,3))</f>
        <v/>
      </c>
      <c r="C54" s="95" t="str">
        <f>IF(info_parties!G54="","",info_parties!G54)</f>
        <v/>
      </c>
      <c r="D54" s="95" t="str">
        <f>IF(info_parties!K54="","",info_parties!K54)</f>
        <v/>
      </c>
      <c r="E54" s="95" t="str">
        <f>IF(info_parties!H54="","",info_parties!H54)</f>
        <v/>
      </c>
      <c r="F54" s="165" t="str">
        <f t="shared" si="0"/>
        <v/>
      </c>
      <c r="G54" s="166" t="str">
        <f t="shared" si="1"/>
        <v/>
      </c>
      <c r="H54" s="167" t="str">
        <f t="shared" si="2"/>
        <v/>
      </c>
      <c r="I54" s="168" t="str">
        <f t="shared" si="3"/>
        <v/>
      </c>
      <c r="J54" s="169" t="str">
        <f>IF(ISERROR(VLOOKUP($A54,parlvotes_lh!$A$11:$ZZ$200,6,FALSE))=TRUE,"",IF(VLOOKUP($A54,parlvotes_lh!$A$11:$ZZ$200,6,FALSE)=0,"",VLOOKUP($A54,parlvotes_lh!$A$11:$ZZ$200,6,FALSE)))</f>
        <v/>
      </c>
      <c r="K54" s="169" t="str">
        <f>IF(ISERROR(VLOOKUP($A54,parlvotes_lh!$A$11:$ZZ$200,26,FALSE))=TRUE,"",IF(VLOOKUP($A54,parlvotes_lh!$A$11:$ZZ$200,26,FALSE)=0,"",VLOOKUP($A54,parlvotes_lh!$A$11:$ZZ$200,26,FALSE)))</f>
        <v/>
      </c>
      <c r="L54" s="169" t="str">
        <f>IF(ISERROR(VLOOKUP($A54,parlvotes_lh!$A$11:$ZZ$200,46,FALSE))=TRUE,"",IF(VLOOKUP($A54,parlvotes_lh!$A$11:$ZZ$200,46,FALSE)=0,"",VLOOKUP($A54,parlvotes_lh!$A$11:$ZZ$200,46,FALSE)))</f>
        <v/>
      </c>
      <c r="M54" s="169" t="str">
        <f>IF(ISERROR(VLOOKUP($A54,parlvotes_lh!$A$11:$ZZ$200,66,FALSE))=TRUE,"",IF(VLOOKUP($A54,parlvotes_lh!$A$11:$ZZ$200,66,FALSE)=0,"",VLOOKUP($A54,parlvotes_lh!$A$11:$ZZ$200,66,FALSE)))</f>
        <v/>
      </c>
      <c r="N54" s="169" t="str">
        <f>IF(ISERROR(VLOOKUP($A54,parlvotes_lh!$A$11:$ZZ$200,86,FALSE))=TRUE,"",IF(VLOOKUP($A54,parlvotes_lh!$A$11:$ZZ$200,86,FALSE)=0,"",VLOOKUP($A54,parlvotes_lh!$A$11:$ZZ$200,86,FALSE)))</f>
        <v/>
      </c>
      <c r="O54" s="169" t="str">
        <f>IF(ISERROR(VLOOKUP($A54,parlvotes_lh!$A$11:$ZZ$200,106,FALSE))=TRUE,"",IF(VLOOKUP($A54,parlvotes_lh!$A$11:$ZZ$200,106,FALSE)=0,"",VLOOKUP($A54,parlvotes_lh!$A$11:$ZZ$200,106,FALSE)))</f>
        <v/>
      </c>
      <c r="P54" s="169" t="str">
        <f>IF(ISERROR(VLOOKUP($A54,parlvotes_lh!$A$11:$ZZ$200,126,FALSE))=TRUE,"",IF(VLOOKUP($A54,parlvotes_lh!$A$11:$ZZ$200,126,FALSE)=0,"",VLOOKUP($A54,parlvotes_lh!$A$11:$ZZ$200,126,FALSE)))</f>
        <v/>
      </c>
      <c r="Q54" s="170" t="str">
        <f>IF(ISERROR(VLOOKUP($A54,parlvotes_lh!$A$11:$ZZ$200,146,FALSE))=TRUE,"",IF(VLOOKUP($A54,parlvotes_lh!$A$11:$ZZ$200,146,FALSE)=0,"",VLOOKUP($A54,parlvotes_lh!$A$11:$ZZ$200,146,FALSE)))</f>
        <v/>
      </c>
      <c r="R54" s="170" t="str">
        <f>IF(ISERROR(VLOOKUP($A54,parlvotes_lh!$A$11:$ZZ$200,166,FALSE))=TRUE,"",IF(VLOOKUP($A54,parlvotes_lh!$A$11:$ZZ$200,166,FALSE)=0,"",VLOOKUP($A54,parlvotes_lh!$A$11:$ZZ$200,166,FALSE)))</f>
        <v/>
      </c>
      <c r="S54" s="170" t="str">
        <f>IF(ISERROR(VLOOKUP($A54,parlvotes_lh!$A$11:$ZZ$200,186,FALSE))=TRUE,"",IF(VLOOKUP($A54,parlvotes_lh!$A$11:$ZZ$200,186,FALSE)=0,"",VLOOKUP($A54,parlvotes_lh!$A$11:$ZZ$200,186,FALSE)))</f>
        <v/>
      </c>
      <c r="T54" s="170" t="str">
        <f>IF(ISERROR(VLOOKUP($A54,parlvotes_lh!$A$11:$ZZ$200,206,FALSE))=TRUE,"",IF(VLOOKUP($A54,parlvotes_lh!$A$11:$ZZ$200,206,FALSE)=0,"",VLOOKUP($A54,parlvotes_lh!$A$11:$ZZ$200,206,FALSE)))</f>
        <v/>
      </c>
      <c r="U54" s="170" t="str">
        <f>IF(ISERROR(VLOOKUP($A54,parlvotes_lh!$A$11:$ZZ$200,226,FALSE))=TRUE,"",IF(VLOOKUP($A54,parlvotes_lh!$A$11:$ZZ$200,226,FALSE)=0,"",VLOOKUP($A54,parlvotes_lh!$A$11:$ZZ$200,226,FALSE)))</f>
        <v/>
      </c>
      <c r="V54" s="170" t="str">
        <f>IF(ISERROR(VLOOKUP($A54,parlvotes_lh!$A$11:$ZZ$200,246,FALSE))=TRUE,"",IF(VLOOKUP($A54,parlvotes_lh!$A$11:$ZZ$200,246,FALSE)=0,"",VLOOKUP($A54,parlvotes_lh!$A$11:$ZZ$200,246,FALSE)))</f>
        <v/>
      </c>
      <c r="W54" s="170" t="str">
        <f>IF(ISERROR(VLOOKUP($A54,parlvotes_lh!$A$11:$ZZ$200,266,FALSE))=TRUE,"",IF(VLOOKUP($A54,parlvotes_lh!$A$11:$ZZ$200,266,FALSE)=0,"",VLOOKUP($A54,parlvotes_lh!$A$11:$ZZ$200,266,FALSE)))</f>
        <v/>
      </c>
      <c r="X54" s="170" t="str">
        <f>IF(ISERROR(VLOOKUP($A54,parlvotes_lh!$A$11:$ZZ$200,286,FALSE))=TRUE,"",IF(VLOOKUP($A54,parlvotes_lh!$A$11:$ZZ$200,286,FALSE)=0,"",VLOOKUP($A54,parlvotes_lh!$A$11:$ZZ$200,286,FALSE)))</f>
        <v/>
      </c>
      <c r="Y54" s="170" t="str">
        <f>IF(ISERROR(VLOOKUP($A54,parlvotes_lh!$A$11:$ZZ$200,306,FALSE))=TRUE,"",IF(VLOOKUP($A54,parlvotes_lh!$A$11:$ZZ$200,306,FALSE)=0,"",VLOOKUP($A54,parlvotes_lh!$A$11:$ZZ$200,306,FALSE)))</f>
        <v/>
      </c>
      <c r="Z54" s="170" t="str">
        <f>IF(ISERROR(VLOOKUP($A54,parlvotes_lh!$A$11:$ZZ$200,326,FALSE))=TRUE,"",IF(VLOOKUP($A54,parlvotes_lh!$A$11:$ZZ$200,326,FALSE)=0,"",VLOOKUP($A54,parlvotes_lh!$A$11:$ZZ$200,326,FALSE)))</f>
        <v/>
      </c>
      <c r="AA54" s="170" t="str">
        <f>IF(ISERROR(VLOOKUP($A54,parlvotes_lh!$A$11:$ZZ$200,346,FALSE))=TRUE,"",IF(VLOOKUP($A54,parlvotes_lh!$A$11:$ZZ$200,346,FALSE)=0,"",VLOOKUP($A54,parlvotes_lh!$A$11:$ZZ$200,346,FALSE)))</f>
        <v/>
      </c>
      <c r="AB54" s="170" t="str">
        <f>IF(ISERROR(VLOOKUP($A54,parlvotes_lh!$A$11:$ZZ$200,366,FALSE))=TRUE,"",IF(VLOOKUP($A54,parlvotes_lh!$A$11:$ZZ$200,366,FALSE)=0,"",VLOOKUP($A54,parlvotes_lh!$A$11:$ZZ$200,366,FALSE)))</f>
        <v/>
      </c>
      <c r="AC54" s="170" t="str">
        <f>IF(ISERROR(VLOOKUP($A54,parlvotes_lh!$A$11:$ZZ$200,386,FALSE))=TRUE,"",IF(VLOOKUP($A54,parlvotes_lh!$A$11:$ZZ$200,386,FALSE)=0,"",VLOOKUP($A54,parlvotes_lh!$A$11:$ZZ$200,386,FALSE)))</f>
        <v/>
      </c>
    </row>
    <row r="55" spans="1:29" ht="13.5" customHeight="1">
      <c r="A55" s="164" t="str">
        <f>IF(info_parties!A55="","",info_parties!A55)</f>
        <v/>
      </c>
      <c r="B55" s="95" t="str">
        <f>IF(A55="","",MID(info_weblinks!$C$3,32,3))</f>
        <v/>
      </c>
      <c r="C55" s="95" t="str">
        <f>IF(info_parties!G55="","",info_parties!G55)</f>
        <v/>
      </c>
      <c r="D55" s="95" t="str">
        <f>IF(info_parties!K55="","",info_parties!K55)</f>
        <v/>
      </c>
      <c r="E55" s="95" t="str">
        <f>IF(info_parties!H55="","",info_parties!H55)</f>
        <v/>
      </c>
      <c r="F55" s="165" t="str">
        <f t="shared" si="0"/>
        <v/>
      </c>
      <c r="G55" s="166" t="str">
        <f t="shared" si="1"/>
        <v/>
      </c>
      <c r="H55" s="167" t="str">
        <f t="shared" si="2"/>
        <v/>
      </c>
      <c r="I55" s="168" t="str">
        <f t="shared" si="3"/>
        <v/>
      </c>
      <c r="J55" s="169" t="str">
        <f>IF(ISERROR(VLOOKUP($A55,parlvotes_lh!$A$11:$ZZ$200,6,FALSE))=TRUE,"",IF(VLOOKUP($A55,parlvotes_lh!$A$11:$ZZ$200,6,FALSE)=0,"",VLOOKUP($A55,parlvotes_lh!$A$11:$ZZ$200,6,FALSE)))</f>
        <v/>
      </c>
      <c r="K55" s="169" t="str">
        <f>IF(ISERROR(VLOOKUP($A55,parlvotes_lh!$A$11:$ZZ$200,26,FALSE))=TRUE,"",IF(VLOOKUP($A55,parlvotes_lh!$A$11:$ZZ$200,26,FALSE)=0,"",VLOOKUP($A55,parlvotes_lh!$A$11:$ZZ$200,26,FALSE)))</f>
        <v/>
      </c>
      <c r="L55" s="169" t="str">
        <f>IF(ISERROR(VLOOKUP($A55,parlvotes_lh!$A$11:$ZZ$200,46,FALSE))=TRUE,"",IF(VLOOKUP($A55,parlvotes_lh!$A$11:$ZZ$200,46,FALSE)=0,"",VLOOKUP($A55,parlvotes_lh!$A$11:$ZZ$200,46,FALSE)))</f>
        <v/>
      </c>
      <c r="M55" s="169" t="str">
        <f>IF(ISERROR(VLOOKUP($A55,parlvotes_lh!$A$11:$ZZ$200,66,FALSE))=TRUE,"",IF(VLOOKUP($A55,parlvotes_lh!$A$11:$ZZ$200,66,FALSE)=0,"",VLOOKUP($A55,parlvotes_lh!$A$11:$ZZ$200,66,FALSE)))</f>
        <v/>
      </c>
      <c r="N55" s="169" t="str">
        <f>IF(ISERROR(VLOOKUP($A55,parlvotes_lh!$A$11:$ZZ$200,86,FALSE))=TRUE,"",IF(VLOOKUP($A55,parlvotes_lh!$A$11:$ZZ$200,86,FALSE)=0,"",VLOOKUP($A55,parlvotes_lh!$A$11:$ZZ$200,86,FALSE)))</f>
        <v/>
      </c>
      <c r="O55" s="169" t="str">
        <f>IF(ISERROR(VLOOKUP($A55,parlvotes_lh!$A$11:$ZZ$200,106,FALSE))=TRUE,"",IF(VLOOKUP($A55,parlvotes_lh!$A$11:$ZZ$200,106,FALSE)=0,"",VLOOKUP($A55,parlvotes_lh!$A$11:$ZZ$200,106,FALSE)))</f>
        <v/>
      </c>
      <c r="P55" s="169" t="str">
        <f>IF(ISERROR(VLOOKUP($A55,parlvotes_lh!$A$11:$ZZ$200,126,FALSE))=TRUE,"",IF(VLOOKUP($A55,parlvotes_lh!$A$11:$ZZ$200,126,FALSE)=0,"",VLOOKUP($A55,parlvotes_lh!$A$11:$ZZ$200,126,FALSE)))</f>
        <v/>
      </c>
      <c r="Q55" s="170" t="str">
        <f>IF(ISERROR(VLOOKUP($A55,parlvotes_lh!$A$11:$ZZ$200,146,FALSE))=TRUE,"",IF(VLOOKUP($A55,parlvotes_lh!$A$11:$ZZ$200,146,FALSE)=0,"",VLOOKUP($A55,parlvotes_lh!$A$11:$ZZ$200,146,FALSE)))</f>
        <v/>
      </c>
      <c r="R55" s="170" t="str">
        <f>IF(ISERROR(VLOOKUP($A55,parlvotes_lh!$A$11:$ZZ$200,166,FALSE))=TRUE,"",IF(VLOOKUP($A55,parlvotes_lh!$A$11:$ZZ$200,166,FALSE)=0,"",VLOOKUP($A55,parlvotes_lh!$A$11:$ZZ$200,166,FALSE)))</f>
        <v/>
      </c>
      <c r="S55" s="170" t="str">
        <f>IF(ISERROR(VLOOKUP($A55,parlvotes_lh!$A$11:$ZZ$200,186,FALSE))=TRUE,"",IF(VLOOKUP($A55,parlvotes_lh!$A$11:$ZZ$200,186,FALSE)=0,"",VLOOKUP($A55,parlvotes_lh!$A$11:$ZZ$200,186,FALSE)))</f>
        <v/>
      </c>
      <c r="T55" s="170" t="str">
        <f>IF(ISERROR(VLOOKUP($A55,parlvotes_lh!$A$11:$ZZ$200,206,FALSE))=TRUE,"",IF(VLOOKUP($A55,parlvotes_lh!$A$11:$ZZ$200,206,FALSE)=0,"",VLOOKUP($A55,parlvotes_lh!$A$11:$ZZ$200,206,FALSE)))</f>
        <v/>
      </c>
      <c r="U55" s="170" t="str">
        <f>IF(ISERROR(VLOOKUP($A55,parlvotes_lh!$A$11:$ZZ$200,226,FALSE))=TRUE,"",IF(VLOOKUP($A55,parlvotes_lh!$A$11:$ZZ$200,226,FALSE)=0,"",VLOOKUP($A55,parlvotes_lh!$A$11:$ZZ$200,226,FALSE)))</f>
        <v/>
      </c>
      <c r="V55" s="170" t="str">
        <f>IF(ISERROR(VLOOKUP($A55,parlvotes_lh!$A$11:$ZZ$200,246,FALSE))=TRUE,"",IF(VLOOKUP($A55,parlvotes_lh!$A$11:$ZZ$200,246,FALSE)=0,"",VLOOKUP($A55,parlvotes_lh!$A$11:$ZZ$200,246,FALSE)))</f>
        <v/>
      </c>
      <c r="W55" s="170" t="str">
        <f>IF(ISERROR(VLOOKUP($A55,parlvotes_lh!$A$11:$ZZ$200,266,FALSE))=TRUE,"",IF(VLOOKUP($A55,parlvotes_lh!$A$11:$ZZ$200,266,FALSE)=0,"",VLOOKUP($A55,parlvotes_lh!$A$11:$ZZ$200,266,FALSE)))</f>
        <v/>
      </c>
      <c r="X55" s="170" t="str">
        <f>IF(ISERROR(VLOOKUP($A55,parlvotes_lh!$A$11:$ZZ$200,286,FALSE))=TRUE,"",IF(VLOOKUP($A55,parlvotes_lh!$A$11:$ZZ$200,286,FALSE)=0,"",VLOOKUP($A55,parlvotes_lh!$A$11:$ZZ$200,286,FALSE)))</f>
        <v/>
      </c>
      <c r="Y55" s="170" t="str">
        <f>IF(ISERROR(VLOOKUP($A55,parlvotes_lh!$A$11:$ZZ$200,306,FALSE))=TRUE,"",IF(VLOOKUP($A55,parlvotes_lh!$A$11:$ZZ$200,306,FALSE)=0,"",VLOOKUP($A55,parlvotes_lh!$A$11:$ZZ$200,306,FALSE)))</f>
        <v/>
      </c>
      <c r="Z55" s="170" t="str">
        <f>IF(ISERROR(VLOOKUP($A55,parlvotes_lh!$A$11:$ZZ$200,326,FALSE))=TRUE,"",IF(VLOOKUP($A55,parlvotes_lh!$A$11:$ZZ$200,326,FALSE)=0,"",VLOOKUP($A55,parlvotes_lh!$A$11:$ZZ$200,326,FALSE)))</f>
        <v/>
      </c>
      <c r="AA55" s="170" t="str">
        <f>IF(ISERROR(VLOOKUP($A55,parlvotes_lh!$A$11:$ZZ$200,346,FALSE))=TRUE,"",IF(VLOOKUP($A55,parlvotes_lh!$A$11:$ZZ$200,346,FALSE)=0,"",VLOOKUP($A55,parlvotes_lh!$A$11:$ZZ$200,346,FALSE)))</f>
        <v/>
      </c>
      <c r="AB55" s="170" t="str">
        <f>IF(ISERROR(VLOOKUP($A55,parlvotes_lh!$A$11:$ZZ$200,366,FALSE))=TRUE,"",IF(VLOOKUP($A55,parlvotes_lh!$A$11:$ZZ$200,366,FALSE)=0,"",VLOOKUP($A55,parlvotes_lh!$A$11:$ZZ$200,366,FALSE)))</f>
        <v/>
      </c>
      <c r="AC55" s="170" t="str">
        <f>IF(ISERROR(VLOOKUP($A55,parlvotes_lh!$A$11:$ZZ$200,386,FALSE))=TRUE,"",IF(VLOOKUP($A55,parlvotes_lh!$A$11:$ZZ$200,386,FALSE)=0,"",VLOOKUP($A55,parlvotes_lh!$A$11:$ZZ$200,386,FALSE)))</f>
        <v/>
      </c>
    </row>
    <row r="56" spans="1:29" ht="13.5" customHeight="1">
      <c r="A56" s="164" t="str">
        <f>IF(info_parties!A56="","",info_parties!A56)</f>
        <v/>
      </c>
      <c r="B56" s="95" t="str">
        <f>IF(A56="","",MID(info_weblinks!$C$3,32,3))</f>
        <v/>
      </c>
      <c r="C56" s="95" t="str">
        <f>IF(info_parties!G56="","",info_parties!G56)</f>
        <v/>
      </c>
      <c r="D56" s="95" t="str">
        <f>IF(info_parties!K56="","",info_parties!K56)</f>
        <v/>
      </c>
      <c r="E56" s="95" t="str">
        <f>IF(info_parties!H56="","",info_parties!H56)</f>
        <v/>
      </c>
      <c r="F56" s="165" t="str">
        <f t="shared" si="0"/>
        <v/>
      </c>
      <c r="G56" s="166" t="str">
        <f t="shared" si="1"/>
        <v/>
      </c>
      <c r="H56" s="167" t="str">
        <f t="shared" si="2"/>
        <v/>
      </c>
      <c r="I56" s="168" t="str">
        <f t="shared" si="3"/>
        <v/>
      </c>
      <c r="J56" s="169" t="str">
        <f>IF(ISERROR(VLOOKUP($A56,parlvotes_lh!$A$11:$ZZ$200,6,FALSE))=TRUE,"",IF(VLOOKUP($A56,parlvotes_lh!$A$11:$ZZ$200,6,FALSE)=0,"",VLOOKUP($A56,parlvotes_lh!$A$11:$ZZ$200,6,FALSE)))</f>
        <v/>
      </c>
      <c r="K56" s="169" t="str">
        <f>IF(ISERROR(VLOOKUP($A56,parlvotes_lh!$A$11:$ZZ$200,26,FALSE))=TRUE,"",IF(VLOOKUP($A56,parlvotes_lh!$A$11:$ZZ$200,26,FALSE)=0,"",VLOOKUP($A56,parlvotes_lh!$A$11:$ZZ$200,26,FALSE)))</f>
        <v/>
      </c>
      <c r="L56" s="169" t="str">
        <f>IF(ISERROR(VLOOKUP($A56,parlvotes_lh!$A$11:$ZZ$200,46,FALSE))=TRUE,"",IF(VLOOKUP($A56,parlvotes_lh!$A$11:$ZZ$200,46,FALSE)=0,"",VLOOKUP($A56,parlvotes_lh!$A$11:$ZZ$200,46,FALSE)))</f>
        <v/>
      </c>
      <c r="M56" s="169" t="str">
        <f>IF(ISERROR(VLOOKUP($A56,parlvotes_lh!$A$11:$ZZ$200,66,FALSE))=TRUE,"",IF(VLOOKUP($A56,parlvotes_lh!$A$11:$ZZ$200,66,FALSE)=0,"",VLOOKUP($A56,parlvotes_lh!$A$11:$ZZ$200,66,FALSE)))</f>
        <v/>
      </c>
      <c r="N56" s="169" t="str">
        <f>IF(ISERROR(VLOOKUP($A56,parlvotes_lh!$A$11:$ZZ$200,86,FALSE))=TRUE,"",IF(VLOOKUP($A56,parlvotes_lh!$A$11:$ZZ$200,86,FALSE)=0,"",VLOOKUP($A56,parlvotes_lh!$A$11:$ZZ$200,86,FALSE)))</f>
        <v/>
      </c>
      <c r="O56" s="169" t="str">
        <f>IF(ISERROR(VLOOKUP($A56,parlvotes_lh!$A$11:$ZZ$200,106,FALSE))=TRUE,"",IF(VLOOKUP($A56,parlvotes_lh!$A$11:$ZZ$200,106,FALSE)=0,"",VLOOKUP($A56,parlvotes_lh!$A$11:$ZZ$200,106,FALSE)))</f>
        <v/>
      </c>
      <c r="P56" s="169" t="str">
        <f>IF(ISERROR(VLOOKUP($A56,parlvotes_lh!$A$11:$ZZ$200,126,FALSE))=TRUE,"",IF(VLOOKUP($A56,parlvotes_lh!$A$11:$ZZ$200,126,FALSE)=0,"",VLOOKUP($A56,parlvotes_lh!$A$11:$ZZ$200,126,FALSE)))</f>
        <v/>
      </c>
      <c r="Q56" s="170" t="str">
        <f>IF(ISERROR(VLOOKUP($A56,parlvotes_lh!$A$11:$ZZ$200,146,FALSE))=TRUE,"",IF(VLOOKUP($A56,parlvotes_lh!$A$11:$ZZ$200,146,FALSE)=0,"",VLOOKUP($A56,parlvotes_lh!$A$11:$ZZ$200,146,FALSE)))</f>
        <v/>
      </c>
      <c r="R56" s="170" t="str">
        <f>IF(ISERROR(VLOOKUP($A56,parlvotes_lh!$A$11:$ZZ$200,166,FALSE))=TRUE,"",IF(VLOOKUP($A56,parlvotes_lh!$A$11:$ZZ$200,166,FALSE)=0,"",VLOOKUP($A56,parlvotes_lh!$A$11:$ZZ$200,166,FALSE)))</f>
        <v/>
      </c>
      <c r="S56" s="170" t="str">
        <f>IF(ISERROR(VLOOKUP($A56,parlvotes_lh!$A$11:$ZZ$200,186,FALSE))=TRUE,"",IF(VLOOKUP($A56,parlvotes_lh!$A$11:$ZZ$200,186,FALSE)=0,"",VLOOKUP($A56,parlvotes_lh!$A$11:$ZZ$200,186,FALSE)))</f>
        <v/>
      </c>
      <c r="T56" s="170" t="str">
        <f>IF(ISERROR(VLOOKUP($A56,parlvotes_lh!$A$11:$ZZ$200,206,FALSE))=TRUE,"",IF(VLOOKUP($A56,parlvotes_lh!$A$11:$ZZ$200,206,FALSE)=0,"",VLOOKUP($A56,parlvotes_lh!$A$11:$ZZ$200,206,FALSE)))</f>
        <v/>
      </c>
      <c r="U56" s="170" t="str">
        <f>IF(ISERROR(VLOOKUP($A56,parlvotes_lh!$A$11:$ZZ$200,226,FALSE))=TRUE,"",IF(VLOOKUP($A56,parlvotes_lh!$A$11:$ZZ$200,226,FALSE)=0,"",VLOOKUP($A56,parlvotes_lh!$A$11:$ZZ$200,226,FALSE)))</f>
        <v/>
      </c>
      <c r="V56" s="170" t="str">
        <f>IF(ISERROR(VLOOKUP($A56,parlvotes_lh!$A$11:$ZZ$200,246,FALSE))=TRUE,"",IF(VLOOKUP($A56,parlvotes_lh!$A$11:$ZZ$200,246,FALSE)=0,"",VLOOKUP($A56,parlvotes_lh!$A$11:$ZZ$200,246,FALSE)))</f>
        <v/>
      </c>
      <c r="W56" s="170" t="str">
        <f>IF(ISERROR(VLOOKUP($A56,parlvotes_lh!$A$11:$ZZ$200,266,FALSE))=TRUE,"",IF(VLOOKUP($A56,parlvotes_lh!$A$11:$ZZ$200,266,FALSE)=0,"",VLOOKUP($A56,parlvotes_lh!$A$11:$ZZ$200,266,FALSE)))</f>
        <v/>
      </c>
      <c r="X56" s="170" t="str">
        <f>IF(ISERROR(VLOOKUP($A56,parlvotes_lh!$A$11:$ZZ$200,286,FALSE))=TRUE,"",IF(VLOOKUP($A56,parlvotes_lh!$A$11:$ZZ$200,286,FALSE)=0,"",VLOOKUP($A56,parlvotes_lh!$A$11:$ZZ$200,286,FALSE)))</f>
        <v/>
      </c>
      <c r="Y56" s="170" t="str">
        <f>IF(ISERROR(VLOOKUP($A56,parlvotes_lh!$A$11:$ZZ$200,306,FALSE))=TRUE,"",IF(VLOOKUP($A56,parlvotes_lh!$A$11:$ZZ$200,306,FALSE)=0,"",VLOOKUP($A56,parlvotes_lh!$A$11:$ZZ$200,306,FALSE)))</f>
        <v/>
      </c>
      <c r="Z56" s="170" t="str">
        <f>IF(ISERROR(VLOOKUP($A56,parlvotes_lh!$A$11:$ZZ$200,326,FALSE))=TRUE,"",IF(VLOOKUP($A56,parlvotes_lh!$A$11:$ZZ$200,326,FALSE)=0,"",VLOOKUP($A56,parlvotes_lh!$A$11:$ZZ$200,326,FALSE)))</f>
        <v/>
      </c>
      <c r="AA56" s="170" t="str">
        <f>IF(ISERROR(VLOOKUP($A56,parlvotes_lh!$A$11:$ZZ$200,346,FALSE))=TRUE,"",IF(VLOOKUP($A56,parlvotes_lh!$A$11:$ZZ$200,346,FALSE)=0,"",VLOOKUP($A56,parlvotes_lh!$A$11:$ZZ$200,346,FALSE)))</f>
        <v/>
      </c>
      <c r="AB56" s="170" t="str">
        <f>IF(ISERROR(VLOOKUP($A56,parlvotes_lh!$A$11:$ZZ$200,366,FALSE))=TRUE,"",IF(VLOOKUP($A56,parlvotes_lh!$A$11:$ZZ$200,366,FALSE)=0,"",VLOOKUP($A56,parlvotes_lh!$A$11:$ZZ$200,366,FALSE)))</f>
        <v/>
      </c>
      <c r="AC56" s="170" t="str">
        <f>IF(ISERROR(VLOOKUP($A56,parlvotes_lh!$A$11:$ZZ$200,386,FALSE))=TRUE,"",IF(VLOOKUP($A56,parlvotes_lh!$A$11:$ZZ$200,386,FALSE)=0,"",VLOOKUP($A56,parlvotes_lh!$A$11:$ZZ$200,386,FALSE)))</f>
        <v/>
      </c>
    </row>
    <row r="57" spans="1:29" ht="13.5" customHeight="1">
      <c r="A57" s="164" t="str">
        <f>IF(info_parties!A57="","",info_parties!A57)</f>
        <v/>
      </c>
      <c r="B57" s="95" t="str">
        <f>IF(A57="","",MID(info_weblinks!$C$3,32,3))</f>
        <v/>
      </c>
      <c r="C57" s="95" t="str">
        <f>IF(info_parties!G57="","",info_parties!G57)</f>
        <v/>
      </c>
      <c r="D57" s="95" t="str">
        <f>IF(info_parties!K57="","",info_parties!K57)</f>
        <v/>
      </c>
      <c r="E57" s="95" t="str">
        <f>IF(info_parties!H57="","",info_parties!H57)</f>
        <v/>
      </c>
      <c r="F57" s="165" t="str">
        <f t="shared" si="0"/>
        <v/>
      </c>
      <c r="G57" s="166" t="str">
        <f t="shared" si="1"/>
        <v/>
      </c>
      <c r="H57" s="167" t="str">
        <f t="shared" si="2"/>
        <v/>
      </c>
      <c r="I57" s="168" t="str">
        <f t="shared" si="3"/>
        <v/>
      </c>
      <c r="J57" s="169" t="str">
        <f>IF(ISERROR(VLOOKUP($A57,parlvotes_lh!$A$11:$ZZ$200,6,FALSE))=TRUE,"",IF(VLOOKUP($A57,parlvotes_lh!$A$11:$ZZ$200,6,FALSE)=0,"",VLOOKUP($A57,parlvotes_lh!$A$11:$ZZ$200,6,FALSE)))</f>
        <v/>
      </c>
      <c r="K57" s="169" t="str">
        <f>IF(ISERROR(VLOOKUP($A57,parlvotes_lh!$A$11:$ZZ$200,26,FALSE))=TRUE,"",IF(VLOOKUP($A57,parlvotes_lh!$A$11:$ZZ$200,26,FALSE)=0,"",VLOOKUP($A57,parlvotes_lh!$A$11:$ZZ$200,26,FALSE)))</f>
        <v/>
      </c>
      <c r="L57" s="169" t="str">
        <f>IF(ISERROR(VLOOKUP($A57,parlvotes_lh!$A$11:$ZZ$200,46,FALSE))=TRUE,"",IF(VLOOKUP($A57,parlvotes_lh!$A$11:$ZZ$200,46,FALSE)=0,"",VLOOKUP($A57,parlvotes_lh!$A$11:$ZZ$200,46,FALSE)))</f>
        <v/>
      </c>
      <c r="M57" s="169" t="str">
        <f>IF(ISERROR(VLOOKUP($A57,parlvotes_lh!$A$11:$ZZ$200,66,FALSE))=TRUE,"",IF(VLOOKUP($A57,parlvotes_lh!$A$11:$ZZ$200,66,FALSE)=0,"",VLOOKUP($A57,parlvotes_lh!$A$11:$ZZ$200,66,FALSE)))</f>
        <v/>
      </c>
      <c r="N57" s="169" t="str">
        <f>IF(ISERROR(VLOOKUP($A57,parlvotes_lh!$A$11:$ZZ$200,86,FALSE))=TRUE,"",IF(VLOOKUP($A57,parlvotes_lh!$A$11:$ZZ$200,86,FALSE)=0,"",VLOOKUP($A57,parlvotes_lh!$A$11:$ZZ$200,86,FALSE)))</f>
        <v/>
      </c>
      <c r="O57" s="169" t="str">
        <f>IF(ISERROR(VLOOKUP($A57,parlvotes_lh!$A$11:$ZZ$200,106,FALSE))=TRUE,"",IF(VLOOKUP($A57,parlvotes_lh!$A$11:$ZZ$200,106,FALSE)=0,"",VLOOKUP($A57,parlvotes_lh!$A$11:$ZZ$200,106,FALSE)))</f>
        <v/>
      </c>
      <c r="P57" s="169" t="str">
        <f>IF(ISERROR(VLOOKUP($A57,parlvotes_lh!$A$11:$ZZ$200,126,FALSE))=TRUE,"",IF(VLOOKUP($A57,parlvotes_lh!$A$11:$ZZ$200,126,FALSE)=0,"",VLOOKUP($A57,parlvotes_lh!$A$11:$ZZ$200,126,FALSE)))</f>
        <v/>
      </c>
      <c r="Q57" s="170" t="str">
        <f>IF(ISERROR(VLOOKUP($A57,parlvotes_lh!$A$11:$ZZ$200,146,FALSE))=TRUE,"",IF(VLOOKUP($A57,parlvotes_lh!$A$11:$ZZ$200,146,FALSE)=0,"",VLOOKUP($A57,parlvotes_lh!$A$11:$ZZ$200,146,FALSE)))</f>
        <v/>
      </c>
      <c r="R57" s="170" t="str">
        <f>IF(ISERROR(VLOOKUP($A57,parlvotes_lh!$A$11:$ZZ$200,166,FALSE))=TRUE,"",IF(VLOOKUP($A57,parlvotes_lh!$A$11:$ZZ$200,166,FALSE)=0,"",VLOOKUP($A57,parlvotes_lh!$A$11:$ZZ$200,166,FALSE)))</f>
        <v/>
      </c>
      <c r="S57" s="170" t="str">
        <f>IF(ISERROR(VLOOKUP($A57,parlvotes_lh!$A$11:$ZZ$200,186,FALSE))=TRUE,"",IF(VLOOKUP($A57,parlvotes_lh!$A$11:$ZZ$200,186,FALSE)=0,"",VLOOKUP($A57,parlvotes_lh!$A$11:$ZZ$200,186,FALSE)))</f>
        <v/>
      </c>
      <c r="T57" s="170" t="str">
        <f>IF(ISERROR(VLOOKUP($A57,parlvotes_lh!$A$11:$ZZ$200,206,FALSE))=TRUE,"",IF(VLOOKUP($A57,parlvotes_lh!$A$11:$ZZ$200,206,FALSE)=0,"",VLOOKUP($A57,parlvotes_lh!$A$11:$ZZ$200,206,FALSE)))</f>
        <v/>
      </c>
      <c r="U57" s="170" t="str">
        <f>IF(ISERROR(VLOOKUP($A57,parlvotes_lh!$A$11:$ZZ$200,226,FALSE))=TRUE,"",IF(VLOOKUP($A57,parlvotes_lh!$A$11:$ZZ$200,226,FALSE)=0,"",VLOOKUP($A57,parlvotes_lh!$A$11:$ZZ$200,226,FALSE)))</f>
        <v/>
      </c>
      <c r="V57" s="170" t="str">
        <f>IF(ISERROR(VLOOKUP($A57,parlvotes_lh!$A$11:$ZZ$200,246,FALSE))=TRUE,"",IF(VLOOKUP($A57,parlvotes_lh!$A$11:$ZZ$200,246,FALSE)=0,"",VLOOKUP($A57,parlvotes_lh!$A$11:$ZZ$200,246,FALSE)))</f>
        <v/>
      </c>
      <c r="W57" s="170" t="str">
        <f>IF(ISERROR(VLOOKUP($A57,parlvotes_lh!$A$11:$ZZ$200,266,FALSE))=TRUE,"",IF(VLOOKUP($A57,parlvotes_lh!$A$11:$ZZ$200,266,FALSE)=0,"",VLOOKUP($A57,parlvotes_lh!$A$11:$ZZ$200,266,FALSE)))</f>
        <v/>
      </c>
      <c r="X57" s="170" t="str">
        <f>IF(ISERROR(VLOOKUP($A57,parlvotes_lh!$A$11:$ZZ$200,286,FALSE))=TRUE,"",IF(VLOOKUP($A57,parlvotes_lh!$A$11:$ZZ$200,286,FALSE)=0,"",VLOOKUP($A57,parlvotes_lh!$A$11:$ZZ$200,286,FALSE)))</f>
        <v/>
      </c>
      <c r="Y57" s="170" t="str">
        <f>IF(ISERROR(VLOOKUP($A57,parlvotes_lh!$A$11:$ZZ$200,306,FALSE))=TRUE,"",IF(VLOOKUP($A57,parlvotes_lh!$A$11:$ZZ$200,306,FALSE)=0,"",VLOOKUP($A57,parlvotes_lh!$A$11:$ZZ$200,306,FALSE)))</f>
        <v/>
      </c>
      <c r="Z57" s="170" t="str">
        <f>IF(ISERROR(VLOOKUP($A57,parlvotes_lh!$A$11:$ZZ$200,326,FALSE))=TRUE,"",IF(VLOOKUP($A57,parlvotes_lh!$A$11:$ZZ$200,326,FALSE)=0,"",VLOOKUP($A57,parlvotes_lh!$A$11:$ZZ$200,326,FALSE)))</f>
        <v/>
      </c>
      <c r="AA57" s="170" t="str">
        <f>IF(ISERROR(VLOOKUP($A57,parlvotes_lh!$A$11:$ZZ$200,346,FALSE))=TRUE,"",IF(VLOOKUP($A57,parlvotes_lh!$A$11:$ZZ$200,346,FALSE)=0,"",VLOOKUP($A57,parlvotes_lh!$A$11:$ZZ$200,346,FALSE)))</f>
        <v/>
      </c>
      <c r="AB57" s="170" t="str">
        <f>IF(ISERROR(VLOOKUP($A57,parlvotes_lh!$A$11:$ZZ$200,366,FALSE))=TRUE,"",IF(VLOOKUP($A57,parlvotes_lh!$A$11:$ZZ$200,366,FALSE)=0,"",VLOOKUP($A57,parlvotes_lh!$A$11:$ZZ$200,366,FALSE)))</f>
        <v/>
      </c>
      <c r="AC57" s="170" t="str">
        <f>IF(ISERROR(VLOOKUP($A57,parlvotes_lh!$A$11:$ZZ$200,386,FALSE))=TRUE,"",IF(VLOOKUP($A57,parlvotes_lh!$A$11:$ZZ$200,386,FALSE)=0,"",VLOOKUP($A57,parlvotes_lh!$A$11:$ZZ$200,386,FALSE)))</f>
        <v/>
      </c>
    </row>
    <row r="58" spans="1:29" ht="13.5" customHeight="1">
      <c r="A58" s="164" t="str">
        <f>IF(info_parties!A58="","",info_parties!A58)</f>
        <v/>
      </c>
      <c r="B58" s="95" t="str">
        <f>IF(A58="","",MID(info_weblinks!$C$3,32,3))</f>
        <v/>
      </c>
      <c r="C58" s="95" t="str">
        <f>IF(info_parties!G58="","",info_parties!G58)</f>
        <v/>
      </c>
      <c r="D58" s="95" t="str">
        <f>IF(info_parties!K58="","",info_parties!K58)</f>
        <v/>
      </c>
      <c r="E58" s="95" t="str">
        <f>IF(info_parties!H58="","",info_parties!H58)</f>
        <v/>
      </c>
      <c r="F58" s="165" t="str">
        <f t="shared" si="0"/>
        <v/>
      </c>
      <c r="G58" s="166" t="str">
        <f t="shared" si="1"/>
        <v/>
      </c>
      <c r="H58" s="167" t="str">
        <f t="shared" si="2"/>
        <v/>
      </c>
      <c r="I58" s="168" t="str">
        <f t="shared" si="3"/>
        <v/>
      </c>
      <c r="J58" s="169" t="str">
        <f>IF(ISERROR(VLOOKUP($A58,parlvotes_lh!$A$11:$ZZ$200,6,FALSE))=TRUE,"",IF(VLOOKUP($A58,parlvotes_lh!$A$11:$ZZ$200,6,FALSE)=0,"",VLOOKUP($A58,parlvotes_lh!$A$11:$ZZ$200,6,FALSE)))</f>
        <v/>
      </c>
      <c r="K58" s="169" t="str">
        <f>IF(ISERROR(VLOOKUP($A58,parlvotes_lh!$A$11:$ZZ$200,26,FALSE))=TRUE,"",IF(VLOOKUP($A58,parlvotes_lh!$A$11:$ZZ$200,26,FALSE)=0,"",VLOOKUP($A58,parlvotes_lh!$A$11:$ZZ$200,26,FALSE)))</f>
        <v/>
      </c>
      <c r="L58" s="169" t="str">
        <f>IF(ISERROR(VLOOKUP($A58,parlvotes_lh!$A$11:$ZZ$200,46,FALSE))=TRUE,"",IF(VLOOKUP($A58,parlvotes_lh!$A$11:$ZZ$200,46,FALSE)=0,"",VLOOKUP($A58,parlvotes_lh!$A$11:$ZZ$200,46,FALSE)))</f>
        <v/>
      </c>
      <c r="M58" s="169" t="str">
        <f>IF(ISERROR(VLOOKUP($A58,parlvotes_lh!$A$11:$ZZ$200,66,FALSE))=TRUE,"",IF(VLOOKUP($A58,parlvotes_lh!$A$11:$ZZ$200,66,FALSE)=0,"",VLOOKUP($A58,parlvotes_lh!$A$11:$ZZ$200,66,FALSE)))</f>
        <v/>
      </c>
      <c r="N58" s="169" t="str">
        <f>IF(ISERROR(VLOOKUP($A58,parlvotes_lh!$A$11:$ZZ$200,86,FALSE))=TRUE,"",IF(VLOOKUP($A58,parlvotes_lh!$A$11:$ZZ$200,86,FALSE)=0,"",VLOOKUP($A58,parlvotes_lh!$A$11:$ZZ$200,86,FALSE)))</f>
        <v/>
      </c>
      <c r="O58" s="169" t="str">
        <f>IF(ISERROR(VLOOKUP($A58,parlvotes_lh!$A$11:$ZZ$200,106,FALSE))=TRUE,"",IF(VLOOKUP($A58,parlvotes_lh!$A$11:$ZZ$200,106,FALSE)=0,"",VLOOKUP($A58,parlvotes_lh!$A$11:$ZZ$200,106,FALSE)))</f>
        <v/>
      </c>
      <c r="P58" s="169" t="str">
        <f>IF(ISERROR(VLOOKUP($A58,parlvotes_lh!$A$11:$ZZ$200,126,FALSE))=TRUE,"",IF(VLOOKUP($A58,parlvotes_lh!$A$11:$ZZ$200,126,FALSE)=0,"",VLOOKUP($A58,parlvotes_lh!$A$11:$ZZ$200,126,FALSE)))</f>
        <v/>
      </c>
      <c r="Q58" s="170" t="str">
        <f>IF(ISERROR(VLOOKUP($A58,parlvotes_lh!$A$11:$ZZ$200,146,FALSE))=TRUE,"",IF(VLOOKUP($A58,parlvotes_lh!$A$11:$ZZ$200,146,FALSE)=0,"",VLOOKUP($A58,parlvotes_lh!$A$11:$ZZ$200,146,FALSE)))</f>
        <v/>
      </c>
      <c r="R58" s="170" t="str">
        <f>IF(ISERROR(VLOOKUP($A58,parlvotes_lh!$A$11:$ZZ$200,166,FALSE))=TRUE,"",IF(VLOOKUP($A58,parlvotes_lh!$A$11:$ZZ$200,166,FALSE)=0,"",VLOOKUP($A58,parlvotes_lh!$A$11:$ZZ$200,166,FALSE)))</f>
        <v/>
      </c>
      <c r="S58" s="170" t="str">
        <f>IF(ISERROR(VLOOKUP($A58,parlvotes_lh!$A$11:$ZZ$200,186,FALSE))=TRUE,"",IF(VLOOKUP($A58,parlvotes_lh!$A$11:$ZZ$200,186,FALSE)=0,"",VLOOKUP($A58,parlvotes_lh!$A$11:$ZZ$200,186,FALSE)))</f>
        <v/>
      </c>
      <c r="T58" s="170" t="str">
        <f>IF(ISERROR(VLOOKUP($A58,parlvotes_lh!$A$11:$ZZ$200,206,FALSE))=TRUE,"",IF(VLOOKUP($A58,parlvotes_lh!$A$11:$ZZ$200,206,FALSE)=0,"",VLOOKUP($A58,parlvotes_lh!$A$11:$ZZ$200,206,FALSE)))</f>
        <v/>
      </c>
      <c r="U58" s="170" t="str">
        <f>IF(ISERROR(VLOOKUP($A58,parlvotes_lh!$A$11:$ZZ$200,226,FALSE))=TRUE,"",IF(VLOOKUP($A58,parlvotes_lh!$A$11:$ZZ$200,226,FALSE)=0,"",VLOOKUP($A58,parlvotes_lh!$A$11:$ZZ$200,226,FALSE)))</f>
        <v/>
      </c>
      <c r="V58" s="170" t="str">
        <f>IF(ISERROR(VLOOKUP($A58,parlvotes_lh!$A$11:$ZZ$200,246,FALSE))=TRUE,"",IF(VLOOKUP($A58,parlvotes_lh!$A$11:$ZZ$200,246,FALSE)=0,"",VLOOKUP($A58,parlvotes_lh!$A$11:$ZZ$200,246,FALSE)))</f>
        <v/>
      </c>
      <c r="W58" s="170" t="str">
        <f>IF(ISERROR(VLOOKUP($A58,parlvotes_lh!$A$11:$ZZ$200,266,FALSE))=TRUE,"",IF(VLOOKUP($A58,parlvotes_lh!$A$11:$ZZ$200,266,FALSE)=0,"",VLOOKUP($A58,parlvotes_lh!$A$11:$ZZ$200,266,FALSE)))</f>
        <v/>
      </c>
      <c r="X58" s="170" t="str">
        <f>IF(ISERROR(VLOOKUP($A58,parlvotes_lh!$A$11:$ZZ$200,286,FALSE))=TRUE,"",IF(VLOOKUP($A58,parlvotes_lh!$A$11:$ZZ$200,286,FALSE)=0,"",VLOOKUP($A58,parlvotes_lh!$A$11:$ZZ$200,286,FALSE)))</f>
        <v/>
      </c>
      <c r="Y58" s="170" t="str">
        <f>IF(ISERROR(VLOOKUP($A58,parlvotes_lh!$A$11:$ZZ$200,306,FALSE))=TRUE,"",IF(VLOOKUP($A58,parlvotes_lh!$A$11:$ZZ$200,306,FALSE)=0,"",VLOOKUP($A58,parlvotes_lh!$A$11:$ZZ$200,306,FALSE)))</f>
        <v/>
      </c>
      <c r="Z58" s="170" t="str">
        <f>IF(ISERROR(VLOOKUP($A58,parlvotes_lh!$A$11:$ZZ$200,326,FALSE))=TRUE,"",IF(VLOOKUP($A58,parlvotes_lh!$A$11:$ZZ$200,326,FALSE)=0,"",VLOOKUP($A58,parlvotes_lh!$A$11:$ZZ$200,326,FALSE)))</f>
        <v/>
      </c>
      <c r="AA58" s="170" t="str">
        <f>IF(ISERROR(VLOOKUP($A58,parlvotes_lh!$A$11:$ZZ$200,346,FALSE))=TRUE,"",IF(VLOOKUP($A58,parlvotes_lh!$A$11:$ZZ$200,346,FALSE)=0,"",VLOOKUP($A58,parlvotes_lh!$A$11:$ZZ$200,346,FALSE)))</f>
        <v/>
      </c>
      <c r="AB58" s="170" t="str">
        <f>IF(ISERROR(VLOOKUP($A58,parlvotes_lh!$A$11:$ZZ$200,366,FALSE))=TRUE,"",IF(VLOOKUP($A58,parlvotes_lh!$A$11:$ZZ$200,366,FALSE)=0,"",VLOOKUP($A58,parlvotes_lh!$A$11:$ZZ$200,366,FALSE)))</f>
        <v/>
      </c>
      <c r="AC58" s="170" t="str">
        <f>IF(ISERROR(VLOOKUP($A58,parlvotes_lh!$A$11:$ZZ$200,386,FALSE))=TRUE,"",IF(VLOOKUP($A58,parlvotes_lh!$A$11:$ZZ$200,386,FALSE)=0,"",VLOOKUP($A58,parlvotes_lh!$A$11:$ZZ$200,386,FALSE)))</f>
        <v/>
      </c>
    </row>
    <row r="59" spans="1:29" ht="13.5" customHeight="1">
      <c r="A59" s="164" t="str">
        <f>IF(info_parties!A59="","",info_parties!A59)</f>
        <v/>
      </c>
      <c r="B59" s="95" t="str">
        <f>IF(A59="","",MID(info_weblinks!$C$3,32,3))</f>
        <v/>
      </c>
      <c r="C59" s="95" t="str">
        <f>IF(info_parties!G59="","",info_parties!G59)</f>
        <v/>
      </c>
      <c r="D59" s="95" t="str">
        <f>IF(info_parties!K59="","",info_parties!K59)</f>
        <v/>
      </c>
      <c r="E59" s="95" t="str">
        <f>IF(info_parties!H59="","",info_parties!H59)</f>
        <v/>
      </c>
      <c r="F59" s="165" t="str">
        <f t="shared" si="0"/>
        <v/>
      </c>
      <c r="G59" s="166" t="str">
        <f t="shared" si="1"/>
        <v/>
      </c>
      <c r="H59" s="167" t="str">
        <f t="shared" si="2"/>
        <v/>
      </c>
      <c r="I59" s="168" t="str">
        <f t="shared" si="3"/>
        <v/>
      </c>
      <c r="J59" s="169" t="str">
        <f>IF(ISERROR(VLOOKUP($A59,parlvotes_lh!$A$11:$ZZ$200,6,FALSE))=TRUE,"",IF(VLOOKUP($A59,parlvotes_lh!$A$11:$ZZ$200,6,FALSE)=0,"",VLOOKUP($A59,parlvotes_lh!$A$11:$ZZ$200,6,FALSE)))</f>
        <v/>
      </c>
      <c r="K59" s="169" t="str">
        <f>IF(ISERROR(VLOOKUP($A59,parlvotes_lh!$A$11:$ZZ$200,26,FALSE))=TRUE,"",IF(VLOOKUP($A59,parlvotes_lh!$A$11:$ZZ$200,26,FALSE)=0,"",VLOOKUP($A59,parlvotes_lh!$A$11:$ZZ$200,26,FALSE)))</f>
        <v/>
      </c>
      <c r="L59" s="169" t="str">
        <f>IF(ISERROR(VLOOKUP($A59,parlvotes_lh!$A$11:$ZZ$200,46,FALSE))=TRUE,"",IF(VLOOKUP($A59,parlvotes_lh!$A$11:$ZZ$200,46,FALSE)=0,"",VLOOKUP($A59,parlvotes_lh!$A$11:$ZZ$200,46,FALSE)))</f>
        <v/>
      </c>
      <c r="M59" s="169" t="str">
        <f>IF(ISERROR(VLOOKUP($A59,parlvotes_lh!$A$11:$ZZ$200,66,FALSE))=TRUE,"",IF(VLOOKUP($A59,parlvotes_lh!$A$11:$ZZ$200,66,FALSE)=0,"",VLOOKUP($A59,parlvotes_lh!$A$11:$ZZ$200,66,FALSE)))</f>
        <v/>
      </c>
      <c r="N59" s="169" t="str">
        <f>IF(ISERROR(VLOOKUP($A59,parlvotes_lh!$A$11:$ZZ$200,86,FALSE))=TRUE,"",IF(VLOOKUP($A59,parlvotes_lh!$A$11:$ZZ$200,86,FALSE)=0,"",VLOOKUP($A59,parlvotes_lh!$A$11:$ZZ$200,86,FALSE)))</f>
        <v/>
      </c>
      <c r="O59" s="169" t="str">
        <f>IF(ISERROR(VLOOKUP($A59,parlvotes_lh!$A$11:$ZZ$200,106,FALSE))=TRUE,"",IF(VLOOKUP($A59,parlvotes_lh!$A$11:$ZZ$200,106,FALSE)=0,"",VLOOKUP($A59,parlvotes_lh!$A$11:$ZZ$200,106,FALSE)))</f>
        <v/>
      </c>
      <c r="P59" s="169" t="str">
        <f>IF(ISERROR(VLOOKUP($A59,parlvotes_lh!$A$11:$ZZ$200,126,FALSE))=TRUE,"",IF(VLOOKUP($A59,parlvotes_lh!$A$11:$ZZ$200,126,FALSE)=0,"",VLOOKUP($A59,parlvotes_lh!$A$11:$ZZ$200,126,FALSE)))</f>
        <v/>
      </c>
      <c r="Q59" s="170" t="str">
        <f>IF(ISERROR(VLOOKUP($A59,parlvotes_lh!$A$11:$ZZ$200,146,FALSE))=TRUE,"",IF(VLOOKUP($A59,parlvotes_lh!$A$11:$ZZ$200,146,FALSE)=0,"",VLOOKUP($A59,parlvotes_lh!$A$11:$ZZ$200,146,FALSE)))</f>
        <v/>
      </c>
      <c r="R59" s="170" t="str">
        <f>IF(ISERROR(VLOOKUP($A59,parlvotes_lh!$A$11:$ZZ$200,166,FALSE))=TRUE,"",IF(VLOOKUP($A59,parlvotes_lh!$A$11:$ZZ$200,166,FALSE)=0,"",VLOOKUP($A59,parlvotes_lh!$A$11:$ZZ$200,166,FALSE)))</f>
        <v/>
      </c>
      <c r="S59" s="170" t="str">
        <f>IF(ISERROR(VLOOKUP($A59,parlvotes_lh!$A$11:$ZZ$200,186,FALSE))=TRUE,"",IF(VLOOKUP($A59,parlvotes_lh!$A$11:$ZZ$200,186,FALSE)=0,"",VLOOKUP($A59,parlvotes_lh!$A$11:$ZZ$200,186,FALSE)))</f>
        <v/>
      </c>
      <c r="T59" s="170" t="str">
        <f>IF(ISERROR(VLOOKUP($A59,parlvotes_lh!$A$11:$ZZ$200,206,FALSE))=TRUE,"",IF(VLOOKUP($A59,parlvotes_lh!$A$11:$ZZ$200,206,FALSE)=0,"",VLOOKUP($A59,parlvotes_lh!$A$11:$ZZ$200,206,FALSE)))</f>
        <v/>
      </c>
      <c r="U59" s="170" t="str">
        <f>IF(ISERROR(VLOOKUP($A59,parlvotes_lh!$A$11:$ZZ$200,226,FALSE))=TRUE,"",IF(VLOOKUP($A59,parlvotes_lh!$A$11:$ZZ$200,226,FALSE)=0,"",VLOOKUP($A59,parlvotes_lh!$A$11:$ZZ$200,226,FALSE)))</f>
        <v/>
      </c>
      <c r="V59" s="170" t="str">
        <f>IF(ISERROR(VLOOKUP($A59,parlvotes_lh!$A$11:$ZZ$200,246,FALSE))=TRUE,"",IF(VLOOKUP($A59,parlvotes_lh!$A$11:$ZZ$200,246,FALSE)=0,"",VLOOKUP($A59,parlvotes_lh!$A$11:$ZZ$200,246,FALSE)))</f>
        <v/>
      </c>
      <c r="W59" s="170" t="str">
        <f>IF(ISERROR(VLOOKUP($A59,parlvotes_lh!$A$11:$ZZ$200,266,FALSE))=TRUE,"",IF(VLOOKUP($A59,parlvotes_lh!$A$11:$ZZ$200,266,FALSE)=0,"",VLOOKUP($A59,parlvotes_lh!$A$11:$ZZ$200,266,FALSE)))</f>
        <v/>
      </c>
      <c r="X59" s="170" t="str">
        <f>IF(ISERROR(VLOOKUP($A59,parlvotes_lh!$A$11:$ZZ$200,286,FALSE))=TRUE,"",IF(VLOOKUP($A59,parlvotes_lh!$A$11:$ZZ$200,286,FALSE)=0,"",VLOOKUP($A59,parlvotes_lh!$A$11:$ZZ$200,286,FALSE)))</f>
        <v/>
      </c>
      <c r="Y59" s="170" t="str">
        <f>IF(ISERROR(VLOOKUP($A59,parlvotes_lh!$A$11:$ZZ$200,306,FALSE))=TRUE,"",IF(VLOOKUP($A59,parlvotes_lh!$A$11:$ZZ$200,306,FALSE)=0,"",VLOOKUP($A59,parlvotes_lh!$A$11:$ZZ$200,306,FALSE)))</f>
        <v/>
      </c>
      <c r="Z59" s="170" t="str">
        <f>IF(ISERROR(VLOOKUP($A59,parlvotes_lh!$A$11:$ZZ$200,326,FALSE))=TRUE,"",IF(VLOOKUP($A59,parlvotes_lh!$A$11:$ZZ$200,326,FALSE)=0,"",VLOOKUP($A59,parlvotes_lh!$A$11:$ZZ$200,326,FALSE)))</f>
        <v/>
      </c>
      <c r="AA59" s="170" t="str">
        <f>IF(ISERROR(VLOOKUP($A59,parlvotes_lh!$A$11:$ZZ$200,346,FALSE))=TRUE,"",IF(VLOOKUP($A59,parlvotes_lh!$A$11:$ZZ$200,346,FALSE)=0,"",VLOOKUP($A59,parlvotes_lh!$A$11:$ZZ$200,346,FALSE)))</f>
        <v/>
      </c>
      <c r="AB59" s="170" t="str">
        <f>IF(ISERROR(VLOOKUP($A59,parlvotes_lh!$A$11:$ZZ$200,366,FALSE))=TRUE,"",IF(VLOOKUP($A59,parlvotes_lh!$A$11:$ZZ$200,366,FALSE)=0,"",VLOOKUP($A59,parlvotes_lh!$A$11:$ZZ$200,366,FALSE)))</f>
        <v/>
      </c>
      <c r="AC59" s="170" t="str">
        <f>IF(ISERROR(VLOOKUP($A59,parlvotes_lh!$A$11:$ZZ$200,386,FALSE))=TRUE,"",IF(VLOOKUP($A59,parlvotes_lh!$A$11:$ZZ$200,386,FALSE)=0,"",VLOOKUP($A59,parlvotes_lh!$A$11:$ZZ$200,386,FALSE)))</f>
        <v/>
      </c>
    </row>
    <row r="60" spans="1:29" ht="13.5" customHeight="1">
      <c r="A60" s="164" t="str">
        <f>IF(info_parties!A60="","",info_parties!A60)</f>
        <v/>
      </c>
      <c r="B60" s="95" t="str">
        <f>IF(A60="","",MID(info_weblinks!$C$3,32,3))</f>
        <v/>
      </c>
      <c r="C60" s="95" t="str">
        <f>IF(info_parties!G60="","",info_parties!G60)</f>
        <v/>
      </c>
      <c r="D60" s="95" t="str">
        <f>IF(info_parties!K60="","",info_parties!K60)</f>
        <v/>
      </c>
      <c r="E60" s="95" t="str">
        <f>IF(info_parties!H60="","",info_parties!H60)</f>
        <v/>
      </c>
      <c r="F60" s="165" t="str">
        <f t="shared" si="0"/>
        <v/>
      </c>
      <c r="G60" s="166" t="str">
        <f t="shared" si="1"/>
        <v/>
      </c>
      <c r="H60" s="167" t="str">
        <f t="shared" si="2"/>
        <v/>
      </c>
      <c r="I60" s="168" t="str">
        <f t="shared" si="3"/>
        <v/>
      </c>
      <c r="J60" s="169" t="str">
        <f>IF(ISERROR(VLOOKUP($A60,parlvotes_lh!$A$11:$ZZ$200,6,FALSE))=TRUE,"",IF(VLOOKUP($A60,parlvotes_lh!$A$11:$ZZ$200,6,FALSE)=0,"",VLOOKUP($A60,parlvotes_lh!$A$11:$ZZ$200,6,FALSE)))</f>
        <v/>
      </c>
      <c r="K60" s="169" t="str">
        <f>IF(ISERROR(VLOOKUP($A60,parlvotes_lh!$A$11:$ZZ$200,26,FALSE))=TRUE,"",IF(VLOOKUP($A60,parlvotes_lh!$A$11:$ZZ$200,26,FALSE)=0,"",VLOOKUP($A60,parlvotes_lh!$A$11:$ZZ$200,26,FALSE)))</f>
        <v/>
      </c>
      <c r="L60" s="169" t="str">
        <f>IF(ISERROR(VLOOKUP($A60,parlvotes_lh!$A$11:$ZZ$200,46,FALSE))=TRUE,"",IF(VLOOKUP($A60,parlvotes_lh!$A$11:$ZZ$200,46,FALSE)=0,"",VLOOKUP($A60,parlvotes_lh!$A$11:$ZZ$200,46,FALSE)))</f>
        <v/>
      </c>
      <c r="M60" s="169" t="str">
        <f>IF(ISERROR(VLOOKUP($A60,parlvotes_lh!$A$11:$ZZ$200,66,FALSE))=TRUE,"",IF(VLOOKUP($A60,parlvotes_lh!$A$11:$ZZ$200,66,FALSE)=0,"",VLOOKUP($A60,parlvotes_lh!$A$11:$ZZ$200,66,FALSE)))</f>
        <v/>
      </c>
      <c r="N60" s="169" t="str">
        <f>IF(ISERROR(VLOOKUP($A60,parlvotes_lh!$A$11:$ZZ$200,86,FALSE))=TRUE,"",IF(VLOOKUP($A60,parlvotes_lh!$A$11:$ZZ$200,86,FALSE)=0,"",VLOOKUP($A60,parlvotes_lh!$A$11:$ZZ$200,86,FALSE)))</f>
        <v/>
      </c>
      <c r="O60" s="169" t="str">
        <f>IF(ISERROR(VLOOKUP($A60,parlvotes_lh!$A$11:$ZZ$200,106,FALSE))=TRUE,"",IF(VLOOKUP($A60,parlvotes_lh!$A$11:$ZZ$200,106,FALSE)=0,"",VLOOKUP($A60,parlvotes_lh!$A$11:$ZZ$200,106,FALSE)))</f>
        <v/>
      </c>
      <c r="P60" s="169" t="str">
        <f>IF(ISERROR(VLOOKUP($A60,parlvotes_lh!$A$11:$ZZ$200,126,FALSE))=TRUE,"",IF(VLOOKUP($A60,parlvotes_lh!$A$11:$ZZ$200,126,FALSE)=0,"",VLOOKUP($A60,parlvotes_lh!$A$11:$ZZ$200,126,FALSE)))</f>
        <v/>
      </c>
      <c r="Q60" s="170" t="str">
        <f>IF(ISERROR(VLOOKUP($A60,parlvotes_lh!$A$11:$ZZ$200,146,FALSE))=TRUE,"",IF(VLOOKUP($A60,parlvotes_lh!$A$11:$ZZ$200,146,FALSE)=0,"",VLOOKUP($A60,parlvotes_lh!$A$11:$ZZ$200,146,FALSE)))</f>
        <v/>
      </c>
      <c r="R60" s="170" t="str">
        <f>IF(ISERROR(VLOOKUP($A60,parlvotes_lh!$A$11:$ZZ$200,166,FALSE))=TRUE,"",IF(VLOOKUP($A60,parlvotes_lh!$A$11:$ZZ$200,166,FALSE)=0,"",VLOOKUP($A60,parlvotes_lh!$A$11:$ZZ$200,166,FALSE)))</f>
        <v/>
      </c>
      <c r="S60" s="170" t="str">
        <f>IF(ISERROR(VLOOKUP($A60,parlvotes_lh!$A$11:$ZZ$200,186,FALSE))=TRUE,"",IF(VLOOKUP($A60,parlvotes_lh!$A$11:$ZZ$200,186,FALSE)=0,"",VLOOKUP($A60,parlvotes_lh!$A$11:$ZZ$200,186,FALSE)))</f>
        <v/>
      </c>
      <c r="T60" s="170" t="str">
        <f>IF(ISERROR(VLOOKUP($A60,parlvotes_lh!$A$11:$ZZ$200,206,FALSE))=TRUE,"",IF(VLOOKUP($A60,parlvotes_lh!$A$11:$ZZ$200,206,FALSE)=0,"",VLOOKUP($A60,parlvotes_lh!$A$11:$ZZ$200,206,FALSE)))</f>
        <v/>
      </c>
      <c r="U60" s="170" t="str">
        <f>IF(ISERROR(VLOOKUP($A60,parlvotes_lh!$A$11:$ZZ$200,226,FALSE))=TRUE,"",IF(VLOOKUP($A60,parlvotes_lh!$A$11:$ZZ$200,226,FALSE)=0,"",VLOOKUP($A60,parlvotes_lh!$A$11:$ZZ$200,226,FALSE)))</f>
        <v/>
      </c>
      <c r="V60" s="170" t="str">
        <f>IF(ISERROR(VLOOKUP($A60,parlvotes_lh!$A$11:$ZZ$200,246,FALSE))=TRUE,"",IF(VLOOKUP($A60,parlvotes_lh!$A$11:$ZZ$200,246,FALSE)=0,"",VLOOKUP($A60,parlvotes_lh!$A$11:$ZZ$200,246,FALSE)))</f>
        <v/>
      </c>
      <c r="W60" s="170" t="str">
        <f>IF(ISERROR(VLOOKUP($A60,parlvotes_lh!$A$11:$ZZ$200,266,FALSE))=TRUE,"",IF(VLOOKUP($A60,parlvotes_lh!$A$11:$ZZ$200,266,FALSE)=0,"",VLOOKUP($A60,parlvotes_lh!$A$11:$ZZ$200,266,FALSE)))</f>
        <v/>
      </c>
      <c r="X60" s="170" t="str">
        <f>IF(ISERROR(VLOOKUP($A60,parlvotes_lh!$A$11:$ZZ$200,286,FALSE))=TRUE,"",IF(VLOOKUP($A60,parlvotes_lh!$A$11:$ZZ$200,286,FALSE)=0,"",VLOOKUP($A60,parlvotes_lh!$A$11:$ZZ$200,286,FALSE)))</f>
        <v/>
      </c>
      <c r="Y60" s="170" t="str">
        <f>IF(ISERROR(VLOOKUP($A60,parlvotes_lh!$A$11:$ZZ$200,306,FALSE))=TRUE,"",IF(VLOOKUP($A60,parlvotes_lh!$A$11:$ZZ$200,306,FALSE)=0,"",VLOOKUP($A60,parlvotes_lh!$A$11:$ZZ$200,306,FALSE)))</f>
        <v/>
      </c>
      <c r="Z60" s="170" t="str">
        <f>IF(ISERROR(VLOOKUP($A60,parlvotes_lh!$A$11:$ZZ$200,326,FALSE))=TRUE,"",IF(VLOOKUP($A60,parlvotes_lh!$A$11:$ZZ$200,326,FALSE)=0,"",VLOOKUP($A60,parlvotes_lh!$A$11:$ZZ$200,326,FALSE)))</f>
        <v/>
      </c>
      <c r="AA60" s="170" t="str">
        <f>IF(ISERROR(VLOOKUP($A60,parlvotes_lh!$A$11:$ZZ$200,346,FALSE))=TRUE,"",IF(VLOOKUP($A60,parlvotes_lh!$A$11:$ZZ$200,346,FALSE)=0,"",VLOOKUP($A60,parlvotes_lh!$A$11:$ZZ$200,346,FALSE)))</f>
        <v/>
      </c>
      <c r="AB60" s="170" t="str">
        <f>IF(ISERROR(VLOOKUP($A60,parlvotes_lh!$A$11:$ZZ$200,366,FALSE))=TRUE,"",IF(VLOOKUP($A60,parlvotes_lh!$A$11:$ZZ$200,366,FALSE)=0,"",VLOOKUP($A60,parlvotes_lh!$A$11:$ZZ$200,366,FALSE)))</f>
        <v/>
      </c>
      <c r="AC60" s="170" t="str">
        <f>IF(ISERROR(VLOOKUP($A60,parlvotes_lh!$A$11:$ZZ$200,386,FALSE))=TRUE,"",IF(VLOOKUP($A60,parlvotes_lh!$A$11:$ZZ$200,386,FALSE)=0,"",VLOOKUP($A60,parlvotes_lh!$A$11:$ZZ$200,386,FALSE)))</f>
        <v/>
      </c>
    </row>
    <row r="61" spans="1:29" ht="13.5" customHeight="1">
      <c r="A61" s="164" t="str">
        <f>IF(info_parties!A61="","",info_parties!A61)</f>
        <v/>
      </c>
      <c r="B61" s="95" t="str">
        <f>IF(A61="","",MID(info_weblinks!$C$3,32,3))</f>
        <v/>
      </c>
      <c r="C61" s="95" t="str">
        <f>IF(info_parties!G61="","",info_parties!G61)</f>
        <v/>
      </c>
      <c r="D61" s="95" t="str">
        <f>IF(info_parties!K61="","",info_parties!K61)</f>
        <v/>
      </c>
      <c r="E61" s="95" t="str">
        <f>IF(info_parties!H61="","",info_parties!H61)</f>
        <v/>
      </c>
      <c r="F61" s="165" t="str">
        <f t="shared" si="0"/>
        <v/>
      </c>
      <c r="G61" s="166" t="str">
        <f t="shared" si="1"/>
        <v/>
      </c>
      <c r="H61" s="167" t="str">
        <f t="shared" si="2"/>
        <v/>
      </c>
      <c r="I61" s="168" t="str">
        <f t="shared" si="3"/>
        <v/>
      </c>
      <c r="J61" s="169" t="str">
        <f>IF(ISERROR(VLOOKUP($A61,parlvotes_lh!$A$11:$ZZ$200,6,FALSE))=TRUE,"",IF(VLOOKUP($A61,parlvotes_lh!$A$11:$ZZ$200,6,FALSE)=0,"",VLOOKUP($A61,parlvotes_lh!$A$11:$ZZ$200,6,FALSE)))</f>
        <v/>
      </c>
      <c r="K61" s="169" t="str">
        <f>IF(ISERROR(VLOOKUP($A61,parlvotes_lh!$A$11:$ZZ$200,26,FALSE))=TRUE,"",IF(VLOOKUP($A61,parlvotes_lh!$A$11:$ZZ$200,26,FALSE)=0,"",VLOOKUP($A61,parlvotes_lh!$A$11:$ZZ$200,26,FALSE)))</f>
        <v/>
      </c>
      <c r="L61" s="169" t="str">
        <f>IF(ISERROR(VLOOKUP($A61,parlvotes_lh!$A$11:$ZZ$200,46,FALSE))=TRUE,"",IF(VLOOKUP($A61,parlvotes_lh!$A$11:$ZZ$200,46,FALSE)=0,"",VLOOKUP($A61,parlvotes_lh!$A$11:$ZZ$200,46,FALSE)))</f>
        <v/>
      </c>
      <c r="M61" s="169" t="str">
        <f>IF(ISERROR(VLOOKUP($A61,parlvotes_lh!$A$11:$ZZ$200,66,FALSE))=TRUE,"",IF(VLOOKUP($A61,parlvotes_lh!$A$11:$ZZ$200,66,FALSE)=0,"",VLOOKUP($A61,parlvotes_lh!$A$11:$ZZ$200,66,FALSE)))</f>
        <v/>
      </c>
      <c r="N61" s="169" t="str">
        <f>IF(ISERROR(VLOOKUP($A61,parlvotes_lh!$A$11:$ZZ$200,86,FALSE))=TRUE,"",IF(VLOOKUP($A61,parlvotes_lh!$A$11:$ZZ$200,86,FALSE)=0,"",VLOOKUP($A61,parlvotes_lh!$A$11:$ZZ$200,86,FALSE)))</f>
        <v/>
      </c>
      <c r="O61" s="169" t="str">
        <f>IF(ISERROR(VLOOKUP($A61,parlvotes_lh!$A$11:$ZZ$200,106,FALSE))=TRUE,"",IF(VLOOKUP($A61,parlvotes_lh!$A$11:$ZZ$200,106,FALSE)=0,"",VLOOKUP($A61,parlvotes_lh!$A$11:$ZZ$200,106,FALSE)))</f>
        <v/>
      </c>
      <c r="P61" s="169" t="str">
        <f>IF(ISERROR(VLOOKUP($A61,parlvotes_lh!$A$11:$ZZ$200,126,FALSE))=TRUE,"",IF(VLOOKUP($A61,parlvotes_lh!$A$11:$ZZ$200,126,FALSE)=0,"",VLOOKUP($A61,parlvotes_lh!$A$11:$ZZ$200,126,FALSE)))</f>
        <v/>
      </c>
      <c r="Q61" s="170" t="str">
        <f>IF(ISERROR(VLOOKUP($A61,parlvotes_lh!$A$11:$ZZ$200,146,FALSE))=TRUE,"",IF(VLOOKUP($A61,parlvotes_lh!$A$11:$ZZ$200,146,FALSE)=0,"",VLOOKUP($A61,parlvotes_lh!$A$11:$ZZ$200,146,FALSE)))</f>
        <v/>
      </c>
      <c r="R61" s="170" t="str">
        <f>IF(ISERROR(VLOOKUP($A61,parlvotes_lh!$A$11:$ZZ$200,166,FALSE))=TRUE,"",IF(VLOOKUP($A61,parlvotes_lh!$A$11:$ZZ$200,166,FALSE)=0,"",VLOOKUP($A61,parlvotes_lh!$A$11:$ZZ$200,166,FALSE)))</f>
        <v/>
      </c>
      <c r="S61" s="170" t="str">
        <f>IF(ISERROR(VLOOKUP($A61,parlvotes_lh!$A$11:$ZZ$200,186,FALSE))=TRUE,"",IF(VLOOKUP($A61,parlvotes_lh!$A$11:$ZZ$200,186,FALSE)=0,"",VLOOKUP($A61,parlvotes_lh!$A$11:$ZZ$200,186,FALSE)))</f>
        <v/>
      </c>
      <c r="T61" s="170" t="str">
        <f>IF(ISERROR(VLOOKUP($A61,parlvotes_lh!$A$11:$ZZ$200,206,FALSE))=TRUE,"",IF(VLOOKUP($A61,parlvotes_lh!$A$11:$ZZ$200,206,FALSE)=0,"",VLOOKUP($A61,parlvotes_lh!$A$11:$ZZ$200,206,FALSE)))</f>
        <v/>
      </c>
      <c r="U61" s="170" t="str">
        <f>IF(ISERROR(VLOOKUP($A61,parlvotes_lh!$A$11:$ZZ$200,226,FALSE))=TRUE,"",IF(VLOOKUP($A61,parlvotes_lh!$A$11:$ZZ$200,226,FALSE)=0,"",VLOOKUP($A61,parlvotes_lh!$A$11:$ZZ$200,226,FALSE)))</f>
        <v/>
      </c>
      <c r="V61" s="170" t="str">
        <f>IF(ISERROR(VLOOKUP($A61,parlvotes_lh!$A$11:$ZZ$200,246,FALSE))=TRUE,"",IF(VLOOKUP($A61,parlvotes_lh!$A$11:$ZZ$200,246,FALSE)=0,"",VLOOKUP($A61,parlvotes_lh!$A$11:$ZZ$200,246,FALSE)))</f>
        <v/>
      </c>
      <c r="W61" s="170" t="str">
        <f>IF(ISERROR(VLOOKUP($A61,parlvotes_lh!$A$11:$ZZ$200,266,FALSE))=TRUE,"",IF(VLOOKUP($A61,parlvotes_lh!$A$11:$ZZ$200,266,FALSE)=0,"",VLOOKUP($A61,parlvotes_lh!$A$11:$ZZ$200,266,FALSE)))</f>
        <v/>
      </c>
      <c r="X61" s="170" t="str">
        <f>IF(ISERROR(VLOOKUP($A61,parlvotes_lh!$A$11:$ZZ$200,286,FALSE))=TRUE,"",IF(VLOOKUP($A61,parlvotes_lh!$A$11:$ZZ$200,286,FALSE)=0,"",VLOOKUP($A61,parlvotes_lh!$A$11:$ZZ$200,286,FALSE)))</f>
        <v/>
      </c>
      <c r="Y61" s="170" t="str">
        <f>IF(ISERROR(VLOOKUP($A61,parlvotes_lh!$A$11:$ZZ$200,306,FALSE))=TRUE,"",IF(VLOOKUP($A61,parlvotes_lh!$A$11:$ZZ$200,306,FALSE)=0,"",VLOOKUP($A61,parlvotes_lh!$A$11:$ZZ$200,306,FALSE)))</f>
        <v/>
      </c>
      <c r="Z61" s="170" t="str">
        <f>IF(ISERROR(VLOOKUP($A61,parlvotes_lh!$A$11:$ZZ$200,326,FALSE))=TRUE,"",IF(VLOOKUP($A61,parlvotes_lh!$A$11:$ZZ$200,326,FALSE)=0,"",VLOOKUP($A61,parlvotes_lh!$A$11:$ZZ$200,326,FALSE)))</f>
        <v/>
      </c>
      <c r="AA61" s="170" t="str">
        <f>IF(ISERROR(VLOOKUP($A61,parlvotes_lh!$A$11:$ZZ$200,346,FALSE))=TRUE,"",IF(VLOOKUP($A61,parlvotes_lh!$A$11:$ZZ$200,346,FALSE)=0,"",VLOOKUP($A61,parlvotes_lh!$A$11:$ZZ$200,346,FALSE)))</f>
        <v/>
      </c>
      <c r="AB61" s="170" t="str">
        <f>IF(ISERROR(VLOOKUP($A61,parlvotes_lh!$A$11:$ZZ$200,366,FALSE))=TRUE,"",IF(VLOOKUP($A61,parlvotes_lh!$A$11:$ZZ$200,366,FALSE)=0,"",VLOOKUP($A61,parlvotes_lh!$A$11:$ZZ$200,366,FALSE)))</f>
        <v/>
      </c>
      <c r="AC61" s="170" t="str">
        <f>IF(ISERROR(VLOOKUP($A61,parlvotes_lh!$A$11:$ZZ$200,386,FALSE))=TRUE,"",IF(VLOOKUP($A61,parlvotes_lh!$A$11:$ZZ$200,386,FALSE)=0,"",VLOOKUP($A61,parlvotes_lh!$A$11:$ZZ$200,386,FALSE)))</f>
        <v/>
      </c>
    </row>
    <row r="62" spans="1:29" ht="13.5" customHeight="1">
      <c r="A62" s="164" t="str">
        <f>IF(info_parties!A62="","",info_parties!A62)</f>
        <v/>
      </c>
      <c r="B62" s="95" t="str">
        <f>IF(A62="","",MID(info_weblinks!$C$3,32,3))</f>
        <v/>
      </c>
      <c r="C62" s="95" t="str">
        <f>IF(info_parties!G62="","",info_parties!G62)</f>
        <v/>
      </c>
      <c r="D62" s="95" t="str">
        <f>IF(info_parties!K62="","",info_parties!K62)</f>
        <v/>
      </c>
      <c r="E62" s="95" t="str">
        <f>IF(info_parties!H62="","",info_parties!H62)</f>
        <v/>
      </c>
      <c r="F62" s="165" t="str">
        <f t="shared" si="0"/>
        <v/>
      </c>
      <c r="G62" s="166" t="str">
        <f t="shared" si="1"/>
        <v/>
      </c>
      <c r="H62" s="167" t="str">
        <f t="shared" si="2"/>
        <v/>
      </c>
      <c r="I62" s="168" t="str">
        <f t="shared" si="3"/>
        <v/>
      </c>
      <c r="J62" s="169" t="str">
        <f>IF(ISERROR(VLOOKUP($A62,parlvotes_lh!$A$11:$ZZ$200,6,FALSE))=TRUE,"",IF(VLOOKUP($A62,parlvotes_lh!$A$11:$ZZ$200,6,FALSE)=0,"",VLOOKUP($A62,parlvotes_lh!$A$11:$ZZ$200,6,FALSE)))</f>
        <v/>
      </c>
      <c r="K62" s="169" t="str">
        <f>IF(ISERROR(VLOOKUP($A62,parlvotes_lh!$A$11:$ZZ$200,26,FALSE))=TRUE,"",IF(VLOOKUP($A62,parlvotes_lh!$A$11:$ZZ$200,26,FALSE)=0,"",VLOOKUP($A62,parlvotes_lh!$A$11:$ZZ$200,26,FALSE)))</f>
        <v/>
      </c>
      <c r="L62" s="169" t="str">
        <f>IF(ISERROR(VLOOKUP($A62,parlvotes_lh!$A$11:$ZZ$200,46,FALSE))=TRUE,"",IF(VLOOKUP($A62,parlvotes_lh!$A$11:$ZZ$200,46,FALSE)=0,"",VLOOKUP($A62,parlvotes_lh!$A$11:$ZZ$200,46,FALSE)))</f>
        <v/>
      </c>
      <c r="M62" s="169" t="str">
        <f>IF(ISERROR(VLOOKUP($A62,parlvotes_lh!$A$11:$ZZ$200,66,FALSE))=TRUE,"",IF(VLOOKUP($A62,parlvotes_lh!$A$11:$ZZ$200,66,FALSE)=0,"",VLOOKUP($A62,parlvotes_lh!$A$11:$ZZ$200,66,FALSE)))</f>
        <v/>
      </c>
      <c r="N62" s="169" t="str">
        <f>IF(ISERROR(VLOOKUP($A62,parlvotes_lh!$A$11:$ZZ$200,86,FALSE))=TRUE,"",IF(VLOOKUP($A62,parlvotes_lh!$A$11:$ZZ$200,86,FALSE)=0,"",VLOOKUP($A62,parlvotes_lh!$A$11:$ZZ$200,86,FALSE)))</f>
        <v/>
      </c>
      <c r="O62" s="169" t="str">
        <f>IF(ISERROR(VLOOKUP($A62,parlvotes_lh!$A$11:$ZZ$200,106,FALSE))=TRUE,"",IF(VLOOKUP($A62,parlvotes_lh!$A$11:$ZZ$200,106,FALSE)=0,"",VLOOKUP($A62,parlvotes_lh!$A$11:$ZZ$200,106,FALSE)))</f>
        <v/>
      </c>
      <c r="P62" s="169" t="str">
        <f>IF(ISERROR(VLOOKUP($A62,parlvotes_lh!$A$11:$ZZ$200,126,FALSE))=TRUE,"",IF(VLOOKUP($A62,parlvotes_lh!$A$11:$ZZ$200,126,FALSE)=0,"",VLOOKUP($A62,parlvotes_lh!$A$11:$ZZ$200,126,FALSE)))</f>
        <v/>
      </c>
      <c r="Q62" s="170" t="str">
        <f>IF(ISERROR(VLOOKUP($A62,parlvotes_lh!$A$11:$ZZ$200,146,FALSE))=TRUE,"",IF(VLOOKUP($A62,parlvotes_lh!$A$11:$ZZ$200,146,FALSE)=0,"",VLOOKUP($A62,parlvotes_lh!$A$11:$ZZ$200,146,FALSE)))</f>
        <v/>
      </c>
      <c r="R62" s="170" t="str">
        <f>IF(ISERROR(VLOOKUP($A62,parlvotes_lh!$A$11:$ZZ$200,166,FALSE))=TRUE,"",IF(VLOOKUP($A62,parlvotes_lh!$A$11:$ZZ$200,166,FALSE)=0,"",VLOOKUP($A62,parlvotes_lh!$A$11:$ZZ$200,166,FALSE)))</f>
        <v/>
      </c>
      <c r="S62" s="170" t="str">
        <f>IF(ISERROR(VLOOKUP($A62,parlvotes_lh!$A$11:$ZZ$200,186,FALSE))=TRUE,"",IF(VLOOKUP($A62,parlvotes_lh!$A$11:$ZZ$200,186,FALSE)=0,"",VLOOKUP($A62,parlvotes_lh!$A$11:$ZZ$200,186,FALSE)))</f>
        <v/>
      </c>
      <c r="T62" s="170" t="str">
        <f>IF(ISERROR(VLOOKUP($A62,parlvotes_lh!$A$11:$ZZ$200,206,FALSE))=TRUE,"",IF(VLOOKUP($A62,parlvotes_lh!$A$11:$ZZ$200,206,FALSE)=0,"",VLOOKUP($A62,parlvotes_lh!$A$11:$ZZ$200,206,FALSE)))</f>
        <v/>
      </c>
      <c r="U62" s="170" t="str">
        <f>IF(ISERROR(VLOOKUP($A62,parlvotes_lh!$A$11:$ZZ$200,226,FALSE))=TRUE,"",IF(VLOOKUP($A62,parlvotes_lh!$A$11:$ZZ$200,226,FALSE)=0,"",VLOOKUP($A62,parlvotes_lh!$A$11:$ZZ$200,226,FALSE)))</f>
        <v/>
      </c>
      <c r="V62" s="170" t="str">
        <f>IF(ISERROR(VLOOKUP($A62,parlvotes_lh!$A$11:$ZZ$200,246,FALSE))=TRUE,"",IF(VLOOKUP($A62,parlvotes_lh!$A$11:$ZZ$200,246,FALSE)=0,"",VLOOKUP($A62,parlvotes_lh!$A$11:$ZZ$200,246,FALSE)))</f>
        <v/>
      </c>
      <c r="W62" s="170" t="str">
        <f>IF(ISERROR(VLOOKUP($A62,parlvotes_lh!$A$11:$ZZ$200,266,FALSE))=TRUE,"",IF(VLOOKUP($A62,parlvotes_lh!$A$11:$ZZ$200,266,FALSE)=0,"",VLOOKUP($A62,parlvotes_lh!$A$11:$ZZ$200,266,FALSE)))</f>
        <v/>
      </c>
      <c r="X62" s="170" t="str">
        <f>IF(ISERROR(VLOOKUP($A62,parlvotes_lh!$A$11:$ZZ$200,286,FALSE))=TRUE,"",IF(VLOOKUP($A62,parlvotes_lh!$A$11:$ZZ$200,286,FALSE)=0,"",VLOOKUP($A62,parlvotes_lh!$A$11:$ZZ$200,286,FALSE)))</f>
        <v/>
      </c>
      <c r="Y62" s="170" t="str">
        <f>IF(ISERROR(VLOOKUP($A62,parlvotes_lh!$A$11:$ZZ$200,306,FALSE))=TRUE,"",IF(VLOOKUP($A62,parlvotes_lh!$A$11:$ZZ$200,306,FALSE)=0,"",VLOOKUP($A62,parlvotes_lh!$A$11:$ZZ$200,306,FALSE)))</f>
        <v/>
      </c>
      <c r="Z62" s="170" t="str">
        <f>IF(ISERROR(VLOOKUP($A62,parlvotes_lh!$A$11:$ZZ$200,326,FALSE))=TRUE,"",IF(VLOOKUP($A62,parlvotes_lh!$A$11:$ZZ$200,326,FALSE)=0,"",VLOOKUP($A62,parlvotes_lh!$A$11:$ZZ$200,326,FALSE)))</f>
        <v/>
      </c>
      <c r="AA62" s="170" t="str">
        <f>IF(ISERROR(VLOOKUP($A62,parlvotes_lh!$A$11:$ZZ$200,346,FALSE))=TRUE,"",IF(VLOOKUP($A62,parlvotes_lh!$A$11:$ZZ$200,346,FALSE)=0,"",VLOOKUP($A62,parlvotes_lh!$A$11:$ZZ$200,346,FALSE)))</f>
        <v/>
      </c>
      <c r="AB62" s="170" t="str">
        <f>IF(ISERROR(VLOOKUP($A62,parlvotes_lh!$A$11:$ZZ$200,366,FALSE))=TRUE,"",IF(VLOOKUP($A62,parlvotes_lh!$A$11:$ZZ$200,366,FALSE)=0,"",VLOOKUP($A62,parlvotes_lh!$A$11:$ZZ$200,366,FALSE)))</f>
        <v/>
      </c>
      <c r="AC62" s="170" t="str">
        <f>IF(ISERROR(VLOOKUP($A62,parlvotes_lh!$A$11:$ZZ$200,386,FALSE))=TRUE,"",IF(VLOOKUP($A62,parlvotes_lh!$A$11:$ZZ$200,386,FALSE)=0,"",VLOOKUP($A62,parlvotes_lh!$A$11:$ZZ$200,386,FALSE)))</f>
        <v/>
      </c>
    </row>
    <row r="63" spans="1:29" ht="13.5" customHeight="1">
      <c r="A63" s="164" t="str">
        <f>IF(info_parties!A63="","",info_parties!A63)</f>
        <v/>
      </c>
      <c r="B63" s="95" t="str">
        <f>IF(A63="","",MID(info_weblinks!$C$3,32,3))</f>
        <v/>
      </c>
      <c r="C63" s="95" t="str">
        <f>IF(info_parties!G63="","",info_parties!G63)</f>
        <v/>
      </c>
      <c r="D63" s="95" t="str">
        <f>IF(info_parties!K63="","",info_parties!K63)</f>
        <v/>
      </c>
      <c r="E63" s="95" t="str">
        <f>IF(info_parties!H63="","",info_parties!H63)</f>
        <v/>
      </c>
      <c r="F63" s="165" t="str">
        <f t="shared" si="0"/>
        <v/>
      </c>
      <c r="G63" s="166" t="str">
        <f t="shared" si="1"/>
        <v/>
      </c>
      <c r="H63" s="167" t="str">
        <f t="shared" si="2"/>
        <v/>
      </c>
      <c r="I63" s="168" t="str">
        <f t="shared" si="3"/>
        <v/>
      </c>
      <c r="J63" s="169" t="str">
        <f>IF(ISERROR(VLOOKUP($A63,parlvotes_lh!$A$11:$ZZ$200,6,FALSE))=TRUE,"",IF(VLOOKUP($A63,parlvotes_lh!$A$11:$ZZ$200,6,FALSE)=0,"",VLOOKUP($A63,parlvotes_lh!$A$11:$ZZ$200,6,FALSE)))</f>
        <v/>
      </c>
      <c r="K63" s="169" t="str">
        <f>IF(ISERROR(VLOOKUP($A63,parlvotes_lh!$A$11:$ZZ$200,26,FALSE))=TRUE,"",IF(VLOOKUP($A63,parlvotes_lh!$A$11:$ZZ$200,26,FALSE)=0,"",VLOOKUP($A63,parlvotes_lh!$A$11:$ZZ$200,26,FALSE)))</f>
        <v/>
      </c>
      <c r="L63" s="169" t="str">
        <f>IF(ISERROR(VLOOKUP($A63,parlvotes_lh!$A$11:$ZZ$200,46,FALSE))=TRUE,"",IF(VLOOKUP($A63,parlvotes_lh!$A$11:$ZZ$200,46,FALSE)=0,"",VLOOKUP($A63,parlvotes_lh!$A$11:$ZZ$200,46,FALSE)))</f>
        <v/>
      </c>
      <c r="M63" s="169" t="str">
        <f>IF(ISERROR(VLOOKUP($A63,parlvotes_lh!$A$11:$ZZ$200,66,FALSE))=TRUE,"",IF(VLOOKUP($A63,parlvotes_lh!$A$11:$ZZ$200,66,FALSE)=0,"",VLOOKUP($A63,parlvotes_lh!$A$11:$ZZ$200,66,FALSE)))</f>
        <v/>
      </c>
      <c r="N63" s="169" t="str">
        <f>IF(ISERROR(VLOOKUP($A63,parlvotes_lh!$A$11:$ZZ$200,86,FALSE))=TRUE,"",IF(VLOOKUP($A63,parlvotes_lh!$A$11:$ZZ$200,86,FALSE)=0,"",VLOOKUP($A63,parlvotes_lh!$A$11:$ZZ$200,86,FALSE)))</f>
        <v/>
      </c>
      <c r="O63" s="169" t="str">
        <f>IF(ISERROR(VLOOKUP($A63,parlvotes_lh!$A$11:$ZZ$200,106,FALSE))=TRUE,"",IF(VLOOKUP($A63,parlvotes_lh!$A$11:$ZZ$200,106,FALSE)=0,"",VLOOKUP($A63,parlvotes_lh!$A$11:$ZZ$200,106,FALSE)))</f>
        <v/>
      </c>
      <c r="P63" s="169" t="str">
        <f>IF(ISERROR(VLOOKUP($A63,parlvotes_lh!$A$11:$ZZ$200,126,FALSE))=TRUE,"",IF(VLOOKUP($A63,parlvotes_lh!$A$11:$ZZ$200,126,FALSE)=0,"",VLOOKUP($A63,parlvotes_lh!$A$11:$ZZ$200,126,FALSE)))</f>
        <v/>
      </c>
      <c r="Q63" s="170" t="str">
        <f>IF(ISERROR(VLOOKUP($A63,parlvotes_lh!$A$11:$ZZ$200,146,FALSE))=TRUE,"",IF(VLOOKUP($A63,parlvotes_lh!$A$11:$ZZ$200,146,FALSE)=0,"",VLOOKUP($A63,parlvotes_lh!$A$11:$ZZ$200,146,FALSE)))</f>
        <v/>
      </c>
      <c r="R63" s="170" t="str">
        <f>IF(ISERROR(VLOOKUP($A63,parlvotes_lh!$A$11:$ZZ$200,166,FALSE))=TRUE,"",IF(VLOOKUP($A63,parlvotes_lh!$A$11:$ZZ$200,166,FALSE)=0,"",VLOOKUP($A63,parlvotes_lh!$A$11:$ZZ$200,166,FALSE)))</f>
        <v/>
      </c>
      <c r="S63" s="170" t="str">
        <f>IF(ISERROR(VLOOKUP($A63,parlvotes_lh!$A$11:$ZZ$200,186,FALSE))=TRUE,"",IF(VLOOKUP($A63,parlvotes_lh!$A$11:$ZZ$200,186,FALSE)=0,"",VLOOKUP($A63,parlvotes_lh!$A$11:$ZZ$200,186,FALSE)))</f>
        <v/>
      </c>
      <c r="T63" s="170" t="str">
        <f>IF(ISERROR(VLOOKUP($A63,parlvotes_lh!$A$11:$ZZ$200,206,FALSE))=TRUE,"",IF(VLOOKUP($A63,parlvotes_lh!$A$11:$ZZ$200,206,FALSE)=0,"",VLOOKUP($A63,parlvotes_lh!$A$11:$ZZ$200,206,FALSE)))</f>
        <v/>
      </c>
      <c r="U63" s="170" t="str">
        <f>IF(ISERROR(VLOOKUP($A63,parlvotes_lh!$A$11:$ZZ$200,226,FALSE))=TRUE,"",IF(VLOOKUP($A63,parlvotes_lh!$A$11:$ZZ$200,226,FALSE)=0,"",VLOOKUP($A63,parlvotes_lh!$A$11:$ZZ$200,226,FALSE)))</f>
        <v/>
      </c>
      <c r="V63" s="170" t="str">
        <f>IF(ISERROR(VLOOKUP($A63,parlvotes_lh!$A$11:$ZZ$200,246,FALSE))=TRUE,"",IF(VLOOKUP($A63,parlvotes_lh!$A$11:$ZZ$200,246,FALSE)=0,"",VLOOKUP($A63,parlvotes_lh!$A$11:$ZZ$200,246,FALSE)))</f>
        <v/>
      </c>
      <c r="W63" s="170" t="str">
        <f>IF(ISERROR(VLOOKUP($A63,parlvotes_lh!$A$11:$ZZ$200,266,FALSE))=TRUE,"",IF(VLOOKUP($A63,parlvotes_lh!$A$11:$ZZ$200,266,FALSE)=0,"",VLOOKUP($A63,parlvotes_lh!$A$11:$ZZ$200,266,FALSE)))</f>
        <v/>
      </c>
      <c r="X63" s="170" t="str">
        <f>IF(ISERROR(VLOOKUP($A63,parlvotes_lh!$A$11:$ZZ$200,286,FALSE))=TRUE,"",IF(VLOOKUP($A63,parlvotes_lh!$A$11:$ZZ$200,286,FALSE)=0,"",VLOOKUP($A63,parlvotes_lh!$A$11:$ZZ$200,286,FALSE)))</f>
        <v/>
      </c>
      <c r="Y63" s="170" t="str">
        <f>IF(ISERROR(VLOOKUP($A63,parlvotes_lh!$A$11:$ZZ$200,306,FALSE))=TRUE,"",IF(VLOOKUP($A63,parlvotes_lh!$A$11:$ZZ$200,306,FALSE)=0,"",VLOOKUP($A63,parlvotes_lh!$A$11:$ZZ$200,306,FALSE)))</f>
        <v/>
      </c>
      <c r="Z63" s="170" t="str">
        <f>IF(ISERROR(VLOOKUP($A63,parlvotes_lh!$A$11:$ZZ$200,326,FALSE))=TRUE,"",IF(VLOOKUP($A63,parlvotes_lh!$A$11:$ZZ$200,326,FALSE)=0,"",VLOOKUP($A63,parlvotes_lh!$A$11:$ZZ$200,326,FALSE)))</f>
        <v/>
      </c>
      <c r="AA63" s="170" t="str">
        <f>IF(ISERROR(VLOOKUP($A63,parlvotes_lh!$A$11:$ZZ$200,346,FALSE))=TRUE,"",IF(VLOOKUP($A63,parlvotes_lh!$A$11:$ZZ$200,346,FALSE)=0,"",VLOOKUP($A63,parlvotes_lh!$A$11:$ZZ$200,346,FALSE)))</f>
        <v/>
      </c>
      <c r="AB63" s="170" t="str">
        <f>IF(ISERROR(VLOOKUP($A63,parlvotes_lh!$A$11:$ZZ$200,366,FALSE))=TRUE,"",IF(VLOOKUP($A63,parlvotes_lh!$A$11:$ZZ$200,366,FALSE)=0,"",VLOOKUP($A63,parlvotes_lh!$A$11:$ZZ$200,366,FALSE)))</f>
        <v/>
      </c>
      <c r="AC63" s="170" t="str">
        <f>IF(ISERROR(VLOOKUP($A63,parlvotes_lh!$A$11:$ZZ$200,386,FALSE))=TRUE,"",IF(VLOOKUP($A63,parlvotes_lh!$A$11:$ZZ$200,386,FALSE)=0,"",VLOOKUP($A63,parlvotes_lh!$A$11:$ZZ$200,386,FALSE)))</f>
        <v/>
      </c>
    </row>
    <row r="64" spans="1:29" ht="13.5" customHeight="1">
      <c r="A64" s="164" t="str">
        <f>IF(info_parties!A64="","",info_parties!A64)</f>
        <v/>
      </c>
      <c r="B64" s="95" t="str">
        <f>IF(A64="","",MID(info_weblinks!$C$3,32,3))</f>
        <v/>
      </c>
      <c r="C64" s="95" t="str">
        <f>IF(info_parties!G64="","",info_parties!G64)</f>
        <v/>
      </c>
      <c r="D64" s="95" t="str">
        <f>IF(info_parties!K64="","",info_parties!K64)</f>
        <v/>
      </c>
      <c r="E64" s="95" t="str">
        <f>IF(info_parties!H64="","",info_parties!H64)</f>
        <v/>
      </c>
      <c r="F64" s="165" t="str">
        <f t="shared" si="0"/>
        <v/>
      </c>
      <c r="G64" s="166" t="str">
        <f t="shared" si="1"/>
        <v/>
      </c>
      <c r="H64" s="167" t="str">
        <f t="shared" si="2"/>
        <v/>
      </c>
      <c r="I64" s="168" t="str">
        <f t="shared" si="3"/>
        <v/>
      </c>
      <c r="J64" s="169" t="str">
        <f>IF(ISERROR(VLOOKUP($A64,parlvotes_lh!$A$11:$ZZ$200,6,FALSE))=TRUE,"",IF(VLOOKUP($A64,parlvotes_lh!$A$11:$ZZ$200,6,FALSE)=0,"",VLOOKUP($A64,parlvotes_lh!$A$11:$ZZ$200,6,FALSE)))</f>
        <v/>
      </c>
      <c r="K64" s="169" t="str">
        <f>IF(ISERROR(VLOOKUP($A64,parlvotes_lh!$A$11:$ZZ$200,26,FALSE))=TRUE,"",IF(VLOOKUP($A64,parlvotes_lh!$A$11:$ZZ$200,26,FALSE)=0,"",VLOOKUP($A64,parlvotes_lh!$A$11:$ZZ$200,26,FALSE)))</f>
        <v/>
      </c>
      <c r="L64" s="169" t="str">
        <f>IF(ISERROR(VLOOKUP($A64,parlvotes_lh!$A$11:$ZZ$200,46,FALSE))=TRUE,"",IF(VLOOKUP($A64,parlvotes_lh!$A$11:$ZZ$200,46,FALSE)=0,"",VLOOKUP($A64,parlvotes_lh!$A$11:$ZZ$200,46,FALSE)))</f>
        <v/>
      </c>
      <c r="M64" s="169" t="str">
        <f>IF(ISERROR(VLOOKUP($A64,parlvotes_lh!$A$11:$ZZ$200,66,FALSE))=TRUE,"",IF(VLOOKUP($A64,parlvotes_lh!$A$11:$ZZ$200,66,FALSE)=0,"",VLOOKUP($A64,parlvotes_lh!$A$11:$ZZ$200,66,FALSE)))</f>
        <v/>
      </c>
      <c r="N64" s="169" t="str">
        <f>IF(ISERROR(VLOOKUP($A64,parlvotes_lh!$A$11:$ZZ$200,86,FALSE))=TRUE,"",IF(VLOOKUP($A64,parlvotes_lh!$A$11:$ZZ$200,86,FALSE)=0,"",VLOOKUP($A64,parlvotes_lh!$A$11:$ZZ$200,86,FALSE)))</f>
        <v/>
      </c>
      <c r="O64" s="169" t="str">
        <f>IF(ISERROR(VLOOKUP($A64,parlvotes_lh!$A$11:$ZZ$200,106,FALSE))=TRUE,"",IF(VLOOKUP($A64,parlvotes_lh!$A$11:$ZZ$200,106,FALSE)=0,"",VLOOKUP($A64,parlvotes_lh!$A$11:$ZZ$200,106,FALSE)))</f>
        <v/>
      </c>
      <c r="P64" s="169" t="str">
        <f>IF(ISERROR(VLOOKUP($A64,parlvotes_lh!$A$11:$ZZ$200,126,FALSE))=TRUE,"",IF(VLOOKUP($A64,parlvotes_lh!$A$11:$ZZ$200,126,FALSE)=0,"",VLOOKUP($A64,parlvotes_lh!$A$11:$ZZ$200,126,FALSE)))</f>
        <v/>
      </c>
      <c r="Q64" s="170" t="str">
        <f>IF(ISERROR(VLOOKUP($A64,parlvotes_lh!$A$11:$ZZ$200,146,FALSE))=TRUE,"",IF(VLOOKUP($A64,parlvotes_lh!$A$11:$ZZ$200,146,FALSE)=0,"",VLOOKUP($A64,parlvotes_lh!$A$11:$ZZ$200,146,FALSE)))</f>
        <v/>
      </c>
      <c r="R64" s="170" t="str">
        <f>IF(ISERROR(VLOOKUP($A64,parlvotes_lh!$A$11:$ZZ$200,166,FALSE))=TRUE,"",IF(VLOOKUP($A64,parlvotes_lh!$A$11:$ZZ$200,166,FALSE)=0,"",VLOOKUP($A64,parlvotes_lh!$A$11:$ZZ$200,166,FALSE)))</f>
        <v/>
      </c>
      <c r="S64" s="170" t="str">
        <f>IF(ISERROR(VLOOKUP($A64,parlvotes_lh!$A$11:$ZZ$200,186,FALSE))=TRUE,"",IF(VLOOKUP($A64,parlvotes_lh!$A$11:$ZZ$200,186,FALSE)=0,"",VLOOKUP($A64,parlvotes_lh!$A$11:$ZZ$200,186,FALSE)))</f>
        <v/>
      </c>
      <c r="T64" s="170" t="str">
        <f>IF(ISERROR(VLOOKUP($A64,parlvotes_lh!$A$11:$ZZ$200,206,FALSE))=TRUE,"",IF(VLOOKUP($A64,parlvotes_lh!$A$11:$ZZ$200,206,FALSE)=0,"",VLOOKUP($A64,parlvotes_lh!$A$11:$ZZ$200,206,FALSE)))</f>
        <v/>
      </c>
      <c r="U64" s="170" t="str">
        <f>IF(ISERROR(VLOOKUP($A64,parlvotes_lh!$A$11:$ZZ$200,226,FALSE))=TRUE,"",IF(VLOOKUP($A64,parlvotes_lh!$A$11:$ZZ$200,226,FALSE)=0,"",VLOOKUP($A64,parlvotes_lh!$A$11:$ZZ$200,226,FALSE)))</f>
        <v/>
      </c>
      <c r="V64" s="170" t="str">
        <f>IF(ISERROR(VLOOKUP($A64,parlvotes_lh!$A$11:$ZZ$200,246,FALSE))=TRUE,"",IF(VLOOKUP($A64,parlvotes_lh!$A$11:$ZZ$200,246,FALSE)=0,"",VLOOKUP($A64,parlvotes_lh!$A$11:$ZZ$200,246,FALSE)))</f>
        <v/>
      </c>
      <c r="W64" s="170" t="str">
        <f>IF(ISERROR(VLOOKUP($A64,parlvotes_lh!$A$11:$ZZ$200,266,FALSE))=TRUE,"",IF(VLOOKUP($A64,parlvotes_lh!$A$11:$ZZ$200,266,FALSE)=0,"",VLOOKUP($A64,parlvotes_lh!$A$11:$ZZ$200,266,FALSE)))</f>
        <v/>
      </c>
      <c r="X64" s="170" t="str">
        <f>IF(ISERROR(VLOOKUP($A64,parlvotes_lh!$A$11:$ZZ$200,286,FALSE))=TRUE,"",IF(VLOOKUP($A64,parlvotes_lh!$A$11:$ZZ$200,286,FALSE)=0,"",VLOOKUP($A64,parlvotes_lh!$A$11:$ZZ$200,286,FALSE)))</f>
        <v/>
      </c>
      <c r="Y64" s="170" t="str">
        <f>IF(ISERROR(VLOOKUP($A64,parlvotes_lh!$A$11:$ZZ$200,306,FALSE))=TRUE,"",IF(VLOOKUP($A64,parlvotes_lh!$A$11:$ZZ$200,306,FALSE)=0,"",VLOOKUP($A64,parlvotes_lh!$A$11:$ZZ$200,306,FALSE)))</f>
        <v/>
      </c>
      <c r="Z64" s="170" t="str">
        <f>IF(ISERROR(VLOOKUP($A64,parlvotes_lh!$A$11:$ZZ$200,326,FALSE))=TRUE,"",IF(VLOOKUP($A64,parlvotes_lh!$A$11:$ZZ$200,326,FALSE)=0,"",VLOOKUP($A64,parlvotes_lh!$A$11:$ZZ$200,326,FALSE)))</f>
        <v/>
      </c>
      <c r="AA64" s="170" t="str">
        <f>IF(ISERROR(VLOOKUP($A64,parlvotes_lh!$A$11:$ZZ$200,346,FALSE))=TRUE,"",IF(VLOOKUP($A64,parlvotes_lh!$A$11:$ZZ$200,346,FALSE)=0,"",VLOOKUP($A64,parlvotes_lh!$A$11:$ZZ$200,346,FALSE)))</f>
        <v/>
      </c>
      <c r="AB64" s="170" t="str">
        <f>IF(ISERROR(VLOOKUP($A64,parlvotes_lh!$A$11:$ZZ$200,366,FALSE))=TRUE,"",IF(VLOOKUP($A64,parlvotes_lh!$A$11:$ZZ$200,366,FALSE)=0,"",VLOOKUP($A64,parlvotes_lh!$A$11:$ZZ$200,366,FALSE)))</f>
        <v/>
      </c>
      <c r="AC64" s="170" t="str">
        <f>IF(ISERROR(VLOOKUP($A64,parlvotes_lh!$A$11:$ZZ$200,386,FALSE))=TRUE,"",IF(VLOOKUP($A64,parlvotes_lh!$A$11:$ZZ$200,386,FALSE)=0,"",VLOOKUP($A64,parlvotes_lh!$A$11:$ZZ$200,386,FALSE)))</f>
        <v/>
      </c>
    </row>
    <row r="65" spans="1:29" ht="13.5" customHeight="1">
      <c r="A65" s="164" t="str">
        <f>IF(info_parties!A65="","",info_parties!A65)</f>
        <v/>
      </c>
      <c r="B65" s="95" t="str">
        <f>IF(A65="","",MID(info_weblinks!$C$3,32,3))</f>
        <v/>
      </c>
      <c r="C65" s="95" t="str">
        <f>IF(info_parties!G65="","",info_parties!G65)</f>
        <v/>
      </c>
      <c r="D65" s="95" t="str">
        <f>IF(info_parties!K65="","",info_parties!K65)</f>
        <v/>
      </c>
      <c r="E65" s="95" t="str">
        <f>IF(info_parties!H65="","",info_parties!H65)</f>
        <v/>
      </c>
      <c r="F65" s="165" t="str">
        <f t="shared" si="0"/>
        <v/>
      </c>
      <c r="G65" s="166" t="str">
        <f t="shared" si="1"/>
        <v/>
      </c>
      <c r="H65" s="167" t="str">
        <f t="shared" si="2"/>
        <v/>
      </c>
      <c r="I65" s="168" t="str">
        <f t="shared" si="3"/>
        <v/>
      </c>
      <c r="J65" s="169" t="str">
        <f>IF(ISERROR(VLOOKUP($A65,parlvotes_lh!$A$11:$ZZ$200,6,FALSE))=TRUE,"",IF(VLOOKUP($A65,parlvotes_lh!$A$11:$ZZ$200,6,FALSE)=0,"",VLOOKUP($A65,parlvotes_lh!$A$11:$ZZ$200,6,FALSE)))</f>
        <v/>
      </c>
      <c r="K65" s="169" t="str">
        <f>IF(ISERROR(VLOOKUP($A65,parlvotes_lh!$A$11:$ZZ$200,26,FALSE))=TRUE,"",IF(VLOOKUP($A65,parlvotes_lh!$A$11:$ZZ$200,26,FALSE)=0,"",VLOOKUP($A65,parlvotes_lh!$A$11:$ZZ$200,26,FALSE)))</f>
        <v/>
      </c>
      <c r="L65" s="169" t="str">
        <f>IF(ISERROR(VLOOKUP($A65,parlvotes_lh!$A$11:$ZZ$200,46,FALSE))=TRUE,"",IF(VLOOKUP($A65,parlvotes_lh!$A$11:$ZZ$200,46,FALSE)=0,"",VLOOKUP($A65,parlvotes_lh!$A$11:$ZZ$200,46,FALSE)))</f>
        <v/>
      </c>
      <c r="M65" s="169" t="str">
        <f>IF(ISERROR(VLOOKUP($A65,parlvotes_lh!$A$11:$ZZ$200,66,FALSE))=TRUE,"",IF(VLOOKUP($A65,parlvotes_lh!$A$11:$ZZ$200,66,FALSE)=0,"",VLOOKUP($A65,parlvotes_lh!$A$11:$ZZ$200,66,FALSE)))</f>
        <v/>
      </c>
      <c r="N65" s="169" t="str">
        <f>IF(ISERROR(VLOOKUP($A65,parlvotes_lh!$A$11:$ZZ$200,86,FALSE))=TRUE,"",IF(VLOOKUP($A65,parlvotes_lh!$A$11:$ZZ$200,86,FALSE)=0,"",VLOOKUP($A65,parlvotes_lh!$A$11:$ZZ$200,86,FALSE)))</f>
        <v/>
      </c>
      <c r="O65" s="169" t="str">
        <f>IF(ISERROR(VLOOKUP($A65,parlvotes_lh!$A$11:$ZZ$200,106,FALSE))=TRUE,"",IF(VLOOKUP($A65,parlvotes_lh!$A$11:$ZZ$200,106,FALSE)=0,"",VLOOKUP($A65,parlvotes_lh!$A$11:$ZZ$200,106,FALSE)))</f>
        <v/>
      </c>
      <c r="P65" s="169" t="str">
        <f>IF(ISERROR(VLOOKUP($A65,parlvotes_lh!$A$11:$ZZ$200,126,FALSE))=TRUE,"",IF(VLOOKUP($A65,parlvotes_lh!$A$11:$ZZ$200,126,FALSE)=0,"",VLOOKUP($A65,parlvotes_lh!$A$11:$ZZ$200,126,FALSE)))</f>
        <v/>
      </c>
      <c r="Q65" s="170" t="str">
        <f>IF(ISERROR(VLOOKUP($A65,parlvotes_lh!$A$11:$ZZ$200,146,FALSE))=TRUE,"",IF(VLOOKUP($A65,parlvotes_lh!$A$11:$ZZ$200,146,FALSE)=0,"",VLOOKUP($A65,parlvotes_lh!$A$11:$ZZ$200,146,FALSE)))</f>
        <v/>
      </c>
      <c r="R65" s="170" t="str">
        <f>IF(ISERROR(VLOOKUP($A65,parlvotes_lh!$A$11:$ZZ$200,166,FALSE))=TRUE,"",IF(VLOOKUP($A65,parlvotes_lh!$A$11:$ZZ$200,166,FALSE)=0,"",VLOOKUP($A65,parlvotes_lh!$A$11:$ZZ$200,166,FALSE)))</f>
        <v/>
      </c>
      <c r="S65" s="170" t="str">
        <f>IF(ISERROR(VLOOKUP($A65,parlvotes_lh!$A$11:$ZZ$200,186,FALSE))=TRUE,"",IF(VLOOKUP($A65,parlvotes_lh!$A$11:$ZZ$200,186,FALSE)=0,"",VLOOKUP($A65,parlvotes_lh!$A$11:$ZZ$200,186,FALSE)))</f>
        <v/>
      </c>
      <c r="T65" s="170" t="str">
        <f>IF(ISERROR(VLOOKUP($A65,parlvotes_lh!$A$11:$ZZ$200,206,FALSE))=TRUE,"",IF(VLOOKUP($A65,parlvotes_lh!$A$11:$ZZ$200,206,FALSE)=0,"",VLOOKUP($A65,parlvotes_lh!$A$11:$ZZ$200,206,FALSE)))</f>
        <v/>
      </c>
      <c r="U65" s="170" t="str">
        <f>IF(ISERROR(VLOOKUP($A65,parlvotes_lh!$A$11:$ZZ$200,226,FALSE))=TRUE,"",IF(VLOOKUP($A65,parlvotes_lh!$A$11:$ZZ$200,226,FALSE)=0,"",VLOOKUP($A65,parlvotes_lh!$A$11:$ZZ$200,226,FALSE)))</f>
        <v/>
      </c>
      <c r="V65" s="170" t="str">
        <f>IF(ISERROR(VLOOKUP($A65,parlvotes_lh!$A$11:$ZZ$200,246,FALSE))=TRUE,"",IF(VLOOKUP($A65,parlvotes_lh!$A$11:$ZZ$200,246,FALSE)=0,"",VLOOKUP($A65,parlvotes_lh!$A$11:$ZZ$200,246,FALSE)))</f>
        <v/>
      </c>
      <c r="W65" s="170" t="str">
        <f>IF(ISERROR(VLOOKUP($A65,parlvotes_lh!$A$11:$ZZ$200,266,FALSE))=TRUE,"",IF(VLOOKUP($A65,parlvotes_lh!$A$11:$ZZ$200,266,FALSE)=0,"",VLOOKUP($A65,parlvotes_lh!$A$11:$ZZ$200,266,FALSE)))</f>
        <v/>
      </c>
      <c r="X65" s="170" t="str">
        <f>IF(ISERROR(VLOOKUP($A65,parlvotes_lh!$A$11:$ZZ$200,286,FALSE))=TRUE,"",IF(VLOOKUP($A65,parlvotes_lh!$A$11:$ZZ$200,286,FALSE)=0,"",VLOOKUP($A65,parlvotes_lh!$A$11:$ZZ$200,286,FALSE)))</f>
        <v/>
      </c>
      <c r="Y65" s="170" t="str">
        <f>IF(ISERROR(VLOOKUP($A65,parlvotes_lh!$A$11:$ZZ$200,306,FALSE))=TRUE,"",IF(VLOOKUP($A65,parlvotes_lh!$A$11:$ZZ$200,306,FALSE)=0,"",VLOOKUP($A65,parlvotes_lh!$A$11:$ZZ$200,306,FALSE)))</f>
        <v/>
      </c>
      <c r="Z65" s="170" t="str">
        <f>IF(ISERROR(VLOOKUP($A65,parlvotes_lh!$A$11:$ZZ$200,326,FALSE))=TRUE,"",IF(VLOOKUP($A65,parlvotes_lh!$A$11:$ZZ$200,326,FALSE)=0,"",VLOOKUP($A65,parlvotes_lh!$A$11:$ZZ$200,326,FALSE)))</f>
        <v/>
      </c>
      <c r="AA65" s="170" t="str">
        <f>IF(ISERROR(VLOOKUP($A65,parlvotes_lh!$A$11:$ZZ$200,346,FALSE))=TRUE,"",IF(VLOOKUP($A65,parlvotes_lh!$A$11:$ZZ$200,346,FALSE)=0,"",VLOOKUP($A65,parlvotes_lh!$A$11:$ZZ$200,346,FALSE)))</f>
        <v/>
      </c>
      <c r="AB65" s="170" t="str">
        <f>IF(ISERROR(VLOOKUP($A65,parlvotes_lh!$A$11:$ZZ$200,366,FALSE))=TRUE,"",IF(VLOOKUP($A65,parlvotes_lh!$A$11:$ZZ$200,366,FALSE)=0,"",VLOOKUP($A65,parlvotes_lh!$A$11:$ZZ$200,366,FALSE)))</f>
        <v/>
      </c>
      <c r="AC65" s="170" t="str">
        <f>IF(ISERROR(VLOOKUP($A65,parlvotes_lh!$A$11:$ZZ$200,386,FALSE))=TRUE,"",IF(VLOOKUP($A65,parlvotes_lh!$A$11:$ZZ$200,386,FALSE)=0,"",VLOOKUP($A65,parlvotes_lh!$A$11:$ZZ$200,386,FALSE)))</f>
        <v/>
      </c>
    </row>
    <row r="66" spans="1:29" ht="13.5" customHeight="1">
      <c r="A66" s="164" t="str">
        <f>IF(info_parties!A66="","",info_parties!A66)</f>
        <v/>
      </c>
      <c r="B66" s="95" t="str">
        <f>IF(A66="","",MID(info_weblinks!$C$3,32,3))</f>
        <v/>
      </c>
      <c r="C66" s="95" t="str">
        <f>IF(info_parties!G66="","",info_parties!G66)</f>
        <v/>
      </c>
      <c r="D66" s="95" t="str">
        <f>IF(info_parties!K66="","",info_parties!K66)</f>
        <v/>
      </c>
      <c r="E66" s="95" t="str">
        <f>IF(info_parties!H66="","",info_parties!H66)</f>
        <v/>
      </c>
      <c r="F66" s="165" t="str">
        <f t="shared" ref="F66:F129" si="4">IF(MAX(J66:AC66)=0,"",INDEX(J$1:AC$1,MATCH(TRUE,INDEX((J66:AC66&lt;&gt;""),0),0)))</f>
        <v/>
      </c>
      <c r="G66" s="166" t="str">
        <f t="shared" ref="G66:G129" si="5">IF(MAX(J66:AC66)=0,"",INDEX(J$1:AC$1,1,MATCH(LOOKUP(9.99+307,J66:AC66),J66:AC66,0)))</f>
        <v/>
      </c>
      <c r="H66" s="167" t="str">
        <f t="shared" ref="H66:H129" si="6">IF(MAX(J66:AC66)=0,"",MAX(J66:AC66))</f>
        <v/>
      </c>
      <c r="I66" s="168" t="str">
        <f t="shared" ref="I66:I129" si="7">IF(H66="","",INDEX(J$1:AC$1,1,MATCH(H66,J66:AC66,0)))</f>
        <v/>
      </c>
      <c r="J66" s="169" t="str">
        <f>IF(ISERROR(VLOOKUP($A66,parlvotes_lh!$A$11:$ZZ$200,6,FALSE))=TRUE,"",IF(VLOOKUP($A66,parlvotes_lh!$A$11:$ZZ$200,6,FALSE)=0,"",VLOOKUP($A66,parlvotes_lh!$A$11:$ZZ$200,6,FALSE)))</f>
        <v/>
      </c>
      <c r="K66" s="169" t="str">
        <f>IF(ISERROR(VLOOKUP($A66,parlvotes_lh!$A$11:$ZZ$200,26,FALSE))=TRUE,"",IF(VLOOKUP($A66,parlvotes_lh!$A$11:$ZZ$200,26,FALSE)=0,"",VLOOKUP($A66,parlvotes_lh!$A$11:$ZZ$200,26,FALSE)))</f>
        <v/>
      </c>
      <c r="L66" s="169" t="str">
        <f>IF(ISERROR(VLOOKUP($A66,parlvotes_lh!$A$11:$ZZ$200,46,FALSE))=TRUE,"",IF(VLOOKUP($A66,parlvotes_lh!$A$11:$ZZ$200,46,FALSE)=0,"",VLOOKUP($A66,parlvotes_lh!$A$11:$ZZ$200,46,FALSE)))</f>
        <v/>
      </c>
      <c r="M66" s="169" t="str">
        <f>IF(ISERROR(VLOOKUP($A66,parlvotes_lh!$A$11:$ZZ$200,66,FALSE))=TRUE,"",IF(VLOOKUP($A66,parlvotes_lh!$A$11:$ZZ$200,66,FALSE)=0,"",VLOOKUP($A66,parlvotes_lh!$A$11:$ZZ$200,66,FALSE)))</f>
        <v/>
      </c>
      <c r="N66" s="169" t="str">
        <f>IF(ISERROR(VLOOKUP($A66,parlvotes_lh!$A$11:$ZZ$200,86,FALSE))=TRUE,"",IF(VLOOKUP($A66,parlvotes_lh!$A$11:$ZZ$200,86,FALSE)=0,"",VLOOKUP($A66,parlvotes_lh!$A$11:$ZZ$200,86,FALSE)))</f>
        <v/>
      </c>
      <c r="O66" s="169" t="str">
        <f>IF(ISERROR(VLOOKUP($A66,parlvotes_lh!$A$11:$ZZ$200,106,FALSE))=TRUE,"",IF(VLOOKUP($A66,parlvotes_lh!$A$11:$ZZ$200,106,FALSE)=0,"",VLOOKUP($A66,parlvotes_lh!$A$11:$ZZ$200,106,FALSE)))</f>
        <v/>
      </c>
      <c r="P66" s="169" t="str">
        <f>IF(ISERROR(VLOOKUP($A66,parlvotes_lh!$A$11:$ZZ$200,126,FALSE))=TRUE,"",IF(VLOOKUP($A66,parlvotes_lh!$A$11:$ZZ$200,126,FALSE)=0,"",VLOOKUP($A66,parlvotes_lh!$A$11:$ZZ$200,126,FALSE)))</f>
        <v/>
      </c>
      <c r="Q66" s="170" t="str">
        <f>IF(ISERROR(VLOOKUP($A66,parlvotes_lh!$A$11:$ZZ$200,146,FALSE))=TRUE,"",IF(VLOOKUP($A66,parlvotes_lh!$A$11:$ZZ$200,146,FALSE)=0,"",VLOOKUP($A66,parlvotes_lh!$A$11:$ZZ$200,146,FALSE)))</f>
        <v/>
      </c>
      <c r="R66" s="170" t="str">
        <f>IF(ISERROR(VLOOKUP($A66,parlvotes_lh!$A$11:$ZZ$200,166,FALSE))=TRUE,"",IF(VLOOKUP($A66,parlvotes_lh!$A$11:$ZZ$200,166,FALSE)=0,"",VLOOKUP($A66,parlvotes_lh!$A$11:$ZZ$200,166,FALSE)))</f>
        <v/>
      </c>
      <c r="S66" s="170" t="str">
        <f>IF(ISERROR(VLOOKUP($A66,parlvotes_lh!$A$11:$ZZ$200,186,FALSE))=TRUE,"",IF(VLOOKUP($A66,parlvotes_lh!$A$11:$ZZ$200,186,FALSE)=0,"",VLOOKUP($A66,parlvotes_lh!$A$11:$ZZ$200,186,FALSE)))</f>
        <v/>
      </c>
      <c r="T66" s="170" t="str">
        <f>IF(ISERROR(VLOOKUP($A66,parlvotes_lh!$A$11:$ZZ$200,206,FALSE))=TRUE,"",IF(VLOOKUP($A66,parlvotes_lh!$A$11:$ZZ$200,206,FALSE)=0,"",VLOOKUP($A66,parlvotes_lh!$A$11:$ZZ$200,206,FALSE)))</f>
        <v/>
      </c>
      <c r="U66" s="170" t="str">
        <f>IF(ISERROR(VLOOKUP($A66,parlvotes_lh!$A$11:$ZZ$200,226,FALSE))=TRUE,"",IF(VLOOKUP($A66,parlvotes_lh!$A$11:$ZZ$200,226,FALSE)=0,"",VLOOKUP($A66,parlvotes_lh!$A$11:$ZZ$200,226,FALSE)))</f>
        <v/>
      </c>
      <c r="V66" s="170" t="str">
        <f>IF(ISERROR(VLOOKUP($A66,parlvotes_lh!$A$11:$ZZ$200,246,FALSE))=TRUE,"",IF(VLOOKUP($A66,parlvotes_lh!$A$11:$ZZ$200,246,FALSE)=0,"",VLOOKUP($A66,parlvotes_lh!$A$11:$ZZ$200,246,FALSE)))</f>
        <v/>
      </c>
      <c r="W66" s="170" t="str">
        <f>IF(ISERROR(VLOOKUP($A66,parlvotes_lh!$A$11:$ZZ$200,266,FALSE))=TRUE,"",IF(VLOOKUP($A66,parlvotes_lh!$A$11:$ZZ$200,266,FALSE)=0,"",VLOOKUP($A66,parlvotes_lh!$A$11:$ZZ$200,266,FALSE)))</f>
        <v/>
      </c>
      <c r="X66" s="170" t="str">
        <f>IF(ISERROR(VLOOKUP($A66,parlvotes_lh!$A$11:$ZZ$200,286,FALSE))=TRUE,"",IF(VLOOKUP($A66,parlvotes_lh!$A$11:$ZZ$200,286,FALSE)=0,"",VLOOKUP($A66,parlvotes_lh!$A$11:$ZZ$200,286,FALSE)))</f>
        <v/>
      </c>
      <c r="Y66" s="170" t="str">
        <f>IF(ISERROR(VLOOKUP($A66,parlvotes_lh!$A$11:$ZZ$200,306,FALSE))=TRUE,"",IF(VLOOKUP($A66,parlvotes_lh!$A$11:$ZZ$200,306,FALSE)=0,"",VLOOKUP($A66,parlvotes_lh!$A$11:$ZZ$200,306,FALSE)))</f>
        <v/>
      </c>
      <c r="Z66" s="170" t="str">
        <f>IF(ISERROR(VLOOKUP($A66,parlvotes_lh!$A$11:$ZZ$200,326,FALSE))=TRUE,"",IF(VLOOKUP($A66,parlvotes_lh!$A$11:$ZZ$200,326,FALSE)=0,"",VLOOKUP($A66,parlvotes_lh!$A$11:$ZZ$200,326,FALSE)))</f>
        <v/>
      </c>
      <c r="AA66" s="170" t="str">
        <f>IF(ISERROR(VLOOKUP($A66,parlvotes_lh!$A$11:$ZZ$200,346,FALSE))=TRUE,"",IF(VLOOKUP($A66,parlvotes_lh!$A$11:$ZZ$200,346,FALSE)=0,"",VLOOKUP($A66,parlvotes_lh!$A$11:$ZZ$200,346,FALSE)))</f>
        <v/>
      </c>
      <c r="AB66" s="170" t="str">
        <f>IF(ISERROR(VLOOKUP($A66,parlvotes_lh!$A$11:$ZZ$200,366,FALSE))=TRUE,"",IF(VLOOKUP($A66,parlvotes_lh!$A$11:$ZZ$200,366,FALSE)=0,"",VLOOKUP($A66,parlvotes_lh!$A$11:$ZZ$200,366,FALSE)))</f>
        <v/>
      </c>
      <c r="AC66" s="170" t="str">
        <f>IF(ISERROR(VLOOKUP($A66,parlvotes_lh!$A$11:$ZZ$200,386,FALSE))=TRUE,"",IF(VLOOKUP($A66,parlvotes_lh!$A$11:$ZZ$200,386,FALSE)=0,"",VLOOKUP($A66,parlvotes_lh!$A$11:$ZZ$200,386,FALSE)))</f>
        <v/>
      </c>
    </row>
    <row r="67" spans="1:29" ht="13.5" customHeight="1">
      <c r="A67" s="164" t="str">
        <f>IF(info_parties!A67="","",info_parties!A67)</f>
        <v/>
      </c>
      <c r="B67" s="95" t="str">
        <f>IF(A67="","",MID(info_weblinks!$C$3,32,3))</f>
        <v/>
      </c>
      <c r="C67" s="95" t="str">
        <f>IF(info_parties!G67="","",info_parties!G67)</f>
        <v/>
      </c>
      <c r="D67" s="95" t="str">
        <f>IF(info_parties!K67="","",info_parties!K67)</f>
        <v/>
      </c>
      <c r="E67" s="95" t="str">
        <f>IF(info_parties!H67="","",info_parties!H67)</f>
        <v/>
      </c>
      <c r="F67" s="165" t="str">
        <f t="shared" si="4"/>
        <v/>
      </c>
      <c r="G67" s="166" t="str">
        <f t="shared" si="5"/>
        <v/>
      </c>
      <c r="H67" s="167" t="str">
        <f t="shared" si="6"/>
        <v/>
      </c>
      <c r="I67" s="168" t="str">
        <f t="shared" si="7"/>
        <v/>
      </c>
      <c r="J67" s="169" t="str">
        <f>IF(ISERROR(VLOOKUP($A67,parlvotes_lh!$A$11:$ZZ$200,6,FALSE))=TRUE,"",IF(VLOOKUP($A67,parlvotes_lh!$A$11:$ZZ$200,6,FALSE)=0,"",VLOOKUP($A67,parlvotes_lh!$A$11:$ZZ$200,6,FALSE)))</f>
        <v/>
      </c>
      <c r="K67" s="169" t="str">
        <f>IF(ISERROR(VLOOKUP($A67,parlvotes_lh!$A$11:$ZZ$200,26,FALSE))=TRUE,"",IF(VLOOKUP($A67,parlvotes_lh!$A$11:$ZZ$200,26,FALSE)=0,"",VLOOKUP($A67,parlvotes_lh!$A$11:$ZZ$200,26,FALSE)))</f>
        <v/>
      </c>
      <c r="L67" s="169" t="str">
        <f>IF(ISERROR(VLOOKUP($A67,parlvotes_lh!$A$11:$ZZ$200,46,FALSE))=TRUE,"",IF(VLOOKUP($A67,parlvotes_lh!$A$11:$ZZ$200,46,FALSE)=0,"",VLOOKUP($A67,parlvotes_lh!$A$11:$ZZ$200,46,FALSE)))</f>
        <v/>
      </c>
      <c r="M67" s="169" t="str">
        <f>IF(ISERROR(VLOOKUP($A67,parlvotes_lh!$A$11:$ZZ$200,66,FALSE))=TRUE,"",IF(VLOOKUP($A67,parlvotes_lh!$A$11:$ZZ$200,66,FALSE)=0,"",VLOOKUP($A67,parlvotes_lh!$A$11:$ZZ$200,66,FALSE)))</f>
        <v/>
      </c>
      <c r="N67" s="169" t="str">
        <f>IF(ISERROR(VLOOKUP($A67,parlvotes_lh!$A$11:$ZZ$200,86,FALSE))=TRUE,"",IF(VLOOKUP($A67,parlvotes_lh!$A$11:$ZZ$200,86,FALSE)=0,"",VLOOKUP($A67,parlvotes_lh!$A$11:$ZZ$200,86,FALSE)))</f>
        <v/>
      </c>
      <c r="O67" s="169" t="str">
        <f>IF(ISERROR(VLOOKUP($A67,parlvotes_lh!$A$11:$ZZ$200,106,FALSE))=TRUE,"",IF(VLOOKUP($A67,parlvotes_lh!$A$11:$ZZ$200,106,FALSE)=0,"",VLOOKUP($A67,parlvotes_lh!$A$11:$ZZ$200,106,FALSE)))</f>
        <v/>
      </c>
      <c r="P67" s="169" t="str">
        <f>IF(ISERROR(VLOOKUP($A67,parlvotes_lh!$A$11:$ZZ$200,126,FALSE))=TRUE,"",IF(VLOOKUP($A67,parlvotes_lh!$A$11:$ZZ$200,126,FALSE)=0,"",VLOOKUP($A67,parlvotes_lh!$A$11:$ZZ$200,126,FALSE)))</f>
        <v/>
      </c>
      <c r="Q67" s="170" t="str">
        <f>IF(ISERROR(VLOOKUP($A67,parlvotes_lh!$A$11:$ZZ$200,146,FALSE))=TRUE,"",IF(VLOOKUP($A67,parlvotes_lh!$A$11:$ZZ$200,146,FALSE)=0,"",VLOOKUP($A67,parlvotes_lh!$A$11:$ZZ$200,146,FALSE)))</f>
        <v/>
      </c>
      <c r="R67" s="170" t="str">
        <f>IF(ISERROR(VLOOKUP($A67,parlvotes_lh!$A$11:$ZZ$200,166,FALSE))=TRUE,"",IF(VLOOKUP($A67,parlvotes_lh!$A$11:$ZZ$200,166,FALSE)=0,"",VLOOKUP($A67,parlvotes_lh!$A$11:$ZZ$200,166,FALSE)))</f>
        <v/>
      </c>
      <c r="S67" s="170" t="str">
        <f>IF(ISERROR(VLOOKUP($A67,parlvotes_lh!$A$11:$ZZ$200,186,FALSE))=TRUE,"",IF(VLOOKUP($A67,parlvotes_lh!$A$11:$ZZ$200,186,FALSE)=0,"",VLOOKUP($A67,parlvotes_lh!$A$11:$ZZ$200,186,FALSE)))</f>
        <v/>
      </c>
      <c r="T67" s="170" t="str">
        <f>IF(ISERROR(VLOOKUP($A67,parlvotes_lh!$A$11:$ZZ$200,206,FALSE))=TRUE,"",IF(VLOOKUP($A67,parlvotes_lh!$A$11:$ZZ$200,206,FALSE)=0,"",VLOOKUP($A67,parlvotes_lh!$A$11:$ZZ$200,206,FALSE)))</f>
        <v/>
      </c>
      <c r="U67" s="170" t="str">
        <f>IF(ISERROR(VLOOKUP($A67,parlvotes_lh!$A$11:$ZZ$200,226,FALSE))=TRUE,"",IF(VLOOKUP($A67,parlvotes_lh!$A$11:$ZZ$200,226,FALSE)=0,"",VLOOKUP($A67,parlvotes_lh!$A$11:$ZZ$200,226,FALSE)))</f>
        <v/>
      </c>
      <c r="V67" s="170" t="str">
        <f>IF(ISERROR(VLOOKUP($A67,parlvotes_lh!$A$11:$ZZ$200,246,FALSE))=TRUE,"",IF(VLOOKUP($A67,parlvotes_lh!$A$11:$ZZ$200,246,FALSE)=0,"",VLOOKUP($A67,parlvotes_lh!$A$11:$ZZ$200,246,FALSE)))</f>
        <v/>
      </c>
      <c r="W67" s="170" t="str">
        <f>IF(ISERROR(VLOOKUP($A67,parlvotes_lh!$A$11:$ZZ$200,266,FALSE))=TRUE,"",IF(VLOOKUP($A67,parlvotes_lh!$A$11:$ZZ$200,266,FALSE)=0,"",VLOOKUP($A67,parlvotes_lh!$A$11:$ZZ$200,266,FALSE)))</f>
        <v/>
      </c>
      <c r="X67" s="170" t="str">
        <f>IF(ISERROR(VLOOKUP($A67,parlvotes_lh!$A$11:$ZZ$200,286,FALSE))=TRUE,"",IF(VLOOKUP($A67,parlvotes_lh!$A$11:$ZZ$200,286,FALSE)=0,"",VLOOKUP($A67,parlvotes_lh!$A$11:$ZZ$200,286,FALSE)))</f>
        <v/>
      </c>
      <c r="Y67" s="170" t="str">
        <f>IF(ISERROR(VLOOKUP($A67,parlvotes_lh!$A$11:$ZZ$200,306,FALSE))=TRUE,"",IF(VLOOKUP($A67,parlvotes_lh!$A$11:$ZZ$200,306,FALSE)=0,"",VLOOKUP($A67,parlvotes_lh!$A$11:$ZZ$200,306,FALSE)))</f>
        <v/>
      </c>
      <c r="Z67" s="170" t="str">
        <f>IF(ISERROR(VLOOKUP($A67,parlvotes_lh!$A$11:$ZZ$200,326,FALSE))=TRUE,"",IF(VLOOKUP($A67,parlvotes_lh!$A$11:$ZZ$200,326,FALSE)=0,"",VLOOKUP($A67,parlvotes_lh!$A$11:$ZZ$200,326,FALSE)))</f>
        <v/>
      </c>
      <c r="AA67" s="170" t="str">
        <f>IF(ISERROR(VLOOKUP($A67,parlvotes_lh!$A$11:$ZZ$200,346,FALSE))=TRUE,"",IF(VLOOKUP($A67,parlvotes_lh!$A$11:$ZZ$200,346,FALSE)=0,"",VLOOKUP($A67,parlvotes_lh!$A$11:$ZZ$200,346,FALSE)))</f>
        <v/>
      </c>
      <c r="AB67" s="170" t="str">
        <f>IF(ISERROR(VLOOKUP($A67,parlvotes_lh!$A$11:$ZZ$200,366,FALSE))=TRUE,"",IF(VLOOKUP($A67,parlvotes_lh!$A$11:$ZZ$200,366,FALSE)=0,"",VLOOKUP($A67,parlvotes_lh!$A$11:$ZZ$200,366,FALSE)))</f>
        <v/>
      </c>
      <c r="AC67" s="170" t="str">
        <f>IF(ISERROR(VLOOKUP($A67,parlvotes_lh!$A$11:$ZZ$200,386,FALSE))=TRUE,"",IF(VLOOKUP($A67,parlvotes_lh!$A$11:$ZZ$200,386,FALSE)=0,"",VLOOKUP($A67,parlvotes_lh!$A$11:$ZZ$200,386,FALSE)))</f>
        <v/>
      </c>
    </row>
    <row r="68" spans="1:29" ht="13.5" customHeight="1">
      <c r="A68" s="164" t="str">
        <f>IF(info_parties!A68="","",info_parties!A68)</f>
        <v/>
      </c>
      <c r="B68" s="95" t="str">
        <f>IF(A68="","",MID(info_weblinks!$C$3,32,3))</f>
        <v/>
      </c>
      <c r="C68" s="95" t="str">
        <f>IF(info_parties!G68="","",info_parties!G68)</f>
        <v/>
      </c>
      <c r="D68" s="95" t="str">
        <f>IF(info_parties!K68="","",info_parties!K68)</f>
        <v/>
      </c>
      <c r="E68" s="95" t="str">
        <f>IF(info_parties!H68="","",info_parties!H68)</f>
        <v/>
      </c>
      <c r="F68" s="165" t="str">
        <f t="shared" si="4"/>
        <v/>
      </c>
      <c r="G68" s="166" t="str">
        <f t="shared" si="5"/>
        <v/>
      </c>
      <c r="H68" s="167" t="str">
        <f t="shared" si="6"/>
        <v/>
      </c>
      <c r="I68" s="168" t="str">
        <f t="shared" si="7"/>
        <v/>
      </c>
      <c r="J68" s="169" t="str">
        <f>IF(ISERROR(VLOOKUP($A68,parlvotes_lh!$A$11:$ZZ$200,6,FALSE))=TRUE,"",IF(VLOOKUP($A68,parlvotes_lh!$A$11:$ZZ$200,6,FALSE)=0,"",VLOOKUP($A68,parlvotes_lh!$A$11:$ZZ$200,6,FALSE)))</f>
        <v/>
      </c>
      <c r="K68" s="169" t="str">
        <f>IF(ISERROR(VLOOKUP($A68,parlvotes_lh!$A$11:$ZZ$200,26,FALSE))=TRUE,"",IF(VLOOKUP($A68,parlvotes_lh!$A$11:$ZZ$200,26,FALSE)=0,"",VLOOKUP($A68,parlvotes_lh!$A$11:$ZZ$200,26,FALSE)))</f>
        <v/>
      </c>
      <c r="L68" s="169" t="str">
        <f>IF(ISERROR(VLOOKUP($A68,parlvotes_lh!$A$11:$ZZ$200,46,FALSE))=TRUE,"",IF(VLOOKUP($A68,parlvotes_lh!$A$11:$ZZ$200,46,FALSE)=0,"",VLOOKUP($A68,parlvotes_lh!$A$11:$ZZ$200,46,FALSE)))</f>
        <v/>
      </c>
      <c r="M68" s="169" t="str">
        <f>IF(ISERROR(VLOOKUP($A68,parlvotes_lh!$A$11:$ZZ$200,66,FALSE))=TRUE,"",IF(VLOOKUP($A68,parlvotes_lh!$A$11:$ZZ$200,66,FALSE)=0,"",VLOOKUP($A68,parlvotes_lh!$A$11:$ZZ$200,66,FALSE)))</f>
        <v/>
      </c>
      <c r="N68" s="169" t="str">
        <f>IF(ISERROR(VLOOKUP($A68,parlvotes_lh!$A$11:$ZZ$200,86,FALSE))=TRUE,"",IF(VLOOKUP($A68,parlvotes_lh!$A$11:$ZZ$200,86,FALSE)=0,"",VLOOKUP($A68,parlvotes_lh!$A$11:$ZZ$200,86,FALSE)))</f>
        <v/>
      </c>
      <c r="O68" s="169" t="str">
        <f>IF(ISERROR(VLOOKUP($A68,parlvotes_lh!$A$11:$ZZ$200,106,FALSE))=TRUE,"",IF(VLOOKUP($A68,parlvotes_lh!$A$11:$ZZ$200,106,FALSE)=0,"",VLOOKUP($A68,parlvotes_lh!$A$11:$ZZ$200,106,FALSE)))</f>
        <v/>
      </c>
      <c r="P68" s="169" t="str">
        <f>IF(ISERROR(VLOOKUP($A68,parlvotes_lh!$A$11:$ZZ$200,126,FALSE))=TRUE,"",IF(VLOOKUP($A68,parlvotes_lh!$A$11:$ZZ$200,126,FALSE)=0,"",VLOOKUP($A68,parlvotes_lh!$A$11:$ZZ$200,126,FALSE)))</f>
        <v/>
      </c>
      <c r="Q68" s="170" t="str">
        <f>IF(ISERROR(VLOOKUP($A68,parlvotes_lh!$A$11:$ZZ$200,146,FALSE))=TRUE,"",IF(VLOOKUP($A68,parlvotes_lh!$A$11:$ZZ$200,146,FALSE)=0,"",VLOOKUP($A68,parlvotes_lh!$A$11:$ZZ$200,146,FALSE)))</f>
        <v/>
      </c>
      <c r="R68" s="170" t="str">
        <f>IF(ISERROR(VLOOKUP($A68,parlvotes_lh!$A$11:$ZZ$200,166,FALSE))=TRUE,"",IF(VLOOKUP($A68,parlvotes_lh!$A$11:$ZZ$200,166,FALSE)=0,"",VLOOKUP($A68,parlvotes_lh!$A$11:$ZZ$200,166,FALSE)))</f>
        <v/>
      </c>
      <c r="S68" s="170" t="str">
        <f>IF(ISERROR(VLOOKUP($A68,parlvotes_lh!$A$11:$ZZ$200,186,FALSE))=TRUE,"",IF(VLOOKUP($A68,parlvotes_lh!$A$11:$ZZ$200,186,FALSE)=0,"",VLOOKUP($A68,parlvotes_lh!$A$11:$ZZ$200,186,FALSE)))</f>
        <v/>
      </c>
      <c r="T68" s="170" t="str">
        <f>IF(ISERROR(VLOOKUP($A68,parlvotes_lh!$A$11:$ZZ$200,206,FALSE))=TRUE,"",IF(VLOOKUP($A68,parlvotes_lh!$A$11:$ZZ$200,206,FALSE)=0,"",VLOOKUP($A68,parlvotes_lh!$A$11:$ZZ$200,206,FALSE)))</f>
        <v/>
      </c>
      <c r="U68" s="170" t="str">
        <f>IF(ISERROR(VLOOKUP($A68,parlvotes_lh!$A$11:$ZZ$200,226,FALSE))=TRUE,"",IF(VLOOKUP($A68,parlvotes_lh!$A$11:$ZZ$200,226,FALSE)=0,"",VLOOKUP($A68,parlvotes_lh!$A$11:$ZZ$200,226,FALSE)))</f>
        <v/>
      </c>
      <c r="V68" s="170" t="str">
        <f>IF(ISERROR(VLOOKUP($A68,parlvotes_lh!$A$11:$ZZ$200,246,FALSE))=TRUE,"",IF(VLOOKUP($A68,parlvotes_lh!$A$11:$ZZ$200,246,FALSE)=0,"",VLOOKUP($A68,parlvotes_lh!$A$11:$ZZ$200,246,FALSE)))</f>
        <v/>
      </c>
      <c r="W68" s="170" t="str">
        <f>IF(ISERROR(VLOOKUP($A68,parlvotes_lh!$A$11:$ZZ$200,266,FALSE))=TRUE,"",IF(VLOOKUP($A68,parlvotes_lh!$A$11:$ZZ$200,266,FALSE)=0,"",VLOOKUP($A68,parlvotes_lh!$A$11:$ZZ$200,266,FALSE)))</f>
        <v/>
      </c>
      <c r="X68" s="170" t="str">
        <f>IF(ISERROR(VLOOKUP($A68,parlvotes_lh!$A$11:$ZZ$200,286,FALSE))=TRUE,"",IF(VLOOKUP($A68,parlvotes_lh!$A$11:$ZZ$200,286,FALSE)=0,"",VLOOKUP($A68,parlvotes_lh!$A$11:$ZZ$200,286,FALSE)))</f>
        <v/>
      </c>
      <c r="Y68" s="170" t="str">
        <f>IF(ISERROR(VLOOKUP($A68,parlvotes_lh!$A$11:$ZZ$200,306,FALSE))=TRUE,"",IF(VLOOKUP($A68,parlvotes_lh!$A$11:$ZZ$200,306,FALSE)=0,"",VLOOKUP($A68,parlvotes_lh!$A$11:$ZZ$200,306,FALSE)))</f>
        <v/>
      </c>
      <c r="Z68" s="170" t="str">
        <f>IF(ISERROR(VLOOKUP($A68,parlvotes_lh!$A$11:$ZZ$200,326,FALSE))=TRUE,"",IF(VLOOKUP($A68,parlvotes_lh!$A$11:$ZZ$200,326,FALSE)=0,"",VLOOKUP($A68,parlvotes_lh!$A$11:$ZZ$200,326,FALSE)))</f>
        <v/>
      </c>
      <c r="AA68" s="170" t="str">
        <f>IF(ISERROR(VLOOKUP($A68,parlvotes_lh!$A$11:$ZZ$200,346,FALSE))=TRUE,"",IF(VLOOKUP($A68,parlvotes_lh!$A$11:$ZZ$200,346,FALSE)=0,"",VLOOKUP($A68,parlvotes_lh!$A$11:$ZZ$200,346,FALSE)))</f>
        <v/>
      </c>
      <c r="AB68" s="170" t="str">
        <f>IF(ISERROR(VLOOKUP($A68,parlvotes_lh!$A$11:$ZZ$200,366,FALSE))=TRUE,"",IF(VLOOKUP($A68,parlvotes_lh!$A$11:$ZZ$200,366,FALSE)=0,"",VLOOKUP($A68,parlvotes_lh!$A$11:$ZZ$200,366,FALSE)))</f>
        <v/>
      </c>
      <c r="AC68" s="170" t="str">
        <f>IF(ISERROR(VLOOKUP($A68,parlvotes_lh!$A$11:$ZZ$200,386,FALSE))=TRUE,"",IF(VLOOKUP($A68,parlvotes_lh!$A$11:$ZZ$200,386,FALSE)=0,"",VLOOKUP($A68,parlvotes_lh!$A$11:$ZZ$200,386,FALSE)))</f>
        <v/>
      </c>
    </row>
    <row r="69" spans="1:29" ht="13.5" customHeight="1">
      <c r="A69" s="164" t="str">
        <f>IF(info_parties!A69="","",info_parties!A69)</f>
        <v/>
      </c>
      <c r="B69" s="95" t="str">
        <f>IF(A69="","",MID(info_weblinks!$C$3,32,3))</f>
        <v/>
      </c>
      <c r="C69" s="95" t="str">
        <f>IF(info_parties!G69="","",info_parties!G69)</f>
        <v/>
      </c>
      <c r="D69" s="95" t="str">
        <f>IF(info_parties!K69="","",info_parties!K69)</f>
        <v/>
      </c>
      <c r="E69" s="95" t="str">
        <f>IF(info_parties!H69="","",info_parties!H69)</f>
        <v/>
      </c>
      <c r="F69" s="165" t="str">
        <f t="shared" si="4"/>
        <v/>
      </c>
      <c r="G69" s="166" t="str">
        <f t="shared" si="5"/>
        <v/>
      </c>
      <c r="H69" s="167" t="str">
        <f t="shared" si="6"/>
        <v/>
      </c>
      <c r="I69" s="168" t="str">
        <f t="shared" si="7"/>
        <v/>
      </c>
      <c r="J69" s="169" t="str">
        <f>IF(ISERROR(VLOOKUP($A69,parlvotes_lh!$A$11:$ZZ$200,6,FALSE))=TRUE,"",IF(VLOOKUP($A69,parlvotes_lh!$A$11:$ZZ$200,6,FALSE)=0,"",VLOOKUP($A69,parlvotes_lh!$A$11:$ZZ$200,6,FALSE)))</f>
        <v/>
      </c>
      <c r="K69" s="169" t="str">
        <f>IF(ISERROR(VLOOKUP($A69,parlvotes_lh!$A$11:$ZZ$200,26,FALSE))=TRUE,"",IF(VLOOKUP($A69,parlvotes_lh!$A$11:$ZZ$200,26,FALSE)=0,"",VLOOKUP($A69,parlvotes_lh!$A$11:$ZZ$200,26,FALSE)))</f>
        <v/>
      </c>
      <c r="L69" s="169" t="str">
        <f>IF(ISERROR(VLOOKUP($A69,parlvotes_lh!$A$11:$ZZ$200,46,FALSE))=TRUE,"",IF(VLOOKUP($A69,parlvotes_lh!$A$11:$ZZ$200,46,FALSE)=0,"",VLOOKUP($A69,parlvotes_lh!$A$11:$ZZ$200,46,FALSE)))</f>
        <v/>
      </c>
      <c r="M69" s="169" t="str">
        <f>IF(ISERROR(VLOOKUP($A69,parlvotes_lh!$A$11:$ZZ$200,66,FALSE))=TRUE,"",IF(VLOOKUP($A69,parlvotes_lh!$A$11:$ZZ$200,66,FALSE)=0,"",VLOOKUP($A69,parlvotes_lh!$A$11:$ZZ$200,66,FALSE)))</f>
        <v/>
      </c>
      <c r="N69" s="169" t="str">
        <f>IF(ISERROR(VLOOKUP($A69,parlvotes_lh!$A$11:$ZZ$200,86,FALSE))=TRUE,"",IF(VLOOKUP($A69,parlvotes_lh!$A$11:$ZZ$200,86,FALSE)=0,"",VLOOKUP($A69,parlvotes_lh!$A$11:$ZZ$200,86,FALSE)))</f>
        <v/>
      </c>
      <c r="O69" s="169" t="str">
        <f>IF(ISERROR(VLOOKUP($A69,parlvotes_lh!$A$11:$ZZ$200,106,FALSE))=TRUE,"",IF(VLOOKUP($A69,parlvotes_lh!$A$11:$ZZ$200,106,FALSE)=0,"",VLOOKUP($A69,parlvotes_lh!$A$11:$ZZ$200,106,FALSE)))</f>
        <v/>
      </c>
      <c r="P69" s="169" t="str">
        <f>IF(ISERROR(VLOOKUP($A69,parlvotes_lh!$A$11:$ZZ$200,126,FALSE))=TRUE,"",IF(VLOOKUP($A69,parlvotes_lh!$A$11:$ZZ$200,126,FALSE)=0,"",VLOOKUP($A69,parlvotes_lh!$A$11:$ZZ$200,126,FALSE)))</f>
        <v/>
      </c>
      <c r="Q69" s="170" t="str">
        <f>IF(ISERROR(VLOOKUP($A69,parlvotes_lh!$A$11:$ZZ$200,146,FALSE))=TRUE,"",IF(VLOOKUP($A69,parlvotes_lh!$A$11:$ZZ$200,146,FALSE)=0,"",VLOOKUP($A69,parlvotes_lh!$A$11:$ZZ$200,146,FALSE)))</f>
        <v/>
      </c>
      <c r="R69" s="170" t="str">
        <f>IF(ISERROR(VLOOKUP($A69,parlvotes_lh!$A$11:$ZZ$200,166,FALSE))=TRUE,"",IF(VLOOKUP($A69,parlvotes_lh!$A$11:$ZZ$200,166,FALSE)=0,"",VLOOKUP($A69,parlvotes_lh!$A$11:$ZZ$200,166,FALSE)))</f>
        <v/>
      </c>
      <c r="S69" s="170" t="str">
        <f>IF(ISERROR(VLOOKUP($A69,parlvotes_lh!$A$11:$ZZ$200,186,FALSE))=TRUE,"",IF(VLOOKUP($A69,parlvotes_lh!$A$11:$ZZ$200,186,FALSE)=0,"",VLOOKUP($A69,parlvotes_lh!$A$11:$ZZ$200,186,FALSE)))</f>
        <v/>
      </c>
      <c r="T69" s="170" t="str">
        <f>IF(ISERROR(VLOOKUP($A69,parlvotes_lh!$A$11:$ZZ$200,206,FALSE))=TRUE,"",IF(VLOOKUP($A69,parlvotes_lh!$A$11:$ZZ$200,206,FALSE)=0,"",VLOOKUP($A69,parlvotes_lh!$A$11:$ZZ$200,206,FALSE)))</f>
        <v/>
      </c>
      <c r="U69" s="170" t="str">
        <f>IF(ISERROR(VLOOKUP($A69,parlvotes_lh!$A$11:$ZZ$200,226,FALSE))=TRUE,"",IF(VLOOKUP($A69,parlvotes_lh!$A$11:$ZZ$200,226,FALSE)=0,"",VLOOKUP($A69,parlvotes_lh!$A$11:$ZZ$200,226,FALSE)))</f>
        <v/>
      </c>
      <c r="V69" s="170" t="str">
        <f>IF(ISERROR(VLOOKUP($A69,parlvotes_lh!$A$11:$ZZ$200,246,FALSE))=TRUE,"",IF(VLOOKUP($A69,parlvotes_lh!$A$11:$ZZ$200,246,FALSE)=0,"",VLOOKUP($A69,parlvotes_lh!$A$11:$ZZ$200,246,FALSE)))</f>
        <v/>
      </c>
      <c r="W69" s="170" t="str">
        <f>IF(ISERROR(VLOOKUP($A69,parlvotes_lh!$A$11:$ZZ$200,266,FALSE))=TRUE,"",IF(VLOOKUP($A69,parlvotes_lh!$A$11:$ZZ$200,266,FALSE)=0,"",VLOOKUP($A69,parlvotes_lh!$A$11:$ZZ$200,266,FALSE)))</f>
        <v/>
      </c>
      <c r="X69" s="170" t="str">
        <f>IF(ISERROR(VLOOKUP($A69,parlvotes_lh!$A$11:$ZZ$200,286,FALSE))=TRUE,"",IF(VLOOKUP($A69,parlvotes_lh!$A$11:$ZZ$200,286,FALSE)=0,"",VLOOKUP($A69,parlvotes_lh!$A$11:$ZZ$200,286,FALSE)))</f>
        <v/>
      </c>
      <c r="Y69" s="170" t="str">
        <f>IF(ISERROR(VLOOKUP($A69,parlvotes_lh!$A$11:$ZZ$200,306,FALSE))=TRUE,"",IF(VLOOKUP($A69,parlvotes_lh!$A$11:$ZZ$200,306,FALSE)=0,"",VLOOKUP($A69,parlvotes_lh!$A$11:$ZZ$200,306,FALSE)))</f>
        <v/>
      </c>
      <c r="Z69" s="170" t="str">
        <f>IF(ISERROR(VLOOKUP($A69,parlvotes_lh!$A$11:$ZZ$200,326,FALSE))=TRUE,"",IF(VLOOKUP($A69,parlvotes_lh!$A$11:$ZZ$200,326,FALSE)=0,"",VLOOKUP($A69,parlvotes_lh!$A$11:$ZZ$200,326,FALSE)))</f>
        <v/>
      </c>
      <c r="AA69" s="170" t="str">
        <f>IF(ISERROR(VLOOKUP($A69,parlvotes_lh!$A$11:$ZZ$200,346,FALSE))=TRUE,"",IF(VLOOKUP($A69,parlvotes_lh!$A$11:$ZZ$200,346,FALSE)=0,"",VLOOKUP($A69,parlvotes_lh!$A$11:$ZZ$200,346,FALSE)))</f>
        <v/>
      </c>
      <c r="AB69" s="170" t="str">
        <f>IF(ISERROR(VLOOKUP($A69,parlvotes_lh!$A$11:$ZZ$200,366,FALSE))=TRUE,"",IF(VLOOKUP($A69,parlvotes_lh!$A$11:$ZZ$200,366,FALSE)=0,"",VLOOKUP($A69,parlvotes_lh!$A$11:$ZZ$200,366,FALSE)))</f>
        <v/>
      </c>
      <c r="AC69" s="170" t="str">
        <f>IF(ISERROR(VLOOKUP($A69,parlvotes_lh!$A$11:$ZZ$200,386,FALSE))=TRUE,"",IF(VLOOKUP($A69,parlvotes_lh!$A$11:$ZZ$200,386,FALSE)=0,"",VLOOKUP($A69,parlvotes_lh!$A$11:$ZZ$200,386,FALSE)))</f>
        <v/>
      </c>
    </row>
    <row r="70" spans="1:29" ht="13.5" customHeight="1">
      <c r="A70" s="164" t="str">
        <f>IF(info_parties!A70="","",info_parties!A70)</f>
        <v/>
      </c>
      <c r="B70" s="95" t="str">
        <f>IF(A70="","",MID(info_weblinks!$C$3,32,3))</f>
        <v/>
      </c>
      <c r="C70" s="95" t="str">
        <f>IF(info_parties!G70="","",info_parties!G70)</f>
        <v/>
      </c>
      <c r="D70" s="95" t="str">
        <f>IF(info_parties!K70="","",info_parties!K70)</f>
        <v/>
      </c>
      <c r="E70" s="95" t="str">
        <f>IF(info_parties!H70="","",info_parties!H70)</f>
        <v/>
      </c>
      <c r="F70" s="165" t="str">
        <f t="shared" si="4"/>
        <v/>
      </c>
      <c r="G70" s="166" t="str">
        <f t="shared" si="5"/>
        <v/>
      </c>
      <c r="H70" s="167" t="str">
        <f t="shared" si="6"/>
        <v/>
      </c>
      <c r="I70" s="168" t="str">
        <f t="shared" si="7"/>
        <v/>
      </c>
      <c r="J70" s="169" t="str">
        <f>IF(ISERROR(VLOOKUP($A70,parlvotes_lh!$A$11:$ZZ$200,6,FALSE))=TRUE,"",IF(VLOOKUP($A70,parlvotes_lh!$A$11:$ZZ$200,6,FALSE)=0,"",VLOOKUP($A70,parlvotes_lh!$A$11:$ZZ$200,6,FALSE)))</f>
        <v/>
      </c>
      <c r="K70" s="169" t="str">
        <f>IF(ISERROR(VLOOKUP($A70,parlvotes_lh!$A$11:$ZZ$200,26,FALSE))=TRUE,"",IF(VLOOKUP($A70,parlvotes_lh!$A$11:$ZZ$200,26,FALSE)=0,"",VLOOKUP($A70,parlvotes_lh!$A$11:$ZZ$200,26,FALSE)))</f>
        <v/>
      </c>
      <c r="L70" s="169" t="str">
        <f>IF(ISERROR(VLOOKUP($A70,parlvotes_lh!$A$11:$ZZ$200,46,FALSE))=TRUE,"",IF(VLOOKUP($A70,parlvotes_lh!$A$11:$ZZ$200,46,FALSE)=0,"",VLOOKUP($A70,parlvotes_lh!$A$11:$ZZ$200,46,FALSE)))</f>
        <v/>
      </c>
      <c r="M70" s="169" t="str">
        <f>IF(ISERROR(VLOOKUP($A70,parlvotes_lh!$A$11:$ZZ$200,66,FALSE))=TRUE,"",IF(VLOOKUP($A70,parlvotes_lh!$A$11:$ZZ$200,66,FALSE)=0,"",VLOOKUP($A70,parlvotes_lh!$A$11:$ZZ$200,66,FALSE)))</f>
        <v/>
      </c>
      <c r="N70" s="169" t="str">
        <f>IF(ISERROR(VLOOKUP($A70,parlvotes_lh!$A$11:$ZZ$200,86,FALSE))=TRUE,"",IF(VLOOKUP($A70,parlvotes_lh!$A$11:$ZZ$200,86,FALSE)=0,"",VLOOKUP($A70,parlvotes_lh!$A$11:$ZZ$200,86,FALSE)))</f>
        <v/>
      </c>
      <c r="O70" s="169" t="str">
        <f>IF(ISERROR(VLOOKUP($A70,parlvotes_lh!$A$11:$ZZ$200,106,FALSE))=TRUE,"",IF(VLOOKUP($A70,parlvotes_lh!$A$11:$ZZ$200,106,FALSE)=0,"",VLOOKUP($A70,parlvotes_lh!$A$11:$ZZ$200,106,FALSE)))</f>
        <v/>
      </c>
      <c r="P70" s="169" t="str">
        <f>IF(ISERROR(VLOOKUP($A70,parlvotes_lh!$A$11:$ZZ$200,126,FALSE))=TRUE,"",IF(VLOOKUP($A70,parlvotes_lh!$A$11:$ZZ$200,126,FALSE)=0,"",VLOOKUP($A70,parlvotes_lh!$A$11:$ZZ$200,126,FALSE)))</f>
        <v/>
      </c>
      <c r="Q70" s="170" t="str">
        <f>IF(ISERROR(VLOOKUP($A70,parlvotes_lh!$A$11:$ZZ$200,146,FALSE))=TRUE,"",IF(VLOOKUP($A70,parlvotes_lh!$A$11:$ZZ$200,146,FALSE)=0,"",VLOOKUP($A70,parlvotes_lh!$A$11:$ZZ$200,146,FALSE)))</f>
        <v/>
      </c>
      <c r="R70" s="170" t="str">
        <f>IF(ISERROR(VLOOKUP($A70,parlvotes_lh!$A$11:$ZZ$200,166,FALSE))=TRUE,"",IF(VLOOKUP($A70,parlvotes_lh!$A$11:$ZZ$200,166,FALSE)=0,"",VLOOKUP($A70,parlvotes_lh!$A$11:$ZZ$200,166,FALSE)))</f>
        <v/>
      </c>
      <c r="S70" s="170" t="str">
        <f>IF(ISERROR(VLOOKUP($A70,parlvotes_lh!$A$11:$ZZ$200,186,FALSE))=TRUE,"",IF(VLOOKUP($A70,parlvotes_lh!$A$11:$ZZ$200,186,FALSE)=0,"",VLOOKUP($A70,parlvotes_lh!$A$11:$ZZ$200,186,FALSE)))</f>
        <v/>
      </c>
      <c r="T70" s="170" t="str">
        <f>IF(ISERROR(VLOOKUP($A70,parlvotes_lh!$A$11:$ZZ$200,206,FALSE))=TRUE,"",IF(VLOOKUP($A70,parlvotes_lh!$A$11:$ZZ$200,206,FALSE)=0,"",VLOOKUP($A70,parlvotes_lh!$A$11:$ZZ$200,206,FALSE)))</f>
        <v/>
      </c>
      <c r="U70" s="170" t="str">
        <f>IF(ISERROR(VLOOKUP($A70,parlvotes_lh!$A$11:$ZZ$200,226,FALSE))=TRUE,"",IF(VLOOKUP($A70,parlvotes_lh!$A$11:$ZZ$200,226,FALSE)=0,"",VLOOKUP($A70,parlvotes_lh!$A$11:$ZZ$200,226,FALSE)))</f>
        <v/>
      </c>
      <c r="V70" s="170" t="str">
        <f>IF(ISERROR(VLOOKUP($A70,parlvotes_lh!$A$11:$ZZ$200,246,FALSE))=TRUE,"",IF(VLOOKUP($A70,parlvotes_lh!$A$11:$ZZ$200,246,FALSE)=0,"",VLOOKUP($A70,parlvotes_lh!$A$11:$ZZ$200,246,FALSE)))</f>
        <v/>
      </c>
      <c r="W70" s="170" t="str">
        <f>IF(ISERROR(VLOOKUP($A70,parlvotes_lh!$A$11:$ZZ$200,266,FALSE))=TRUE,"",IF(VLOOKUP($A70,parlvotes_lh!$A$11:$ZZ$200,266,FALSE)=0,"",VLOOKUP($A70,parlvotes_lh!$A$11:$ZZ$200,266,FALSE)))</f>
        <v/>
      </c>
      <c r="X70" s="170" t="str">
        <f>IF(ISERROR(VLOOKUP($A70,parlvotes_lh!$A$11:$ZZ$200,286,FALSE))=TRUE,"",IF(VLOOKUP($A70,parlvotes_lh!$A$11:$ZZ$200,286,FALSE)=0,"",VLOOKUP($A70,parlvotes_lh!$A$11:$ZZ$200,286,FALSE)))</f>
        <v/>
      </c>
      <c r="Y70" s="170" t="str">
        <f>IF(ISERROR(VLOOKUP($A70,parlvotes_lh!$A$11:$ZZ$200,306,FALSE))=TRUE,"",IF(VLOOKUP($A70,parlvotes_lh!$A$11:$ZZ$200,306,FALSE)=0,"",VLOOKUP($A70,parlvotes_lh!$A$11:$ZZ$200,306,FALSE)))</f>
        <v/>
      </c>
      <c r="Z70" s="170" t="str">
        <f>IF(ISERROR(VLOOKUP($A70,parlvotes_lh!$A$11:$ZZ$200,326,FALSE))=TRUE,"",IF(VLOOKUP($A70,parlvotes_lh!$A$11:$ZZ$200,326,FALSE)=0,"",VLOOKUP($A70,parlvotes_lh!$A$11:$ZZ$200,326,FALSE)))</f>
        <v/>
      </c>
      <c r="AA70" s="170" t="str">
        <f>IF(ISERROR(VLOOKUP($A70,parlvotes_lh!$A$11:$ZZ$200,346,FALSE))=TRUE,"",IF(VLOOKUP($A70,parlvotes_lh!$A$11:$ZZ$200,346,FALSE)=0,"",VLOOKUP($A70,parlvotes_lh!$A$11:$ZZ$200,346,FALSE)))</f>
        <v/>
      </c>
      <c r="AB70" s="170" t="str">
        <f>IF(ISERROR(VLOOKUP($A70,parlvotes_lh!$A$11:$ZZ$200,366,FALSE))=TRUE,"",IF(VLOOKUP($A70,parlvotes_lh!$A$11:$ZZ$200,366,FALSE)=0,"",VLOOKUP($A70,parlvotes_lh!$A$11:$ZZ$200,366,FALSE)))</f>
        <v/>
      </c>
      <c r="AC70" s="170" t="str">
        <f>IF(ISERROR(VLOOKUP($A70,parlvotes_lh!$A$11:$ZZ$200,386,FALSE))=TRUE,"",IF(VLOOKUP($A70,parlvotes_lh!$A$11:$ZZ$200,386,FALSE)=0,"",VLOOKUP($A70,parlvotes_lh!$A$11:$ZZ$200,386,FALSE)))</f>
        <v/>
      </c>
    </row>
    <row r="71" spans="1:29" ht="13.5" customHeight="1">
      <c r="A71" s="164" t="str">
        <f>IF(info_parties!A71="","",info_parties!A71)</f>
        <v/>
      </c>
      <c r="B71" s="95" t="str">
        <f>IF(A71="","",MID(info_weblinks!$C$3,32,3))</f>
        <v/>
      </c>
      <c r="C71" s="95" t="str">
        <f>IF(info_parties!G71="","",info_parties!G71)</f>
        <v/>
      </c>
      <c r="D71" s="95" t="str">
        <f>IF(info_parties!K71="","",info_parties!K71)</f>
        <v/>
      </c>
      <c r="E71" s="95" t="str">
        <f>IF(info_parties!H71="","",info_parties!H71)</f>
        <v/>
      </c>
      <c r="F71" s="165" t="str">
        <f t="shared" si="4"/>
        <v/>
      </c>
      <c r="G71" s="166" t="str">
        <f t="shared" si="5"/>
        <v/>
      </c>
      <c r="H71" s="167" t="str">
        <f t="shared" si="6"/>
        <v/>
      </c>
      <c r="I71" s="168" t="str">
        <f t="shared" si="7"/>
        <v/>
      </c>
      <c r="J71" s="169" t="str">
        <f>IF(ISERROR(VLOOKUP($A71,parlvotes_lh!$A$11:$ZZ$200,6,FALSE))=TRUE,"",IF(VLOOKUP($A71,parlvotes_lh!$A$11:$ZZ$200,6,FALSE)=0,"",VLOOKUP($A71,parlvotes_lh!$A$11:$ZZ$200,6,FALSE)))</f>
        <v/>
      </c>
      <c r="K71" s="169" t="str">
        <f>IF(ISERROR(VLOOKUP($A71,parlvotes_lh!$A$11:$ZZ$200,26,FALSE))=TRUE,"",IF(VLOOKUP($A71,parlvotes_lh!$A$11:$ZZ$200,26,FALSE)=0,"",VLOOKUP($A71,parlvotes_lh!$A$11:$ZZ$200,26,FALSE)))</f>
        <v/>
      </c>
      <c r="L71" s="169" t="str">
        <f>IF(ISERROR(VLOOKUP($A71,parlvotes_lh!$A$11:$ZZ$200,46,FALSE))=TRUE,"",IF(VLOOKUP($A71,parlvotes_lh!$A$11:$ZZ$200,46,FALSE)=0,"",VLOOKUP($A71,parlvotes_lh!$A$11:$ZZ$200,46,FALSE)))</f>
        <v/>
      </c>
      <c r="M71" s="169" t="str">
        <f>IF(ISERROR(VLOOKUP($A71,parlvotes_lh!$A$11:$ZZ$200,66,FALSE))=TRUE,"",IF(VLOOKUP($A71,parlvotes_lh!$A$11:$ZZ$200,66,FALSE)=0,"",VLOOKUP($A71,parlvotes_lh!$A$11:$ZZ$200,66,FALSE)))</f>
        <v/>
      </c>
      <c r="N71" s="169" t="str">
        <f>IF(ISERROR(VLOOKUP($A71,parlvotes_lh!$A$11:$ZZ$200,86,FALSE))=TRUE,"",IF(VLOOKUP($A71,parlvotes_lh!$A$11:$ZZ$200,86,FALSE)=0,"",VLOOKUP($A71,parlvotes_lh!$A$11:$ZZ$200,86,FALSE)))</f>
        <v/>
      </c>
      <c r="O71" s="169" t="str">
        <f>IF(ISERROR(VLOOKUP($A71,parlvotes_lh!$A$11:$ZZ$200,106,FALSE))=TRUE,"",IF(VLOOKUP($A71,parlvotes_lh!$A$11:$ZZ$200,106,FALSE)=0,"",VLOOKUP($A71,parlvotes_lh!$A$11:$ZZ$200,106,FALSE)))</f>
        <v/>
      </c>
      <c r="P71" s="169" t="str">
        <f>IF(ISERROR(VLOOKUP($A71,parlvotes_lh!$A$11:$ZZ$200,126,FALSE))=TRUE,"",IF(VLOOKUP($A71,parlvotes_lh!$A$11:$ZZ$200,126,FALSE)=0,"",VLOOKUP($A71,parlvotes_lh!$A$11:$ZZ$200,126,FALSE)))</f>
        <v/>
      </c>
      <c r="Q71" s="170" t="str">
        <f>IF(ISERROR(VLOOKUP($A71,parlvotes_lh!$A$11:$ZZ$200,146,FALSE))=TRUE,"",IF(VLOOKUP($A71,parlvotes_lh!$A$11:$ZZ$200,146,FALSE)=0,"",VLOOKUP($A71,parlvotes_lh!$A$11:$ZZ$200,146,FALSE)))</f>
        <v/>
      </c>
      <c r="R71" s="170" t="str">
        <f>IF(ISERROR(VLOOKUP($A71,parlvotes_lh!$A$11:$ZZ$200,166,FALSE))=TRUE,"",IF(VLOOKUP($A71,parlvotes_lh!$A$11:$ZZ$200,166,FALSE)=0,"",VLOOKUP($A71,parlvotes_lh!$A$11:$ZZ$200,166,FALSE)))</f>
        <v/>
      </c>
      <c r="S71" s="170" t="str">
        <f>IF(ISERROR(VLOOKUP($A71,parlvotes_lh!$A$11:$ZZ$200,186,FALSE))=TRUE,"",IF(VLOOKUP($A71,parlvotes_lh!$A$11:$ZZ$200,186,FALSE)=0,"",VLOOKUP($A71,parlvotes_lh!$A$11:$ZZ$200,186,FALSE)))</f>
        <v/>
      </c>
      <c r="T71" s="170" t="str">
        <f>IF(ISERROR(VLOOKUP($A71,parlvotes_lh!$A$11:$ZZ$200,206,FALSE))=TRUE,"",IF(VLOOKUP($A71,parlvotes_lh!$A$11:$ZZ$200,206,FALSE)=0,"",VLOOKUP($A71,parlvotes_lh!$A$11:$ZZ$200,206,FALSE)))</f>
        <v/>
      </c>
      <c r="U71" s="170" t="str">
        <f>IF(ISERROR(VLOOKUP($A71,parlvotes_lh!$A$11:$ZZ$200,226,FALSE))=TRUE,"",IF(VLOOKUP($A71,parlvotes_lh!$A$11:$ZZ$200,226,FALSE)=0,"",VLOOKUP($A71,parlvotes_lh!$A$11:$ZZ$200,226,FALSE)))</f>
        <v/>
      </c>
      <c r="V71" s="170" t="str">
        <f>IF(ISERROR(VLOOKUP($A71,parlvotes_lh!$A$11:$ZZ$200,246,FALSE))=TRUE,"",IF(VLOOKUP($A71,parlvotes_lh!$A$11:$ZZ$200,246,FALSE)=0,"",VLOOKUP($A71,parlvotes_lh!$A$11:$ZZ$200,246,FALSE)))</f>
        <v/>
      </c>
      <c r="W71" s="170" t="str">
        <f>IF(ISERROR(VLOOKUP($A71,parlvotes_lh!$A$11:$ZZ$200,266,FALSE))=TRUE,"",IF(VLOOKUP($A71,parlvotes_lh!$A$11:$ZZ$200,266,FALSE)=0,"",VLOOKUP($A71,parlvotes_lh!$A$11:$ZZ$200,266,FALSE)))</f>
        <v/>
      </c>
      <c r="X71" s="170" t="str">
        <f>IF(ISERROR(VLOOKUP($A71,parlvotes_lh!$A$11:$ZZ$200,286,FALSE))=TRUE,"",IF(VLOOKUP($A71,parlvotes_lh!$A$11:$ZZ$200,286,FALSE)=0,"",VLOOKUP($A71,parlvotes_lh!$A$11:$ZZ$200,286,FALSE)))</f>
        <v/>
      </c>
      <c r="Y71" s="170" t="str">
        <f>IF(ISERROR(VLOOKUP($A71,parlvotes_lh!$A$11:$ZZ$200,306,FALSE))=TRUE,"",IF(VLOOKUP($A71,parlvotes_lh!$A$11:$ZZ$200,306,FALSE)=0,"",VLOOKUP($A71,parlvotes_lh!$A$11:$ZZ$200,306,FALSE)))</f>
        <v/>
      </c>
      <c r="Z71" s="170" t="str">
        <f>IF(ISERROR(VLOOKUP($A71,parlvotes_lh!$A$11:$ZZ$200,326,FALSE))=TRUE,"",IF(VLOOKUP($A71,parlvotes_lh!$A$11:$ZZ$200,326,FALSE)=0,"",VLOOKUP($A71,parlvotes_lh!$A$11:$ZZ$200,326,FALSE)))</f>
        <v/>
      </c>
      <c r="AA71" s="170" t="str">
        <f>IF(ISERROR(VLOOKUP($A71,parlvotes_lh!$A$11:$ZZ$200,346,FALSE))=TRUE,"",IF(VLOOKUP($A71,parlvotes_lh!$A$11:$ZZ$200,346,FALSE)=0,"",VLOOKUP($A71,parlvotes_lh!$A$11:$ZZ$200,346,FALSE)))</f>
        <v/>
      </c>
      <c r="AB71" s="170" t="str">
        <f>IF(ISERROR(VLOOKUP($A71,parlvotes_lh!$A$11:$ZZ$200,366,FALSE))=TRUE,"",IF(VLOOKUP($A71,parlvotes_lh!$A$11:$ZZ$200,366,FALSE)=0,"",VLOOKUP($A71,parlvotes_lh!$A$11:$ZZ$200,366,FALSE)))</f>
        <v/>
      </c>
      <c r="AC71" s="170" t="str">
        <f>IF(ISERROR(VLOOKUP($A71,parlvotes_lh!$A$11:$ZZ$200,386,FALSE))=TRUE,"",IF(VLOOKUP($A71,parlvotes_lh!$A$11:$ZZ$200,386,FALSE)=0,"",VLOOKUP($A71,parlvotes_lh!$A$11:$ZZ$200,386,FALSE)))</f>
        <v/>
      </c>
    </row>
    <row r="72" spans="1:29" ht="13.5" customHeight="1">
      <c r="A72" s="164" t="str">
        <f>IF(info_parties!A72="","",info_parties!A72)</f>
        <v/>
      </c>
      <c r="B72" s="95" t="str">
        <f>IF(A72="","",MID(info_weblinks!$C$3,32,3))</f>
        <v/>
      </c>
      <c r="C72" s="95" t="str">
        <f>IF(info_parties!G72="","",info_parties!G72)</f>
        <v/>
      </c>
      <c r="D72" s="95" t="str">
        <f>IF(info_parties!K72="","",info_parties!K72)</f>
        <v/>
      </c>
      <c r="E72" s="95" t="str">
        <f>IF(info_parties!H72="","",info_parties!H72)</f>
        <v/>
      </c>
      <c r="F72" s="165" t="str">
        <f t="shared" si="4"/>
        <v/>
      </c>
      <c r="G72" s="166" t="str">
        <f t="shared" si="5"/>
        <v/>
      </c>
      <c r="H72" s="167" t="str">
        <f t="shared" si="6"/>
        <v/>
      </c>
      <c r="I72" s="168" t="str">
        <f t="shared" si="7"/>
        <v/>
      </c>
      <c r="J72" s="169" t="str">
        <f>IF(ISERROR(VLOOKUP($A72,parlvotes_lh!$A$11:$ZZ$200,6,FALSE))=TRUE,"",IF(VLOOKUP($A72,parlvotes_lh!$A$11:$ZZ$200,6,FALSE)=0,"",VLOOKUP($A72,parlvotes_lh!$A$11:$ZZ$200,6,FALSE)))</f>
        <v/>
      </c>
      <c r="K72" s="169" t="str">
        <f>IF(ISERROR(VLOOKUP($A72,parlvotes_lh!$A$11:$ZZ$200,26,FALSE))=TRUE,"",IF(VLOOKUP($A72,parlvotes_lh!$A$11:$ZZ$200,26,FALSE)=0,"",VLOOKUP($A72,parlvotes_lh!$A$11:$ZZ$200,26,FALSE)))</f>
        <v/>
      </c>
      <c r="L72" s="169" t="str">
        <f>IF(ISERROR(VLOOKUP($A72,parlvotes_lh!$A$11:$ZZ$200,46,FALSE))=TRUE,"",IF(VLOOKUP($A72,parlvotes_lh!$A$11:$ZZ$200,46,FALSE)=0,"",VLOOKUP($A72,parlvotes_lh!$A$11:$ZZ$200,46,FALSE)))</f>
        <v/>
      </c>
      <c r="M72" s="169" t="str">
        <f>IF(ISERROR(VLOOKUP($A72,parlvotes_lh!$A$11:$ZZ$200,66,FALSE))=TRUE,"",IF(VLOOKUP($A72,parlvotes_lh!$A$11:$ZZ$200,66,FALSE)=0,"",VLOOKUP($A72,parlvotes_lh!$A$11:$ZZ$200,66,FALSE)))</f>
        <v/>
      </c>
      <c r="N72" s="169" t="str">
        <f>IF(ISERROR(VLOOKUP($A72,parlvotes_lh!$A$11:$ZZ$200,86,FALSE))=TRUE,"",IF(VLOOKUP($A72,parlvotes_lh!$A$11:$ZZ$200,86,FALSE)=0,"",VLOOKUP($A72,parlvotes_lh!$A$11:$ZZ$200,86,FALSE)))</f>
        <v/>
      </c>
      <c r="O72" s="169" t="str">
        <f>IF(ISERROR(VLOOKUP($A72,parlvotes_lh!$A$11:$ZZ$200,106,FALSE))=TRUE,"",IF(VLOOKUP($A72,parlvotes_lh!$A$11:$ZZ$200,106,FALSE)=0,"",VLOOKUP($A72,parlvotes_lh!$A$11:$ZZ$200,106,FALSE)))</f>
        <v/>
      </c>
      <c r="P72" s="169" t="str">
        <f>IF(ISERROR(VLOOKUP($A72,parlvotes_lh!$A$11:$ZZ$200,126,FALSE))=TRUE,"",IF(VLOOKUP($A72,parlvotes_lh!$A$11:$ZZ$200,126,FALSE)=0,"",VLOOKUP($A72,parlvotes_lh!$A$11:$ZZ$200,126,FALSE)))</f>
        <v/>
      </c>
      <c r="Q72" s="170" t="str">
        <f>IF(ISERROR(VLOOKUP($A72,parlvotes_lh!$A$11:$ZZ$200,146,FALSE))=TRUE,"",IF(VLOOKUP($A72,parlvotes_lh!$A$11:$ZZ$200,146,FALSE)=0,"",VLOOKUP($A72,parlvotes_lh!$A$11:$ZZ$200,146,FALSE)))</f>
        <v/>
      </c>
      <c r="R72" s="170" t="str">
        <f>IF(ISERROR(VLOOKUP($A72,parlvotes_lh!$A$11:$ZZ$200,166,FALSE))=TRUE,"",IF(VLOOKUP($A72,parlvotes_lh!$A$11:$ZZ$200,166,FALSE)=0,"",VLOOKUP($A72,parlvotes_lh!$A$11:$ZZ$200,166,FALSE)))</f>
        <v/>
      </c>
      <c r="S72" s="170" t="str">
        <f>IF(ISERROR(VLOOKUP($A72,parlvotes_lh!$A$11:$ZZ$200,186,FALSE))=TRUE,"",IF(VLOOKUP($A72,parlvotes_lh!$A$11:$ZZ$200,186,FALSE)=0,"",VLOOKUP($A72,parlvotes_lh!$A$11:$ZZ$200,186,FALSE)))</f>
        <v/>
      </c>
      <c r="T72" s="170" t="str">
        <f>IF(ISERROR(VLOOKUP($A72,parlvotes_lh!$A$11:$ZZ$200,206,FALSE))=TRUE,"",IF(VLOOKUP($A72,parlvotes_lh!$A$11:$ZZ$200,206,FALSE)=0,"",VLOOKUP($A72,parlvotes_lh!$A$11:$ZZ$200,206,FALSE)))</f>
        <v/>
      </c>
      <c r="U72" s="170" t="str">
        <f>IF(ISERROR(VLOOKUP($A72,parlvotes_lh!$A$11:$ZZ$200,226,FALSE))=TRUE,"",IF(VLOOKUP($A72,parlvotes_lh!$A$11:$ZZ$200,226,FALSE)=0,"",VLOOKUP($A72,parlvotes_lh!$A$11:$ZZ$200,226,FALSE)))</f>
        <v/>
      </c>
      <c r="V72" s="170" t="str">
        <f>IF(ISERROR(VLOOKUP($A72,parlvotes_lh!$A$11:$ZZ$200,246,FALSE))=TRUE,"",IF(VLOOKUP($A72,parlvotes_lh!$A$11:$ZZ$200,246,FALSE)=0,"",VLOOKUP($A72,parlvotes_lh!$A$11:$ZZ$200,246,FALSE)))</f>
        <v/>
      </c>
      <c r="W72" s="170" t="str">
        <f>IF(ISERROR(VLOOKUP($A72,parlvotes_lh!$A$11:$ZZ$200,266,FALSE))=TRUE,"",IF(VLOOKUP($A72,parlvotes_lh!$A$11:$ZZ$200,266,FALSE)=0,"",VLOOKUP($A72,parlvotes_lh!$A$11:$ZZ$200,266,FALSE)))</f>
        <v/>
      </c>
      <c r="X72" s="170" t="str">
        <f>IF(ISERROR(VLOOKUP($A72,parlvotes_lh!$A$11:$ZZ$200,286,FALSE))=TRUE,"",IF(VLOOKUP($A72,parlvotes_lh!$A$11:$ZZ$200,286,FALSE)=0,"",VLOOKUP($A72,parlvotes_lh!$A$11:$ZZ$200,286,FALSE)))</f>
        <v/>
      </c>
      <c r="Y72" s="170" t="str">
        <f>IF(ISERROR(VLOOKUP($A72,parlvotes_lh!$A$11:$ZZ$200,306,FALSE))=TRUE,"",IF(VLOOKUP($A72,parlvotes_lh!$A$11:$ZZ$200,306,FALSE)=0,"",VLOOKUP($A72,parlvotes_lh!$A$11:$ZZ$200,306,FALSE)))</f>
        <v/>
      </c>
      <c r="Z72" s="170" t="str">
        <f>IF(ISERROR(VLOOKUP($A72,parlvotes_lh!$A$11:$ZZ$200,326,FALSE))=TRUE,"",IF(VLOOKUP($A72,parlvotes_lh!$A$11:$ZZ$200,326,FALSE)=0,"",VLOOKUP($A72,parlvotes_lh!$A$11:$ZZ$200,326,FALSE)))</f>
        <v/>
      </c>
      <c r="AA72" s="170" t="str">
        <f>IF(ISERROR(VLOOKUP($A72,parlvotes_lh!$A$11:$ZZ$200,346,FALSE))=TRUE,"",IF(VLOOKUP($A72,parlvotes_lh!$A$11:$ZZ$200,346,FALSE)=0,"",VLOOKUP($A72,parlvotes_lh!$A$11:$ZZ$200,346,FALSE)))</f>
        <v/>
      </c>
      <c r="AB72" s="170" t="str">
        <f>IF(ISERROR(VLOOKUP($A72,parlvotes_lh!$A$11:$ZZ$200,366,FALSE))=TRUE,"",IF(VLOOKUP($A72,parlvotes_lh!$A$11:$ZZ$200,366,FALSE)=0,"",VLOOKUP($A72,parlvotes_lh!$A$11:$ZZ$200,366,FALSE)))</f>
        <v/>
      </c>
      <c r="AC72" s="170" t="str">
        <f>IF(ISERROR(VLOOKUP($A72,parlvotes_lh!$A$11:$ZZ$200,386,FALSE))=TRUE,"",IF(VLOOKUP($A72,parlvotes_lh!$A$11:$ZZ$200,386,FALSE)=0,"",VLOOKUP($A72,parlvotes_lh!$A$11:$ZZ$200,386,FALSE)))</f>
        <v/>
      </c>
    </row>
    <row r="73" spans="1:29" ht="13.5" customHeight="1">
      <c r="A73" s="164" t="str">
        <f>IF(info_parties!A73="","",info_parties!A73)</f>
        <v/>
      </c>
      <c r="B73" s="95" t="str">
        <f>IF(A73="","",MID(info_weblinks!$C$3,32,3))</f>
        <v/>
      </c>
      <c r="C73" s="95" t="str">
        <f>IF(info_parties!G73="","",info_parties!G73)</f>
        <v/>
      </c>
      <c r="D73" s="95" t="str">
        <f>IF(info_parties!K73="","",info_parties!K73)</f>
        <v/>
      </c>
      <c r="E73" s="95" t="str">
        <f>IF(info_parties!H73="","",info_parties!H73)</f>
        <v/>
      </c>
      <c r="F73" s="165" t="str">
        <f t="shared" si="4"/>
        <v/>
      </c>
      <c r="G73" s="166" t="str">
        <f t="shared" si="5"/>
        <v/>
      </c>
      <c r="H73" s="167" t="str">
        <f t="shared" si="6"/>
        <v/>
      </c>
      <c r="I73" s="168" t="str">
        <f t="shared" si="7"/>
        <v/>
      </c>
      <c r="J73" s="169" t="str">
        <f>IF(ISERROR(VLOOKUP($A73,parlvotes_lh!$A$11:$ZZ$200,6,FALSE))=TRUE,"",IF(VLOOKUP($A73,parlvotes_lh!$A$11:$ZZ$200,6,FALSE)=0,"",VLOOKUP($A73,parlvotes_lh!$A$11:$ZZ$200,6,FALSE)))</f>
        <v/>
      </c>
      <c r="K73" s="169" t="str">
        <f>IF(ISERROR(VLOOKUP($A73,parlvotes_lh!$A$11:$ZZ$200,26,FALSE))=TRUE,"",IF(VLOOKUP($A73,parlvotes_lh!$A$11:$ZZ$200,26,FALSE)=0,"",VLOOKUP($A73,parlvotes_lh!$A$11:$ZZ$200,26,FALSE)))</f>
        <v/>
      </c>
      <c r="L73" s="169" t="str">
        <f>IF(ISERROR(VLOOKUP($A73,parlvotes_lh!$A$11:$ZZ$200,46,FALSE))=TRUE,"",IF(VLOOKUP($A73,parlvotes_lh!$A$11:$ZZ$200,46,FALSE)=0,"",VLOOKUP($A73,parlvotes_lh!$A$11:$ZZ$200,46,FALSE)))</f>
        <v/>
      </c>
      <c r="M73" s="169" t="str">
        <f>IF(ISERROR(VLOOKUP($A73,parlvotes_lh!$A$11:$ZZ$200,66,FALSE))=TRUE,"",IF(VLOOKUP($A73,parlvotes_lh!$A$11:$ZZ$200,66,FALSE)=0,"",VLOOKUP($A73,parlvotes_lh!$A$11:$ZZ$200,66,FALSE)))</f>
        <v/>
      </c>
      <c r="N73" s="169" t="str">
        <f>IF(ISERROR(VLOOKUP($A73,parlvotes_lh!$A$11:$ZZ$200,86,FALSE))=TRUE,"",IF(VLOOKUP($A73,parlvotes_lh!$A$11:$ZZ$200,86,FALSE)=0,"",VLOOKUP($A73,parlvotes_lh!$A$11:$ZZ$200,86,FALSE)))</f>
        <v/>
      </c>
      <c r="O73" s="169" t="str">
        <f>IF(ISERROR(VLOOKUP($A73,parlvotes_lh!$A$11:$ZZ$200,106,FALSE))=TRUE,"",IF(VLOOKUP($A73,parlvotes_lh!$A$11:$ZZ$200,106,FALSE)=0,"",VLOOKUP($A73,parlvotes_lh!$A$11:$ZZ$200,106,FALSE)))</f>
        <v/>
      </c>
      <c r="P73" s="169" t="str">
        <f>IF(ISERROR(VLOOKUP($A73,parlvotes_lh!$A$11:$ZZ$200,126,FALSE))=TRUE,"",IF(VLOOKUP($A73,parlvotes_lh!$A$11:$ZZ$200,126,FALSE)=0,"",VLOOKUP($A73,parlvotes_lh!$A$11:$ZZ$200,126,FALSE)))</f>
        <v/>
      </c>
      <c r="Q73" s="170" t="str">
        <f>IF(ISERROR(VLOOKUP($A73,parlvotes_lh!$A$11:$ZZ$200,146,FALSE))=TRUE,"",IF(VLOOKUP($A73,parlvotes_lh!$A$11:$ZZ$200,146,FALSE)=0,"",VLOOKUP($A73,parlvotes_lh!$A$11:$ZZ$200,146,FALSE)))</f>
        <v/>
      </c>
      <c r="R73" s="170" t="str">
        <f>IF(ISERROR(VLOOKUP($A73,parlvotes_lh!$A$11:$ZZ$200,166,FALSE))=TRUE,"",IF(VLOOKUP($A73,parlvotes_lh!$A$11:$ZZ$200,166,FALSE)=0,"",VLOOKUP($A73,parlvotes_lh!$A$11:$ZZ$200,166,FALSE)))</f>
        <v/>
      </c>
      <c r="S73" s="170" t="str">
        <f>IF(ISERROR(VLOOKUP($A73,parlvotes_lh!$A$11:$ZZ$200,186,FALSE))=TRUE,"",IF(VLOOKUP($A73,parlvotes_lh!$A$11:$ZZ$200,186,FALSE)=0,"",VLOOKUP($A73,parlvotes_lh!$A$11:$ZZ$200,186,FALSE)))</f>
        <v/>
      </c>
      <c r="T73" s="170" t="str">
        <f>IF(ISERROR(VLOOKUP($A73,parlvotes_lh!$A$11:$ZZ$200,206,FALSE))=TRUE,"",IF(VLOOKUP($A73,parlvotes_lh!$A$11:$ZZ$200,206,FALSE)=0,"",VLOOKUP($A73,parlvotes_lh!$A$11:$ZZ$200,206,FALSE)))</f>
        <v/>
      </c>
      <c r="U73" s="170" t="str">
        <f>IF(ISERROR(VLOOKUP($A73,parlvotes_lh!$A$11:$ZZ$200,226,FALSE))=TRUE,"",IF(VLOOKUP($A73,parlvotes_lh!$A$11:$ZZ$200,226,FALSE)=0,"",VLOOKUP($A73,parlvotes_lh!$A$11:$ZZ$200,226,FALSE)))</f>
        <v/>
      </c>
      <c r="V73" s="170" t="str">
        <f>IF(ISERROR(VLOOKUP($A73,parlvotes_lh!$A$11:$ZZ$200,246,FALSE))=TRUE,"",IF(VLOOKUP($A73,parlvotes_lh!$A$11:$ZZ$200,246,FALSE)=0,"",VLOOKUP($A73,parlvotes_lh!$A$11:$ZZ$200,246,FALSE)))</f>
        <v/>
      </c>
      <c r="W73" s="170" t="str">
        <f>IF(ISERROR(VLOOKUP($A73,parlvotes_lh!$A$11:$ZZ$200,266,FALSE))=TRUE,"",IF(VLOOKUP($A73,parlvotes_lh!$A$11:$ZZ$200,266,FALSE)=0,"",VLOOKUP($A73,parlvotes_lh!$A$11:$ZZ$200,266,FALSE)))</f>
        <v/>
      </c>
      <c r="X73" s="170" t="str">
        <f>IF(ISERROR(VLOOKUP($A73,parlvotes_lh!$A$11:$ZZ$200,286,FALSE))=TRUE,"",IF(VLOOKUP($A73,parlvotes_lh!$A$11:$ZZ$200,286,FALSE)=0,"",VLOOKUP($A73,parlvotes_lh!$A$11:$ZZ$200,286,FALSE)))</f>
        <v/>
      </c>
      <c r="Y73" s="170" t="str">
        <f>IF(ISERROR(VLOOKUP($A73,parlvotes_lh!$A$11:$ZZ$200,306,FALSE))=TRUE,"",IF(VLOOKUP($A73,parlvotes_lh!$A$11:$ZZ$200,306,FALSE)=0,"",VLOOKUP($A73,parlvotes_lh!$A$11:$ZZ$200,306,FALSE)))</f>
        <v/>
      </c>
      <c r="Z73" s="170" t="str">
        <f>IF(ISERROR(VLOOKUP($A73,parlvotes_lh!$A$11:$ZZ$200,326,FALSE))=TRUE,"",IF(VLOOKUP($A73,parlvotes_lh!$A$11:$ZZ$200,326,FALSE)=0,"",VLOOKUP($A73,parlvotes_lh!$A$11:$ZZ$200,326,FALSE)))</f>
        <v/>
      </c>
      <c r="AA73" s="170" t="str">
        <f>IF(ISERROR(VLOOKUP($A73,parlvotes_lh!$A$11:$ZZ$200,346,FALSE))=TRUE,"",IF(VLOOKUP($A73,parlvotes_lh!$A$11:$ZZ$200,346,FALSE)=0,"",VLOOKUP($A73,parlvotes_lh!$A$11:$ZZ$200,346,FALSE)))</f>
        <v/>
      </c>
      <c r="AB73" s="170" t="str">
        <f>IF(ISERROR(VLOOKUP($A73,parlvotes_lh!$A$11:$ZZ$200,366,FALSE))=TRUE,"",IF(VLOOKUP($A73,parlvotes_lh!$A$11:$ZZ$200,366,FALSE)=0,"",VLOOKUP($A73,parlvotes_lh!$A$11:$ZZ$200,366,FALSE)))</f>
        <v/>
      </c>
      <c r="AC73" s="170" t="str">
        <f>IF(ISERROR(VLOOKUP($A73,parlvotes_lh!$A$11:$ZZ$200,386,FALSE))=TRUE,"",IF(VLOOKUP($A73,parlvotes_lh!$A$11:$ZZ$200,386,FALSE)=0,"",VLOOKUP($A73,parlvotes_lh!$A$11:$ZZ$200,386,FALSE)))</f>
        <v/>
      </c>
    </row>
    <row r="74" spans="1:29" ht="13.5" customHeight="1">
      <c r="A74" s="164" t="str">
        <f>IF(info_parties!A74="","",info_parties!A74)</f>
        <v/>
      </c>
      <c r="B74" s="95" t="str">
        <f>IF(A74="","",MID(info_weblinks!$C$3,32,3))</f>
        <v/>
      </c>
      <c r="C74" s="95" t="str">
        <f>IF(info_parties!G74="","",info_parties!G74)</f>
        <v/>
      </c>
      <c r="D74" s="95" t="str">
        <f>IF(info_parties!K74="","",info_parties!K74)</f>
        <v/>
      </c>
      <c r="E74" s="95" t="str">
        <f>IF(info_parties!H74="","",info_parties!H74)</f>
        <v/>
      </c>
      <c r="F74" s="165" t="str">
        <f t="shared" si="4"/>
        <v/>
      </c>
      <c r="G74" s="166" t="str">
        <f t="shared" si="5"/>
        <v/>
      </c>
      <c r="H74" s="167" t="str">
        <f t="shared" si="6"/>
        <v/>
      </c>
      <c r="I74" s="168" t="str">
        <f t="shared" si="7"/>
        <v/>
      </c>
      <c r="J74" s="169" t="str">
        <f>IF(ISERROR(VLOOKUP($A74,parlvotes_lh!$A$11:$ZZ$200,6,FALSE))=TRUE,"",IF(VLOOKUP($A74,parlvotes_lh!$A$11:$ZZ$200,6,FALSE)=0,"",VLOOKUP($A74,parlvotes_lh!$A$11:$ZZ$200,6,FALSE)))</f>
        <v/>
      </c>
      <c r="K74" s="169" t="str">
        <f>IF(ISERROR(VLOOKUP($A74,parlvotes_lh!$A$11:$ZZ$200,26,FALSE))=TRUE,"",IF(VLOOKUP($A74,parlvotes_lh!$A$11:$ZZ$200,26,FALSE)=0,"",VLOOKUP($A74,parlvotes_lh!$A$11:$ZZ$200,26,FALSE)))</f>
        <v/>
      </c>
      <c r="L74" s="169" t="str">
        <f>IF(ISERROR(VLOOKUP($A74,parlvotes_lh!$A$11:$ZZ$200,46,FALSE))=TRUE,"",IF(VLOOKUP($A74,parlvotes_lh!$A$11:$ZZ$200,46,FALSE)=0,"",VLOOKUP($A74,parlvotes_lh!$A$11:$ZZ$200,46,FALSE)))</f>
        <v/>
      </c>
      <c r="M74" s="169" t="str">
        <f>IF(ISERROR(VLOOKUP($A74,parlvotes_lh!$A$11:$ZZ$200,66,FALSE))=TRUE,"",IF(VLOOKUP($A74,parlvotes_lh!$A$11:$ZZ$200,66,FALSE)=0,"",VLOOKUP($A74,parlvotes_lh!$A$11:$ZZ$200,66,FALSE)))</f>
        <v/>
      </c>
      <c r="N74" s="169" t="str">
        <f>IF(ISERROR(VLOOKUP($A74,parlvotes_lh!$A$11:$ZZ$200,86,FALSE))=TRUE,"",IF(VLOOKUP($A74,parlvotes_lh!$A$11:$ZZ$200,86,FALSE)=0,"",VLOOKUP($A74,parlvotes_lh!$A$11:$ZZ$200,86,FALSE)))</f>
        <v/>
      </c>
      <c r="O74" s="169" t="str">
        <f>IF(ISERROR(VLOOKUP($A74,parlvotes_lh!$A$11:$ZZ$200,106,FALSE))=TRUE,"",IF(VLOOKUP($A74,parlvotes_lh!$A$11:$ZZ$200,106,FALSE)=0,"",VLOOKUP($A74,parlvotes_lh!$A$11:$ZZ$200,106,FALSE)))</f>
        <v/>
      </c>
      <c r="P74" s="169" t="str">
        <f>IF(ISERROR(VLOOKUP($A74,parlvotes_lh!$A$11:$ZZ$200,126,FALSE))=TRUE,"",IF(VLOOKUP($A74,parlvotes_lh!$A$11:$ZZ$200,126,FALSE)=0,"",VLOOKUP($A74,parlvotes_lh!$A$11:$ZZ$200,126,FALSE)))</f>
        <v/>
      </c>
      <c r="Q74" s="170" t="str">
        <f>IF(ISERROR(VLOOKUP($A74,parlvotes_lh!$A$11:$ZZ$200,146,FALSE))=TRUE,"",IF(VLOOKUP($A74,parlvotes_lh!$A$11:$ZZ$200,146,FALSE)=0,"",VLOOKUP($A74,parlvotes_lh!$A$11:$ZZ$200,146,FALSE)))</f>
        <v/>
      </c>
      <c r="R74" s="170" t="str">
        <f>IF(ISERROR(VLOOKUP($A74,parlvotes_lh!$A$11:$ZZ$200,166,FALSE))=TRUE,"",IF(VLOOKUP($A74,parlvotes_lh!$A$11:$ZZ$200,166,FALSE)=0,"",VLOOKUP($A74,parlvotes_lh!$A$11:$ZZ$200,166,FALSE)))</f>
        <v/>
      </c>
      <c r="S74" s="170" t="str">
        <f>IF(ISERROR(VLOOKUP($A74,parlvotes_lh!$A$11:$ZZ$200,186,FALSE))=TRUE,"",IF(VLOOKUP($A74,parlvotes_lh!$A$11:$ZZ$200,186,FALSE)=0,"",VLOOKUP($A74,parlvotes_lh!$A$11:$ZZ$200,186,FALSE)))</f>
        <v/>
      </c>
      <c r="T74" s="170" t="str">
        <f>IF(ISERROR(VLOOKUP($A74,parlvotes_lh!$A$11:$ZZ$200,206,FALSE))=TRUE,"",IF(VLOOKUP($A74,parlvotes_lh!$A$11:$ZZ$200,206,FALSE)=0,"",VLOOKUP($A74,parlvotes_lh!$A$11:$ZZ$200,206,FALSE)))</f>
        <v/>
      </c>
      <c r="U74" s="170" t="str">
        <f>IF(ISERROR(VLOOKUP($A74,parlvotes_lh!$A$11:$ZZ$200,226,FALSE))=TRUE,"",IF(VLOOKUP($A74,parlvotes_lh!$A$11:$ZZ$200,226,FALSE)=0,"",VLOOKUP($A74,parlvotes_lh!$A$11:$ZZ$200,226,FALSE)))</f>
        <v/>
      </c>
      <c r="V74" s="170" t="str">
        <f>IF(ISERROR(VLOOKUP($A74,parlvotes_lh!$A$11:$ZZ$200,246,FALSE))=TRUE,"",IF(VLOOKUP($A74,parlvotes_lh!$A$11:$ZZ$200,246,FALSE)=0,"",VLOOKUP($A74,parlvotes_lh!$A$11:$ZZ$200,246,FALSE)))</f>
        <v/>
      </c>
      <c r="W74" s="170" t="str">
        <f>IF(ISERROR(VLOOKUP($A74,parlvotes_lh!$A$11:$ZZ$200,266,FALSE))=TRUE,"",IF(VLOOKUP($A74,parlvotes_lh!$A$11:$ZZ$200,266,FALSE)=0,"",VLOOKUP($A74,parlvotes_lh!$A$11:$ZZ$200,266,FALSE)))</f>
        <v/>
      </c>
      <c r="X74" s="170" t="str">
        <f>IF(ISERROR(VLOOKUP($A74,parlvotes_lh!$A$11:$ZZ$200,286,FALSE))=TRUE,"",IF(VLOOKUP($A74,parlvotes_lh!$A$11:$ZZ$200,286,FALSE)=0,"",VLOOKUP($A74,parlvotes_lh!$A$11:$ZZ$200,286,FALSE)))</f>
        <v/>
      </c>
      <c r="Y74" s="170" t="str">
        <f>IF(ISERROR(VLOOKUP($A74,parlvotes_lh!$A$11:$ZZ$200,306,FALSE))=TRUE,"",IF(VLOOKUP($A74,parlvotes_lh!$A$11:$ZZ$200,306,FALSE)=0,"",VLOOKUP($A74,parlvotes_lh!$A$11:$ZZ$200,306,FALSE)))</f>
        <v/>
      </c>
      <c r="Z74" s="170" t="str">
        <f>IF(ISERROR(VLOOKUP($A74,parlvotes_lh!$A$11:$ZZ$200,326,FALSE))=TRUE,"",IF(VLOOKUP($A74,parlvotes_lh!$A$11:$ZZ$200,326,FALSE)=0,"",VLOOKUP($A74,parlvotes_lh!$A$11:$ZZ$200,326,FALSE)))</f>
        <v/>
      </c>
      <c r="AA74" s="170" t="str">
        <f>IF(ISERROR(VLOOKUP($A74,parlvotes_lh!$A$11:$ZZ$200,346,FALSE))=TRUE,"",IF(VLOOKUP($A74,parlvotes_lh!$A$11:$ZZ$200,346,FALSE)=0,"",VLOOKUP($A74,parlvotes_lh!$A$11:$ZZ$200,346,FALSE)))</f>
        <v/>
      </c>
      <c r="AB74" s="170" t="str">
        <f>IF(ISERROR(VLOOKUP($A74,parlvotes_lh!$A$11:$ZZ$200,366,FALSE))=TRUE,"",IF(VLOOKUP($A74,parlvotes_lh!$A$11:$ZZ$200,366,FALSE)=0,"",VLOOKUP($A74,parlvotes_lh!$A$11:$ZZ$200,366,FALSE)))</f>
        <v/>
      </c>
      <c r="AC74" s="170" t="str">
        <f>IF(ISERROR(VLOOKUP($A74,parlvotes_lh!$A$11:$ZZ$200,386,FALSE))=TRUE,"",IF(VLOOKUP($A74,parlvotes_lh!$A$11:$ZZ$200,386,FALSE)=0,"",VLOOKUP($A74,parlvotes_lh!$A$11:$ZZ$200,386,FALSE)))</f>
        <v/>
      </c>
    </row>
    <row r="75" spans="1:29" ht="13.5" customHeight="1">
      <c r="A75" s="164" t="str">
        <f>IF(info_parties!A75="","",info_parties!A75)</f>
        <v/>
      </c>
      <c r="B75" s="95" t="str">
        <f>IF(A75="","",MID(info_weblinks!$C$3,32,3))</f>
        <v/>
      </c>
      <c r="C75" s="95" t="str">
        <f>IF(info_parties!G75="","",info_parties!G75)</f>
        <v/>
      </c>
      <c r="D75" s="95" t="str">
        <f>IF(info_parties!K75="","",info_parties!K75)</f>
        <v/>
      </c>
      <c r="E75" s="95" t="str">
        <f>IF(info_parties!H75="","",info_parties!H75)</f>
        <v/>
      </c>
      <c r="F75" s="165" t="str">
        <f t="shared" si="4"/>
        <v/>
      </c>
      <c r="G75" s="166" t="str">
        <f t="shared" si="5"/>
        <v/>
      </c>
      <c r="H75" s="167" t="str">
        <f t="shared" si="6"/>
        <v/>
      </c>
      <c r="I75" s="168" t="str">
        <f t="shared" si="7"/>
        <v/>
      </c>
      <c r="J75" s="169" t="str">
        <f>IF(ISERROR(VLOOKUP($A75,parlvotes_lh!$A$11:$ZZ$200,6,FALSE))=TRUE,"",IF(VLOOKUP($A75,parlvotes_lh!$A$11:$ZZ$200,6,FALSE)=0,"",VLOOKUP($A75,parlvotes_lh!$A$11:$ZZ$200,6,FALSE)))</f>
        <v/>
      </c>
      <c r="K75" s="169" t="str">
        <f>IF(ISERROR(VLOOKUP($A75,parlvotes_lh!$A$11:$ZZ$200,26,FALSE))=TRUE,"",IF(VLOOKUP($A75,parlvotes_lh!$A$11:$ZZ$200,26,FALSE)=0,"",VLOOKUP($A75,parlvotes_lh!$A$11:$ZZ$200,26,FALSE)))</f>
        <v/>
      </c>
      <c r="L75" s="169" t="str">
        <f>IF(ISERROR(VLOOKUP($A75,parlvotes_lh!$A$11:$ZZ$200,46,FALSE))=TRUE,"",IF(VLOOKUP($A75,parlvotes_lh!$A$11:$ZZ$200,46,FALSE)=0,"",VLOOKUP($A75,parlvotes_lh!$A$11:$ZZ$200,46,FALSE)))</f>
        <v/>
      </c>
      <c r="M75" s="169" t="str">
        <f>IF(ISERROR(VLOOKUP($A75,parlvotes_lh!$A$11:$ZZ$200,66,FALSE))=TRUE,"",IF(VLOOKUP($A75,parlvotes_lh!$A$11:$ZZ$200,66,FALSE)=0,"",VLOOKUP($A75,parlvotes_lh!$A$11:$ZZ$200,66,FALSE)))</f>
        <v/>
      </c>
      <c r="N75" s="169" t="str">
        <f>IF(ISERROR(VLOOKUP($A75,parlvotes_lh!$A$11:$ZZ$200,86,FALSE))=TRUE,"",IF(VLOOKUP($A75,parlvotes_lh!$A$11:$ZZ$200,86,FALSE)=0,"",VLOOKUP($A75,parlvotes_lh!$A$11:$ZZ$200,86,FALSE)))</f>
        <v/>
      </c>
      <c r="O75" s="169" t="str">
        <f>IF(ISERROR(VLOOKUP($A75,parlvotes_lh!$A$11:$ZZ$200,106,FALSE))=TRUE,"",IF(VLOOKUP($A75,parlvotes_lh!$A$11:$ZZ$200,106,FALSE)=0,"",VLOOKUP($A75,parlvotes_lh!$A$11:$ZZ$200,106,FALSE)))</f>
        <v/>
      </c>
      <c r="P75" s="169" t="str">
        <f>IF(ISERROR(VLOOKUP($A75,parlvotes_lh!$A$11:$ZZ$200,126,FALSE))=TRUE,"",IF(VLOOKUP($A75,parlvotes_lh!$A$11:$ZZ$200,126,FALSE)=0,"",VLOOKUP($A75,parlvotes_lh!$A$11:$ZZ$200,126,FALSE)))</f>
        <v/>
      </c>
      <c r="Q75" s="170" t="str">
        <f>IF(ISERROR(VLOOKUP($A75,parlvotes_lh!$A$11:$ZZ$200,146,FALSE))=TRUE,"",IF(VLOOKUP($A75,parlvotes_lh!$A$11:$ZZ$200,146,FALSE)=0,"",VLOOKUP($A75,parlvotes_lh!$A$11:$ZZ$200,146,FALSE)))</f>
        <v/>
      </c>
      <c r="R75" s="170" t="str">
        <f>IF(ISERROR(VLOOKUP($A75,parlvotes_lh!$A$11:$ZZ$200,166,FALSE))=TRUE,"",IF(VLOOKUP($A75,parlvotes_lh!$A$11:$ZZ$200,166,FALSE)=0,"",VLOOKUP($A75,parlvotes_lh!$A$11:$ZZ$200,166,FALSE)))</f>
        <v/>
      </c>
      <c r="S75" s="170" t="str">
        <f>IF(ISERROR(VLOOKUP($A75,parlvotes_lh!$A$11:$ZZ$200,186,FALSE))=TRUE,"",IF(VLOOKUP($A75,parlvotes_lh!$A$11:$ZZ$200,186,FALSE)=0,"",VLOOKUP($A75,parlvotes_lh!$A$11:$ZZ$200,186,FALSE)))</f>
        <v/>
      </c>
      <c r="T75" s="170" t="str">
        <f>IF(ISERROR(VLOOKUP($A75,parlvotes_lh!$A$11:$ZZ$200,206,FALSE))=TRUE,"",IF(VLOOKUP($A75,parlvotes_lh!$A$11:$ZZ$200,206,FALSE)=0,"",VLOOKUP($A75,parlvotes_lh!$A$11:$ZZ$200,206,FALSE)))</f>
        <v/>
      </c>
      <c r="U75" s="170" t="str">
        <f>IF(ISERROR(VLOOKUP($A75,parlvotes_lh!$A$11:$ZZ$200,226,FALSE))=TRUE,"",IF(VLOOKUP($A75,parlvotes_lh!$A$11:$ZZ$200,226,FALSE)=0,"",VLOOKUP($A75,parlvotes_lh!$A$11:$ZZ$200,226,FALSE)))</f>
        <v/>
      </c>
      <c r="V75" s="170" t="str">
        <f>IF(ISERROR(VLOOKUP($A75,parlvotes_lh!$A$11:$ZZ$200,246,FALSE))=TRUE,"",IF(VLOOKUP($A75,parlvotes_lh!$A$11:$ZZ$200,246,FALSE)=0,"",VLOOKUP($A75,parlvotes_lh!$A$11:$ZZ$200,246,FALSE)))</f>
        <v/>
      </c>
      <c r="W75" s="170" t="str">
        <f>IF(ISERROR(VLOOKUP($A75,parlvotes_lh!$A$11:$ZZ$200,266,FALSE))=TRUE,"",IF(VLOOKUP($A75,parlvotes_lh!$A$11:$ZZ$200,266,FALSE)=0,"",VLOOKUP($A75,parlvotes_lh!$A$11:$ZZ$200,266,FALSE)))</f>
        <v/>
      </c>
      <c r="X75" s="170" t="str">
        <f>IF(ISERROR(VLOOKUP($A75,parlvotes_lh!$A$11:$ZZ$200,286,FALSE))=TRUE,"",IF(VLOOKUP($A75,parlvotes_lh!$A$11:$ZZ$200,286,FALSE)=0,"",VLOOKUP($A75,parlvotes_lh!$A$11:$ZZ$200,286,FALSE)))</f>
        <v/>
      </c>
      <c r="Y75" s="170" t="str">
        <f>IF(ISERROR(VLOOKUP($A75,parlvotes_lh!$A$11:$ZZ$200,306,FALSE))=TRUE,"",IF(VLOOKUP($A75,parlvotes_lh!$A$11:$ZZ$200,306,FALSE)=0,"",VLOOKUP($A75,parlvotes_lh!$A$11:$ZZ$200,306,FALSE)))</f>
        <v/>
      </c>
      <c r="Z75" s="170" t="str">
        <f>IF(ISERROR(VLOOKUP($A75,parlvotes_lh!$A$11:$ZZ$200,326,FALSE))=TRUE,"",IF(VLOOKUP($A75,parlvotes_lh!$A$11:$ZZ$200,326,FALSE)=0,"",VLOOKUP($A75,parlvotes_lh!$A$11:$ZZ$200,326,FALSE)))</f>
        <v/>
      </c>
      <c r="AA75" s="170" t="str">
        <f>IF(ISERROR(VLOOKUP($A75,parlvotes_lh!$A$11:$ZZ$200,346,FALSE))=TRUE,"",IF(VLOOKUP($A75,parlvotes_lh!$A$11:$ZZ$200,346,FALSE)=0,"",VLOOKUP($A75,parlvotes_lh!$A$11:$ZZ$200,346,FALSE)))</f>
        <v/>
      </c>
      <c r="AB75" s="170" t="str">
        <f>IF(ISERROR(VLOOKUP($A75,parlvotes_lh!$A$11:$ZZ$200,366,FALSE))=TRUE,"",IF(VLOOKUP($A75,parlvotes_lh!$A$11:$ZZ$200,366,FALSE)=0,"",VLOOKUP($A75,parlvotes_lh!$A$11:$ZZ$200,366,FALSE)))</f>
        <v/>
      </c>
      <c r="AC75" s="170" t="str">
        <f>IF(ISERROR(VLOOKUP($A75,parlvotes_lh!$A$11:$ZZ$200,386,FALSE))=TRUE,"",IF(VLOOKUP($A75,parlvotes_lh!$A$11:$ZZ$200,386,FALSE)=0,"",VLOOKUP($A75,parlvotes_lh!$A$11:$ZZ$200,386,FALSE)))</f>
        <v/>
      </c>
    </row>
    <row r="76" spans="1:29" ht="13.5" customHeight="1">
      <c r="A76" s="164" t="str">
        <f>IF(info_parties!A76="","",info_parties!A76)</f>
        <v/>
      </c>
      <c r="B76" s="95" t="str">
        <f>IF(A76="","",MID(info_weblinks!$C$3,32,3))</f>
        <v/>
      </c>
      <c r="C76" s="95" t="str">
        <f>IF(info_parties!G76="","",info_parties!G76)</f>
        <v/>
      </c>
      <c r="D76" s="95" t="str">
        <f>IF(info_parties!K76="","",info_parties!K76)</f>
        <v/>
      </c>
      <c r="E76" s="95" t="str">
        <f>IF(info_parties!H76="","",info_parties!H76)</f>
        <v/>
      </c>
      <c r="F76" s="165" t="str">
        <f t="shared" si="4"/>
        <v/>
      </c>
      <c r="G76" s="166" t="str">
        <f t="shared" si="5"/>
        <v/>
      </c>
      <c r="H76" s="167" t="str">
        <f t="shared" si="6"/>
        <v/>
      </c>
      <c r="I76" s="168" t="str">
        <f t="shared" si="7"/>
        <v/>
      </c>
      <c r="J76" s="169" t="str">
        <f>IF(ISERROR(VLOOKUP($A76,parlvotes_lh!$A$11:$ZZ$200,6,FALSE))=TRUE,"",IF(VLOOKUP($A76,parlvotes_lh!$A$11:$ZZ$200,6,FALSE)=0,"",VLOOKUP($A76,parlvotes_lh!$A$11:$ZZ$200,6,FALSE)))</f>
        <v/>
      </c>
      <c r="K76" s="169" t="str">
        <f>IF(ISERROR(VLOOKUP($A76,parlvotes_lh!$A$11:$ZZ$200,26,FALSE))=TRUE,"",IF(VLOOKUP($A76,parlvotes_lh!$A$11:$ZZ$200,26,FALSE)=0,"",VLOOKUP($A76,parlvotes_lh!$A$11:$ZZ$200,26,FALSE)))</f>
        <v/>
      </c>
      <c r="L76" s="169" t="str">
        <f>IF(ISERROR(VLOOKUP($A76,parlvotes_lh!$A$11:$ZZ$200,46,FALSE))=TRUE,"",IF(VLOOKUP($A76,parlvotes_lh!$A$11:$ZZ$200,46,FALSE)=0,"",VLOOKUP($A76,parlvotes_lh!$A$11:$ZZ$200,46,FALSE)))</f>
        <v/>
      </c>
      <c r="M76" s="169" t="str">
        <f>IF(ISERROR(VLOOKUP($A76,parlvotes_lh!$A$11:$ZZ$200,66,FALSE))=TRUE,"",IF(VLOOKUP($A76,parlvotes_lh!$A$11:$ZZ$200,66,FALSE)=0,"",VLOOKUP($A76,parlvotes_lh!$A$11:$ZZ$200,66,FALSE)))</f>
        <v/>
      </c>
      <c r="N76" s="169" t="str">
        <f>IF(ISERROR(VLOOKUP($A76,parlvotes_lh!$A$11:$ZZ$200,86,FALSE))=TRUE,"",IF(VLOOKUP($A76,parlvotes_lh!$A$11:$ZZ$200,86,FALSE)=0,"",VLOOKUP($A76,parlvotes_lh!$A$11:$ZZ$200,86,FALSE)))</f>
        <v/>
      </c>
      <c r="O76" s="169" t="str">
        <f>IF(ISERROR(VLOOKUP($A76,parlvotes_lh!$A$11:$ZZ$200,106,FALSE))=TRUE,"",IF(VLOOKUP($A76,parlvotes_lh!$A$11:$ZZ$200,106,FALSE)=0,"",VLOOKUP($A76,parlvotes_lh!$A$11:$ZZ$200,106,FALSE)))</f>
        <v/>
      </c>
      <c r="P76" s="169" t="str">
        <f>IF(ISERROR(VLOOKUP($A76,parlvotes_lh!$A$11:$ZZ$200,126,FALSE))=TRUE,"",IF(VLOOKUP($A76,parlvotes_lh!$A$11:$ZZ$200,126,FALSE)=0,"",VLOOKUP($A76,parlvotes_lh!$A$11:$ZZ$200,126,FALSE)))</f>
        <v/>
      </c>
      <c r="Q76" s="170" t="str">
        <f>IF(ISERROR(VLOOKUP($A76,parlvotes_lh!$A$11:$ZZ$200,146,FALSE))=TRUE,"",IF(VLOOKUP($A76,parlvotes_lh!$A$11:$ZZ$200,146,FALSE)=0,"",VLOOKUP($A76,parlvotes_lh!$A$11:$ZZ$200,146,FALSE)))</f>
        <v/>
      </c>
      <c r="R76" s="170" t="str">
        <f>IF(ISERROR(VLOOKUP($A76,parlvotes_lh!$A$11:$ZZ$200,166,FALSE))=TRUE,"",IF(VLOOKUP($A76,parlvotes_lh!$A$11:$ZZ$200,166,FALSE)=0,"",VLOOKUP($A76,parlvotes_lh!$A$11:$ZZ$200,166,FALSE)))</f>
        <v/>
      </c>
      <c r="S76" s="170" t="str">
        <f>IF(ISERROR(VLOOKUP($A76,parlvotes_lh!$A$11:$ZZ$200,186,FALSE))=TRUE,"",IF(VLOOKUP($A76,parlvotes_lh!$A$11:$ZZ$200,186,FALSE)=0,"",VLOOKUP($A76,parlvotes_lh!$A$11:$ZZ$200,186,FALSE)))</f>
        <v/>
      </c>
      <c r="T76" s="170" t="str">
        <f>IF(ISERROR(VLOOKUP($A76,parlvotes_lh!$A$11:$ZZ$200,206,FALSE))=TRUE,"",IF(VLOOKUP($A76,parlvotes_lh!$A$11:$ZZ$200,206,FALSE)=0,"",VLOOKUP($A76,parlvotes_lh!$A$11:$ZZ$200,206,FALSE)))</f>
        <v/>
      </c>
      <c r="U76" s="170" t="str">
        <f>IF(ISERROR(VLOOKUP($A76,parlvotes_lh!$A$11:$ZZ$200,226,FALSE))=TRUE,"",IF(VLOOKUP($A76,parlvotes_lh!$A$11:$ZZ$200,226,FALSE)=0,"",VLOOKUP($A76,parlvotes_lh!$A$11:$ZZ$200,226,FALSE)))</f>
        <v/>
      </c>
      <c r="V76" s="170" t="str">
        <f>IF(ISERROR(VLOOKUP($A76,parlvotes_lh!$A$11:$ZZ$200,246,FALSE))=TRUE,"",IF(VLOOKUP($A76,parlvotes_lh!$A$11:$ZZ$200,246,FALSE)=0,"",VLOOKUP($A76,parlvotes_lh!$A$11:$ZZ$200,246,FALSE)))</f>
        <v/>
      </c>
      <c r="W76" s="170" t="str">
        <f>IF(ISERROR(VLOOKUP($A76,parlvotes_lh!$A$11:$ZZ$200,266,FALSE))=TRUE,"",IF(VLOOKUP($A76,parlvotes_lh!$A$11:$ZZ$200,266,FALSE)=0,"",VLOOKUP($A76,parlvotes_lh!$A$11:$ZZ$200,266,FALSE)))</f>
        <v/>
      </c>
      <c r="X76" s="170" t="str">
        <f>IF(ISERROR(VLOOKUP($A76,parlvotes_lh!$A$11:$ZZ$200,286,FALSE))=TRUE,"",IF(VLOOKUP($A76,parlvotes_lh!$A$11:$ZZ$200,286,FALSE)=0,"",VLOOKUP($A76,parlvotes_lh!$A$11:$ZZ$200,286,FALSE)))</f>
        <v/>
      </c>
      <c r="Y76" s="170" t="str">
        <f>IF(ISERROR(VLOOKUP($A76,parlvotes_lh!$A$11:$ZZ$200,306,FALSE))=TRUE,"",IF(VLOOKUP($A76,parlvotes_lh!$A$11:$ZZ$200,306,FALSE)=0,"",VLOOKUP($A76,parlvotes_lh!$A$11:$ZZ$200,306,FALSE)))</f>
        <v/>
      </c>
      <c r="Z76" s="170" t="str">
        <f>IF(ISERROR(VLOOKUP($A76,parlvotes_lh!$A$11:$ZZ$200,326,FALSE))=TRUE,"",IF(VLOOKUP($A76,parlvotes_lh!$A$11:$ZZ$200,326,FALSE)=0,"",VLOOKUP($A76,parlvotes_lh!$A$11:$ZZ$200,326,FALSE)))</f>
        <v/>
      </c>
      <c r="AA76" s="170" t="str">
        <f>IF(ISERROR(VLOOKUP($A76,parlvotes_lh!$A$11:$ZZ$200,346,FALSE))=TRUE,"",IF(VLOOKUP($A76,parlvotes_lh!$A$11:$ZZ$200,346,FALSE)=0,"",VLOOKUP($A76,parlvotes_lh!$A$11:$ZZ$200,346,FALSE)))</f>
        <v/>
      </c>
      <c r="AB76" s="170" t="str">
        <f>IF(ISERROR(VLOOKUP($A76,parlvotes_lh!$A$11:$ZZ$200,366,FALSE))=TRUE,"",IF(VLOOKUP($A76,parlvotes_lh!$A$11:$ZZ$200,366,FALSE)=0,"",VLOOKUP($A76,parlvotes_lh!$A$11:$ZZ$200,366,FALSE)))</f>
        <v/>
      </c>
      <c r="AC76" s="170" t="str">
        <f>IF(ISERROR(VLOOKUP($A76,parlvotes_lh!$A$11:$ZZ$200,386,FALSE))=TRUE,"",IF(VLOOKUP($A76,parlvotes_lh!$A$11:$ZZ$200,386,FALSE)=0,"",VLOOKUP($A76,parlvotes_lh!$A$11:$ZZ$200,386,FALSE)))</f>
        <v/>
      </c>
    </row>
    <row r="77" spans="1:29" ht="13.5" customHeight="1">
      <c r="A77" s="164" t="str">
        <f>IF(info_parties!A77="","",info_parties!A77)</f>
        <v/>
      </c>
      <c r="B77" s="95" t="str">
        <f>IF(A77="","",MID(info_weblinks!$C$3,32,3))</f>
        <v/>
      </c>
      <c r="C77" s="95" t="str">
        <f>IF(info_parties!G77="","",info_parties!G77)</f>
        <v/>
      </c>
      <c r="D77" s="95" t="str">
        <f>IF(info_parties!K77="","",info_parties!K77)</f>
        <v/>
      </c>
      <c r="E77" s="95" t="str">
        <f>IF(info_parties!H77="","",info_parties!H77)</f>
        <v/>
      </c>
      <c r="F77" s="165" t="str">
        <f t="shared" si="4"/>
        <v/>
      </c>
      <c r="G77" s="166" t="str">
        <f t="shared" si="5"/>
        <v/>
      </c>
      <c r="H77" s="167" t="str">
        <f t="shared" si="6"/>
        <v/>
      </c>
      <c r="I77" s="168" t="str">
        <f t="shared" si="7"/>
        <v/>
      </c>
      <c r="J77" s="169" t="str">
        <f>IF(ISERROR(VLOOKUP($A77,parlvotes_lh!$A$11:$ZZ$200,6,FALSE))=TRUE,"",IF(VLOOKUP($A77,parlvotes_lh!$A$11:$ZZ$200,6,FALSE)=0,"",VLOOKUP($A77,parlvotes_lh!$A$11:$ZZ$200,6,FALSE)))</f>
        <v/>
      </c>
      <c r="K77" s="169" t="str">
        <f>IF(ISERROR(VLOOKUP($A77,parlvotes_lh!$A$11:$ZZ$200,26,FALSE))=TRUE,"",IF(VLOOKUP($A77,parlvotes_lh!$A$11:$ZZ$200,26,FALSE)=0,"",VLOOKUP($A77,parlvotes_lh!$A$11:$ZZ$200,26,FALSE)))</f>
        <v/>
      </c>
      <c r="L77" s="169" t="str">
        <f>IF(ISERROR(VLOOKUP($A77,parlvotes_lh!$A$11:$ZZ$200,46,FALSE))=TRUE,"",IF(VLOOKUP($A77,parlvotes_lh!$A$11:$ZZ$200,46,FALSE)=0,"",VLOOKUP($A77,parlvotes_lh!$A$11:$ZZ$200,46,FALSE)))</f>
        <v/>
      </c>
      <c r="M77" s="169" t="str">
        <f>IF(ISERROR(VLOOKUP($A77,parlvotes_lh!$A$11:$ZZ$200,66,FALSE))=TRUE,"",IF(VLOOKUP($A77,parlvotes_lh!$A$11:$ZZ$200,66,FALSE)=0,"",VLOOKUP($A77,parlvotes_lh!$A$11:$ZZ$200,66,FALSE)))</f>
        <v/>
      </c>
      <c r="N77" s="169" t="str">
        <f>IF(ISERROR(VLOOKUP($A77,parlvotes_lh!$A$11:$ZZ$200,86,FALSE))=TRUE,"",IF(VLOOKUP($A77,parlvotes_lh!$A$11:$ZZ$200,86,FALSE)=0,"",VLOOKUP($A77,parlvotes_lh!$A$11:$ZZ$200,86,FALSE)))</f>
        <v/>
      </c>
      <c r="O77" s="169" t="str">
        <f>IF(ISERROR(VLOOKUP($A77,parlvotes_lh!$A$11:$ZZ$200,106,FALSE))=TRUE,"",IF(VLOOKUP($A77,parlvotes_lh!$A$11:$ZZ$200,106,FALSE)=0,"",VLOOKUP($A77,parlvotes_lh!$A$11:$ZZ$200,106,FALSE)))</f>
        <v/>
      </c>
      <c r="P77" s="169" t="str">
        <f>IF(ISERROR(VLOOKUP($A77,parlvotes_lh!$A$11:$ZZ$200,126,FALSE))=TRUE,"",IF(VLOOKUP($A77,parlvotes_lh!$A$11:$ZZ$200,126,FALSE)=0,"",VLOOKUP($A77,parlvotes_lh!$A$11:$ZZ$200,126,FALSE)))</f>
        <v/>
      </c>
      <c r="Q77" s="170" t="str">
        <f>IF(ISERROR(VLOOKUP($A77,parlvotes_lh!$A$11:$ZZ$200,146,FALSE))=TRUE,"",IF(VLOOKUP($A77,parlvotes_lh!$A$11:$ZZ$200,146,FALSE)=0,"",VLOOKUP($A77,parlvotes_lh!$A$11:$ZZ$200,146,FALSE)))</f>
        <v/>
      </c>
      <c r="R77" s="170" t="str">
        <f>IF(ISERROR(VLOOKUP($A77,parlvotes_lh!$A$11:$ZZ$200,166,FALSE))=TRUE,"",IF(VLOOKUP($A77,parlvotes_lh!$A$11:$ZZ$200,166,FALSE)=0,"",VLOOKUP($A77,parlvotes_lh!$A$11:$ZZ$200,166,FALSE)))</f>
        <v/>
      </c>
      <c r="S77" s="170" t="str">
        <f>IF(ISERROR(VLOOKUP($A77,parlvotes_lh!$A$11:$ZZ$200,186,FALSE))=TRUE,"",IF(VLOOKUP($A77,parlvotes_lh!$A$11:$ZZ$200,186,FALSE)=0,"",VLOOKUP($A77,parlvotes_lh!$A$11:$ZZ$200,186,FALSE)))</f>
        <v/>
      </c>
      <c r="T77" s="170" t="str">
        <f>IF(ISERROR(VLOOKUP($A77,parlvotes_lh!$A$11:$ZZ$200,206,FALSE))=TRUE,"",IF(VLOOKUP($A77,parlvotes_lh!$A$11:$ZZ$200,206,FALSE)=0,"",VLOOKUP($A77,parlvotes_lh!$A$11:$ZZ$200,206,FALSE)))</f>
        <v/>
      </c>
      <c r="U77" s="170" t="str">
        <f>IF(ISERROR(VLOOKUP($A77,parlvotes_lh!$A$11:$ZZ$200,226,FALSE))=TRUE,"",IF(VLOOKUP($A77,parlvotes_lh!$A$11:$ZZ$200,226,FALSE)=0,"",VLOOKUP($A77,parlvotes_lh!$A$11:$ZZ$200,226,FALSE)))</f>
        <v/>
      </c>
      <c r="V77" s="170" t="str">
        <f>IF(ISERROR(VLOOKUP($A77,parlvotes_lh!$A$11:$ZZ$200,246,FALSE))=TRUE,"",IF(VLOOKUP($A77,parlvotes_lh!$A$11:$ZZ$200,246,FALSE)=0,"",VLOOKUP($A77,parlvotes_lh!$A$11:$ZZ$200,246,FALSE)))</f>
        <v/>
      </c>
      <c r="W77" s="170" t="str">
        <f>IF(ISERROR(VLOOKUP($A77,parlvotes_lh!$A$11:$ZZ$200,266,FALSE))=TRUE,"",IF(VLOOKUP($A77,parlvotes_lh!$A$11:$ZZ$200,266,FALSE)=0,"",VLOOKUP($A77,parlvotes_lh!$A$11:$ZZ$200,266,FALSE)))</f>
        <v/>
      </c>
      <c r="X77" s="170" t="str">
        <f>IF(ISERROR(VLOOKUP($A77,parlvotes_lh!$A$11:$ZZ$200,286,FALSE))=TRUE,"",IF(VLOOKUP($A77,parlvotes_lh!$A$11:$ZZ$200,286,FALSE)=0,"",VLOOKUP($A77,parlvotes_lh!$A$11:$ZZ$200,286,FALSE)))</f>
        <v/>
      </c>
      <c r="Y77" s="170" t="str">
        <f>IF(ISERROR(VLOOKUP($A77,parlvotes_lh!$A$11:$ZZ$200,306,FALSE))=TRUE,"",IF(VLOOKUP($A77,parlvotes_lh!$A$11:$ZZ$200,306,FALSE)=0,"",VLOOKUP($A77,parlvotes_lh!$A$11:$ZZ$200,306,FALSE)))</f>
        <v/>
      </c>
      <c r="Z77" s="170" t="str">
        <f>IF(ISERROR(VLOOKUP($A77,parlvotes_lh!$A$11:$ZZ$200,326,FALSE))=TRUE,"",IF(VLOOKUP($A77,parlvotes_lh!$A$11:$ZZ$200,326,FALSE)=0,"",VLOOKUP($A77,parlvotes_lh!$A$11:$ZZ$200,326,FALSE)))</f>
        <v/>
      </c>
      <c r="AA77" s="170" t="str">
        <f>IF(ISERROR(VLOOKUP($A77,parlvotes_lh!$A$11:$ZZ$200,346,FALSE))=TRUE,"",IF(VLOOKUP($A77,parlvotes_lh!$A$11:$ZZ$200,346,FALSE)=0,"",VLOOKUP($A77,parlvotes_lh!$A$11:$ZZ$200,346,FALSE)))</f>
        <v/>
      </c>
      <c r="AB77" s="170" t="str">
        <f>IF(ISERROR(VLOOKUP($A77,parlvotes_lh!$A$11:$ZZ$200,366,FALSE))=TRUE,"",IF(VLOOKUP($A77,parlvotes_lh!$A$11:$ZZ$200,366,FALSE)=0,"",VLOOKUP($A77,parlvotes_lh!$A$11:$ZZ$200,366,FALSE)))</f>
        <v/>
      </c>
      <c r="AC77" s="170" t="str">
        <f>IF(ISERROR(VLOOKUP($A77,parlvotes_lh!$A$11:$ZZ$200,386,FALSE))=TRUE,"",IF(VLOOKUP($A77,parlvotes_lh!$A$11:$ZZ$200,386,FALSE)=0,"",VLOOKUP($A77,parlvotes_lh!$A$11:$ZZ$200,386,FALSE)))</f>
        <v/>
      </c>
    </row>
    <row r="78" spans="1:29" ht="13.5" customHeight="1">
      <c r="A78" s="164" t="str">
        <f>IF(info_parties!A78="","",info_parties!A78)</f>
        <v/>
      </c>
      <c r="B78" s="95" t="str">
        <f>IF(A78="","",MID(info_weblinks!$C$3,32,3))</f>
        <v/>
      </c>
      <c r="C78" s="95" t="str">
        <f>IF(info_parties!G78="","",info_parties!G78)</f>
        <v/>
      </c>
      <c r="D78" s="95" t="str">
        <f>IF(info_parties!K78="","",info_parties!K78)</f>
        <v/>
      </c>
      <c r="E78" s="95" t="str">
        <f>IF(info_parties!H78="","",info_parties!H78)</f>
        <v/>
      </c>
      <c r="F78" s="165" t="str">
        <f t="shared" si="4"/>
        <v/>
      </c>
      <c r="G78" s="166" t="str">
        <f t="shared" si="5"/>
        <v/>
      </c>
      <c r="H78" s="167" t="str">
        <f t="shared" si="6"/>
        <v/>
      </c>
      <c r="I78" s="168" t="str">
        <f t="shared" si="7"/>
        <v/>
      </c>
      <c r="J78" s="169" t="str">
        <f>IF(ISERROR(VLOOKUP($A78,parlvotes_lh!$A$11:$ZZ$200,6,FALSE))=TRUE,"",IF(VLOOKUP($A78,parlvotes_lh!$A$11:$ZZ$200,6,FALSE)=0,"",VLOOKUP($A78,parlvotes_lh!$A$11:$ZZ$200,6,FALSE)))</f>
        <v/>
      </c>
      <c r="K78" s="169" t="str">
        <f>IF(ISERROR(VLOOKUP($A78,parlvotes_lh!$A$11:$ZZ$200,26,FALSE))=TRUE,"",IF(VLOOKUP($A78,parlvotes_lh!$A$11:$ZZ$200,26,FALSE)=0,"",VLOOKUP($A78,parlvotes_lh!$A$11:$ZZ$200,26,FALSE)))</f>
        <v/>
      </c>
      <c r="L78" s="169" t="str">
        <f>IF(ISERROR(VLOOKUP($A78,parlvotes_lh!$A$11:$ZZ$200,46,FALSE))=TRUE,"",IF(VLOOKUP($A78,parlvotes_lh!$A$11:$ZZ$200,46,FALSE)=0,"",VLOOKUP($A78,parlvotes_lh!$A$11:$ZZ$200,46,FALSE)))</f>
        <v/>
      </c>
      <c r="M78" s="169" t="str">
        <f>IF(ISERROR(VLOOKUP($A78,parlvotes_lh!$A$11:$ZZ$200,66,FALSE))=TRUE,"",IF(VLOOKUP($A78,parlvotes_lh!$A$11:$ZZ$200,66,FALSE)=0,"",VLOOKUP($A78,parlvotes_lh!$A$11:$ZZ$200,66,FALSE)))</f>
        <v/>
      </c>
      <c r="N78" s="169" t="str">
        <f>IF(ISERROR(VLOOKUP($A78,parlvotes_lh!$A$11:$ZZ$200,86,FALSE))=TRUE,"",IF(VLOOKUP($A78,parlvotes_lh!$A$11:$ZZ$200,86,FALSE)=0,"",VLOOKUP($A78,parlvotes_lh!$A$11:$ZZ$200,86,FALSE)))</f>
        <v/>
      </c>
      <c r="O78" s="169" t="str">
        <f>IF(ISERROR(VLOOKUP($A78,parlvotes_lh!$A$11:$ZZ$200,106,FALSE))=TRUE,"",IF(VLOOKUP($A78,parlvotes_lh!$A$11:$ZZ$200,106,FALSE)=0,"",VLOOKUP($A78,parlvotes_lh!$A$11:$ZZ$200,106,FALSE)))</f>
        <v/>
      </c>
      <c r="P78" s="169" t="str">
        <f>IF(ISERROR(VLOOKUP($A78,parlvotes_lh!$A$11:$ZZ$200,126,FALSE))=TRUE,"",IF(VLOOKUP($A78,parlvotes_lh!$A$11:$ZZ$200,126,FALSE)=0,"",VLOOKUP($A78,parlvotes_lh!$A$11:$ZZ$200,126,FALSE)))</f>
        <v/>
      </c>
      <c r="Q78" s="170" t="str">
        <f>IF(ISERROR(VLOOKUP($A78,parlvotes_lh!$A$11:$ZZ$200,146,FALSE))=TRUE,"",IF(VLOOKUP($A78,parlvotes_lh!$A$11:$ZZ$200,146,FALSE)=0,"",VLOOKUP($A78,parlvotes_lh!$A$11:$ZZ$200,146,FALSE)))</f>
        <v/>
      </c>
      <c r="R78" s="170" t="str">
        <f>IF(ISERROR(VLOOKUP($A78,parlvotes_lh!$A$11:$ZZ$200,166,FALSE))=TRUE,"",IF(VLOOKUP($A78,parlvotes_lh!$A$11:$ZZ$200,166,FALSE)=0,"",VLOOKUP($A78,parlvotes_lh!$A$11:$ZZ$200,166,FALSE)))</f>
        <v/>
      </c>
      <c r="S78" s="170" t="str">
        <f>IF(ISERROR(VLOOKUP($A78,parlvotes_lh!$A$11:$ZZ$200,186,FALSE))=TRUE,"",IF(VLOOKUP($A78,parlvotes_lh!$A$11:$ZZ$200,186,FALSE)=0,"",VLOOKUP($A78,parlvotes_lh!$A$11:$ZZ$200,186,FALSE)))</f>
        <v/>
      </c>
      <c r="T78" s="170" t="str">
        <f>IF(ISERROR(VLOOKUP($A78,parlvotes_lh!$A$11:$ZZ$200,206,FALSE))=TRUE,"",IF(VLOOKUP($A78,parlvotes_lh!$A$11:$ZZ$200,206,FALSE)=0,"",VLOOKUP($A78,parlvotes_lh!$A$11:$ZZ$200,206,FALSE)))</f>
        <v/>
      </c>
      <c r="U78" s="170" t="str">
        <f>IF(ISERROR(VLOOKUP($A78,parlvotes_lh!$A$11:$ZZ$200,226,FALSE))=TRUE,"",IF(VLOOKUP($A78,parlvotes_lh!$A$11:$ZZ$200,226,FALSE)=0,"",VLOOKUP($A78,parlvotes_lh!$A$11:$ZZ$200,226,FALSE)))</f>
        <v/>
      </c>
      <c r="V78" s="170" t="str">
        <f>IF(ISERROR(VLOOKUP($A78,parlvotes_lh!$A$11:$ZZ$200,246,FALSE))=TRUE,"",IF(VLOOKUP($A78,parlvotes_lh!$A$11:$ZZ$200,246,FALSE)=0,"",VLOOKUP($A78,parlvotes_lh!$A$11:$ZZ$200,246,FALSE)))</f>
        <v/>
      </c>
      <c r="W78" s="170" t="str">
        <f>IF(ISERROR(VLOOKUP($A78,parlvotes_lh!$A$11:$ZZ$200,266,FALSE))=TRUE,"",IF(VLOOKUP($A78,parlvotes_lh!$A$11:$ZZ$200,266,FALSE)=0,"",VLOOKUP($A78,parlvotes_lh!$A$11:$ZZ$200,266,FALSE)))</f>
        <v/>
      </c>
      <c r="X78" s="170" t="str">
        <f>IF(ISERROR(VLOOKUP($A78,parlvotes_lh!$A$11:$ZZ$200,286,FALSE))=TRUE,"",IF(VLOOKUP($A78,parlvotes_lh!$A$11:$ZZ$200,286,FALSE)=0,"",VLOOKUP($A78,parlvotes_lh!$A$11:$ZZ$200,286,FALSE)))</f>
        <v/>
      </c>
      <c r="Y78" s="170" t="str">
        <f>IF(ISERROR(VLOOKUP($A78,parlvotes_lh!$A$11:$ZZ$200,306,FALSE))=TRUE,"",IF(VLOOKUP($A78,parlvotes_lh!$A$11:$ZZ$200,306,FALSE)=0,"",VLOOKUP($A78,parlvotes_lh!$A$11:$ZZ$200,306,FALSE)))</f>
        <v/>
      </c>
      <c r="Z78" s="170" t="str">
        <f>IF(ISERROR(VLOOKUP($A78,parlvotes_lh!$A$11:$ZZ$200,326,FALSE))=TRUE,"",IF(VLOOKUP($A78,parlvotes_lh!$A$11:$ZZ$200,326,FALSE)=0,"",VLOOKUP($A78,parlvotes_lh!$A$11:$ZZ$200,326,FALSE)))</f>
        <v/>
      </c>
      <c r="AA78" s="170" t="str">
        <f>IF(ISERROR(VLOOKUP($A78,parlvotes_lh!$A$11:$ZZ$200,346,FALSE))=TRUE,"",IF(VLOOKUP($A78,parlvotes_lh!$A$11:$ZZ$200,346,FALSE)=0,"",VLOOKUP($A78,parlvotes_lh!$A$11:$ZZ$200,346,FALSE)))</f>
        <v/>
      </c>
      <c r="AB78" s="170" t="str">
        <f>IF(ISERROR(VLOOKUP($A78,parlvotes_lh!$A$11:$ZZ$200,366,FALSE))=TRUE,"",IF(VLOOKUP($A78,parlvotes_lh!$A$11:$ZZ$200,366,FALSE)=0,"",VLOOKUP($A78,parlvotes_lh!$A$11:$ZZ$200,366,FALSE)))</f>
        <v/>
      </c>
      <c r="AC78" s="170" t="str">
        <f>IF(ISERROR(VLOOKUP($A78,parlvotes_lh!$A$11:$ZZ$200,386,FALSE))=TRUE,"",IF(VLOOKUP($A78,parlvotes_lh!$A$11:$ZZ$200,386,FALSE)=0,"",VLOOKUP($A78,parlvotes_lh!$A$11:$ZZ$200,386,FALSE)))</f>
        <v/>
      </c>
    </row>
    <row r="79" spans="1:29" ht="13.5" customHeight="1">
      <c r="A79" s="164" t="str">
        <f>IF(info_parties!A79="","",info_parties!A79)</f>
        <v/>
      </c>
      <c r="B79" s="95" t="str">
        <f>IF(A79="","",MID(info_weblinks!$C$3,32,3))</f>
        <v/>
      </c>
      <c r="C79" s="95" t="str">
        <f>IF(info_parties!G79="","",info_parties!G79)</f>
        <v/>
      </c>
      <c r="D79" s="95" t="str">
        <f>IF(info_parties!K79="","",info_parties!K79)</f>
        <v/>
      </c>
      <c r="E79" s="95" t="str">
        <f>IF(info_parties!H79="","",info_parties!H79)</f>
        <v/>
      </c>
      <c r="F79" s="165" t="str">
        <f t="shared" si="4"/>
        <v/>
      </c>
      <c r="G79" s="166" t="str">
        <f t="shared" si="5"/>
        <v/>
      </c>
      <c r="H79" s="167" t="str">
        <f t="shared" si="6"/>
        <v/>
      </c>
      <c r="I79" s="168" t="str">
        <f t="shared" si="7"/>
        <v/>
      </c>
      <c r="J79" s="169" t="str">
        <f>IF(ISERROR(VLOOKUP($A79,parlvotes_lh!$A$11:$ZZ$200,6,FALSE))=TRUE,"",IF(VLOOKUP($A79,parlvotes_lh!$A$11:$ZZ$200,6,FALSE)=0,"",VLOOKUP($A79,parlvotes_lh!$A$11:$ZZ$200,6,FALSE)))</f>
        <v/>
      </c>
      <c r="K79" s="169" t="str">
        <f>IF(ISERROR(VLOOKUP($A79,parlvotes_lh!$A$11:$ZZ$200,26,FALSE))=TRUE,"",IF(VLOOKUP($A79,parlvotes_lh!$A$11:$ZZ$200,26,FALSE)=0,"",VLOOKUP($A79,parlvotes_lh!$A$11:$ZZ$200,26,FALSE)))</f>
        <v/>
      </c>
      <c r="L79" s="169" t="str">
        <f>IF(ISERROR(VLOOKUP($A79,parlvotes_lh!$A$11:$ZZ$200,46,FALSE))=TRUE,"",IF(VLOOKUP($A79,parlvotes_lh!$A$11:$ZZ$200,46,FALSE)=0,"",VLOOKUP($A79,parlvotes_lh!$A$11:$ZZ$200,46,FALSE)))</f>
        <v/>
      </c>
      <c r="M79" s="169" t="str">
        <f>IF(ISERROR(VLOOKUP($A79,parlvotes_lh!$A$11:$ZZ$200,66,FALSE))=TRUE,"",IF(VLOOKUP($A79,parlvotes_lh!$A$11:$ZZ$200,66,FALSE)=0,"",VLOOKUP($A79,parlvotes_lh!$A$11:$ZZ$200,66,FALSE)))</f>
        <v/>
      </c>
      <c r="N79" s="169" t="str">
        <f>IF(ISERROR(VLOOKUP($A79,parlvotes_lh!$A$11:$ZZ$200,86,FALSE))=TRUE,"",IF(VLOOKUP($A79,parlvotes_lh!$A$11:$ZZ$200,86,FALSE)=0,"",VLOOKUP($A79,parlvotes_lh!$A$11:$ZZ$200,86,FALSE)))</f>
        <v/>
      </c>
      <c r="O79" s="169" t="str">
        <f>IF(ISERROR(VLOOKUP($A79,parlvotes_lh!$A$11:$ZZ$200,106,FALSE))=TRUE,"",IF(VLOOKUP($A79,parlvotes_lh!$A$11:$ZZ$200,106,FALSE)=0,"",VLOOKUP($A79,parlvotes_lh!$A$11:$ZZ$200,106,FALSE)))</f>
        <v/>
      </c>
      <c r="P79" s="169" t="str">
        <f>IF(ISERROR(VLOOKUP($A79,parlvotes_lh!$A$11:$ZZ$200,126,FALSE))=TRUE,"",IF(VLOOKUP($A79,parlvotes_lh!$A$11:$ZZ$200,126,FALSE)=0,"",VLOOKUP($A79,parlvotes_lh!$A$11:$ZZ$200,126,FALSE)))</f>
        <v/>
      </c>
      <c r="Q79" s="170" t="str">
        <f>IF(ISERROR(VLOOKUP($A79,parlvotes_lh!$A$11:$ZZ$200,146,FALSE))=TRUE,"",IF(VLOOKUP($A79,parlvotes_lh!$A$11:$ZZ$200,146,FALSE)=0,"",VLOOKUP($A79,parlvotes_lh!$A$11:$ZZ$200,146,FALSE)))</f>
        <v/>
      </c>
      <c r="R79" s="170" t="str">
        <f>IF(ISERROR(VLOOKUP($A79,parlvotes_lh!$A$11:$ZZ$200,166,FALSE))=TRUE,"",IF(VLOOKUP($A79,parlvotes_lh!$A$11:$ZZ$200,166,FALSE)=0,"",VLOOKUP($A79,parlvotes_lh!$A$11:$ZZ$200,166,FALSE)))</f>
        <v/>
      </c>
      <c r="S79" s="170" t="str">
        <f>IF(ISERROR(VLOOKUP($A79,parlvotes_lh!$A$11:$ZZ$200,186,FALSE))=TRUE,"",IF(VLOOKUP($A79,parlvotes_lh!$A$11:$ZZ$200,186,FALSE)=0,"",VLOOKUP($A79,parlvotes_lh!$A$11:$ZZ$200,186,FALSE)))</f>
        <v/>
      </c>
      <c r="T79" s="170" t="str">
        <f>IF(ISERROR(VLOOKUP($A79,parlvotes_lh!$A$11:$ZZ$200,206,FALSE))=TRUE,"",IF(VLOOKUP($A79,parlvotes_lh!$A$11:$ZZ$200,206,FALSE)=0,"",VLOOKUP($A79,parlvotes_lh!$A$11:$ZZ$200,206,FALSE)))</f>
        <v/>
      </c>
      <c r="U79" s="170" t="str">
        <f>IF(ISERROR(VLOOKUP($A79,parlvotes_lh!$A$11:$ZZ$200,226,FALSE))=TRUE,"",IF(VLOOKUP($A79,parlvotes_lh!$A$11:$ZZ$200,226,FALSE)=0,"",VLOOKUP($A79,parlvotes_lh!$A$11:$ZZ$200,226,FALSE)))</f>
        <v/>
      </c>
      <c r="V79" s="170" t="str">
        <f>IF(ISERROR(VLOOKUP($A79,parlvotes_lh!$A$11:$ZZ$200,246,FALSE))=TRUE,"",IF(VLOOKUP($A79,parlvotes_lh!$A$11:$ZZ$200,246,FALSE)=0,"",VLOOKUP($A79,parlvotes_lh!$A$11:$ZZ$200,246,FALSE)))</f>
        <v/>
      </c>
      <c r="W79" s="170" t="str">
        <f>IF(ISERROR(VLOOKUP($A79,parlvotes_lh!$A$11:$ZZ$200,266,FALSE))=TRUE,"",IF(VLOOKUP($A79,parlvotes_lh!$A$11:$ZZ$200,266,FALSE)=0,"",VLOOKUP($A79,parlvotes_lh!$A$11:$ZZ$200,266,FALSE)))</f>
        <v/>
      </c>
      <c r="X79" s="170" t="str">
        <f>IF(ISERROR(VLOOKUP($A79,parlvotes_lh!$A$11:$ZZ$200,286,FALSE))=TRUE,"",IF(VLOOKUP($A79,parlvotes_lh!$A$11:$ZZ$200,286,FALSE)=0,"",VLOOKUP($A79,parlvotes_lh!$A$11:$ZZ$200,286,FALSE)))</f>
        <v/>
      </c>
      <c r="Y79" s="170" t="str">
        <f>IF(ISERROR(VLOOKUP($A79,parlvotes_lh!$A$11:$ZZ$200,306,FALSE))=TRUE,"",IF(VLOOKUP($A79,parlvotes_lh!$A$11:$ZZ$200,306,FALSE)=0,"",VLOOKUP($A79,parlvotes_lh!$A$11:$ZZ$200,306,FALSE)))</f>
        <v/>
      </c>
      <c r="Z79" s="170" t="str">
        <f>IF(ISERROR(VLOOKUP($A79,parlvotes_lh!$A$11:$ZZ$200,326,FALSE))=TRUE,"",IF(VLOOKUP($A79,parlvotes_lh!$A$11:$ZZ$200,326,FALSE)=0,"",VLOOKUP($A79,parlvotes_lh!$A$11:$ZZ$200,326,FALSE)))</f>
        <v/>
      </c>
      <c r="AA79" s="170" t="str">
        <f>IF(ISERROR(VLOOKUP($A79,parlvotes_lh!$A$11:$ZZ$200,346,FALSE))=TRUE,"",IF(VLOOKUP($A79,parlvotes_lh!$A$11:$ZZ$200,346,FALSE)=0,"",VLOOKUP($A79,parlvotes_lh!$A$11:$ZZ$200,346,FALSE)))</f>
        <v/>
      </c>
      <c r="AB79" s="170" t="str">
        <f>IF(ISERROR(VLOOKUP($A79,parlvotes_lh!$A$11:$ZZ$200,366,FALSE))=TRUE,"",IF(VLOOKUP($A79,parlvotes_lh!$A$11:$ZZ$200,366,FALSE)=0,"",VLOOKUP($A79,parlvotes_lh!$A$11:$ZZ$200,366,FALSE)))</f>
        <v/>
      </c>
      <c r="AC79" s="170" t="str">
        <f>IF(ISERROR(VLOOKUP($A79,parlvotes_lh!$A$11:$ZZ$200,386,FALSE))=TRUE,"",IF(VLOOKUP($A79,parlvotes_lh!$A$11:$ZZ$200,386,FALSE)=0,"",VLOOKUP($A79,parlvotes_lh!$A$11:$ZZ$200,386,FALSE)))</f>
        <v/>
      </c>
    </row>
    <row r="80" spans="1:29" ht="13.5" customHeight="1">
      <c r="A80" s="164" t="str">
        <f>IF(info_parties!A80="","",info_parties!A80)</f>
        <v/>
      </c>
      <c r="B80" s="95" t="str">
        <f>IF(A80="","",MID(info_weblinks!$C$3,32,3))</f>
        <v/>
      </c>
      <c r="C80" s="95" t="str">
        <f>IF(info_parties!G80="","",info_parties!G80)</f>
        <v/>
      </c>
      <c r="D80" s="95" t="str">
        <f>IF(info_parties!K80="","",info_parties!K80)</f>
        <v/>
      </c>
      <c r="E80" s="95" t="str">
        <f>IF(info_parties!H80="","",info_parties!H80)</f>
        <v/>
      </c>
      <c r="F80" s="165" t="str">
        <f t="shared" si="4"/>
        <v/>
      </c>
      <c r="G80" s="166" t="str">
        <f t="shared" si="5"/>
        <v/>
      </c>
      <c r="H80" s="167" t="str">
        <f t="shared" si="6"/>
        <v/>
      </c>
      <c r="I80" s="168" t="str">
        <f t="shared" si="7"/>
        <v/>
      </c>
      <c r="J80" s="169" t="str">
        <f>IF(ISERROR(VLOOKUP($A80,parlvotes_lh!$A$11:$ZZ$200,6,FALSE))=TRUE,"",IF(VLOOKUP($A80,parlvotes_lh!$A$11:$ZZ$200,6,FALSE)=0,"",VLOOKUP($A80,parlvotes_lh!$A$11:$ZZ$200,6,FALSE)))</f>
        <v/>
      </c>
      <c r="K80" s="169" t="str">
        <f>IF(ISERROR(VLOOKUP($A80,parlvotes_lh!$A$11:$ZZ$200,26,FALSE))=TRUE,"",IF(VLOOKUP($A80,parlvotes_lh!$A$11:$ZZ$200,26,FALSE)=0,"",VLOOKUP($A80,parlvotes_lh!$A$11:$ZZ$200,26,FALSE)))</f>
        <v/>
      </c>
      <c r="L80" s="169" t="str">
        <f>IF(ISERROR(VLOOKUP($A80,parlvotes_lh!$A$11:$ZZ$200,46,FALSE))=TRUE,"",IF(VLOOKUP($A80,parlvotes_lh!$A$11:$ZZ$200,46,FALSE)=0,"",VLOOKUP($A80,parlvotes_lh!$A$11:$ZZ$200,46,FALSE)))</f>
        <v/>
      </c>
      <c r="M80" s="169" t="str">
        <f>IF(ISERROR(VLOOKUP($A80,parlvotes_lh!$A$11:$ZZ$200,66,FALSE))=TRUE,"",IF(VLOOKUP($A80,parlvotes_lh!$A$11:$ZZ$200,66,FALSE)=0,"",VLOOKUP($A80,parlvotes_lh!$A$11:$ZZ$200,66,FALSE)))</f>
        <v/>
      </c>
      <c r="N80" s="169" t="str">
        <f>IF(ISERROR(VLOOKUP($A80,parlvotes_lh!$A$11:$ZZ$200,86,FALSE))=TRUE,"",IF(VLOOKUP($A80,parlvotes_lh!$A$11:$ZZ$200,86,FALSE)=0,"",VLOOKUP($A80,parlvotes_lh!$A$11:$ZZ$200,86,FALSE)))</f>
        <v/>
      </c>
      <c r="O80" s="169" t="str">
        <f>IF(ISERROR(VLOOKUP($A80,parlvotes_lh!$A$11:$ZZ$200,106,FALSE))=TRUE,"",IF(VLOOKUP($A80,parlvotes_lh!$A$11:$ZZ$200,106,FALSE)=0,"",VLOOKUP($A80,parlvotes_lh!$A$11:$ZZ$200,106,FALSE)))</f>
        <v/>
      </c>
      <c r="P80" s="169" t="str">
        <f>IF(ISERROR(VLOOKUP($A80,parlvotes_lh!$A$11:$ZZ$200,126,FALSE))=TRUE,"",IF(VLOOKUP($A80,parlvotes_lh!$A$11:$ZZ$200,126,FALSE)=0,"",VLOOKUP($A80,parlvotes_lh!$A$11:$ZZ$200,126,FALSE)))</f>
        <v/>
      </c>
      <c r="Q80" s="170" t="str">
        <f>IF(ISERROR(VLOOKUP($A80,parlvotes_lh!$A$11:$ZZ$200,146,FALSE))=TRUE,"",IF(VLOOKUP($A80,parlvotes_lh!$A$11:$ZZ$200,146,FALSE)=0,"",VLOOKUP($A80,parlvotes_lh!$A$11:$ZZ$200,146,FALSE)))</f>
        <v/>
      </c>
      <c r="R80" s="170" t="str">
        <f>IF(ISERROR(VLOOKUP($A80,parlvotes_lh!$A$11:$ZZ$200,166,FALSE))=TRUE,"",IF(VLOOKUP($A80,parlvotes_lh!$A$11:$ZZ$200,166,FALSE)=0,"",VLOOKUP($A80,parlvotes_lh!$A$11:$ZZ$200,166,FALSE)))</f>
        <v/>
      </c>
      <c r="S80" s="170" t="str">
        <f>IF(ISERROR(VLOOKUP($A80,parlvotes_lh!$A$11:$ZZ$200,186,FALSE))=TRUE,"",IF(VLOOKUP($A80,parlvotes_lh!$A$11:$ZZ$200,186,FALSE)=0,"",VLOOKUP($A80,parlvotes_lh!$A$11:$ZZ$200,186,FALSE)))</f>
        <v/>
      </c>
      <c r="T80" s="170" t="str">
        <f>IF(ISERROR(VLOOKUP($A80,parlvotes_lh!$A$11:$ZZ$200,206,FALSE))=TRUE,"",IF(VLOOKUP($A80,parlvotes_lh!$A$11:$ZZ$200,206,FALSE)=0,"",VLOOKUP($A80,parlvotes_lh!$A$11:$ZZ$200,206,FALSE)))</f>
        <v/>
      </c>
      <c r="U80" s="170" t="str">
        <f>IF(ISERROR(VLOOKUP($A80,parlvotes_lh!$A$11:$ZZ$200,226,FALSE))=TRUE,"",IF(VLOOKUP($A80,parlvotes_lh!$A$11:$ZZ$200,226,FALSE)=0,"",VLOOKUP($A80,parlvotes_lh!$A$11:$ZZ$200,226,FALSE)))</f>
        <v/>
      </c>
      <c r="V80" s="170" t="str">
        <f>IF(ISERROR(VLOOKUP($A80,parlvotes_lh!$A$11:$ZZ$200,246,FALSE))=TRUE,"",IF(VLOOKUP($A80,parlvotes_lh!$A$11:$ZZ$200,246,FALSE)=0,"",VLOOKUP($A80,parlvotes_lh!$A$11:$ZZ$200,246,FALSE)))</f>
        <v/>
      </c>
      <c r="W80" s="170" t="str">
        <f>IF(ISERROR(VLOOKUP($A80,parlvotes_lh!$A$11:$ZZ$200,266,FALSE))=TRUE,"",IF(VLOOKUP($A80,parlvotes_lh!$A$11:$ZZ$200,266,FALSE)=0,"",VLOOKUP($A80,parlvotes_lh!$A$11:$ZZ$200,266,FALSE)))</f>
        <v/>
      </c>
      <c r="X80" s="170" t="str">
        <f>IF(ISERROR(VLOOKUP($A80,parlvotes_lh!$A$11:$ZZ$200,286,FALSE))=TRUE,"",IF(VLOOKUP($A80,parlvotes_lh!$A$11:$ZZ$200,286,FALSE)=0,"",VLOOKUP($A80,parlvotes_lh!$A$11:$ZZ$200,286,FALSE)))</f>
        <v/>
      </c>
      <c r="Y80" s="170" t="str">
        <f>IF(ISERROR(VLOOKUP($A80,parlvotes_lh!$A$11:$ZZ$200,306,FALSE))=TRUE,"",IF(VLOOKUP($A80,parlvotes_lh!$A$11:$ZZ$200,306,FALSE)=0,"",VLOOKUP($A80,parlvotes_lh!$A$11:$ZZ$200,306,FALSE)))</f>
        <v/>
      </c>
      <c r="Z80" s="170" t="str">
        <f>IF(ISERROR(VLOOKUP($A80,parlvotes_lh!$A$11:$ZZ$200,326,FALSE))=TRUE,"",IF(VLOOKUP($A80,parlvotes_lh!$A$11:$ZZ$200,326,FALSE)=0,"",VLOOKUP($A80,parlvotes_lh!$A$11:$ZZ$200,326,FALSE)))</f>
        <v/>
      </c>
      <c r="AA80" s="170" t="str">
        <f>IF(ISERROR(VLOOKUP($A80,parlvotes_lh!$A$11:$ZZ$200,346,FALSE))=TRUE,"",IF(VLOOKUP($A80,parlvotes_lh!$A$11:$ZZ$200,346,FALSE)=0,"",VLOOKUP($A80,parlvotes_lh!$A$11:$ZZ$200,346,FALSE)))</f>
        <v/>
      </c>
      <c r="AB80" s="170" t="str">
        <f>IF(ISERROR(VLOOKUP($A80,parlvotes_lh!$A$11:$ZZ$200,366,FALSE))=TRUE,"",IF(VLOOKUP($A80,parlvotes_lh!$A$11:$ZZ$200,366,FALSE)=0,"",VLOOKUP($A80,parlvotes_lh!$A$11:$ZZ$200,366,FALSE)))</f>
        <v/>
      </c>
      <c r="AC80" s="170" t="str">
        <f>IF(ISERROR(VLOOKUP($A80,parlvotes_lh!$A$11:$ZZ$200,386,FALSE))=TRUE,"",IF(VLOOKUP($A80,parlvotes_lh!$A$11:$ZZ$200,386,FALSE)=0,"",VLOOKUP($A80,parlvotes_lh!$A$11:$ZZ$200,386,FALSE)))</f>
        <v/>
      </c>
    </row>
    <row r="81" spans="1:29" ht="13.5" customHeight="1">
      <c r="A81" s="164" t="str">
        <f>IF(info_parties!A81="","",info_parties!A81)</f>
        <v/>
      </c>
      <c r="B81" s="95" t="str">
        <f>IF(A81="","",MID(info_weblinks!$C$3,32,3))</f>
        <v/>
      </c>
      <c r="C81" s="95" t="str">
        <f>IF(info_parties!G81="","",info_parties!G81)</f>
        <v/>
      </c>
      <c r="D81" s="95" t="str">
        <f>IF(info_parties!K81="","",info_parties!K81)</f>
        <v/>
      </c>
      <c r="E81" s="95" t="str">
        <f>IF(info_parties!H81="","",info_parties!H81)</f>
        <v/>
      </c>
      <c r="F81" s="165" t="str">
        <f t="shared" si="4"/>
        <v/>
      </c>
      <c r="G81" s="166" t="str">
        <f t="shared" si="5"/>
        <v/>
      </c>
      <c r="H81" s="167" t="str">
        <f t="shared" si="6"/>
        <v/>
      </c>
      <c r="I81" s="168" t="str">
        <f t="shared" si="7"/>
        <v/>
      </c>
      <c r="J81" s="169" t="str">
        <f>IF(ISERROR(VLOOKUP($A81,parlvotes_lh!$A$11:$ZZ$200,6,FALSE))=TRUE,"",IF(VLOOKUP($A81,parlvotes_lh!$A$11:$ZZ$200,6,FALSE)=0,"",VLOOKUP($A81,parlvotes_lh!$A$11:$ZZ$200,6,FALSE)))</f>
        <v/>
      </c>
      <c r="K81" s="169" t="str">
        <f>IF(ISERROR(VLOOKUP($A81,parlvotes_lh!$A$11:$ZZ$200,26,FALSE))=TRUE,"",IF(VLOOKUP($A81,parlvotes_lh!$A$11:$ZZ$200,26,FALSE)=0,"",VLOOKUP($A81,parlvotes_lh!$A$11:$ZZ$200,26,FALSE)))</f>
        <v/>
      </c>
      <c r="L81" s="169" t="str">
        <f>IF(ISERROR(VLOOKUP($A81,parlvotes_lh!$A$11:$ZZ$200,46,FALSE))=TRUE,"",IF(VLOOKUP($A81,parlvotes_lh!$A$11:$ZZ$200,46,FALSE)=0,"",VLOOKUP($A81,parlvotes_lh!$A$11:$ZZ$200,46,FALSE)))</f>
        <v/>
      </c>
      <c r="M81" s="169" t="str">
        <f>IF(ISERROR(VLOOKUP($A81,parlvotes_lh!$A$11:$ZZ$200,66,FALSE))=TRUE,"",IF(VLOOKUP($A81,parlvotes_lh!$A$11:$ZZ$200,66,FALSE)=0,"",VLOOKUP($A81,parlvotes_lh!$A$11:$ZZ$200,66,FALSE)))</f>
        <v/>
      </c>
      <c r="N81" s="169" t="str">
        <f>IF(ISERROR(VLOOKUP($A81,parlvotes_lh!$A$11:$ZZ$200,86,FALSE))=TRUE,"",IF(VLOOKUP($A81,parlvotes_lh!$A$11:$ZZ$200,86,FALSE)=0,"",VLOOKUP($A81,parlvotes_lh!$A$11:$ZZ$200,86,FALSE)))</f>
        <v/>
      </c>
      <c r="O81" s="169" t="str">
        <f>IF(ISERROR(VLOOKUP($A81,parlvotes_lh!$A$11:$ZZ$200,106,FALSE))=TRUE,"",IF(VLOOKUP($A81,parlvotes_lh!$A$11:$ZZ$200,106,FALSE)=0,"",VLOOKUP($A81,parlvotes_lh!$A$11:$ZZ$200,106,FALSE)))</f>
        <v/>
      </c>
      <c r="P81" s="169" t="str">
        <f>IF(ISERROR(VLOOKUP($A81,parlvotes_lh!$A$11:$ZZ$200,126,FALSE))=TRUE,"",IF(VLOOKUP($A81,parlvotes_lh!$A$11:$ZZ$200,126,FALSE)=0,"",VLOOKUP($A81,parlvotes_lh!$A$11:$ZZ$200,126,FALSE)))</f>
        <v/>
      </c>
      <c r="Q81" s="170" t="str">
        <f>IF(ISERROR(VLOOKUP($A81,parlvotes_lh!$A$11:$ZZ$200,146,FALSE))=TRUE,"",IF(VLOOKUP($A81,parlvotes_lh!$A$11:$ZZ$200,146,FALSE)=0,"",VLOOKUP($A81,parlvotes_lh!$A$11:$ZZ$200,146,FALSE)))</f>
        <v/>
      </c>
      <c r="R81" s="170" t="str">
        <f>IF(ISERROR(VLOOKUP($A81,parlvotes_lh!$A$11:$ZZ$200,166,FALSE))=TRUE,"",IF(VLOOKUP($A81,parlvotes_lh!$A$11:$ZZ$200,166,FALSE)=0,"",VLOOKUP($A81,parlvotes_lh!$A$11:$ZZ$200,166,FALSE)))</f>
        <v/>
      </c>
      <c r="S81" s="170" t="str">
        <f>IF(ISERROR(VLOOKUP($A81,parlvotes_lh!$A$11:$ZZ$200,186,FALSE))=TRUE,"",IF(VLOOKUP($A81,parlvotes_lh!$A$11:$ZZ$200,186,FALSE)=0,"",VLOOKUP($A81,parlvotes_lh!$A$11:$ZZ$200,186,FALSE)))</f>
        <v/>
      </c>
      <c r="T81" s="170" t="str">
        <f>IF(ISERROR(VLOOKUP($A81,parlvotes_lh!$A$11:$ZZ$200,206,FALSE))=TRUE,"",IF(VLOOKUP($A81,parlvotes_lh!$A$11:$ZZ$200,206,FALSE)=0,"",VLOOKUP($A81,parlvotes_lh!$A$11:$ZZ$200,206,FALSE)))</f>
        <v/>
      </c>
      <c r="U81" s="170" t="str">
        <f>IF(ISERROR(VLOOKUP($A81,parlvotes_lh!$A$11:$ZZ$200,226,FALSE))=TRUE,"",IF(VLOOKUP($A81,parlvotes_lh!$A$11:$ZZ$200,226,FALSE)=0,"",VLOOKUP($A81,parlvotes_lh!$A$11:$ZZ$200,226,FALSE)))</f>
        <v/>
      </c>
      <c r="V81" s="170" t="str">
        <f>IF(ISERROR(VLOOKUP($A81,parlvotes_lh!$A$11:$ZZ$200,246,FALSE))=TRUE,"",IF(VLOOKUP($A81,parlvotes_lh!$A$11:$ZZ$200,246,FALSE)=0,"",VLOOKUP($A81,parlvotes_lh!$A$11:$ZZ$200,246,FALSE)))</f>
        <v/>
      </c>
      <c r="W81" s="170" t="str">
        <f>IF(ISERROR(VLOOKUP($A81,parlvotes_lh!$A$11:$ZZ$200,266,FALSE))=TRUE,"",IF(VLOOKUP($A81,parlvotes_lh!$A$11:$ZZ$200,266,FALSE)=0,"",VLOOKUP($A81,parlvotes_lh!$A$11:$ZZ$200,266,FALSE)))</f>
        <v/>
      </c>
      <c r="X81" s="170" t="str">
        <f>IF(ISERROR(VLOOKUP($A81,parlvotes_lh!$A$11:$ZZ$200,286,FALSE))=TRUE,"",IF(VLOOKUP($A81,parlvotes_lh!$A$11:$ZZ$200,286,FALSE)=0,"",VLOOKUP($A81,parlvotes_lh!$A$11:$ZZ$200,286,FALSE)))</f>
        <v/>
      </c>
      <c r="Y81" s="170" t="str">
        <f>IF(ISERROR(VLOOKUP($A81,parlvotes_lh!$A$11:$ZZ$200,306,FALSE))=TRUE,"",IF(VLOOKUP($A81,parlvotes_lh!$A$11:$ZZ$200,306,FALSE)=0,"",VLOOKUP($A81,parlvotes_lh!$A$11:$ZZ$200,306,FALSE)))</f>
        <v/>
      </c>
      <c r="Z81" s="170" t="str">
        <f>IF(ISERROR(VLOOKUP($A81,parlvotes_lh!$A$11:$ZZ$200,326,FALSE))=TRUE,"",IF(VLOOKUP($A81,parlvotes_lh!$A$11:$ZZ$200,326,FALSE)=0,"",VLOOKUP($A81,parlvotes_lh!$A$11:$ZZ$200,326,FALSE)))</f>
        <v/>
      </c>
      <c r="AA81" s="170" t="str">
        <f>IF(ISERROR(VLOOKUP($A81,parlvotes_lh!$A$11:$ZZ$200,346,FALSE))=TRUE,"",IF(VLOOKUP($A81,parlvotes_lh!$A$11:$ZZ$200,346,FALSE)=0,"",VLOOKUP($A81,parlvotes_lh!$A$11:$ZZ$200,346,FALSE)))</f>
        <v/>
      </c>
      <c r="AB81" s="170" t="str">
        <f>IF(ISERROR(VLOOKUP($A81,parlvotes_lh!$A$11:$ZZ$200,366,FALSE))=TRUE,"",IF(VLOOKUP($A81,parlvotes_lh!$A$11:$ZZ$200,366,FALSE)=0,"",VLOOKUP($A81,parlvotes_lh!$A$11:$ZZ$200,366,FALSE)))</f>
        <v/>
      </c>
      <c r="AC81" s="170" t="str">
        <f>IF(ISERROR(VLOOKUP($A81,parlvotes_lh!$A$11:$ZZ$200,386,FALSE))=TRUE,"",IF(VLOOKUP($A81,parlvotes_lh!$A$11:$ZZ$200,386,FALSE)=0,"",VLOOKUP($A81,parlvotes_lh!$A$11:$ZZ$200,386,FALSE)))</f>
        <v/>
      </c>
    </row>
    <row r="82" spans="1:29" ht="13.5" customHeight="1">
      <c r="A82" s="164" t="str">
        <f>IF(info_parties!A82="","",info_parties!A82)</f>
        <v/>
      </c>
      <c r="B82" s="95" t="str">
        <f>IF(A82="","",MID(info_weblinks!$C$3,32,3))</f>
        <v/>
      </c>
      <c r="C82" s="95" t="str">
        <f>IF(info_parties!G82="","",info_parties!G82)</f>
        <v/>
      </c>
      <c r="D82" s="95" t="str">
        <f>IF(info_parties!K82="","",info_parties!K82)</f>
        <v/>
      </c>
      <c r="E82" s="95" t="str">
        <f>IF(info_parties!H82="","",info_parties!H82)</f>
        <v/>
      </c>
      <c r="F82" s="165" t="str">
        <f t="shared" si="4"/>
        <v/>
      </c>
      <c r="G82" s="166" t="str">
        <f t="shared" si="5"/>
        <v/>
      </c>
      <c r="H82" s="167" t="str">
        <f t="shared" si="6"/>
        <v/>
      </c>
      <c r="I82" s="168" t="str">
        <f t="shared" si="7"/>
        <v/>
      </c>
      <c r="J82" s="169" t="str">
        <f>IF(ISERROR(VLOOKUP($A82,parlvotes_lh!$A$11:$ZZ$200,6,FALSE))=TRUE,"",IF(VLOOKUP($A82,parlvotes_lh!$A$11:$ZZ$200,6,FALSE)=0,"",VLOOKUP($A82,parlvotes_lh!$A$11:$ZZ$200,6,FALSE)))</f>
        <v/>
      </c>
      <c r="K82" s="169" t="str">
        <f>IF(ISERROR(VLOOKUP($A82,parlvotes_lh!$A$11:$ZZ$200,26,FALSE))=TRUE,"",IF(VLOOKUP($A82,parlvotes_lh!$A$11:$ZZ$200,26,FALSE)=0,"",VLOOKUP($A82,parlvotes_lh!$A$11:$ZZ$200,26,FALSE)))</f>
        <v/>
      </c>
      <c r="L82" s="169" t="str">
        <f>IF(ISERROR(VLOOKUP($A82,parlvotes_lh!$A$11:$ZZ$200,46,FALSE))=TRUE,"",IF(VLOOKUP($A82,parlvotes_lh!$A$11:$ZZ$200,46,FALSE)=0,"",VLOOKUP($A82,parlvotes_lh!$A$11:$ZZ$200,46,FALSE)))</f>
        <v/>
      </c>
      <c r="M82" s="169" t="str">
        <f>IF(ISERROR(VLOOKUP($A82,parlvotes_lh!$A$11:$ZZ$200,66,FALSE))=TRUE,"",IF(VLOOKUP($A82,parlvotes_lh!$A$11:$ZZ$200,66,FALSE)=0,"",VLOOKUP($A82,parlvotes_lh!$A$11:$ZZ$200,66,FALSE)))</f>
        <v/>
      </c>
      <c r="N82" s="169" t="str">
        <f>IF(ISERROR(VLOOKUP($A82,parlvotes_lh!$A$11:$ZZ$200,86,FALSE))=TRUE,"",IF(VLOOKUP($A82,parlvotes_lh!$A$11:$ZZ$200,86,FALSE)=0,"",VLOOKUP($A82,parlvotes_lh!$A$11:$ZZ$200,86,FALSE)))</f>
        <v/>
      </c>
      <c r="O82" s="169" t="str">
        <f>IF(ISERROR(VLOOKUP($A82,parlvotes_lh!$A$11:$ZZ$200,106,FALSE))=TRUE,"",IF(VLOOKUP($A82,parlvotes_lh!$A$11:$ZZ$200,106,FALSE)=0,"",VLOOKUP($A82,parlvotes_lh!$A$11:$ZZ$200,106,FALSE)))</f>
        <v/>
      </c>
      <c r="P82" s="169" t="str">
        <f>IF(ISERROR(VLOOKUP($A82,parlvotes_lh!$A$11:$ZZ$200,126,FALSE))=TRUE,"",IF(VLOOKUP($A82,parlvotes_lh!$A$11:$ZZ$200,126,FALSE)=0,"",VLOOKUP($A82,parlvotes_lh!$A$11:$ZZ$200,126,FALSE)))</f>
        <v/>
      </c>
      <c r="Q82" s="170" t="str">
        <f>IF(ISERROR(VLOOKUP($A82,parlvotes_lh!$A$11:$ZZ$200,146,FALSE))=TRUE,"",IF(VLOOKUP($A82,parlvotes_lh!$A$11:$ZZ$200,146,FALSE)=0,"",VLOOKUP($A82,parlvotes_lh!$A$11:$ZZ$200,146,FALSE)))</f>
        <v/>
      </c>
      <c r="R82" s="170" t="str">
        <f>IF(ISERROR(VLOOKUP($A82,parlvotes_lh!$A$11:$ZZ$200,166,FALSE))=TRUE,"",IF(VLOOKUP($A82,parlvotes_lh!$A$11:$ZZ$200,166,FALSE)=0,"",VLOOKUP($A82,parlvotes_lh!$A$11:$ZZ$200,166,FALSE)))</f>
        <v/>
      </c>
      <c r="S82" s="170" t="str">
        <f>IF(ISERROR(VLOOKUP($A82,parlvotes_lh!$A$11:$ZZ$200,186,FALSE))=TRUE,"",IF(VLOOKUP($A82,parlvotes_lh!$A$11:$ZZ$200,186,FALSE)=0,"",VLOOKUP($A82,parlvotes_lh!$A$11:$ZZ$200,186,FALSE)))</f>
        <v/>
      </c>
      <c r="T82" s="170" t="str">
        <f>IF(ISERROR(VLOOKUP($A82,parlvotes_lh!$A$11:$ZZ$200,206,FALSE))=TRUE,"",IF(VLOOKUP($A82,parlvotes_lh!$A$11:$ZZ$200,206,FALSE)=0,"",VLOOKUP($A82,parlvotes_lh!$A$11:$ZZ$200,206,FALSE)))</f>
        <v/>
      </c>
      <c r="U82" s="170" t="str">
        <f>IF(ISERROR(VLOOKUP($A82,parlvotes_lh!$A$11:$ZZ$200,226,FALSE))=TRUE,"",IF(VLOOKUP($A82,parlvotes_lh!$A$11:$ZZ$200,226,FALSE)=0,"",VLOOKUP($A82,parlvotes_lh!$A$11:$ZZ$200,226,FALSE)))</f>
        <v/>
      </c>
      <c r="V82" s="170" t="str">
        <f>IF(ISERROR(VLOOKUP($A82,parlvotes_lh!$A$11:$ZZ$200,246,FALSE))=TRUE,"",IF(VLOOKUP($A82,parlvotes_lh!$A$11:$ZZ$200,246,FALSE)=0,"",VLOOKUP($A82,parlvotes_lh!$A$11:$ZZ$200,246,FALSE)))</f>
        <v/>
      </c>
      <c r="W82" s="170" t="str">
        <f>IF(ISERROR(VLOOKUP($A82,parlvotes_lh!$A$11:$ZZ$200,266,FALSE))=TRUE,"",IF(VLOOKUP($A82,parlvotes_lh!$A$11:$ZZ$200,266,FALSE)=0,"",VLOOKUP($A82,parlvotes_lh!$A$11:$ZZ$200,266,FALSE)))</f>
        <v/>
      </c>
      <c r="X82" s="170" t="str">
        <f>IF(ISERROR(VLOOKUP($A82,parlvotes_lh!$A$11:$ZZ$200,286,FALSE))=TRUE,"",IF(VLOOKUP($A82,parlvotes_lh!$A$11:$ZZ$200,286,FALSE)=0,"",VLOOKUP($A82,parlvotes_lh!$A$11:$ZZ$200,286,FALSE)))</f>
        <v/>
      </c>
      <c r="Y82" s="170" t="str">
        <f>IF(ISERROR(VLOOKUP($A82,parlvotes_lh!$A$11:$ZZ$200,306,FALSE))=TRUE,"",IF(VLOOKUP($A82,parlvotes_lh!$A$11:$ZZ$200,306,FALSE)=0,"",VLOOKUP($A82,parlvotes_lh!$A$11:$ZZ$200,306,FALSE)))</f>
        <v/>
      </c>
      <c r="Z82" s="170" t="str">
        <f>IF(ISERROR(VLOOKUP($A82,parlvotes_lh!$A$11:$ZZ$200,326,FALSE))=TRUE,"",IF(VLOOKUP($A82,parlvotes_lh!$A$11:$ZZ$200,326,FALSE)=0,"",VLOOKUP($A82,parlvotes_lh!$A$11:$ZZ$200,326,FALSE)))</f>
        <v/>
      </c>
      <c r="AA82" s="170" t="str">
        <f>IF(ISERROR(VLOOKUP($A82,parlvotes_lh!$A$11:$ZZ$200,346,FALSE))=TRUE,"",IF(VLOOKUP($A82,parlvotes_lh!$A$11:$ZZ$200,346,FALSE)=0,"",VLOOKUP($A82,parlvotes_lh!$A$11:$ZZ$200,346,FALSE)))</f>
        <v/>
      </c>
      <c r="AB82" s="170" t="str">
        <f>IF(ISERROR(VLOOKUP($A82,parlvotes_lh!$A$11:$ZZ$200,366,FALSE))=TRUE,"",IF(VLOOKUP($A82,parlvotes_lh!$A$11:$ZZ$200,366,FALSE)=0,"",VLOOKUP($A82,parlvotes_lh!$A$11:$ZZ$200,366,FALSE)))</f>
        <v/>
      </c>
      <c r="AC82" s="170" t="str">
        <f>IF(ISERROR(VLOOKUP($A82,parlvotes_lh!$A$11:$ZZ$200,386,FALSE))=TRUE,"",IF(VLOOKUP($A82,parlvotes_lh!$A$11:$ZZ$200,386,FALSE)=0,"",VLOOKUP($A82,parlvotes_lh!$A$11:$ZZ$200,386,FALSE)))</f>
        <v/>
      </c>
    </row>
    <row r="83" spans="1:29" ht="13.5" customHeight="1">
      <c r="A83" s="164" t="str">
        <f>IF(info_parties!A83="","",info_parties!A83)</f>
        <v/>
      </c>
      <c r="B83" s="95" t="str">
        <f>IF(A83="","",MID(info_weblinks!$C$3,32,3))</f>
        <v/>
      </c>
      <c r="C83" s="95" t="str">
        <f>IF(info_parties!G83="","",info_parties!G83)</f>
        <v/>
      </c>
      <c r="D83" s="95" t="str">
        <f>IF(info_parties!K83="","",info_parties!K83)</f>
        <v/>
      </c>
      <c r="E83" s="95" t="str">
        <f>IF(info_parties!H83="","",info_parties!H83)</f>
        <v/>
      </c>
      <c r="F83" s="165" t="str">
        <f t="shared" si="4"/>
        <v/>
      </c>
      <c r="G83" s="166" t="str">
        <f t="shared" si="5"/>
        <v/>
      </c>
      <c r="H83" s="167" t="str">
        <f t="shared" si="6"/>
        <v/>
      </c>
      <c r="I83" s="168" t="str">
        <f t="shared" si="7"/>
        <v/>
      </c>
      <c r="J83" s="169" t="str">
        <f>IF(ISERROR(VLOOKUP($A83,parlvotes_lh!$A$11:$ZZ$200,6,FALSE))=TRUE,"",IF(VLOOKUP($A83,parlvotes_lh!$A$11:$ZZ$200,6,FALSE)=0,"",VLOOKUP($A83,parlvotes_lh!$A$11:$ZZ$200,6,FALSE)))</f>
        <v/>
      </c>
      <c r="K83" s="169" t="str">
        <f>IF(ISERROR(VLOOKUP($A83,parlvotes_lh!$A$11:$ZZ$200,26,FALSE))=TRUE,"",IF(VLOOKUP($A83,parlvotes_lh!$A$11:$ZZ$200,26,FALSE)=0,"",VLOOKUP($A83,parlvotes_lh!$A$11:$ZZ$200,26,FALSE)))</f>
        <v/>
      </c>
      <c r="L83" s="169" t="str">
        <f>IF(ISERROR(VLOOKUP($A83,parlvotes_lh!$A$11:$ZZ$200,46,FALSE))=TRUE,"",IF(VLOOKUP($A83,parlvotes_lh!$A$11:$ZZ$200,46,FALSE)=0,"",VLOOKUP($A83,parlvotes_lh!$A$11:$ZZ$200,46,FALSE)))</f>
        <v/>
      </c>
      <c r="M83" s="169" t="str">
        <f>IF(ISERROR(VLOOKUP($A83,parlvotes_lh!$A$11:$ZZ$200,66,FALSE))=TRUE,"",IF(VLOOKUP($A83,parlvotes_lh!$A$11:$ZZ$200,66,FALSE)=0,"",VLOOKUP($A83,parlvotes_lh!$A$11:$ZZ$200,66,FALSE)))</f>
        <v/>
      </c>
      <c r="N83" s="169" t="str">
        <f>IF(ISERROR(VLOOKUP($A83,parlvotes_lh!$A$11:$ZZ$200,86,FALSE))=TRUE,"",IF(VLOOKUP($A83,parlvotes_lh!$A$11:$ZZ$200,86,FALSE)=0,"",VLOOKUP($A83,parlvotes_lh!$A$11:$ZZ$200,86,FALSE)))</f>
        <v/>
      </c>
      <c r="O83" s="169" t="str">
        <f>IF(ISERROR(VLOOKUP($A83,parlvotes_lh!$A$11:$ZZ$200,106,FALSE))=TRUE,"",IF(VLOOKUP($A83,parlvotes_lh!$A$11:$ZZ$200,106,FALSE)=0,"",VLOOKUP($A83,parlvotes_lh!$A$11:$ZZ$200,106,FALSE)))</f>
        <v/>
      </c>
      <c r="P83" s="169" t="str">
        <f>IF(ISERROR(VLOOKUP($A83,parlvotes_lh!$A$11:$ZZ$200,126,FALSE))=TRUE,"",IF(VLOOKUP($A83,parlvotes_lh!$A$11:$ZZ$200,126,FALSE)=0,"",VLOOKUP($A83,parlvotes_lh!$A$11:$ZZ$200,126,FALSE)))</f>
        <v/>
      </c>
      <c r="Q83" s="170" t="str">
        <f>IF(ISERROR(VLOOKUP($A83,parlvotes_lh!$A$11:$ZZ$200,146,FALSE))=TRUE,"",IF(VLOOKUP($A83,parlvotes_lh!$A$11:$ZZ$200,146,FALSE)=0,"",VLOOKUP($A83,parlvotes_lh!$A$11:$ZZ$200,146,FALSE)))</f>
        <v/>
      </c>
      <c r="R83" s="170" t="str">
        <f>IF(ISERROR(VLOOKUP($A83,parlvotes_lh!$A$11:$ZZ$200,166,FALSE))=TRUE,"",IF(VLOOKUP($A83,parlvotes_lh!$A$11:$ZZ$200,166,FALSE)=0,"",VLOOKUP($A83,parlvotes_lh!$A$11:$ZZ$200,166,FALSE)))</f>
        <v/>
      </c>
      <c r="S83" s="170" t="str">
        <f>IF(ISERROR(VLOOKUP($A83,parlvotes_lh!$A$11:$ZZ$200,186,FALSE))=TRUE,"",IF(VLOOKUP($A83,parlvotes_lh!$A$11:$ZZ$200,186,FALSE)=0,"",VLOOKUP($A83,parlvotes_lh!$A$11:$ZZ$200,186,FALSE)))</f>
        <v/>
      </c>
      <c r="T83" s="170" t="str">
        <f>IF(ISERROR(VLOOKUP($A83,parlvotes_lh!$A$11:$ZZ$200,206,FALSE))=TRUE,"",IF(VLOOKUP($A83,parlvotes_lh!$A$11:$ZZ$200,206,FALSE)=0,"",VLOOKUP($A83,parlvotes_lh!$A$11:$ZZ$200,206,FALSE)))</f>
        <v/>
      </c>
      <c r="U83" s="170" t="str">
        <f>IF(ISERROR(VLOOKUP($A83,parlvotes_lh!$A$11:$ZZ$200,226,FALSE))=TRUE,"",IF(VLOOKUP($A83,parlvotes_lh!$A$11:$ZZ$200,226,FALSE)=0,"",VLOOKUP($A83,parlvotes_lh!$A$11:$ZZ$200,226,FALSE)))</f>
        <v/>
      </c>
      <c r="V83" s="170" t="str">
        <f>IF(ISERROR(VLOOKUP($A83,parlvotes_lh!$A$11:$ZZ$200,246,FALSE))=TRUE,"",IF(VLOOKUP($A83,parlvotes_lh!$A$11:$ZZ$200,246,FALSE)=0,"",VLOOKUP($A83,parlvotes_lh!$A$11:$ZZ$200,246,FALSE)))</f>
        <v/>
      </c>
      <c r="W83" s="170" t="str">
        <f>IF(ISERROR(VLOOKUP($A83,parlvotes_lh!$A$11:$ZZ$200,266,FALSE))=TRUE,"",IF(VLOOKUP($A83,parlvotes_lh!$A$11:$ZZ$200,266,FALSE)=0,"",VLOOKUP($A83,parlvotes_lh!$A$11:$ZZ$200,266,FALSE)))</f>
        <v/>
      </c>
      <c r="X83" s="170" t="str">
        <f>IF(ISERROR(VLOOKUP($A83,parlvotes_lh!$A$11:$ZZ$200,286,FALSE))=TRUE,"",IF(VLOOKUP($A83,parlvotes_lh!$A$11:$ZZ$200,286,FALSE)=0,"",VLOOKUP($A83,parlvotes_lh!$A$11:$ZZ$200,286,FALSE)))</f>
        <v/>
      </c>
      <c r="Y83" s="170" t="str">
        <f>IF(ISERROR(VLOOKUP($A83,parlvotes_lh!$A$11:$ZZ$200,306,FALSE))=TRUE,"",IF(VLOOKUP($A83,parlvotes_lh!$A$11:$ZZ$200,306,FALSE)=0,"",VLOOKUP($A83,parlvotes_lh!$A$11:$ZZ$200,306,FALSE)))</f>
        <v/>
      </c>
      <c r="Z83" s="170" t="str">
        <f>IF(ISERROR(VLOOKUP($A83,parlvotes_lh!$A$11:$ZZ$200,326,FALSE))=TRUE,"",IF(VLOOKUP($A83,parlvotes_lh!$A$11:$ZZ$200,326,FALSE)=0,"",VLOOKUP($A83,parlvotes_lh!$A$11:$ZZ$200,326,FALSE)))</f>
        <v/>
      </c>
      <c r="AA83" s="170" t="str">
        <f>IF(ISERROR(VLOOKUP($A83,parlvotes_lh!$A$11:$ZZ$200,346,FALSE))=TRUE,"",IF(VLOOKUP($A83,parlvotes_lh!$A$11:$ZZ$200,346,FALSE)=0,"",VLOOKUP($A83,parlvotes_lh!$A$11:$ZZ$200,346,FALSE)))</f>
        <v/>
      </c>
      <c r="AB83" s="170" t="str">
        <f>IF(ISERROR(VLOOKUP($A83,parlvotes_lh!$A$11:$ZZ$200,366,FALSE))=TRUE,"",IF(VLOOKUP($A83,parlvotes_lh!$A$11:$ZZ$200,366,FALSE)=0,"",VLOOKUP($A83,parlvotes_lh!$A$11:$ZZ$200,366,FALSE)))</f>
        <v/>
      </c>
      <c r="AC83" s="170" t="str">
        <f>IF(ISERROR(VLOOKUP($A83,parlvotes_lh!$A$11:$ZZ$200,386,FALSE))=TRUE,"",IF(VLOOKUP($A83,parlvotes_lh!$A$11:$ZZ$200,386,FALSE)=0,"",VLOOKUP($A83,parlvotes_lh!$A$11:$ZZ$200,386,FALSE)))</f>
        <v/>
      </c>
    </row>
    <row r="84" spans="1:29" ht="13.5" customHeight="1">
      <c r="A84" s="164" t="str">
        <f>IF(info_parties!A84="","",info_parties!A84)</f>
        <v/>
      </c>
      <c r="B84" s="95" t="str">
        <f>IF(A84="","",MID(info_weblinks!$C$3,32,3))</f>
        <v/>
      </c>
      <c r="C84" s="95" t="str">
        <f>IF(info_parties!G84="","",info_parties!G84)</f>
        <v/>
      </c>
      <c r="D84" s="95" t="str">
        <f>IF(info_parties!K84="","",info_parties!K84)</f>
        <v/>
      </c>
      <c r="E84" s="95" t="str">
        <f>IF(info_parties!H84="","",info_parties!H84)</f>
        <v/>
      </c>
      <c r="F84" s="165" t="str">
        <f t="shared" si="4"/>
        <v/>
      </c>
      <c r="G84" s="166" t="str">
        <f t="shared" si="5"/>
        <v/>
      </c>
      <c r="H84" s="167" t="str">
        <f t="shared" si="6"/>
        <v/>
      </c>
      <c r="I84" s="168" t="str">
        <f t="shared" si="7"/>
        <v/>
      </c>
      <c r="J84" s="169" t="str">
        <f>IF(ISERROR(VLOOKUP($A84,parlvotes_lh!$A$11:$ZZ$200,6,FALSE))=TRUE,"",IF(VLOOKUP($A84,parlvotes_lh!$A$11:$ZZ$200,6,FALSE)=0,"",VLOOKUP($A84,parlvotes_lh!$A$11:$ZZ$200,6,FALSE)))</f>
        <v/>
      </c>
      <c r="K84" s="169" t="str">
        <f>IF(ISERROR(VLOOKUP($A84,parlvotes_lh!$A$11:$ZZ$200,26,FALSE))=TRUE,"",IF(VLOOKUP($A84,parlvotes_lh!$A$11:$ZZ$200,26,FALSE)=0,"",VLOOKUP($A84,parlvotes_lh!$A$11:$ZZ$200,26,FALSE)))</f>
        <v/>
      </c>
      <c r="L84" s="169" t="str">
        <f>IF(ISERROR(VLOOKUP($A84,parlvotes_lh!$A$11:$ZZ$200,46,FALSE))=TRUE,"",IF(VLOOKUP($A84,parlvotes_lh!$A$11:$ZZ$200,46,FALSE)=0,"",VLOOKUP($A84,parlvotes_lh!$A$11:$ZZ$200,46,FALSE)))</f>
        <v/>
      </c>
      <c r="M84" s="169" t="str">
        <f>IF(ISERROR(VLOOKUP($A84,parlvotes_lh!$A$11:$ZZ$200,66,FALSE))=TRUE,"",IF(VLOOKUP($A84,parlvotes_lh!$A$11:$ZZ$200,66,FALSE)=0,"",VLOOKUP($A84,parlvotes_lh!$A$11:$ZZ$200,66,FALSE)))</f>
        <v/>
      </c>
      <c r="N84" s="169" t="str">
        <f>IF(ISERROR(VLOOKUP($A84,parlvotes_lh!$A$11:$ZZ$200,86,FALSE))=TRUE,"",IF(VLOOKUP($A84,parlvotes_lh!$A$11:$ZZ$200,86,FALSE)=0,"",VLOOKUP($A84,parlvotes_lh!$A$11:$ZZ$200,86,FALSE)))</f>
        <v/>
      </c>
      <c r="O84" s="169" t="str">
        <f>IF(ISERROR(VLOOKUP($A84,parlvotes_lh!$A$11:$ZZ$200,106,FALSE))=TRUE,"",IF(VLOOKUP($A84,parlvotes_lh!$A$11:$ZZ$200,106,FALSE)=0,"",VLOOKUP($A84,parlvotes_lh!$A$11:$ZZ$200,106,FALSE)))</f>
        <v/>
      </c>
      <c r="P84" s="169" t="str">
        <f>IF(ISERROR(VLOOKUP($A84,parlvotes_lh!$A$11:$ZZ$200,126,FALSE))=TRUE,"",IF(VLOOKUP($A84,parlvotes_lh!$A$11:$ZZ$200,126,FALSE)=0,"",VLOOKUP($A84,parlvotes_lh!$A$11:$ZZ$200,126,FALSE)))</f>
        <v/>
      </c>
      <c r="Q84" s="170" t="str">
        <f>IF(ISERROR(VLOOKUP($A84,parlvotes_lh!$A$11:$ZZ$200,146,FALSE))=TRUE,"",IF(VLOOKUP($A84,parlvotes_lh!$A$11:$ZZ$200,146,FALSE)=0,"",VLOOKUP($A84,parlvotes_lh!$A$11:$ZZ$200,146,FALSE)))</f>
        <v/>
      </c>
      <c r="R84" s="170" t="str">
        <f>IF(ISERROR(VLOOKUP($A84,parlvotes_lh!$A$11:$ZZ$200,166,FALSE))=TRUE,"",IF(VLOOKUP($A84,parlvotes_lh!$A$11:$ZZ$200,166,FALSE)=0,"",VLOOKUP($A84,parlvotes_lh!$A$11:$ZZ$200,166,FALSE)))</f>
        <v/>
      </c>
      <c r="S84" s="170" t="str">
        <f>IF(ISERROR(VLOOKUP($A84,parlvotes_lh!$A$11:$ZZ$200,186,FALSE))=TRUE,"",IF(VLOOKUP($A84,parlvotes_lh!$A$11:$ZZ$200,186,FALSE)=0,"",VLOOKUP($A84,parlvotes_lh!$A$11:$ZZ$200,186,FALSE)))</f>
        <v/>
      </c>
      <c r="T84" s="170" t="str">
        <f>IF(ISERROR(VLOOKUP($A84,parlvotes_lh!$A$11:$ZZ$200,206,FALSE))=TRUE,"",IF(VLOOKUP($A84,parlvotes_lh!$A$11:$ZZ$200,206,FALSE)=0,"",VLOOKUP($A84,parlvotes_lh!$A$11:$ZZ$200,206,FALSE)))</f>
        <v/>
      </c>
      <c r="U84" s="170" t="str">
        <f>IF(ISERROR(VLOOKUP($A84,parlvotes_lh!$A$11:$ZZ$200,226,FALSE))=TRUE,"",IF(VLOOKUP($A84,parlvotes_lh!$A$11:$ZZ$200,226,FALSE)=0,"",VLOOKUP($A84,parlvotes_lh!$A$11:$ZZ$200,226,FALSE)))</f>
        <v/>
      </c>
      <c r="V84" s="170" t="str">
        <f>IF(ISERROR(VLOOKUP($A84,parlvotes_lh!$A$11:$ZZ$200,246,FALSE))=TRUE,"",IF(VLOOKUP($A84,parlvotes_lh!$A$11:$ZZ$200,246,FALSE)=0,"",VLOOKUP($A84,parlvotes_lh!$A$11:$ZZ$200,246,FALSE)))</f>
        <v/>
      </c>
      <c r="W84" s="170" t="str">
        <f>IF(ISERROR(VLOOKUP($A84,parlvotes_lh!$A$11:$ZZ$200,266,FALSE))=TRUE,"",IF(VLOOKUP($A84,parlvotes_lh!$A$11:$ZZ$200,266,FALSE)=0,"",VLOOKUP($A84,parlvotes_lh!$A$11:$ZZ$200,266,FALSE)))</f>
        <v/>
      </c>
      <c r="X84" s="170" t="str">
        <f>IF(ISERROR(VLOOKUP($A84,parlvotes_lh!$A$11:$ZZ$200,286,FALSE))=TRUE,"",IF(VLOOKUP($A84,parlvotes_lh!$A$11:$ZZ$200,286,FALSE)=0,"",VLOOKUP($A84,parlvotes_lh!$A$11:$ZZ$200,286,FALSE)))</f>
        <v/>
      </c>
      <c r="Y84" s="170" t="str">
        <f>IF(ISERROR(VLOOKUP($A84,parlvotes_lh!$A$11:$ZZ$200,306,FALSE))=TRUE,"",IF(VLOOKUP($A84,parlvotes_lh!$A$11:$ZZ$200,306,FALSE)=0,"",VLOOKUP($A84,parlvotes_lh!$A$11:$ZZ$200,306,FALSE)))</f>
        <v/>
      </c>
      <c r="Z84" s="170" t="str">
        <f>IF(ISERROR(VLOOKUP($A84,parlvotes_lh!$A$11:$ZZ$200,326,FALSE))=TRUE,"",IF(VLOOKUP($A84,parlvotes_lh!$A$11:$ZZ$200,326,FALSE)=0,"",VLOOKUP($A84,parlvotes_lh!$A$11:$ZZ$200,326,FALSE)))</f>
        <v/>
      </c>
      <c r="AA84" s="170" t="str">
        <f>IF(ISERROR(VLOOKUP($A84,parlvotes_lh!$A$11:$ZZ$200,346,FALSE))=TRUE,"",IF(VLOOKUP($A84,parlvotes_lh!$A$11:$ZZ$200,346,FALSE)=0,"",VLOOKUP($A84,parlvotes_lh!$A$11:$ZZ$200,346,FALSE)))</f>
        <v/>
      </c>
      <c r="AB84" s="170" t="str">
        <f>IF(ISERROR(VLOOKUP($A84,parlvotes_lh!$A$11:$ZZ$200,366,FALSE))=TRUE,"",IF(VLOOKUP($A84,parlvotes_lh!$A$11:$ZZ$200,366,FALSE)=0,"",VLOOKUP($A84,parlvotes_lh!$A$11:$ZZ$200,366,FALSE)))</f>
        <v/>
      </c>
      <c r="AC84" s="170" t="str">
        <f>IF(ISERROR(VLOOKUP($A84,parlvotes_lh!$A$11:$ZZ$200,386,FALSE))=TRUE,"",IF(VLOOKUP($A84,parlvotes_lh!$A$11:$ZZ$200,386,FALSE)=0,"",VLOOKUP($A84,parlvotes_lh!$A$11:$ZZ$200,386,FALSE)))</f>
        <v/>
      </c>
    </row>
    <row r="85" spans="1:29" ht="13.5" customHeight="1">
      <c r="A85" s="164" t="str">
        <f>IF(info_parties!A85="","",info_parties!A85)</f>
        <v/>
      </c>
      <c r="B85" s="95" t="str">
        <f>IF(A85="","",MID(info_weblinks!$C$3,32,3))</f>
        <v/>
      </c>
      <c r="C85" s="95" t="str">
        <f>IF(info_parties!G85="","",info_parties!G85)</f>
        <v/>
      </c>
      <c r="D85" s="95" t="str">
        <f>IF(info_parties!K85="","",info_parties!K85)</f>
        <v/>
      </c>
      <c r="E85" s="95" t="str">
        <f>IF(info_parties!H85="","",info_parties!H85)</f>
        <v/>
      </c>
      <c r="F85" s="165" t="str">
        <f t="shared" si="4"/>
        <v/>
      </c>
      <c r="G85" s="166" t="str">
        <f t="shared" si="5"/>
        <v/>
      </c>
      <c r="H85" s="167" t="str">
        <f t="shared" si="6"/>
        <v/>
      </c>
      <c r="I85" s="168" t="str">
        <f t="shared" si="7"/>
        <v/>
      </c>
      <c r="J85" s="169" t="str">
        <f>IF(ISERROR(VLOOKUP($A85,parlvotes_lh!$A$11:$ZZ$200,6,FALSE))=TRUE,"",IF(VLOOKUP($A85,parlvotes_lh!$A$11:$ZZ$200,6,FALSE)=0,"",VLOOKUP($A85,parlvotes_lh!$A$11:$ZZ$200,6,FALSE)))</f>
        <v/>
      </c>
      <c r="K85" s="169" t="str">
        <f>IF(ISERROR(VLOOKUP($A85,parlvotes_lh!$A$11:$ZZ$200,26,FALSE))=TRUE,"",IF(VLOOKUP($A85,parlvotes_lh!$A$11:$ZZ$200,26,FALSE)=0,"",VLOOKUP($A85,parlvotes_lh!$A$11:$ZZ$200,26,FALSE)))</f>
        <v/>
      </c>
      <c r="L85" s="169" t="str">
        <f>IF(ISERROR(VLOOKUP($A85,parlvotes_lh!$A$11:$ZZ$200,46,FALSE))=TRUE,"",IF(VLOOKUP($A85,parlvotes_lh!$A$11:$ZZ$200,46,FALSE)=0,"",VLOOKUP($A85,parlvotes_lh!$A$11:$ZZ$200,46,FALSE)))</f>
        <v/>
      </c>
      <c r="M85" s="169" t="str">
        <f>IF(ISERROR(VLOOKUP($A85,parlvotes_lh!$A$11:$ZZ$200,66,FALSE))=TRUE,"",IF(VLOOKUP($A85,parlvotes_lh!$A$11:$ZZ$200,66,FALSE)=0,"",VLOOKUP($A85,parlvotes_lh!$A$11:$ZZ$200,66,FALSE)))</f>
        <v/>
      </c>
      <c r="N85" s="169" t="str">
        <f>IF(ISERROR(VLOOKUP($A85,parlvotes_lh!$A$11:$ZZ$200,86,FALSE))=TRUE,"",IF(VLOOKUP($A85,parlvotes_lh!$A$11:$ZZ$200,86,FALSE)=0,"",VLOOKUP($A85,parlvotes_lh!$A$11:$ZZ$200,86,FALSE)))</f>
        <v/>
      </c>
      <c r="O85" s="169" t="str">
        <f>IF(ISERROR(VLOOKUP($A85,parlvotes_lh!$A$11:$ZZ$200,106,FALSE))=TRUE,"",IF(VLOOKUP($A85,parlvotes_lh!$A$11:$ZZ$200,106,FALSE)=0,"",VLOOKUP($A85,parlvotes_lh!$A$11:$ZZ$200,106,FALSE)))</f>
        <v/>
      </c>
      <c r="P85" s="169" t="str">
        <f>IF(ISERROR(VLOOKUP($A85,parlvotes_lh!$A$11:$ZZ$200,126,FALSE))=TRUE,"",IF(VLOOKUP($A85,parlvotes_lh!$A$11:$ZZ$200,126,FALSE)=0,"",VLOOKUP($A85,parlvotes_lh!$A$11:$ZZ$200,126,FALSE)))</f>
        <v/>
      </c>
      <c r="Q85" s="170" t="str">
        <f>IF(ISERROR(VLOOKUP($A85,parlvotes_lh!$A$11:$ZZ$200,146,FALSE))=TRUE,"",IF(VLOOKUP($A85,parlvotes_lh!$A$11:$ZZ$200,146,FALSE)=0,"",VLOOKUP($A85,parlvotes_lh!$A$11:$ZZ$200,146,FALSE)))</f>
        <v/>
      </c>
      <c r="R85" s="170" t="str">
        <f>IF(ISERROR(VLOOKUP($A85,parlvotes_lh!$A$11:$ZZ$200,166,FALSE))=TRUE,"",IF(VLOOKUP($A85,parlvotes_lh!$A$11:$ZZ$200,166,FALSE)=0,"",VLOOKUP($A85,parlvotes_lh!$A$11:$ZZ$200,166,FALSE)))</f>
        <v/>
      </c>
      <c r="S85" s="170" t="str">
        <f>IF(ISERROR(VLOOKUP($A85,parlvotes_lh!$A$11:$ZZ$200,186,FALSE))=TRUE,"",IF(VLOOKUP($A85,parlvotes_lh!$A$11:$ZZ$200,186,FALSE)=0,"",VLOOKUP($A85,parlvotes_lh!$A$11:$ZZ$200,186,FALSE)))</f>
        <v/>
      </c>
      <c r="T85" s="170" t="str">
        <f>IF(ISERROR(VLOOKUP($A85,parlvotes_lh!$A$11:$ZZ$200,206,FALSE))=TRUE,"",IF(VLOOKUP($A85,parlvotes_lh!$A$11:$ZZ$200,206,FALSE)=0,"",VLOOKUP($A85,parlvotes_lh!$A$11:$ZZ$200,206,FALSE)))</f>
        <v/>
      </c>
      <c r="U85" s="170" t="str">
        <f>IF(ISERROR(VLOOKUP($A85,parlvotes_lh!$A$11:$ZZ$200,226,FALSE))=TRUE,"",IF(VLOOKUP($A85,parlvotes_lh!$A$11:$ZZ$200,226,FALSE)=0,"",VLOOKUP($A85,parlvotes_lh!$A$11:$ZZ$200,226,FALSE)))</f>
        <v/>
      </c>
      <c r="V85" s="170" t="str">
        <f>IF(ISERROR(VLOOKUP($A85,parlvotes_lh!$A$11:$ZZ$200,246,FALSE))=TRUE,"",IF(VLOOKUP($A85,parlvotes_lh!$A$11:$ZZ$200,246,FALSE)=0,"",VLOOKUP($A85,parlvotes_lh!$A$11:$ZZ$200,246,FALSE)))</f>
        <v/>
      </c>
      <c r="W85" s="170" t="str">
        <f>IF(ISERROR(VLOOKUP($A85,parlvotes_lh!$A$11:$ZZ$200,266,FALSE))=TRUE,"",IF(VLOOKUP($A85,parlvotes_lh!$A$11:$ZZ$200,266,FALSE)=0,"",VLOOKUP($A85,parlvotes_lh!$A$11:$ZZ$200,266,FALSE)))</f>
        <v/>
      </c>
      <c r="X85" s="170" t="str">
        <f>IF(ISERROR(VLOOKUP($A85,parlvotes_lh!$A$11:$ZZ$200,286,FALSE))=TRUE,"",IF(VLOOKUP($A85,parlvotes_lh!$A$11:$ZZ$200,286,FALSE)=0,"",VLOOKUP($A85,parlvotes_lh!$A$11:$ZZ$200,286,FALSE)))</f>
        <v/>
      </c>
      <c r="Y85" s="170" t="str">
        <f>IF(ISERROR(VLOOKUP($A85,parlvotes_lh!$A$11:$ZZ$200,306,FALSE))=TRUE,"",IF(VLOOKUP($A85,parlvotes_lh!$A$11:$ZZ$200,306,FALSE)=0,"",VLOOKUP($A85,parlvotes_lh!$A$11:$ZZ$200,306,FALSE)))</f>
        <v/>
      </c>
      <c r="Z85" s="170" t="str">
        <f>IF(ISERROR(VLOOKUP($A85,parlvotes_lh!$A$11:$ZZ$200,326,FALSE))=TRUE,"",IF(VLOOKUP($A85,parlvotes_lh!$A$11:$ZZ$200,326,FALSE)=0,"",VLOOKUP($A85,parlvotes_lh!$A$11:$ZZ$200,326,FALSE)))</f>
        <v/>
      </c>
      <c r="AA85" s="170" t="str">
        <f>IF(ISERROR(VLOOKUP($A85,parlvotes_lh!$A$11:$ZZ$200,346,FALSE))=TRUE,"",IF(VLOOKUP($A85,parlvotes_lh!$A$11:$ZZ$200,346,FALSE)=0,"",VLOOKUP($A85,parlvotes_lh!$A$11:$ZZ$200,346,FALSE)))</f>
        <v/>
      </c>
      <c r="AB85" s="170" t="str">
        <f>IF(ISERROR(VLOOKUP($A85,parlvotes_lh!$A$11:$ZZ$200,366,FALSE))=TRUE,"",IF(VLOOKUP($A85,parlvotes_lh!$A$11:$ZZ$200,366,FALSE)=0,"",VLOOKUP($A85,parlvotes_lh!$A$11:$ZZ$200,366,FALSE)))</f>
        <v/>
      </c>
      <c r="AC85" s="170" t="str">
        <f>IF(ISERROR(VLOOKUP($A85,parlvotes_lh!$A$11:$ZZ$200,386,FALSE))=TRUE,"",IF(VLOOKUP($A85,parlvotes_lh!$A$11:$ZZ$200,386,FALSE)=0,"",VLOOKUP($A85,parlvotes_lh!$A$11:$ZZ$200,386,FALSE)))</f>
        <v/>
      </c>
    </row>
    <row r="86" spans="1:29" ht="13.5" customHeight="1">
      <c r="A86" s="164" t="str">
        <f>IF(info_parties!A86="","",info_parties!A86)</f>
        <v/>
      </c>
      <c r="B86" s="95" t="str">
        <f>IF(A86="","",MID(info_weblinks!$C$3,32,3))</f>
        <v/>
      </c>
      <c r="C86" s="95" t="str">
        <f>IF(info_parties!G86="","",info_parties!G86)</f>
        <v/>
      </c>
      <c r="D86" s="95" t="str">
        <f>IF(info_parties!K86="","",info_parties!K86)</f>
        <v/>
      </c>
      <c r="E86" s="95" t="str">
        <f>IF(info_parties!H86="","",info_parties!H86)</f>
        <v/>
      </c>
      <c r="F86" s="165" t="str">
        <f t="shared" si="4"/>
        <v/>
      </c>
      <c r="G86" s="166" t="str">
        <f t="shared" si="5"/>
        <v/>
      </c>
      <c r="H86" s="167" t="str">
        <f t="shared" si="6"/>
        <v/>
      </c>
      <c r="I86" s="168" t="str">
        <f t="shared" si="7"/>
        <v/>
      </c>
      <c r="J86" s="169" t="str">
        <f>IF(ISERROR(VLOOKUP($A86,parlvotes_lh!$A$11:$ZZ$200,6,FALSE))=TRUE,"",IF(VLOOKUP($A86,parlvotes_lh!$A$11:$ZZ$200,6,FALSE)=0,"",VLOOKUP($A86,parlvotes_lh!$A$11:$ZZ$200,6,FALSE)))</f>
        <v/>
      </c>
      <c r="K86" s="169" t="str">
        <f>IF(ISERROR(VLOOKUP($A86,parlvotes_lh!$A$11:$ZZ$200,26,FALSE))=TRUE,"",IF(VLOOKUP($A86,parlvotes_lh!$A$11:$ZZ$200,26,FALSE)=0,"",VLOOKUP($A86,parlvotes_lh!$A$11:$ZZ$200,26,FALSE)))</f>
        <v/>
      </c>
      <c r="L86" s="169" t="str">
        <f>IF(ISERROR(VLOOKUP($A86,parlvotes_lh!$A$11:$ZZ$200,46,FALSE))=TRUE,"",IF(VLOOKUP($A86,parlvotes_lh!$A$11:$ZZ$200,46,FALSE)=0,"",VLOOKUP($A86,parlvotes_lh!$A$11:$ZZ$200,46,FALSE)))</f>
        <v/>
      </c>
      <c r="M86" s="169" t="str">
        <f>IF(ISERROR(VLOOKUP($A86,parlvotes_lh!$A$11:$ZZ$200,66,FALSE))=TRUE,"",IF(VLOOKUP($A86,parlvotes_lh!$A$11:$ZZ$200,66,FALSE)=0,"",VLOOKUP($A86,parlvotes_lh!$A$11:$ZZ$200,66,FALSE)))</f>
        <v/>
      </c>
      <c r="N86" s="169" t="str">
        <f>IF(ISERROR(VLOOKUP($A86,parlvotes_lh!$A$11:$ZZ$200,86,FALSE))=TRUE,"",IF(VLOOKUP($A86,parlvotes_lh!$A$11:$ZZ$200,86,FALSE)=0,"",VLOOKUP($A86,parlvotes_lh!$A$11:$ZZ$200,86,FALSE)))</f>
        <v/>
      </c>
      <c r="O86" s="169" t="str">
        <f>IF(ISERROR(VLOOKUP($A86,parlvotes_lh!$A$11:$ZZ$200,106,FALSE))=TRUE,"",IF(VLOOKUP($A86,parlvotes_lh!$A$11:$ZZ$200,106,FALSE)=0,"",VLOOKUP($A86,parlvotes_lh!$A$11:$ZZ$200,106,FALSE)))</f>
        <v/>
      </c>
      <c r="P86" s="169" t="str">
        <f>IF(ISERROR(VLOOKUP($A86,parlvotes_lh!$A$11:$ZZ$200,126,FALSE))=TRUE,"",IF(VLOOKUP($A86,parlvotes_lh!$A$11:$ZZ$200,126,FALSE)=0,"",VLOOKUP($A86,parlvotes_lh!$A$11:$ZZ$200,126,FALSE)))</f>
        <v/>
      </c>
      <c r="Q86" s="170" t="str">
        <f>IF(ISERROR(VLOOKUP($A86,parlvotes_lh!$A$11:$ZZ$200,146,FALSE))=TRUE,"",IF(VLOOKUP($A86,parlvotes_lh!$A$11:$ZZ$200,146,FALSE)=0,"",VLOOKUP($A86,parlvotes_lh!$A$11:$ZZ$200,146,FALSE)))</f>
        <v/>
      </c>
      <c r="R86" s="170" t="str">
        <f>IF(ISERROR(VLOOKUP($A86,parlvotes_lh!$A$11:$ZZ$200,166,FALSE))=TRUE,"",IF(VLOOKUP($A86,parlvotes_lh!$A$11:$ZZ$200,166,FALSE)=0,"",VLOOKUP($A86,parlvotes_lh!$A$11:$ZZ$200,166,FALSE)))</f>
        <v/>
      </c>
      <c r="S86" s="170" t="str">
        <f>IF(ISERROR(VLOOKUP($A86,parlvotes_lh!$A$11:$ZZ$200,186,FALSE))=TRUE,"",IF(VLOOKUP($A86,parlvotes_lh!$A$11:$ZZ$200,186,FALSE)=0,"",VLOOKUP($A86,parlvotes_lh!$A$11:$ZZ$200,186,FALSE)))</f>
        <v/>
      </c>
      <c r="T86" s="170" t="str">
        <f>IF(ISERROR(VLOOKUP($A86,parlvotes_lh!$A$11:$ZZ$200,206,FALSE))=TRUE,"",IF(VLOOKUP($A86,parlvotes_lh!$A$11:$ZZ$200,206,FALSE)=0,"",VLOOKUP($A86,parlvotes_lh!$A$11:$ZZ$200,206,FALSE)))</f>
        <v/>
      </c>
      <c r="U86" s="170" t="str">
        <f>IF(ISERROR(VLOOKUP($A86,parlvotes_lh!$A$11:$ZZ$200,226,FALSE))=TRUE,"",IF(VLOOKUP($A86,parlvotes_lh!$A$11:$ZZ$200,226,FALSE)=0,"",VLOOKUP($A86,parlvotes_lh!$A$11:$ZZ$200,226,FALSE)))</f>
        <v/>
      </c>
      <c r="V86" s="170" t="str">
        <f>IF(ISERROR(VLOOKUP($A86,parlvotes_lh!$A$11:$ZZ$200,246,FALSE))=TRUE,"",IF(VLOOKUP($A86,parlvotes_lh!$A$11:$ZZ$200,246,FALSE)=0,"",VLOOKUP($A86,parlvotes_lh!$A$11:$ZZ$200,246,FALSE)))</f>
        <v/>
      </c>
      <c r="W86" s="170" t="str">
        <f>IF(ISERROR(VLOOKUP($A86,parlvotes_lh!$A$11:$ZZ$200,266,FALSE))=TRUE,"",IF(VLOOKUP($A86,parlvotes_lh!$A$11:$ZZ$200,266,FALSE)=0,"",VLOOKUP($A86,parlvotes_lh!$A$11:$ZZ$200,266,FALSE)))</f>
        <v/>
      </c>
      <c r="X86" s="170" t="str">
        <f>IF(ISERROR(VLOOKUP($A86,parlvotes_lh!$A$11:$ZZ$200,286,FALSE))=TRUE,"",IF(VLOOKUP($A86,parlvotes_lh!$A$11:$ZZ$200,286,FALSE)=0,"",VLOOKUP($A86,parlvotes_lh!$A$11:$ZZ$200,286,FALSE)))</f>
        <v/>
      </c>
      <c r="Y86" s="170" t="str">
        <f>IF(ISERROR(VLOOKUP($A86,parlvotes_lh!$A$11:$ZZ$200,306,FALSE))=TRUE,"",IF(VLOOKUP($A86,parlvotes_lh!$A$11:$ZZ$200,306,FALSE)=0,"",VLOOKUP($A86,parlvotes_lh!$A$11:$ZZ$200,306,FALSE)))</f>
        <v/>
      </c>
      <c r="Z86" s="170" t="str">
        <f>IF(ISERROR(VLOOKUP($A86,parlvotes_lh!$A$11:$ZZ$200,326,FALSE))=TRUE,"",IF(VLOOKUP($A86,parlvotes_lh!$A$11:$ZZ$200,326,FALSE)=0,"",VLOOKUP($A86,parlvotes_lh!$A$11:$ZZ$200,326,FALSE)))</f>
        <v/>
      </c>
      <c r="AA86" s="170" t="str">
        <f>IF(ISERROR(VLOOKUP($A86,parlvotes_lh!$A$11:$ZZ$200,346,FALSE))=TRUE,"",IF(VLOOKUP($A86,parlvotes_lh!$A$11:$ZZ$200,346,FALSE)=0,"",VLOOKUP($A86,parlvotes_lh!$A$11:$ZZ$200,346,FALSE)))</f>
        <v/>
      </c>
      <c r="AB86" s="170" t="str">
        <f>IF(ISERROR(VLOOKUP($A86,parlvotes_lh!$A$11:$ZZ$200,366,FALSE))=TRUE,"",IF(VLOOKUP($A86,parlvotes_lh!$A$11:$ZZ$200,366,FALSE)=0,"",VLOOKUP($A86,parlvotes_lh!$A$11:$ZZ$200,366,FALSE)))</f>
        <v/>
      </c>
      <c r="AC86" s="170" t="str">
        <f>IF(ISERROR(VLOOKUP($A86,parlvotes_lh!$A$11:$ZZ$200,386,FALSE))=TRUE,"",IF(VLOOKUP($A86,parlvotes_lh!$A$11:$ZZ$200,386,FALSE)=0,"",VLOOKUP($A86,parlvotes_lh!$A$11:$ZZ$200,386,FALSE)))</f>
        <v/>
      </c>
    </row>
    <row r="87" spans="1:29" ht="13.5" customHeight="1">
      <c r="A87" s="164" t="str">
        <f>IF(info_parties!A87="","",info_parties!A87)</f>
        <v/>
      </c>
      <c r="B87" s="95" t="str">
        <f>IF(A87="","",MID(info_weblinks!$C$3,32,3))</f>
        <v/>
      </c>
      <c r="C87" s="95" t="str">
        <f>IF(info_parties!G87="","",info_parties!G87)</f>
        <v/>
      </c>
      <c r="D87" s="95" t="str">
        <f>IF(info_parties!K87="","",info_parties!K87)</f>
        <v/>
      </c>
      <c r="E87" s="95" t="str">
        <f>IF(info_parties!H87="","",info_parties!H87)</f>
        <v/>
      </c>
      <c r="F87" s="165" t="str">
        <f t="shared" si="4"/>
        <v/>
      </c>
      <c r="G87" s="166" t="str">
        <f t="shared" si="5"/>
        <v/>
      </c>
      <c r="H87" s="167" t="str">
        <f t="shared" si="6"/>
        <v/>
      </c>
      <c r="I87" s="168" t="str">
        <f t="shared" si="7"/>
        <v/>
      </c>
      <c r="J87" s="169" t="str">
        <f>IF(ISERROR(VLOOKUP($A87,parlvotes_lh!$A$11:$ZZ$200,6,FALSE))=TRUE,"",IF(VLOOKUP($A87,parlvotes_lh!$A$11:$ZZ$200,6,FALSE)=0,"",VLOOKUP($A87,parlvotes_lh!$A$11:$ZZ$200,6,FALSE)))</f>
        <v/>
      </c>
      <c r="K87" s="169" t="str">
        <f>IF(ISERROR(VLOOKUP($A87,parlvotes_lh!$A$11:$ZZ$200,26,FALSE))=TRUE,"",IF(VLOOKUP($A87,parlvotes_lh!$A$11:$ZZ$200,26,FALSE)=0,"",VLOOKUP($A87,parlvotes_lh!$A$11:$ZZ$200,26,FALSE)))</f>
        <v/>
      </c>
      <c r="L87" s="169" t="str">
        <f>IF(ISERROR(VLOOKUP($A87,parlvotes_lh!$A$11:$ZZ$200,46,FALSE))=TRUE,"",IF(VLOOKUP($A87,parlvotes_lh!$A$11:$ZZ$200,46,FALSE)=0,"",VLOOKUP($A87,parlvotes_lh!$A$11:$ZZ$200,46,FALSE)))</f>
        <v/>
      </c>
      <c r="M87" s="169" t="str">
        <f>IF(ISERROR(VLOOKUP($A87,parlvotes_lh!$A$11:$ZZ$200,66,FALSE))=TRUE,"",IF(VLOOKUP($A87,parlvotes_lh!$A$11:$ZZ$200,66,FALSE)=0,"",VLOOKUP($A87,parlvotes_lh!$A$11:$ZZ$200,66,FALSE)))</f>
        <v/>
      </c>
      <c r="N87" s="169" t="str">
        <f>IF(ISERROR(VLOOKUP($A87,parlvotes_lh!$A$11:$ZZ$200,86,FALSE))=TRUE,"",IF(VLOOKUP($A87,parlvotes_lh!$A$11:$ZZ$200,86,FALSE)=0,"",VLOOKUP($A87,parlvotes_lh!$A$11:$ZZ$200,86,FALSE)))</f>
        <v/>
      </c>
      <c r="O87" s="169" t="str">
        <f>IF(ISERROR(VLOOKUP($A87,parlvotes_lh!$A$11:$ZZ$200,106,FALSE))=TRUE,"",IF(VLOOKUP($A87,parlvotes_lh!$A$11:$ZZ$200,106,FALSE)=0,"",VLOOKUP($A87,parlvotes_lh!$A$11:$ZZ$200,106,FALSE)))</f>
        <v/>
      </c>
      <c r="P87" s="169" t="str">
        <f>IF(ISERROR(VLOOKUP($A87,parlvotes_lh!$A$11:$ZZ$200,126,FALSE))=TRUE,"",IF(VLOOKUP($A87,parlvotes_lh!$A$11:$ZZ$200,126,FALSE)=0,"",VLOOKUP($A87,parlvotes_lh!$A$11:$ZZ$200,126,FALSE)))</f>
        <v/>
      </c>
      <c r="Q87" s="170" t="str">
        <f>IF(ISERROR(VLOOKUP($A87,parlvotes_lh!$A$11:$ZZ$200,146,FALSE))=TRUE,"",IF(VLOOKUP($A87,parlvotes_lh!$A$11:$ZZ$200,146,FALSE)=0,"",VLOOKUP($A87,parlvotes_lh!$A$11:$ZZ$200,146,FALSE)))</f>
        <v/>
      </c>
      <c r="R87" s="170" t="str">
        <f>IF(ISERROR(VLOOKUP($A87,parlvotes_lh!$A$11:$ZZ$200,166,FALSE))=TRUE,"",IF(VLOOKUP($A87,parlvotes_lh!$A$11:$ZZ$200,166,FALSE)=0,"",VLOOKUP($A87,parlvotes_lh!$A$11:$ZZ$200,166,FALSE)))</f>
        <v/>
      </c>
      <c r="S87" s="170" t="str">
        <f>IF(ISERROR(VLOOKUP($A87,parlvotes_lh!$A$11:$ZZ$200,186,FALSE))=TRUE,"",IF(VLOOKUP($A87,parlvotes_lh!$A$11:$ZZ$200,186,FALSE)=0,"",VLOOKUP($A87,parlvotes_lh!$A$11:$ZZ$200,186,FALSE)))</f>
        <v/>
      </c>
      <c r="T87" s="170" t="str">
        <f>IF(ISERROR(VLOOKUP($A87,parlvotes_lh!$A$11:$ZZ$200,206,FALSE))=TRUE,"",IF(VLOOKUP($A87,parlvotes_lh!$A$11:$ZZ$200,206,FALSE)=0,"",VLOOKUP($A87,parlvotes_lh!$A$11:$ZZ$200,206,FALSE)))</f>
        <v/>
      </c>
      <c r="U87" s="170" t="str">
        <f>IF(ISERROR(VLOOKUP($A87,parlvotes_lh!$A$11:$ZZ$200,226,FALSE))=TRUE,"",IF(VLOOKUP($A87,parlvotes_lh!$A$11:$ZZ$200,226,FALSE)=0,"",VLOOKUP($A87,parlvotes_lh!$A$11:$ZZ$200,226,FALSE)))</f>
        <v/>
      </c>
      <c r="V87" s="170" t="str">
        <f>IF(ISERROR(VLOOKUP($A87,parlvotes_lh!$A$11:$ZZ$200,246,FALSE))=TRUE,"",IF(VLOOKUP($A87,parlvotes_lh!$A$11:$ZZ$200,246,FALSE)=0,"",VLOOKUP($A87,parlvotes_lh!$A$11:$ZZ$200,246,FALSE)))</f>
        <v/>
      </c>
      <c r="W87" s="170" t="str">
        <f>IF(ISERROR(VLOOKUP($A87,parlvotes_lh!$A$11:$ZZ$200,266,FALSE))=TRUE,"",IF(VLOOKUP($A87,parlvotes_lh!$A$11:$ZZ$200,266,FALSE)=0,"",VLOOKUP($A87,parlvotes_lh!$A$11:$ZZ$200,266,FALSE)))</f>
        <v/>
      </c>
      <c r="X87" s="170" t="str">
        <f>IF(ISERROR(VLOOKUP($A87,parlvotes_lh!$A$11:$ZZ$200,286,FALSE))=TRUE,"",IF(VLOOKUP($A87,parlvotes_lh!$A$11:$ZZ$200,286,FALSE)=0,"",VLOOKUP($A87,parlvotes_lh!$A$11:$ZZ$200,286,FALSE)))</f>
        <v/>
      </c>
      <c r="Y87" s="170" t="str">
        <f>IF(ISERROR(VLOOKUP($A87,parlvotes_lh!$A$11:$ZZ$200,306,FALSE))=TRUE,"",IF(VLOOKUP($A87,parlvotes_lh!$A$11:$ZZ$200,306,FALSE)=0,"",VLOOKUP($A87,parlvotes_lh!$A$11:$ZZ$200,306,FALSE)))</f>
        <v/>
      </c>
      <c r="Z87" s="170" t="str">
        <f>IF(ISERROR(VLOOKUP($A87,parlvotes_lh!$A$11:$ZZ$200,326,FALSE))=TRUE,"",IF(VLOOKUP($A87,parlvotes_lh!$A$11:$ZZ$200,326,FALSE)=0,"",VLOOKUP($A87,parlvotes_lh!$A$11:$ZZ$200,326,FALSE)))</f>
        <v/>
      </c>
      <c r="AA87" s="170" t="str">
        <f>IF(ISERROR(VLOOKUP($A87,parlvotes_lh!$A$11:$ZZ$200,346,FALSE))=TRUE,"",IF(VLOOKUP($A87,parlvotes_lh!$A$11:$ZZ$200,346,FALSE)=0,"",VLOOKUP($A87,parlvotes_lh!$A$11:$ZZ$200,346,FALSE)))</f>
        <v/>
      </c>
      <c r="AB87" s="170" t="str">
        <f>IF(ISERROR(VLOOKUP($A87,parlvotes_lh!$A$11:$ZZ$200,366,FALSE))=TRUE,"",IF(VLOOKUP($A87,parlvotes_lh!$A$11:$ZZ$200,366,FALSE)=0,"",VLOOKUP($A87,parlvotes_lh!$A$11:$ZZ$200,366,FALSE)))</f>
        <v/>
      </c>
      <c r="AC87" s="170" t="str">
        <f>IF(ISERROR(VLOOKUP($A87,parlvotes_lh!$A$11:$ZZ$200,386,FALSE))=TRUE,"",IF(VLOOKUP($A87,parlvotes_lh!$A$11:$ZZ$200,386,FALSE)=0,"",VLOOKUP($A87,parlvotes_lh!$A$11:$ZZ$200,386,FALSE)))</f>
        <v/>
      </c>
    </row>
    <row r="88" spans="1:29" ht="13.5" customHeight="1">
      <c r="A88" s="164" t="str">
        <f>IF(info_parties!A88="","",info_parties!A88)</f>
        <v/>
      </c>
      <c r="B88" s="95" t="str">
        <f>IF(A88="","",MID(info_weblinks!$C$3,32,3))</f>
        <v/>
      </c>
      <c r="C88" s="95" t="str">
        <f>IF(info_parties!G88="","",info_parties!G88)</f>
        <v/>
      </c>
      <c r="D88" s="95" t="str">
        <f>IF(info_parties!K88="","",info_parties!K88)</f>
        <v/>
      </c>
      <c r="E88" s="95" t="str">
        <f>IF(info_parties!H88="","",info_parties!H88)</f>
        <v/>
      </c>
      <c r="F88" s="165" t="str">
        <f t="shared" si="4"/>
        <v/>
      </c>
      <c r="G88" s="166" t="str">
        <f t="shared" si="5"/>
        <v/>
      </c>
      <c r="H88" s="167" t="str">
        <f t="shared" si="6"/>
        <v/>
      </c>
      <c r="I88" s="168" t="str">
        <f t="shared" si="7"/>
        <v/>
      </c>
      <c r="J88" s="169" t="str">
        <f>IF(ISERROR(VLOOKUP($A88,parlvotes_lh!$A$11:$ZZ$200,6,FALSE))=TRUE,"",IF(VLOOKUP($A88,parlvotes_lh!$A$11:$ZZ$200,6,FALSE)=0,"",VLOOKUP($A88,parlvotes_lh!$A$11:$ZZ$200,6,FALSE)))</f>
        <v/>
      </c>
      <c r="K88" s="169" t="str">
        <f>IF(ISERROR(VLOOKUP($A88,parlvotes_lh!$A$11:$ZZ$200,26,FALSE))=TRUE,"",IF(VLOOKUP($A88,parlvotes_lh!$A$11:$ZZ$200,26,FALSE)=0,"",VLOOKUP($A88,parlvotes_lh!$A$11:$ZZ$200,26,FALSE)))</f>
        <v/>
      </c>
      <c r="L88" s="169" t="str">
        <f>IF(ISERROR(VLOOKUP($A88,parlvotes_lh!$A$11:$ZZ$200,46,FALSE))=TRUE,"",IF(VLOOKUP($A88,parlvotes_lh!$A$11:$ZZ$200,46,FALSE)=0,"",VLOOKUP($A88,parlvotes_lh!$A$11:$ZZ$200,46,FALSE)))</f>
        <v/>
      </c>
      <c r="M88" s="169" t="str">
        <f>IF(ISERROR(VLOOKUP($A88,parlvotes_lh!$A$11:$ZZ$200,66,FALSE))=TRUE,"",IF(VLOOKUP($A88,parlvotes_lh!$A$11:$ZZ$200,66,FALSE)=0,"",VLOOKUP($A88,parlvotes_lh!$A$11:$ZZ$200,66,FALSE)))</f>
        <v/>
      </c>
      <c r="N88" s="169" t="str">
        <f>IF(ISERROR(VLOOKUP($A88,parlvotes_lh!$A$11:$ZZ$200,86,FALSE))=TRUE,"",IF(VLOOKUP($A88,parlvotes_lh!$A$11:$ZZ$200,86,FALSE)=0,"",VLOOKUP($A88,parlvotes_lh!$A$11:$ZZ$200,86,FALSE)))</f>
        <v/>
      </c>
      <c r="O88" s="169" t="str">
        <f>IF(ISERROR(VLOOKUP($A88,parlvotes_lh!$A$11:$ZZ$200,106,FALSE))=TRUE,"",IF(VLOOKUP($A88,parlvotes_lh!$A$11:$ZZ$200,106,FALSE)=0,"",VLOOKUP($A88,parlvotes_lh!$A$11:$ZZ$200,106,FALSE)))</f>
        <v/>
      </c>
      <c r="P88" s="169" t="str">
        <f>IF(ISERROR(VLOOKUP($A88,parlvotes_lh!$A$11:$ZZ$200,126,FALSE))=TRUE,"",IF(VLOOKUP($A88,parlvotes_lh!$A$11:$ZZ$200,126,FALSE)=0,"",VLOOKUP($A88,parlvotes_lh!$A$11:$ZZ$200,126,FALSE)))</f>
        <v/>
      </c>
      <c r="Q88" s="170" t="str">
        <f>IF(ISERROR(VLOOKUP($A88,parlvotes_lh!$A$11:$ZZ$200,146,FALSE))=TRUE,"",IF(VLOOKUP($A88,parlvotes_lh!$A$11:$ZZ$200,146,FALSE)=0,"",VLOOKUP($A88,parlvotes_lh!$A$11:$ZZ$200,146,FALSE)))</f>
        <v/>
      </c>
      <c r="R88" s="170" t="str">
        <f>IF(ISERROR(VLOOKUP($A88,parlvotes_lh!$A$11:$ZZ$200,166,FALSE))=TRUE,"",IF(VLOOKUP($A88,parlvotes_lh!$A$11:$ZZ$200,166,FALSE)=0,"",VLOOKUP($A88,parlvotes_lh!$A$11:$ZZ$200,166,FALSE)))</f>
        <v/>
      </c>
      <c r="S88" s="170" t="str">
        <f>IF(ISERROR(VLOOKUP($A88,parlvotes_lh!$A$11:$ZZ$200,186,FALSE))=TRUE,"",IF(VLOOKUP($A88,parlvotes_lh!$A$11:$ZZ$200,186,FALSE)=0,"",VLOOKUP($A88,parlvotes_lh!$A$11:$ZZ$200,186,FALSE)))</f>
        <v/>
      </c>
      <c r="T88" s="170" t="str">
        <f>IF(ISERROR(VLOOKUP($A88,parlvotes_lh!$A$11:$ZZ$200,206,FALSE))=TRUE,"",IF(VLOOKUP($A88,parlvotes_lh!$A$11:$ZZ$200,206,FALSE)=0,"",VLOOKUP($A88,parlvotes_lh!$A$11:$ZZ$200,206,FALSE)))</f>
        <v/>
      </c>
      <c r="U88" s="170" t="str">
        <f>IF(ISERROR(VLOOKUP($A88,parlvotes_lh!$A$11:$ZZ$200,226,FALSE))=TRUE,"",IF(VLOOKUP($A88,parlvotes_lh!$A$11:$ZZ$200,226,FALSE)=0,"",VLOOKUP($A88,parlvotes_lh!$A$11:$ZZ$200,226,FALSE)))</f>
        <v/>
      </c>
      <c r="V88" s="170" t="str">
        <f>IF(ISERROR(VLOOKUP($A88,parlvotes_lh!$A$11:$ZZ$200,246,FALSE))=TRUE,"",IF(VLOOKUP($A88,parlvotes_lh!$A$11:$ZZ$200,246,FALSE)=0,"",VLOOKUP($A88,parlvotes_lh!$A$11:$ZZ$200,246,FALSE)))</f>
        <v/>
      </c>
      <c r="W88" s="170" t="str">
        <f>IF(ISERROR(VLOOKUP($A88,parlvotes_lh!$A$11:$ZZ$200,266,FALSE))=TRUE,"",IF(VLOOKUP($A88,parlvotes_lh!$A$11:$ZZ$200,266,FALSE)=0,"",VLOOKUP($A88,parlvotes_lh!$A$11:$ZZ$200,266,FALSE)))</f>
        <v/>
      </c>
      <c r="X88" s="170" t="str">
        <f>IF(ISERROR(VLOOKUP($A88,parlvotes_lh!$A$11:$ZZ$200,286,FALSE))=TRUE,"",IF(VLOOKUP($A88,parlvotes_lh!$A$11:$ZZ$200,286,FALSE)=0,"",VLOOKUP($A88,parlvotes_lh!$A$11:$ZZ$200,286,FALSE)))</f>
        <v/>
      </c>
      <c r="Y88" s="170" t="str">
        <f>IF(ISERROR(VLOOKUP($A88,parlvotes_lh!$A$11:$ZZ$200,306,FALSE))=TRUE,"",IF(VLOOKUP($A88,parlvotes_lh!$A$11:$ZZ$200,306,FALSE)=0,"",VLOOKUP($A88,parlvotes_lh!$A$11:$ZZ$200,306,FALSE)))</f>
        <v/>
      </c>
      <c r="Z88" s="170" t="str">
        <f>IF(ISERROR(VLOOKUP($A88,parlvotes_lh!$A$11:$ZZ$200,326,FALSE))=TRUE,"",IF(VLOOKUP($A88,parlvotes_lh!$A$11:$ZZ$200,326,FALSE)=0,"",VLOOKUP($A88,parlvotes_lh!$A$11:$ZZ$200,326,FALSE)))</f>
        <v/>
      </c>
      <c r="AA88" s="170" t="str">
        <f>IF(ISERROR(VLOOKUP($A88,parlvotes_lh!$A$11:$ZZ$200,346,FALSE))=TRUE,"",IF(VLOOKUP($A88,parlvotes_lh!$A$11:$ZZ$200,346,FALSE)=0,"",VLOOKUP($A88,parlvotes_lh!$A$11:$ZZ$200,346,FALSE)))</f>
        <v/>
      </c>
      <c r="AB88" s="170" t="str">
        <f>IF(ISERROR(VLOOKUP($A88,parlvotes_lh!$A$11:$ZZ$200,366,FALSE))=TRUE,"",IF(VLOOKUP($A88,parlvotes_lh!$A$11:$ZZ$200,366,FALSE)=0,"",VLOOKUP($A88,parlvotes_lh!$A$11:$ZZ$200,366,FALSE)))</f>
        <v/>
      </c>
      <c r="AC88" s="170" t="str">
        <f>IF(ISERROR(VLOOKUP($A88,parlvotes_lh!$A$11:$ZZ$200,386,FALSE))=TRUE,"",IF(VLOOKUP($A88,parlvotes_lh!$A$11:$ZZ$200,386,FALSE)=0,"",VLOOKUP($A88,parlvotes_lh!$A$11:$ZZ$200,386,FALSE)))</f>
        <v/>
      </c>
    </row>
    <row r="89" spans="1:29" ht="13.5" customHeight="1">
      <c r="A89" s="164" t="str">
        <f>IF(info_parties!A89="","",info_parties!A89)</f>
        <v/>
      </c>
      <c r="B89" s="95" t="str">
        <f>IF(A89="","",MID(info_weblinks!$C$3,32,3))</f>
        <v/>
      </c>
      <c r="C89" s="95" t="str">
        <f>IF(info_parties!G89="","",info_parties!G89)</f>
        <v/>
      </c>
      <c r="D89" s="95" t="str">
        <f>IF(info_parties!K89="","",info_parties!K89)</f>
        <v/>
      </c>
      <c r="E89" s="95" t="str">
        <f>IF(info_parties!H89="","",info_parties!H89)</f>
        <v/>
      </c>
      <c r="F89" s="165" t="str">
        <f t="shared" si="4"/>
        <v/>
      </c>
      <c r="G89" s="166" t="str">
        <f t="shared" si="5"/>
        <v/>
      </c>
      <c r="H89" s="167" t="str">
        <f t="shared" si="6"/>
        <v/>
      </c>
      <c r="I89" s="168" t="str">
        <f t="shared" si="7"/>
        <v/>
      </c>
      <c r="J89" s="169" t="str">
        <f>IF(ISERROR(VLOOKUP($A89,parlvotes_lh!$A$11:$ZZ$200,6,FALSE))=TRUE,"",IF(VLOOKUP($A89,parlvotes_lh!$A$11:$ZZ$200,6,FALSE)=0,"",VLOOKUP($A89,parlvotes_lh!$A$11:$ZZ$200,6,FALSE)))</f>
        <v/>
      </c>
      <c r="K89" s="169" t="str">
        <f>IF(ISERROR(VLOOKUP($A89,parlvotes_lh!$A$11:$ZZ$200,26,FALSE))=TRUE,"",IF(VLOOKUP($A89,parlvotes_lh!$A$11:$ZZ$200,26,FALSE)=0,"",VLOOKUP($A89,parlvotes_lh!$A$11:$ZZ$200,26,FALSE)))</f>
        <v/>
      </c>
      <c r="L89" s="169" t="str">
        <f>IF(ISERROR(VLOOKUP($A89,parlvotes_lh!$A$11:$ZZ$200,46,FALSE))=TRUE,"",IF(VLOOKUP($A89,parlvotes_lh!$A$11:$ZZ$200,46,FALSE)=0,"",VLOOKUP($A89,parlvotes_lh!$A$11:$ZZ$200,46,FALSE)))</f>
        <v/>
      </c>
      <c r="M89" s="169" t="str">
        <f>IF(ISERROR(VLOOKUP($A89,parlvotes_lh!$A$11:$ZZ$200,66,FALSE))=TRUE,"",IF(VLOOKUP($A89,parlvotes_lh!$A$11:$ZZ$200,66,FALSE)=0,"",VLOOKUP($A89,parlvotes_lh!$A$11:$ZZ$200,66,FALSE)))</f>
        <v/>
      </c>
      <c r="N89" s="169" t="str">
        <f>IF(ISERROR(VLOOKUP($A89,parlvotes_lh!$A$11:$ZZ$200,86,FALSE))=TRUE,"",IF(VLOOKUP($A89,parlvotes_lh!$A$11:$ZZ$200,86,FALSE)=0,"",VLOOKUP($A89,parlvotes_lh!$A$11:$ZZ$200,86,FALSE)))</f>
        <v/>
      </c>
      <c r="O89" s="169" t="str">
        <f>IF(ISERROR(VLOOKUP($A89,parlvotes_lh!$A$11:$ZZ$200,106,FALSE))=TRUE,"",IF(VLOOKUP($A89,parlvotes_lh!$A$11:$ZZ$200,106,FALSE)=0,"",VLOOKUP($A89,parlvotes_lh!$A$11:$ZZ$200,106,FALSE)))</f>
        <v/>
      </c>
      <c r="P89" s="169" t="str">
        <f>IF(ISERROR(VLOOKUP($A89,parlvotes_lh!$A$11:$ZZ$200,126,FALSE))=TRUE,"",IF(VLOOKUP($A89,parlvotes_lh!$A$11:$ZZ$200,126,FALSE)=0,"",VLOOKUP($A89,parlvotes_lh!$A$11:$ZZ$200,126,FALSE)))</f>
        <v/>
      </c>
      <c r="Q89" s="170" t="str">
        <f>IF(ISERROR(VLOOKUP($A89,parlvotes_lh!$A$11:$ZZ$200,146,FALSE))=TRUE,"",IF(VLOOKUP($A89,parlvotes_lh!$A$11:$ZZ$200,146,FALSE)=0,"",VLOOKUP($A89,parlvotes_lh!$A$11:$ZZ$200,146,FALSE)))</f>
        <v/>
      </c>
      <c r="R89" s="170" t="str">
        <f>IF(ISERROR(VLOOKUP($A89,parlvotes_lh!$A$11:$ZZ$200,166,FALSE))=TRUE,"",IF(VLOOKUP($A89,parlvotes_lh!$A$11:$ZZ$200,166,FALSE)=0,"",VLOOKUP($A89,parlvotes_lh!$A$11:$ZZ$200,166,FALSE)))</f>
        <v/>
      </c>
      <c r="S89" s="170" t="str">
        <f>IF(ISERROR(VLOOKUP($A89,parlvotes_lh!$A$11:$ZZ$200,186,FALSE))=TRUE,"",IF(VLOOKUP($A89,parlvotes_lh!$A$11:$ZZ$200,186,FALSE)=0,"",VLOOKUP($A89,parlvotes_lh!$A$11:$ZZ$200,186,FALSE)))</f>
        <v/>
      </c>
      <c r="T89" s="170" t="str">
        <f>IF(ISERROR(VLOOKUP($A89,parlvotes_lh!$A$11:$ZZ$200,206,FALSE))=TRUE,"",IF(VLOOKUP($A89,parlvotes_lh!$A$11:$ZZ$200,206,FALSE)=0,"",VLOOKUP($A89,parlvotes_lh!$A$11:$ZZ$200,206,FALSE)))</f>
        <v/>
      </c>
      <c r="U89" s="170" t="str">
        <f>IF(ISERROR(VLOOKUP($A89,parlvotes_lh!$A$11:$ZZ$200,226,FALSE))=TRUE,"",IF(VLOOKUP($A89,parlvotes_lh!$A$11:$ZZ$200,226,FALSE)=0,"",VLOOKUP($A89,parlvotes_lh!$A$11:$ZZ$200,226,FALSE)))</f>
        <v/>
      </c>
      <c r="V89" s="170" t="str">
        <f>IF(ISERROR(VLOOKUP($A89,parlvotes_lh!$A$11:$ZZ$200,246,FALSE))=TRUE,"",IF(VLOOKUP($A89,parlvotes_lh!$A$11:$ZZ$200,246,FALSE)=0,"",VLOOKUP($A89,parlvotes_lh!$A$11:$ZZ$200,246,FALSE)))</f>
        <v/>
      </c>
      <c r="W89" s="170" t="str">
        <f>IF(ISERROR(VLOOKUP($A89,parlvotes_lh!$A$11:$ZZ$200,266,FALSE))=TRUE,"",IF(VLOOKUP($A89,parlvotes_lh!$A$11:$ZZ$200,266,FALSE)=0,"",VLOOKUP($A89,parlvotes_lh!$A$11:$ZZ$200,266,FALSE)))</f>
        <v/>
      </c>
      <c r="X89" s="170" t="str">
        <f>IF(ISERROR(VLOOKUP($A89,parlvotes_lh!$A$11:$ZZ$200,286,FALSE))=TRUE,"",IF(VLOOKUP($A89,parlvotes_lh!$A$11:$ZZ$200,286,FALSE)=0,"",VLOOKUP($A89,parlvotes_lh!$A$11:$ZZ$200,286,FALSE)))</f>
        <v/>
      </c>
      <c r="Y89" s="170" t="str">
        <f>IF(ISERROR(VLOOKUP($A89,parlvotes_lh!$A$11:$ZZ$200,306,FALSE))=TRUE,"",IF(VLOOKUP($A89,parlvotes_lh!$A$11:$ZZ$200,306,FALSE)=0,"",VLOOKUP($A89,parlvotes_lh!$A$11:$ZZ$200,306,FALSE)))</f>
        <v/>
      </c>
      <c r="Z89" s="170" t="str">
        <f>IF(ISERROR(VLOOKUP($A89,parlvotes_lh!$A$11:$ZZ$200,326,FALSE))=TRUE,"",IF(VLOOKUP($A89,parlvotes_lh!$A$11:$ZZ$200,326,FALSE)=0,"",VLOOKUP($A89,parlvotes_lh!$A$11:$ZZ$200,326,FALSE)))</f>
        <v/>
      </c>
      <c r="AA89" s="170" t="str">
        <f>IF(ISERROR(VLOOKUP($A89,parlvotes_lh!$A$11:$ZZ$200,346,FALSE))=TRUE,"",IF(VLOOKUP($A89,parlvotes_lh!$A$11:$ZZ$200,346,FALSE)=0,"",VLOOKUP($A89,parlvotes_lh!$A$11:$ZZ$200,346,FALSE)))</f>
        <v/>
      </c>
      <c r="AB89" s="170" t="str">
        <f>IF(ISERROR(VLOOKUP($A89,parlvotes_lh!$A$11:$ZZ$200,366,FALSE))=TRUE,"",IF(VLOOKUP($A89,parlvotes_lh!$A$11:$ZZ$200,366,FALSE)=0,"",VLOOKUP($A89,parlvotes_lh!$A$11:$ZZ$200,366,FALSE)))</f>
        <v/>
      </c>
      <c r="AC89" s="170" t="str">
        <f>IF(ISERROR(VLOOKUP($A89,parlvotes_lh!$A$11:$ZZ$200,386,FALSE))=TRUE,"",IF(VLOOKUP($A89,parlvotes_lh!$A$11:$ZZ$200,386,FALSE)=0,"",VLOOKUP($A89,parlvotes_lh!$A$11:$ZZ$200,386,FALSE)))</f>
        <v/>
      </c>
    </row>
    <row r="90" spans="1:29" ht="13.5" customHeight="1">
      <c r="A90" s="164" t="str">
        <f>IF(info_parties!A90="","",info_parties!A90)</f>
        <v/>
      </c>
      <c r="B90" s="95" t="str">
        <f>IF(A90="","",MID(info_weblinks!$C$3,32,3))</f>
        <v/>
      </c>
      <c r="C90" s="95" t="str">
        <f>IF(info_parties!G90="","",info_parties!G90)</f>
        <v/>
      </c>
      <c r="D90" s="95" t="str">
        <f>IF(info_parties!K90="","",info_parties!K90)</f>
        <v/>
      </c>
      <c r="E90" s="95" t="str">
        <f>IF(info_parties!H90="","",info_parties!H90)</f>
        <v/>
      </c>
      <c r="F90" s="165" t="str">
        <f t="shared" si="4"/>
        <v/>
      </c>
      <c r="G90" s="166" t="str">
        <f t="shared" si="5"/>
        <v/>
      </c>
      <c r="H90" s="167" t="str">
        <f t="shared" si="6"/>
        <v/>
      </c>
      <c r="I90" s="168" t="str">
        <f t="shared" si="7"/>
        <v/>
      </c>
      <c r="J90" s="169" t="str">
        <f>IF(ISERROR(VLOOKUP($A90,parlvotes_lh!$A$11:$ZZ$200,6,FALSE))=TRUE,"",IF(VLOOKUP($A90,parlvotes_lh!$A$11:$ZZ$200,6,FALSE)=0,"",VLOOKUP($A90,parlvotes_lh!$A$11:$ZZ$200,6,FALSE)))</f>
        <v/>
      </c>
      <c r="K90" s="169" t="str">
        <f>IF(ISERROR(VLOOKUP($A90,parlvotes_lh!$A$11:$ZZ$200,26,FALSE))=TRUE,"",IF(VLOOKUP($A90,parlvotes_lh!$A$11:$ZZ$200,26,FALSE)=0,"",VLOOKUP($A90,parlvotes_lh!$A$11:$ZZ$200,26,FALSE)))</f>
        <v/>
      </c>
      <c r="L90" s="169" t="str">
        <f>IF(ISERROR(VLOOKUP($A90,parlvotes_lh!$A$11:$ZZ$200,46,FALSE))=TRUE,"",IF(VLOOKUP($A90,parlvotes_lh!$A$11:$ZZ$200,46,FALSE)=0,"",VLOOKUP($A90,parlvotes_lh!$A$11:$ZZ$200,46,FALSE)))</f>
        <v/>
      </c>
      <c r="M90" s="169" t="str">
        <f>IF(ISERROR(VLOOKUP($A90,parlvotes_lh!$A$11:$ZZ$200,66,FALSE))=TRUE,"",IF(VLOOKUP($A90,parlvotes_lh!$A$11:$ZZ$200,66,FALSE)=0,"",VLOOKUP($A90,parlvotes_lh!$A$11:$ZZ$200,66,FALSE)))</f>
        <v/>
      </c>
      <c r="N90" s="169" t="str">
        <f>IF(ISERROR(VLOOKUP($A90,parlvotes_lh!$A$11:$ZZ$200,86,FALSE))=TRUE,"",IF(VLOOKUP($A90,parlvotes_lh!$A$11:$ZZ$200,86,FALSE)=0,"",VLOOKUP($A90,parlvotes_lh!$A$11:$ZZ$200,86,FALSE)))</f>
        <v/>
      </c>
      <c r="O90" s="169" t="str">
        <f>IF(ISERROR(VLOOKUP($A90,parlvotes_lh!$A$11:$ZZ$200,106,FALSE))=TRUE,"",IF(VLOOKUP($A90,parlvotes_lh!$A$11:$ZZ$200,106,FALSE)=0,"",VLOOKUP($A90,parlvotes_lh!$A$11:$ZZ$200,106,FALSE)))</f>
        <v/>
      </c>
      <c r="P90" s="169" t="str">
        <f>IF(ISERROR(VLOOKUP($A90,parlvotes_lh!$A$11:$ZZ$200,126,FALSE))=TRUE,"",IF(VLOOKUP($A90,parlvotes_lh!$A$11:$ZZ$200,126,FALSE)=0,"",VLOOKUP($A90,parlvotes_lh!$A$11:$ZZ$200,126,FALSE)))</f>
        <v/>
      </c>
      <c r="Q90" s="170" t="str">
        <f>IF(ISERROR(VLOOKUP($A90,parlvotes_lh!$A$11:$ZZ$200,146,FALSE))=TRUE,"",IF(VLOOKUP($A90,parlvotes_lh!$A$11:$ZZ$200,146,FALSE)=0,"",VLOOKUP($A90,parlvotes_lh!$A$11:$ZZ$200,146,FALSE)))</f>
        <v/>
      </c>
      <c r="R90" s="170" t="str">
        <f>IF(ISERROR(VLOOKUP($A90,parlvotes_lh!$A$11:$ZZ$200,166,FALSE))=TRUE,"",IF(VLOOKUP($A90,parlvotes_lh!$A$11:$ZZ$200,166,FALSE)=0,"",VLOOKUP($A90,parlvotes_lh!$A$11:$ZZ$200,166,FALSE)))</f>
        <v/>
      </c>
      <c r="S90" s="170" t="str">
        <f>IF(ISERROR(VLOOKUP($A90,parlvotes_lh!$A$11:$ZZ$200,186,FALSE))=TRUE,"",IF(VLOOKUP($A90,parlvotes_lh!$A$11:$ZZ$200,186,FALSE)=0,"",VLOOKUP($A90,parlvotes_lh!$A$11:$ZZ$200,186,FALSE)))</f>
        <v/>
      </c>
      <c r="T90" s="170" t="str">
        <f>IF(ISERROR(VLOOKUP($A90,parlvotes_lh!$A$11:$ZZ$200,206,FALSE))=TRUE,"",IF(VLOOKUP($A90,parlvotes_lh!$A$11:$ZZ$200,206,FALSE)=0,"",VLOOKUP($A90,parlvotes_lh!$A$11:$ZZ$200,206,FALSE)))</f>
        <v/>
      </c>
      <c r="U90" s="170" t="str">
        <f>IF(ISERROR(VLOOKUP($A90,parlvotes_lh!$A$11:$ZZ$200,226,FALSE))=TRUE,"",IF(VLOOKUP($A90,parlvotes_lh!$A$11:$ZZ$200,226,FALSE)=0,"",VLOOKUP($A90,parlvotes_lh!$A$11:$ZZ$200,226,FALSE)))</f>
        <v/>
      </c>
      <c r="V90" s="170" t="str">
        <f>IF(ISERROR(VLOOKUP($A90,parlvotes_lh!$A$11:$ZZ$200,246,FALSE))=TRUE,"",IF(VLOOKUP($A90,parlvotes_lh!$A$11:$ZZ$200,246,FALSE)=0,"",VLOOKUP($A90,parlvotes_lh!$A$11:$ZZ$200,246,FALSE)))</f>
        <v/>
      </c>
      <c r="W90" s="170" t="str">
        <f>IF(ISERROR(VLOOKUP($A90,parlvotes_lh!$A$11:$ZZ$200,266,FALSE))=TRUE,"",IF(VLOOKUP($A90,parlvotes_lh!$A$11:$ZZ$200,266,FALSE)=0,"",VLOOKUP($A90,parlvotes_lh!$A$11:$ZZ$200,266,FALSE)))</f>
        <v/>
      </c>
      <c r="X90" s="170" t="str">
        <f>IF(ISERROR(VLOOKUP($A90,parlvotes_lh!$A$11:$ZZ$200,286,FALSE))=TRUE,"",IF(VLOOKUP($A90,parlvotes_lh!$A$11:$ZZ$200,286,FALSE)=0,"",VLOOKUP($A90,parlvotes_lh!$A$11:$ZZ$200,286,FALSE)))</f>
        <v/>
      </c>
      <c r="Y90" s="170" t="str">
        <f>IF(ISERROR(VLOOKUP($A90,parlvotes_lh!$A$11:$ZZ$200,306,FALSE))=TRUE,"",IF(VLOOKUP($A90,parlvotes_lh!$A$11:$ZZ$200,306,FALSE)=0,"",VLOOKUP($A90,parlvotes_lh!$A$11:$ZZ$200,306,FALSE)))</f>
        <v/>
      </c>
      <c r="Z90" s="170" t="str">
        <f>IF(ISERROR(VLOOKUP($A90,parlvotes_lh!$A$11:$ZZ$200,326,FALSE))=TRUE,"",IF(VLOOKUP($A90,parlvotes_lh!$A$11:$ZZ$200,326,FALSE)=0,"",VLOOKUP($A90,parlvotes_lh!$A$11:$ZZ$200,326,FALSE)))</f>
        <v/>
      </c>
      <c r="AA90" s="170" t="str">
        <f>IF(ISERROR(VLOOKUP($A90,parlvotes_lh!$A$11:$ZZ$200,346,FALSE))=TRUE,"",IF(VLOOKUP($A90,parlvotes_lh!$A$11:$ZZ$200,346,FALSE)=0,"",VLOOKUP($A90,parlvotes_lh!$A$11:$ZZ$200,346,FALSE)))</f>
        <v/>
      </c>
      <c r="AB90" s="170" t="str">
        <f>IF(ISERROR(VLOOKUP($A90,parlvotes_lh!$A$11:$ZZ$200,366,FALSE))=TRUE,"",IF(VLOOKUP($A90,parlvotes_lh!$A$11:$ZZ$200,366,FALSE)=0,"",VLOOKUP($A90,parlvotes_lh!$A$11:$ZZ$200,366,FALSE)))</f>
        <v/>
      </c>
      <c r="AC90" s="170" t="str">
        <f>IF(ISERROR(VLOOKUP($A90,parlvotes_lh!$A$11:$ZZ$200,386,FALSE))=TRUE,"",IF(VLOOKUP($A90,parlvotes_lh!$A$11:$ZZ$200,386,FALSE)=0,"",VLOOKUP($A90,parlvotes_lh!$A$11:$ZZ$200,386,FALSE)))</f>
        <v/>
      </c>
    </row>
    <row r="91" spans="1:29" ht="13.5" customHeight="1">
      <c r="A91" s="164" t="str">
        <f>IF(info_parties!A91="","",info_parties!A91)</f>
        <v/>
      </c>
      <c r="B91" s="95" t="str">
        <f>IF(A91="","",MID(info_weblinks!$C$3,32,3))</f>
        <v/>
      </c>
      <c r="C91" s="95" t="str">
        <f>IF(info_parties!G91="","",info_parties!G91)</f>
        <v/>
      </c>
      <c r="D91" s="95" t="str">
        <f>IF(info_parties!K91="","",info_parties!K91)</f>
        <v/>
      </c>
      <c r="E91" s="95" t="str">
        <f>IF(info_parties!H91="","",info_parties!H91)</f>
        <v/>
      </c>
      <c r="F91" s="165" t="str">
        <f t="shared" si="4"/>
        <v/>
      </c>
      <c r="G91" s="166" t="str">
        <f t="shared" si="5"/>
        <v/>
      </c>
      <c r="H91" s="167" t="str">
        <f t="shared" si="6"/>
        <v/>
      </c>
      <c r="I91" s="168" t="str">
        <f t="shared" si="7"/>
        <v/>
      </c>
      <c r="J91" s="169" t="str">
        <f>IF(ISERROR(VLOOKUP($A91,parlvotes_lh!$A$11:$ZZ$200,6,FALSE))=TRUE,"",IF(VLOOKUP($A91,parlvotes_lh!$A$11:$ZZ$200,6,FALSE)=0,"",VLOOKUP($A91,parlvotes_lh!$A$11:$ZZ$200,6,FALSE)))</f>
        <v/>
      </c>
      <c r="K91" s="169" t="str">
        <f>IF(ISERROR(VLOOKUP($A91,parlvotes_lh!$A$11:$ZZ$200,26,FALSE))=TRUE,"",IF(VLOOKUP($A91,parlvotes_lh!$A$11:$ZZ$200,26,FALSE)=0,"",VLOOKUP($A91,parlvotes_lh!$A$11:$ZZ$200,26,FALSE)))</f>
        <v/>
      </c>
      <c r="L91" s="169" t="str">
        <f>IF(ISERROR(VLOOKUP($A91,parlvotes_lh!$A$11:$ZZ$200,46,FALSE))=TRUE,"",IF(VLOOKUP($A91,parlvotes_lh!$A$11:$ZZ$200,46,FALSE)=0,"",VLOOKUP($A91,parlvotes_lh!$A$11:$ZZ$200,46,FALSE)))</f>
        <v/>
      </c>
      <c r="M91" s="169" t="str">
        <f>IF(ISERROR(VLOOKUP($A91,parlvotes_lh!$A$11:$ZZ$200,66,FALSE))=TRUE,"",IF(VLOOKUP($A91,parlvotes_lh!$A$11:$ZZ$200,66,FALSE)=0,"",VLOOKUP($A91,parlvotes_lh!$A$11:$ZZ$200,66,FALSE)))</f>
        <v/>
      </c>
      <c r="N91" s="169" t="str">
        <f>IF(ISERROR(VLOOKUP($A91,parlvotes_lh!$A$11:$ZZ$200,86,FALSE))=TRUE,"",IF(VLOOKUP($A91,parlvotes_lh!$A$11:$ZZ$200,86,FALSE)=0,"",VLOOKUP($A91,parlvotes_lh!$A$11:$ZZ$200,86,FALSE)))</f>
        <v/>
      </c>
      <c r="O91" s="169" t="str">
        <f>IF(ISERROR(VLOOKUP($A91,parlvotes_lh!$A$11:$ZZ$200,106,FALSE))=TRUE,"",IF(VLOOKUP($A91,parlvotes_lh!$A$11:$ZZ$200,106,FALSE)=0,"",VLOOKUP($A91,parlvotes_lh!$A$11:$ZZ$200,106,FALSE)))</f>
        <v/>
      </c>
      <c r="P91" s="169" t="str">
        <f>IF(ISERROR(VLOOKUP($A91,parlvotes_lh!$A$11:$ZZ$200,126,FALSE))=TRUE,"",IF(VLOOKUP($A91,parlvotes_lh!$A$11:$ZZ$200,126,FALSE)=0,"",VLOOKUP($A91,parlvotes_lh!$A$11:$ZZ$200,126,FALSE)))</f>
        <v/>
      </c>
      <c r="Q91" s="170" t="str">
        <f>IF(ISERROR(VLOOKUP($A91,parlvotes_lh!$A$11:$ZZ$200,146,FALSE))=TRUE,"",IF(VLOOKUP($A91,parlvotes_lh!$A$11:$ZZ$200,146,FALSE)=0,"",VLOOKUP($A91,parlvotes_lh!$A$11:$ZZ$200,146,FALSE)))</f>
        <v/>
      </c>
      <c r="R91" s="170" t="str">
        <f>IF(ISERROR(VLOOKUP($A91,parlvotes_lh!$A$11:$ZZ$200,166,FALSE))=TRUE,"",IF(VLOOKUP($A91,parlvotes_lh!$A$11:$ZZ$200,166,FALSE)=0,"",VLOOKUP($A91,parlvotes_lh!$A$11:$ZZ$200,166,FALSE)))</f>
        <v/>
      </c>
      <c r="S91" s="170" t="str">
        <f>IF(ISERROR(VLOOKUP($A91,parlvotes_lh!$A$11:$ZZ$200,186,FALSE))=TRUE,"",IF(VLOOKUP($A91,parlvotes_lh!$A$11:$ZZ$200,186,FALSE)=0,"",VLOOKUP($A91,parlvotes_lh!$A$11:$ZZ$200,186,FALSE)))</f>
        <v/>
      </c>
      <c r="T91" s="170" t="str">
        <f>IF(ISERROR(VLOOKUP($A91,parlvotes_lh!$A$11:$ZZ$200,206,FALSE))=TRUE,"",IF(VLOOKUP($A91,parlvotes_lh!$A$11:$ZZ$200,206,FALSE)=0,"",VLOOKUP($A91,parlvotes_lh!$A$11:$ZZ$200,206,FALSE)))</f>
        <v/>
      </c>
      <c r="U91" s="170" t="str">
        <f>IF(ISERROR(VLOOKUP($A91,parlvotes_lh!$A$11:$ZZ$200,226,FALSE))=TRUE,"",IF(VLOOKUP($A91,parlvotes_lh!$A$11:$ZZ$200,226,FALSE)=0,"",VLOOKUP($A91,parlvotes_lh!$A$11:$ZZ$200,226,FALSE)))</f>
        <v/>
      </c>
      <c r="V91" s="170" t="str">
        <f>IF(ISERROR(VLOOKUP($A91,parlvotes_lh!$A$11:$ZZ$200,246,FALSE))=TRUE,"",IF(VLOOKUP($A91,parlvotes_lh!$A$11:$ZZ$200,246,FALSE)=0,"",VLOOKUP($A91,parlvotes_lh!$A$11:$ZZ$200,246,FALSE)))</f>
        <v/>
      </c>
      <c r="W91" s="170" t="str">
        <f>IF(ISERROR(VLOOKUP($A91,parlvotes_lh!$A$11:$ZZ$200,266,FALSE))=TRUE,"",IF(VLOOKUP($A91,parlvotes_lh!$A$11:$ZZ$200,266,FALSE)=0,"",VLOOKUP($A91,parlvotes_lh!$A$11:$ZZ$200,266,FALSE)))</f>
        <v/>
      </c>
      <c r="X91" s="170" t="str">
        <f>IF(ISERROR(VLOOKUP($A91,parlvotes_lh!$A$11:$ZZ$200,286,FALSE))=TRUE,"",IF(VLOOKUP($A91,parlvotes_lh!$A$11:$ZZ$200,286,FALSE)=0,"",VLOOKUP($A91,parlvotes_lh!$A$11:$ZZ$200,286,FALSE)))</f>
        <v/>
      </c>
      <c r="Y91" s="170" t="str">
        <f>IF(ISERROR(VLOOKUP($A91,parlvotes_lh!$A$11:$ZZ$200,306,FALSE))=TRUE,"",IF(VLOOKUP($A91,parlvotes_lh!$A$11:$ZZ$200,306,FALSE)=0,"",VLOOKUP($A91,parlvotes_lh!$A$11:$ZZ$200,306,FALSE)))</f>
        <v/>
      </c>
      <c r="Z91" s="170" t="str">
        <f>IF(ISERROR(VLOOKUP($A91,parlvotes_lh!$A$11:$ZZ$200,326,FALSE))=TRUE,"",IF(VLOOKUP($A91,parlvotes_lh!$A$11:$ZZ$200,326,FALSE)=0,"",VLOOKUP($A91,parlvotes_lh!$A$11:$ZZ$200,326,FALSE)))</f>
        <v/>
      </c>
      <c r="AA91" s="170" t="str">
        <f>IF(ISERROR(VLOOKUP($A91,parlvotes_lh!$A$11:$ZZ$200,346,FALSE))=TRUE,"",IF(VLOOKUP($A91,parlvotes_lh!$A$11:$ZZ$200,346,FALSE)=0,"",VLOOKUP($A91,parlvotes_lh!$A$11:$ZZ$200,346,FALSE)))</f>
        <v/>
      </c>
      <c r="AB91" s="170" t="str">
        <f>IF(ISERROR(VLOOKUP($A91,parlvotes_lh!$A$11:$ZZ$200,366,FALSE))=TRUE,"",IF(VLOOKUP($A91,parlvotes_lh!$A$11:$ZZ$200,366,FALSE)=0,"",VLOOKUP($A91,parlvotes_lh!$A$11:$ZZ$200,366,FALSE)))</f>
        <v/>
      </c>
      <c r="AC91" s="170" t="str">
        <f>IF(ISERROR(VLOOKUP($A91,parlvotes_lh!$A$11:$ZZ$200,386,FALSE))=TRUE,"",IF(VLOOKUP($A91,parlvotes_lh!$A$11:$ZZ$200,386,FALSE)=0,"",VLOOKUP($A91,parlvotes_lh!$A$11:$ZZ$200,386,FALSE)))</f>
        <v/>
      </c>
    </row>
    <row r="92" spans="1:29" ht="13.5" customHeight="1">
      <c r="A92" s="164" t="str">
        <f>IF(info_parties!A92="","",info_parties!A92)</f>
        <v/>
      </c>
      <c r="B92" s="95" t="str">
        <f>IF(A92="","",MID(info_weblinks!$C$3,32,3))</f>
        <v/>
      </c>
      <c r="C92" s="95" t="str">
        <f>IF(info_parties!G92="","",info_parties!G92)</f>
        <v/>
      </c>
      <c r="D92" s="95" t="str">
        <f>IF(info_parties!K92="","",info_parties!K92)</f>
        <v/>
      </c>
      <c r="E92" s="95" t="str">
        <f>IF(info_parties!H92="","",info_parties!H92)</f>
        <v/>
      </c>
      <c r="F92" s="165" t="str">
        <f t="shared" si="4"/>
        <v/>
      </c>
      <c r="G92" s="166" t="str">
        <f t="shared" si="5"/>
        <v/>
      </c>
      <c r="H92" s="167" t="str">
        <f t="shared" si="6"/>
        <v/>
      </c>
      <c r="I92" s="168" t="str">
        <f t="shared" si="7"/>
        <v/>
      </c>
      <c r="J92" s="169" t="str">
        <f>IF(ISERROR(VLOOKUP($A92,parlvotes_lh!$A$11:$ZZ$200,6,FALSE))=TRUE,"",IF(VLOOKUP($A92,parlvotes_lh!$A$11:$ZZ$200,6,FALSE)=0,"",VLOOKUP($A92,parlvotes_lh!$A$11:$ZZ$200,6,FALSE)))</f>
        <v/>
      </c>
      <c r="K92" s="169" t="str">
        <f>IF(ISERROR(VLOOKUP($A92,parlvotes_lh!$A$11:$ZZ$200,26,FALSE))=TRUE,"",IF(VLOOKUP($A92,parlvotes_lh!$A$11:$ZZ$200,26,FALSE)=0,"",VLOOKUP($A92,parlvotes_lh!$A$11:$ZZ$200,26,FALSE)))</f>
        <v/>
      </c>
      <c r="L92" s="169" t="str">
        <f>IF(ISERROR(VLOOKUP($A92,parlvotes_lh!$A$11:$ZZ$200,46,FALSE))=TRUE,"",IF(VLOOKUP($A92,parlvotes_lh!$A$11:$ZZ$200,46,FALSE)=0,"",VLOOKUP($A92,parlvotes_lh!$A$11:$ZZ$200,46,FALSE)))</f>
        <v/>
      </c>
      <c r="M92" s="169" t="str">
        <f>IF(ISERROR(VLOOKUP($A92,parlvotes_lh!$A$11:$ZZ$200,66,FALSE))=TRUE,"",IF(VLOOKUP($A92,parlvotes_lh!$A$11:$ZZ$200,66,FALSE)=0,"",VLOOKUP($A92,parlvotes_lh!$A$11:$ZZ$200,66,FALSE)))</f>
        <v/>
      </c>
      <c r="N92" s="169" t="str">
        <f>IF(ISERROR(VLOOKUP($A92,parlvotes_lh!$A$11:$ZZ$200,86,FALSE))=TRUE,"",IF(VLOOKUP($A92,parlvotes_lh!$A$11:$ZZ$200,86,FALSE)=0,"",VLOOKUP($A92,parlvotes_lh!$A$11:$ZZ$200,86,FALSE)))</f>
        <v/>
      </c>
      <c r="O92" s="169" t="str">
        <f>IF(ISERROR(VLOOKUP($A92,parlvotes_lh!$A$11:$ZZ$200,106,FALSE))=TRUE,"",IF(VLOOKUP($A92,parlvotes_lh!$A$11:$ZZ$200,106,FALSE)=0,"",VLOOKUP($A92,parlvotes_lh!$A$11:$ZZ$200,106,FALSE)))</f>
        <v/>
      </c>
      <c r="P92" s="169" t="str">
        <f>IF(ISERROR(VLOOKUP($A92,parlvotes_lh!$A$11:$ZZ$200,126,FALSE))=TRUE,"",IF(VLOOKUP($A92,parlvotes_lh!$A$11:$ZZ$200,126,FALSE)=0,"",VLOOKUP($A92,parlvotes_lh!$A$11:$ZZ$200,126,FALSE)))</f>
        <v/>
      </c>
      <c r="Q92" s="170" t="str">
        <f>IF(ISERROR(VLOOKUP($A92,parlvotes_lh!$A$11:$ZZ$200,146,FALSE))=TRUE,"",IF(VLOOKUP($A92,parlvotes_lh!$A$11:$ZZ$200,146,FALSE)=0,"",VLOOKUP($A92,parlvotes_lh!$A$11:$ZZ$200,146,FALSE)))</f>
        <v/>
      </c>
      <c r="R92" s="170" t="str">
        <f>IF(ISERROR(VLOOKUP($A92,parlvotes_lh!$A$11:$ZZ$200,166,FALSE))=TRUE,"",IF(VLOOKUP($A92,parlvotes_lh!$A$11:$ZZ$200,166,FALSE)=0,"",VLOOKUP($A92,parlvotes_lh!$A$11:$ZZ$200,166,FALSE)))</f>
        <v/>
      </c>
      <c r="S92" s="170" t="str">
        <f>IF(ISERROR(VLOOKUP($A92,parlvotes_lh!$A$11:$ZZ$200,186,FALSE))=TRUE,"",IF(VLOOKUP($A92,parlvotes_lh!$A$11:$ZZ$200,186,FALSE)=0,"",VLOOKUP($A92,parlvotes_lh!$A$11:$ZZ$200,186,FALSE)))</f>
        <v/>
      </c>
      <c r="T92" s="170" t="str">
        <f>IF(ISERROR(VLOOKUP($A92,parlvotes_lh!$A$11:$ZZ$200,206,FALSE))=TRUE,"",IF(VLOOKUP($A92,parlvotes_lh!$A$11:$ZZ$200,206,FALSE)=0,"",VLOOKUP($A92,parlvotes_lh!$A$11:$ZZ$200,206,FALSE)))</f>
        <v/>
      </c>
      <c r="U92" s="170" t="str">
        <f>IF(ISERROR(VLOOKUP($A92,parlvotes_lh!$A$11:$ZZ$200,226,FALSE))=TRUE,"",IF(VLOOKUP($A92,parlvotes_lh!$A$11:$ZZ$200,226,FALSE)=0,"",VLOOKUP($A92,parlvotes_lh!$A$11:$ZZ$200,226,FALSE)))</f>
        <v/>
      </c>
      <c r="V92" s="170" t="str">
        <f>IF(ISERROR(VLOOKUP($A92,parlvotes_lh!$A$11:$ZZ$200,246,FALSE))=TRUE,"",IF(VLOOKUP($A92,parlvotes_lh!$A$11:$ZZ$200,246,FALSE)=0,"",VLOOKUP($A92,parlvotes_lh!$A$11:$ZZ$200,246,FALSE)))</f>
        <v/>
      </c>
      <c r="W92" s="170" t="str">
        <f>IF(ISERROR(VLOOKUP($A92,parlvotes_lh!$A$11:$ZZ$200,266,FALSE))=TRUE,"",IF(VLOOKUP($A92,parlvotes_lh!$A$11:$ZZ$200,266,FALSE)=0,"",VLOOKUP($A92,parlvotes_lh!$A$11:$ZZ$200,266,FALSE)))</f>
        <v/>
      </c>
      <c r="X92" s="170" t="str">
        <f>IF(ISERROR(VLOOKUP($A92,parlvotes_lh!$A$11:$ZZ$200,286,FALSE))=TRUE,"",IF(VLOOKUP($A92,parlvotes_lh!$A$11:$ZZ$200,286,FALSE)=0,"",VLOOKUP($A92,parlvotes_lh!$A$11:$ZZ$200,286,FALSE)))</f>
        <v/>
      </c>
      <c r="Y92" s="170" t="str">
        <f>IF(ISERROR(VLOOKUP($A92,parlvotes_lh!$A$11:$ZZ$200,306,FALSE))=TRUE,"",IF(VLOOKUP($A92,parlvotes_lh!$A$11:$ZZ$200,306,FALSE)=0,"",VLOOKUP($A92,parlvotes_lh!$A$11:$ZZ$200,306,FALSE)))</f>
        <v/>
      </c>
      <c r="Z92" s="170" t="str">
        <f>IF(ISERROR(VLOOKUP($A92,parlvotes_lh!$A$11:$ZZ$200,326,FALSE))=TRUE,"",IF(VLOOKUP($A92,parlvotes_lh!$A$11:$ZZ$200,326,FALSE)=0,"",VLOOKUP($A92,parlvotes_lh!$A$11:$ZZ$200,326,FALSE)))</f>
        <v/>
      </c>
      <c r="AA92" s="170" t="str">
        <f>IF(ISERROR(VLOOKUP($A92,parlvotes_lh!$A$11:$ZZ$200,346,FALSE))=TRUE,"",IF(VLOOKUP($A92,parlvotes_lh!$A$11:$ZZ$200,346,FALSE)=0,"",VLOOKUP($A92,parlvotes_lh!$A$11:$ZZ$200,346,FALSE)))</f>
        <v/>
      </c>
      <c r="AB92" s="170" t="str">
        <f>IF(ISERROR(VLOOKUP($A92,parlvotes_lh!$A$11:$ZZ$200,366,FALSE))=TRUE,"",IF(VLOOKUP($A92,parlvotes_lh!$A$11:$ZZ$200,366,FALSE)=0,"",VLOOKUP($A92,parlvotes_lh!$A$11:$ZZ$200,366,FALSE)))</f>
        <v/>
      </c>
      <c r="AC92" s="170" t="str">
        <f>IF(ISERROR(VLOOKUP($A92,parlvotes_lh!$A$11:$ZZ$200,386,FALSE))=TRUE,"",IF(VLOOKUP($A92,parlvotes_lh!$A$11:$ZZ$200,386,FALSE)=0,"",VLOOKUP($A92,parlvotes_lh!$A$11:$ZZ$200,386,FALSE)))</f>
        <v/>
      </c>
    </row>
    <row r="93" spans="1:29" ht="13.5" customHeight="1">
      <c r="A93" s="164" t="str">
        <f>IF(info_parties!A93="","",info_parties!A93)</f>
        <v/>
      </c>
      <c r="B93" s="95" t="str">
        <f>IF(A93="","",MID(info_weblinks!$C$3,32,3))</f>
        <v/>
      </c>
      <c r="C93" s="95" t="str">
        <f>IF(info_parties!G93="","",info_parties!G93)</f>
        <v/>
      </c>
      <c r="D93" s="95" t="str">
        <f>IF(info_parties!K93="","",info_parties!K93)</f>
        <v/>
      </c>
      <c r="E93" s="95" t="str">
        <f>IF(info_parties!H93="","",info_parties!H93)</f>
        <v/>
      </c>
      <c r="F93" s="165" t="str">
        <f t="shared" si="4"/>
        <v/>
      </c>
      <c r="G93" s="166" t="str">
        <f t="shared" si="5"/>
        <v/>
      </c>
      <c r="H93" s="167" t="str">
        <f t="shared" si="6"/>
        <v/>
      </c>
      <c r="I93" s="168" t="str">
        <f t="shared" si="7"/>
        <v/>
      </c>
      <c r="J93" s="169" t="str">
        <f>IF(ISERROR(VLOOKUP($A93,parlvotes_lh!$A$11:$ZZ$200,6,FALSE))=TRUE,"",IF(VLOOKUP($A93,parlvotes_lh!$A$11:$ZZ$200,6,FALSE)=0,"",VLOOKUP($A93,parlvotes_lh!$A$11:$ZZ$200,6,FALSE)))</f>
        <v/>
      </c>
      <c r="K93" s="169" t="str">
        <f>IF(ISERROR(VLOOKUP($A93,parlvotes_lh!$A$11:$ZZ$200,26,FALSE))=TRUE,"",IF(VLOOKUP($A93,parlvotes_lh!$A$11:$ZZ$200,26,FALSE)=0,"",VLOOKUP($A93,parlvotes_lh!$A$11:$ZZ$200,26,FALSE)))</f>
        <v/>
      </c>
      <c r="L93" s="169" t="str">
        <f>IF(ISERROR(VLOOKUP($A93,parlvotes_lh!$A$11:$ZZ$200,46,FALSE))=TRUE,"",IF(VLOOKUP($A93,parlvotes_lh!$A$11:$ZZ$200,46,FALSE)=0,"",VLOOKUP($A93,parlvotes_lh!$A$11:$ZZ$200,46,FALSE)))</f>
        <v/>
      </c>
      <c r="M93" s="169" t="str">
        <f>IF(ISERROR(VLOOKUP($A93,parlvotes_lh!$A$11:$ZZ$200,66,FALSE))=TRUE,"",IF(VLOOKUP($A93,parlvotes_lh!$A$11:$ZZ$200,66,FALSE)=0,"",VLOOKUP($A93,parlvotes_lh!$A$11:$ZZ$200,66,FALSE)))</f>
        <v/>
      </c>
      <c r="N93" s="169" t="str">
        <f>IF(ISERROR(VLOOKUP($A93,parlvotes_lh!$A$11:$ZZ$200,86,FALSE))=TRUE,"",IF(VLOOKUP($A93,parlvotes_lh!$A$11:$ZZ$200,86,FALSE)=0,"",VLOOKUP($A93,parlvotes_lh!$A$11:$ZZ$200,86,FALSE)))</f>
        <v/>
      </c>
      <c r="O93" s="169" t="str">
        <f>IF(ISERROR(VLOOKUP($A93,parlvotes_lh!$A$11:$ZZ$200,106,FALSE))=TRUE,"",IF(VLOOKUP($A93,parlvotes_lh!$A$11:$ZZ$200,106,FALSE)=0,"",VLOOKUP($A93,parlvotes_lh!$A$11:$ZZ$200,106,FALSE)))</f>
        <v/>
      </c>
      <c r="P93" s="169" t="str">
        <f>IF(ISERROR(VLOOKUP($A93,parlvotes_lh!$A$11:$ZZ$200,126,FALSE))=TRUE,"",IF(VLOOKUP($A93,parlvotes_lh!$A$11:$ZZ$200,126,FALSE)=0,"",VLOOKUP($A93,parlvotes_lh!$A$11:$ZZ$200,126,FALSE)))</f>
        <v/>
      </c>
      <c r="Q93" s="170" t="str">
        <f>IF(ISERROR(VLOOKUP($A93,parlvotes_lh!$A$11:$ZZ$200,146,FALSE))=TRUE,"",IF(VLOOKUP($A93,parlvotes_lh!$A$11:$ZZ$200,146,FALSE)=0,"",VLOOKUP($A93,parlvotes_lh!$A$11:$ZZ$200,146,FALSE)))</f>
        <v/>
      </c>
      <c r="R93" s="170" t="str">
        <f>IF(ISERROR(VLOOKUP($A93,parlvotes_lh!$A$11:$ZZ$200,166,FALSE))=TRUE,"",IF(VLOOKUP($A93,parlvotes_lh!$A$11:$ZZ$200,166,FALSE)=0,"",VLOOKUP($A93,parlvotes_lh!$A$11:$ZZ$200,166,FALSE)))</f>
        <v/>
      </c>
      <c r="S93" s="170" t="str">
        <f>IF(ISERROR(VLOOKUP($A93,parlvotes_lh!$A$11:$ZZ$200,186,FALSE))=TRUE,"",IF(VLOOKUP($A93,parlvotes_lh!$A$11:$ZZ$200,186,FALSE)=0,"",VLOOKUP($A93,parlvotes_lh!$A$11:$ZZ$200,186,FALSE)))</f>
        <v/>
      </c>
      <c r="T93" s="170" t="str">
        <f>IF(ISERROR(VLOOKUP($A93,parlvotes_lh!$A$11:$ZZ$200,206,FALSE))=TRUE,"",IF(VLOOKUP($A93,parlvotes_lh!$A$11:$ZZ$200,206,FALSE)=0,"",VLOOKUP($A93,parlvotes_lh!$A$11:$ZZ$200,206,FALSE)))</f>
        <v/>
      </c>
      <c r="U93" s="170" t="str">
        <f>IF(ISERROR(VLOOKUP($A93,parlvotes_lh!$A$11:$ZZ$200,226,FALSE))=TRUE,"",IF(VLOOKUP($A93,parlvotes_lh!$A$11:$ZZ$200,226,FALSE)=0,"",VLOOKUP($A93,parlvotes_lh!$A$11:$ZZ$200,226,FALSE)))</f>
        <v/>
      </c>
      <c r="V93" s="170" t="str">
        <f>IF(ISERROR(VLOOKUP($A93,parlvotes_lh!$A$11:$ZZ$200,246,FALSE))=TRUE,"",IF(VLOOKUP($A93,parlvotes_lh!$A$11:$ZZ$200,246,FALSE)=0,"",VLOOKUP($A93,parlvotes_lh!$A$11:$ZZ$200,246,FALSE)))</f>
        <v/>
      </c>
      <c r="W93" s="170" t="str">
        <f>IF(ISERROR(VLOOKUP($A93,parlvotes_lh!$A$11:$ZZ$200,266,FALSE))=TRUE,"",IF(VLOOKUP($A93,parlvotes_lh!$A$11:$ZZ$200,266,FALSE)=0,"",VLOOKUP($A93,parlvotes_lh!$A$11:$ZZ$200,266,FALSE)))</f>
        <v/>
      </c>
      <c r="X93" s="170" t="str">
        <f>IF(ISERROR(VLOOKUP($A93,parlvotes_lh!$A$11:$ZZ$200,286,FALSE))=TRUE,"",IF(VLOOKUP($A93,parlvotes_lh!$A$11:$ZZ$200,286,FALSE)=0,"",VLOOKUP($A93,parlvotes_lh!$A$11:$ZZ$200,286,FALSE)))</f>
        <v/>
      </c>
      <c r="Y93" s="170" t="str">
        <f>IF(ISERROR(VLOOKUP($A93,parlvotes_lh!$A$11:$ZZ$200,306,FALSE))=TRUE,"",IF(VLOOKUP($A93,parlvotes_lh!$A$11:$ZZ$200,306,FALSE)=0,"",VLOOKUP($A93,parlvotes_lh!$A$11:$ZZ$200,306,FALSE)))</f>
        <v/>
      </c>
      <c r="Z93" s="170" t="str">
        <f>IF(ISERROR(VLOOKUP($A93,parlvotes_lh!$A$11:$ZZ$200,326,FALSE))=TRUE,"",IF(VLOOKUP($A93,parlvotes_lh!$A$11:$ZZ$200,326,FALSE)=0,"",VLOOKUP($A93,parlvotes_lh!$A$11:$ZZ$200,326,FALSE)))</f>
        <v/>
      </c>
      <c r="AA93" s="170" t="str">
        <f>IF(ISERROR(VLOOKUP($A93,parlvotes_lh!$A$11:$ZZ$200,346,FALSE))=TRUE,"",IF(VLOOKUP($A93,parlvotes_lh!$A$11:$ZZ$200,346,FALSE)=0,"",VLOOKUP($A93,parlvotes_lh!$A$11:$ZZ$200,346,FALSE)))</f>
        <v/>
      </c>
      <c r="AB93" s="170" t="str">
        <f>IF(ISERROR(VLOOKUP($A93,parlvotes_lh!$A$11:$ZZ$200,366,FALSE))=TRUE,"",IF(VLOOKUP($A93,parlvotes_lh!$A$11:$ZZ$200,366,FALSE)=0,"",VLOOKUP($A93,parlvotes_lh!$A$11:$ZZ$200,366,FALSE)))</f>
        <v/>
      </c>
      <c r="AC93" s="170" t="str">
        <f>IF(ISERROR(VLOOKUP($A93,parlvotes_lh!$A$11:$ZZ$200,386,FALSE))=TRUE,"",IF(VLOOKUP($A93,parlvotes_lh!$A$11:$ZZ$200,386,FALSE)=0,"",VLOOKUP($A93,parlvotes_lh!$A$11:$ZZ$200,386,FALSE)))</f>
        <v/>
      </c>
    </row>
    <row r="94" spans="1:29" ht="13.5" customHeight="1">
      <c r="A94" s="164" t="str">
        <f>IF(info_parties!A94="","",info_parties!A94)</f>
        <v/>
      </c>
      <c r="B94" s="95" t="str">
        <f>IF(A94="","",MID(info_weblinks!$C$3,32,3))</f>
        <v/>
      </c>
      <c r="C94" s="95" t="str">
        <f>IF(info_parties!G94="","",info_parties!G94)</f>
        <v/>
      </c>
      <c r="D94" s="95" t="str">
        <f>IF(info_parties!K94="","",info_parties!K94)</f>
        <v/>
      </c>
      <c r="E94" s="95" t="str">
        <f>IF(info_parties!H94="","",info_parties!H94)</f>
        <v/>
      </c>
      <c r="F94" s="165" t="str">
        <f t="shared" si="4"/>
        <v/>
      </c>
      <c r="G94" s="166" t="str">
        <f t="shared" si="5"/>
        <v/>
      </c>
      <c r="H94" s="167" t="str">
        <f t="shared" si="6"/>
        <v/>
      </c>
      <c r="I94" s="168" t="str">
        <f t="shared" si="7"/>
        <v/>
      </c>
      <c r="J94" s="169" t="str">
        <f>IF(ISERROR(VLOOKUP($A94,parlvotes_lh!$A$11:$ZZ$200,6,FALSE))=TRUE,"",IF(VLOOKUP($A94,parlvotes_lh!$A$11:$ZZ$200,6,FALSE)=0,"",VLOOKUP($A94,parlvotes_lh!$A$11:$ZZ$200,6,FALSE)))</f>
        <v/>
      </c>
      <c r="K94" s="169" t="str">
        <f>IF(ISERROR(VLOOKUP($A94,parlvotes_lh!$A$11:$ZZ$200,26,FALSE))=TRUE,"",IF(VLOOKUP($A94,parlvotes_lh!$A$11:$ZZ$200,26,FALSE)=0,"",VLOOKUP($A94,parlvotes_lh!$A$11:$ZZ$200,26,FALSE)))</f>
        <v/>
      </c>
      <c r="L94" s="169" t="str">
        <f>IF(ISERROR(VLOOKUP($A94,parlvotes_lh!$A$11:$ZZ$200,46,FALSE))=TRUE,"",IF(VLOOKUP($A94,parlvotes_lh!$A$11:$ZZ$200,46,FALSE)=0,"",VLOOKUP($A94,parlvotes_lh!$A$11:$ZZ$200,46,FALSE)))</f>
        <v/>
      </c>
      <c r="M94" s="169" t="str">
        <f>IF(ISERROR(VLOOKUP($A94,parlvotes_lh!$A$11:$ZZ$200,66,FALSE))=TRUE,"",IF(VLOOKUP($A94,parlvotes_lh!$A$11:$ZZ$200,66,FALSE)=0,"",VLOOKUP($A94,parlvotes_lh!$A$11:$ZZ$200,66,FALSE)))</f>
        <v/>
      </c>
      <c r="N94" s="169" t="str">
        <f>IF(ISERROR(VLOOKUP($A94,parlvotes_lh!$A$11:$ZZ$200,86,FALSE))=TRUE,"",IF(VLOOKUP($A94,parlvotes_lh!$A$11:$ZZ$200,86,FALSE)=0,"",VLOOKUP($A94,parlvotes_lh!$A$11:$ZZ$200,86,FALSE)))</f>
        <v/>
      </c>
      <c r="O94" s="169" t="str">
        <f>IF(ISERROR(VLOOKUP($A94,parlvotes_lh!$A$11:$ZZ$200,106,FALSE))=TRUE,"",IF(VLOOKUP($A94,parlvotes_lh!$A$11:$ZZ$200,106,FALSE)=0,"",VLOOKUP($A94,parlvotes_lh!$A$11:$ZZ$200,106,FALSE)))</f>
        <v/>
      </c>
      <c r="P94" s="169" t="str">
        <f>IF(ISERROR(VLOOKUP($A94,parlvotes_lh!$A$11:$ZZ$200,126,FALSE))=TRUE,"",IF(VLOOKUP($A94,parlvotes_lh!$A$11:$ZZ$200,126,FALSE)=0,"",VLOOKUP($A94,parlvotes_lh!$A$11:$ZZ$200,126,FALSE)))</f>
        <v/>
      </c>
      <c r="Q94" s="170" t="str">
        <f>IF(ISERROR(VLOOKUP($A94,parlvotes_lh!$A$11:$ZZ$200,146,FALSE))=TRUE,"",IF(VLOOKUP($A94,parlvotes_lh!$A$11:$ZZ$200,146,FALSE)=0,"",VLOOKUP($A94,parlvotes_lh!$A$11:$ZZ$200,146,FALSE)))</f>
        <v/>
      </c>
      <c r="R94" s="170" t="str">
        <f>IF(ISERROR(VLOOKUP($A94,parlvotes_lh!$A$11:$ZZ$200,166,FALSE))=TRUE,"",IF(VLOOKUP($A94,parlvotes_lh!$A$11:$ZZ$200,166,FALSE)=0,"",VLOOKUP($A94,parlvotes_lh!$A$11:$ZZ$200,166,FALSE)))</f>
        <v/>
      </c>
      <c r="S94" s="170" t="str">
        <f>IF(ISERROR(VLOOKUP($A94,parlvotes_lh!$A$11:$ZZ$200,186,FALSE))=TRUE,"",IF(VLOOKUP($A94,parlvotes_lh!$A$11:$ZZ$200,186,FALSE)=0,"",VLOOKUP($A94,parlvotes_lh!$A$11:$ZZ$200,186,FALSE)))</f>
        <v/>
      </c>
      <c r="T94" s="170" t="str">
        <f>IF(ISERROR(VLOOKUP($A94,parlvotes_lh!$A$11:$ZZ$200,206,FALSE))=TRUE,"",IF(VLOOKUP($A94,parlvotes_lh!$A$11:$ZZ$200,206,FALSE)=0,"",VLOOKUP($A94,parlvotes_lh!$A$11:$ZZ$200,206,FALSE)))</f>
        <v/>
      </c>
      <c r="U94" s="170" t="str">
        <f>IF(ISERROR(VLOOKUP($A94,parlvotes_lh!$A$11:$ZZ$200,226,FALSE))=TRUE,"",IF(VLOOKUP($A94,parlvotes_lh!$A$11:$ZZ$200,226,FALSE)=0,"",VLOOKUP($A94,parlvotes_lh!$A$11:$ZZ$200,226,FALSE)))</f>
        <v/>
      </c>
      <c r="V94" s="170" t="str">
        <f>IF(ISERROR(VLOOKUP($A94,parlvotes_lh!$A$11:$ZZ$200,246,FALSE))=TRUE,"",IF(VLOOKUP($A94,parlvotes_lh!$A$11:$ZZ$200,246,FALSE)=0,"",VLOOKUP($A94,parlvotes_lh!$A$11:$ZZ$200,246,FALSE)))</f>
        <v/>
      </c>
      <c r="W94" s="170" t="str">
        <f>IF(ISERROR(VLOOKUP($A94,parlvotes_lh!$A$11:$ZZ$200,266,FALSE))=TRUE,"",IF(VLOOKUP($A94,parlvotes_lh!$A$11:$ZZ$200,266,FALSE)=0,"",VLOOKUP($A94,parlvotes_lh!$A$11:$ZZ$200,266,FALSE)))</f>
        <v/>
      </c>
      <c r="X94" s="170" t="str">
        <f>IF(ISERROR(VLOOKUP($A94,parlvotes_lh!$A$11:$ZZ$200,286,FALSE))=TRUE,"",IF(VLOOKUP($A94,parlvotes_lh!$A$11:$ZZ$200,286,FALSE)=0,"",VLOOKUP($A94,parlvotes_lh!$A$11:$ZZ$200,286,FALSE)))</f>
        <v/>
      </c>
      <c r="Y94" s="170" t="str">
        <f>IF(ISERROR(VLOOKUP($A94,parlvotes_lh!$A$11:$ZZ$200,306,FALSE))=TRUE,"",IF(VLOOKUP($A94,parlvotes_lh!$A$11:$ZZ$200,306,FALSE)=0,"",VLOOKUP($A94,parlvotes_lh!$A$11:$ZZ$200,306,FALSE)))</f>
        <v/>
      </c>
      <c r="Z94" s="170" t="str">
        <f>IF(ISERROR(VLOOKUP($A94,parlvotes_lh!$A$11:$ZZ$200,326,FALSE))=TRUE,"",IF(VLOOKUP($A94,parlvotes_lh!$A$11:$ZZ$200,326,FALSE)=0,"",VLOOKUP($A94,parlvotes_lh!$A$11:$ZZ$200,326,FALSE)))</f>
        <v/>
      </c>
      <c r="AA94" s="170" t="str">
        <f>IF(ISERROR(VLOOKUP($A94,parlvotes_lh!$A$11:$ZZ$200,346,FALSE))=TRUE,"",IF(VLOOKUP($A94,parlvotes_lh!$A$11:$ZZ$200,346,FALSE)=0,"",VLOOKUP($A94,parlvotes_lh!$A$11:$ZZ$200,346,FALSE)))</f>
        <v/>
      </c>
      <c r="AB94" s="170" t="str">
        <f>IF(ISERROR(VLOOKUP($A94,parlvotes_lh!$A$11:$ZZ$200,366,FALSE))=TRUE,"",IF(VLOOKUP($A94,parlvotes_lh!$A$11:$ZZ$200,366,FALSE)=0,"",VLOOKUP($A94,parlvotes_lh!$A$11:$ZZ$200,366,FALSE)))</f>
        <v/>
      </c>
      <c r="AC94" s="170" t="str">
        <f>IF(ISERROR(VLOOKUP($A94,parlvotes_lh!$A$11:$ZZ$200,386,FALSE))=TRUE,"",IF(VLOOKUP($A94,parlvotes_lh!$A$11:$ZZ$200,386,FALSE)=0,"",VLOOKUP($A94,parlvotes_lh!$A$11:$ZZ$200,386,FALSE)))</f>
        <v/>
      </c>
    </row>
    <row r="95" spans="1:29" ht="13.5" customHeight="1">
      <c r="A95" s="164" t="str">
        <f>IF(info_parties!A95="","",info_parties!A95)</f>
        <v/>
      </c>
      <c r="B95" s="95" t="str">
        <f>IF(A95="","",MID(info_weblinks!$C$3,32,3))</f>
        <v/>
      </c>
      <c r="C95" s="95" t="str">
        <f>IF(info_parties!G95="","",info_parties!G95)</f>
        <v/>
      </c>
      <c r="D95" s="95" t="str">
        <f>IF(info_parties!K95="","",info_parties!K95)</f>
        <v/>
      </c>
      <c r="E95" s="95" t="str">
        <f>IF(info_parties!H95="","",info_parties!H95)</f>
        <v/>
      </c>
      <c r="F95" s="165" t="str">
        <f t="shared" si="4"/>
        <v/>
      </c>
      <c r="G95" s="166" t="str">
        <f t="shared" si="5"/>
        <v/>
      </c>
      <c r="H95" s="167" t="str">
        <f t="shared" si="6"/>
        <v/>
      </c>
      <c r="I95" s="168" t="str">
        <f t="shared" si="7"/>
        <v/>
      </c>
      <c r="J95" s="169" t="str">
        <f>IF(ISERROR(VLOOKUP($A95,parlvotes_lh!$A$11:$ZZ$200,6,FALSE))=TRUE,"",IF(VLOOKUP($A95,parlvotes_lh!$A$11:$ZZ$200,6,FALSE)=0,"",VLOOKUP($A95,parlvotes_lh!$A$11:$ZZ$200,6,FALSE)))</f>
        <v/>
      </c>
      <c r="K95" s="169" t="str">
        <f>IF(ISERROR(VLOOKUP($A95,parlvotes_lh!$A$11:$ZZ$200,26,FALSE))=TRUE,"",IF(VLOOKUP($A95,parlvotes_lh!$A$11:$ZZ$200,26,FALSE)=0,"",VLOOKUP($A95,parlvotes_lh!$A$11:$ZZ$200,26,FALSE)))</f>
        <v/>
      </c>
      <c r="L95" s="169" t="str">
        <f>IF(ISERROR(VLOOKUP($A95,parlvotes_lh!$A$11:$ZZ$200,46,FALSE))=TRUE,"",IF(VLOOKUP($A95,parlvotes_lh!$A$11:$ZZ$200,46,FALSE)=0,"",VLOOKUP($A95,parlvotes_lh!$A$11:$ZZ$200,46,FALSE)))</f>
        <v/>
      </c>
      <c r="M95" s="169" t="str">
        <f>IF(ISERROR(VLOOKUP($A95,parlvotes_lh!$A$11:$ZZ$200,66,FALSE))=TRUE,"",IF(VLOOKUP($A95,parlvotes_lh!$A$11:$ZZ$200,66,FALSE)=0,"",VLOOKUP($A95,parlvotes_lh!$A$11:$ZZ$200,66,FALSE)))</f>
        <v/>
      </c>
      <c r="N95" s="169" t="str">
        <f>IF(ISERROR(VLOOKUP($A95,parlvotes_lh!$A$11:$ZZ$200,86,FALSE))=TRUE,"",IF(VLOOKUP($A95,parlvotes_lh!$A$11:$ZZ$200,86,FALSE)=0,"",VLOOKUP($A95,parlvotes_lh!$A$11:$ZZ$200,86,FALSE)))</f>
        <v/>
      </c>
      <c r="O95" s="169" t="str">
        <f>IF(ISERROR(VLOOKUP($A95,parlvotes_lh!$A$11:$ZZ$200,106,FALSE))=TRUE,"",IF(VLOOKUP($A95,parlvotes_lh!$A$11:$ZZ$200,106,FALSE)=0,"",VLOOKUP($A95,parlvotes_lh!$A$11:$ZZ$200,106,FALSE)))</f>
        <v/>
      </c>
      <c r="P95" s="169" t="str">
        <f>IF(ISERROR(VLOOKUP($A95,parlvotes_lh!$A$11:$ZZ$200,126,FALSE))=TRUE,"",IF(VLOOKUP($A95,parlvotes_lh!$A$11:$ZZ$200,126,FALSE)=0,"",VLOOKUP($A95,parlvotes_lh!$A$11:$ZZ$200,126,FALSE)))</f>
        <v/>
      </c>
      <c r="Q95" s="170" t="str">
        <f>IF(ISERROR(VLOOKUP($A95,parlvotes_lh!$A$11:$ZZ$200,146,FALSE))=TRUE,"",IF(VLOOKUP($A95,parlvotes_lh!$A$11:$ZZ$200,146,FALSE)=0,"",VLOOKUP($A95,parlvotes_lh!$A$11:$ZZ$200,146,FALSE)))</f>
        <v/>
      </c>
      <c r="R95" s="170" t="str">
        <f>IF(ISERROR(VLOOKUP($A95,parlvotes_lh!$A$11:$ZZ$200,166,FALSE))=TRUE,"",IF(VLOOKUP($A95,parlvotes_lh!$A$11:$ZZ$200,166,FALSE)=0,"",VLOOKUP($A95,parlvotes_lh!$A$11:$ZZ$200,166,FALSE)))</f>
        <v/>
      </c>
      <c r="S95" s="170" t="str">
        <f>IF(ISERROR(VLOOKUP($A95,parlvotes_lh!$A$11:$ZZ$200,186,FALSE))=TRUE,"",IF(VLOOKUP($A95,parlvotes_lh!$A$11:$ZZ$200,186,FALSE)=0,"",VLOOKUP($A95,parlvotes_lh!$A$11:$ZZ$200,186,FALSE)))</f>
        <v/>
      </c>
      <c r="T95" s="170" t="str">
        <f>IF(ISERROR(VLOOKUP($A95,parlvotes_lh!$A$11:$ZZ$200,206,FALSE))=TRUE,"",IF(VLOOKUP($A95,parlvotes_lh!$A$11:$ZZ$200,206,FALSE)=0,"",VLOOKUP($A95,parlvotes_lh!$A$11:$ZZ$200,206,FALSE)))</f>
        <v/>
      </c>
      <c r="U95" s="170" t="str">
        <f>IF(ISERROR(VLOOKUP($A95,parlvotes_lh!$A$11:$ZZ$200,226,FALSE))=TRUE,"",IF(VLOOKUP($A95,parlvotes_lh!$A$11:$ZZ$200,226,FALSE)=0,"",VLOOKUP($A95,parlvotes_lh!$A$11:$ZZ$200,226,FALSE)))</f>
        <v/>
      </c>
      <c r="V95" s="170" t="str">
        <f>IF(ISERROR(VLOOKUP($A95,parlvotes_lh!$A$11:$ZZ$200,246,FALSE))=TRUE,"",IF(VLOOKUP($A95,parlvotes_lh!$A$11:$ZZ$200,246,FALSE)=0,"",VLOOKUP($A95,parlvotes_lh!$A$11:$ZZ$200,246,FALSE)))</f>
        <v/>
      </c>
      <c r="W95" s="170" t="str">
        <f>IF(ISERROR(VLOOKUP($A95,parlvotes_lh!$A$11:$ZZ$200,266,FALSE))=TRUE,"",IF(VLOOKUP($A95,parlvotes_lh!$A$11:$ZZ$200,266,FALSE)=0,"",VLOOKUP($A95,parlvotes_lh!$A$11:$ZZ$200,266,FALSE)))</f>
        <v/>
      </c>
      <c r="X95" s="170" t="str">
        <f>IF(ISERROR(VLOOKUP($A95,parlvotes_lh!$A$11:$ZZ$200,286,FALSE))=TRUE,"",IF(VLOOKUP($A95,parlvotes_lh!$A$11:$ZZ$200,286,FALSE)=0,"",VLOOKUP($A95,parlvotes_lh!$A$11:$ZZ$200,286,FALSE)))</f>
        <v/>
      </c>
      <c r="Y95" s="170" t="str">
        <f>IF(ISERROR(VLOOKUP($A95,parlvotes_lh!$A$11:$ZZ$200,306,FALSE))=TRUE,"",IF(VLOOKUP($A95,parlvotes_lh!$A$11:$ZZ$200,306,FALSE)=0,"",VLOOKUP($A95,parlvotes_lh!$A$11:$ZZ$200,306,FALSE)))</f>
        <v/>
      </c>
      <c r="Z95" s="170" t="str">
        <f>IF(ISERROR(VLOOKUP($A95,parlvotes_lh!$A$11:$ZZ$200,326,FALSE))=TRUE,"",IF(VLOOKUP($A95,parlvotes_lh!$A$11:$ZZ$200,326,FALSE)=0,"",VLOOKUP($A95,parlvotes_lh!$A$11:$ZZ$200,326,FALSE)))</f>
        <v/>
      </c>
      <c r="AA95" s="170" t="str">
        <f>IF(ISERROR(VLOOKUP($A95,parlvotes_lh!$A$11:$ZZ$200,346,FALSE))=TRUE,"",IF(VLOOKUP($A95,parlvotes_lh!$A$11:$ZZ$200,346,FALSE)=0,"",VLOOKUP($A95,parlvotes_lh!$A$11:$ZZ$200,346,FALSE)))</f>
        <v/>
      </c>
      <c r="AB95" s="170" t="str">
        <f>IF(ISERROR(VLOOKUP($A95,parlvotes_lh!$A$11:$ZZ$200,366,FALSE))=TRUE,"",IF(VLOOKUP($A95,parlvotes_lh!$A$11:$ZZ$200,366,FALSE)=0,"",VLOOKUP($A95,parlvotes_lh!$A$11:$ZZ$200,366,FALSE)))</f>
        <v/>
      </c>
      <c r="AC95" s="170" t="str">
        <f>IF(ISERROR(VLOOKUP($A95,parlvotes_lh!$A$11:$ZZ$200,386,FALSE))=TRUE,"",IF(VLOOKUP($A95,parlvotes_lh!$A$11:$ZZ$200,386,FALSE)=0,"",VLOOKUP($A95,parlvotes_lh!$A$11:$ZZ$200,386,FALSE)))</f>
        <v/>
      </c>
    </row>
    <row r="96" spans="1:29" ht="13.5" customHeight="1">
      <c r="A96" s="164" t="str">
        <f>IF(info_parties!A96="","",info_parties!A96)</f>
        <v/>
      </c>
      <c r="B96" s="95" t="str">
        <f>IF(A96="","",MID(info_weblinks!$C$3,32,3))</f>
        <v/>
      </c>
      <c r="C96" s="95" t="str">
        <f>IF(info_parties!G96="","",info_parties!G96)</f>
        <v/>
      </c>
      <c r="D96" s="95" t="str">
        <f>IF(info_parties!K96="","",info_parties!K96)</f>
        <v/>
      </c>
      <c r="E96" s="95" t="str">
        <f>IF(info_parties!H96="","",info_parties!H96)</f>
        <v/>
      </c>
      <c r="F96" s="165" t="str">
        <f t="shared" si="4"/>
        <v/>
      </c>
      <c r="G96" s="166" t="str">
        <f t="shared" si="5"/>
        <v/>
      </c>
      <c r="H96" s="167" t="str">
        <f t="shared" si="6"/>
        <v/>
      </c>
      <c r="I96" s="168" t="str">
        <f t="shared" si="7"/>
        <v/>
      </c>
      <c r="J96" s="169" t="str">
        <f>IF(ISERROR(VLOOKUP($A96,parlvotes_lh!$A$11:$ZZ$200,6,FALSE))=TRUE,"",IF(VLOOKUP($A96,parlvotes_lh!$A$11:$ZZ$200,6,FALSE)=0,"",VLOOKUP($A96,parlvotes_lh!$A$11:$ZZ$200,6,FALSE)))</f>
        <v/>
      </c>
      <c r="K96" s="169" t="str">
        <f>IF(ISERROR(VLOOKUP($A96,parlvotes_lh!$A$11:$ZZ$200,26,FALSE))=TRUE,"",IF(VLOOKUP($A96,parlvotes_lh!$A$11:$ZZ$200,26,FALSE)=0,"",VLOOKUP($A96,parlvotes_lh!$A$11:$ZZ$200,26,FALSE)))</f>
        <v/>
      </c>
      <c r="L96" s="169" t="str">
        <f>IF(ISERROR(VLOOKUP($A96,parlvotes_lh!$A$11:$ZZ$200,46,FALSE))=TRUE,"",IF(VLOOKUP($A96,parlvotes_lh!$A$11:$ZZ$200,46,FALSE)=0,"",VLOOKUP($A96,parlvotes_lh!$A$11:$ZZ$200,46,FALSE)))</f>
        <v/>
      </c>
      <c r="M96" s="169" t="str">
        <f>IF(ISERROR(VLOOKUP($A96,parlvotes_lh!$A$11:$ZZ$200,66,FALSE))=TRUE,"",IF(VLOOKUP($A96,parlvotes_lh!$A$11:$ZZ$200,66,FALSE)=0,"",VLOOKUP($A96,parlvotes_lh!$A$11:$ZZ$200,66,FALSE)))</f>
        <v/>
      </c>
      <c r="N96" s="169" t="str">
        <f>IF(ISERROR(VLOOKUP($A96,parlvotes_lh!$A$11:$ZZ$200,86,FALSE))=TRUE,"",IF(VLOOKUP($A96,parlvotes_lh!$A$11:$ZZ$200,86,FALSE)=0,"",VLOOKUP($A96,parlvotes_lh!$A$11:$ZZ$200,86,FALSE)))</f>
        <v/>
      </c>
      <c r="O96" s="169" t="str">
        <f>IF(ISERROR(VLOOKUP($A96,parlvotes_lh!$A$11:$ZZ$200,106,FALSE))=TRUE,"",IF(VLOOKUP($A96,parlvotes_lh!$A$11:$ZZ$200,106,FALSE)=0,"",VLOOKUP($A96,parlvotes_lh!$A$11:$ZZ$200,106,FALSE)))</f>
        <v/>
      </c>
      <c r="P96" s="169" t="str">
        <f>IF(ISERROR(VLOOKUP($A96,parlvotes_lh!$A$11:$ZZ$200,126,FALSE))=TRUE,"",IF(VLOOKUP($A96,parlvotes_lh!$A$11:$ZZ$200,126,FALSE)=0,"",VLOOKUP($A96,parlvotes_lh!$A$11:$ZZ$200,126,FALSE)))</f>
        <v/>
      </c>
      <c r="Q96" s="170" t="str">
        <f>IF(ISERROR(VLOOKUP($A96,parlvotes_lh!$A$11:$ZZ$200,146,FALSE))=TRUE,"",IF(VLOOKUP($A96,parlvotes_lh!$A$11:$ZZ$200,146,FALSE)=0,"",VLOOKUP($A96,parlvotes_lh!$A$11:$ZZ$200,146,FALSE)))</f>
        <v/>
      </c>
      <c r="R96" s="170" t="str">
        <f>IF(ISERROR(VLOOKUP($A96,parlvotes_lh!$A$11:$ZZ$200,166,FALSE))=TRUE,"",IF(VLOOKUP($A96,parlvotes_lh!$A$11:$ZZ$200,166,FALSE)=0,"",VLOOKUP($A96,parlvotes_lh!$A$11:$ZZ$200,166,FALSE)))</f>
        <v/>
      </c>
      <c r="S96" s="170" t="str">
        <f>IF(ISERROR(VLOOKUP($A96,parlvotes_lh!$A$11:$ZZ$200,186,FALSE))=TRUE,"",IF(VLOOKUP($A96,parlvotes_lh!$A$11:$ZZ$200,186,FALSE)=0,"",VLOOKUP($A96,parlvotes_lh!$A$11:$ZZ$200,186,FALSE)))</f>
        <v/>
      </c>
      <c r="T96" s="170" t="str">
        <f>IF(ISERROR(VLOOKUP($A96,parlvotes_lh!$A$11:$ZZ$200,206,FALSE))=TRUE,"",IF(VLOOKUP($A96,parlvotes_lh!$A$11:$ZZ$200,206,FALSE)=0,"",VLOOKUP($A96,parlvotes_lh!$A$11:$ZZ$200,206,FALSE)))</f>
        <v/>
      </c>
      <c r="U96" s="170" t="str">
        <f>IF(ISERROR(VLOOKUP($A96,parlvotes_lh!$A$11:$ZZ$200,226,FALSE))=TRUE,"",IF(VLOOKUP($A96,parlvotes_lh!$A$11:$ZZ$200,226,FALSE)=0,"",VLOOKUP($A96,parlvotes_lh!$A$11:$ZZ$200,226,FALSE)))</f>
        <v/>
      </c>
      <c r="V96" s="170" t="str">
        <f>IF(ISERROR(VLOOKUP($A96,parlvotes_lh!$A$11:$ZZ$200,246,FALSE))=TRUE,"",IF(VLOOKUP($A96,parlvotes_lh!$A$11:$ZZ$200,246,FALSE)=0,"",VLOOKUP($A96,parlvotes_lh!$A$11:$ZZ$200,246,FALSE)))</f>
        <v/>
      </c>
      <c r="W96" s="170" t="str">
        <f>IF(ISERROR(VLOOKUP($A96,parlvotes_lh!$A$11:$ZZ$200,266,FALSE))=TRUE,"",IF(VLOOKUP($A96,parlvotes_lh!$A$11:$ZZ$200,266,FALSE)=0,"",VLOOKUP($A96,parlvotes_lh!$A$11:$ZZ$200,266,FALSE)))</f>
        <v/>
      </c>
      <c r="X96" s="170" t="str">
        <f>IF(ISERROR(VLOOKUP($A96,parlvotes_lh!$A$11:$ZZ$200,286,FALSE))=TRUE,"",IF(VLOOKUP($A96,parlvotes_lh!$A$11:$ZZ$200,286,FALSE)=0,"",VLOOKUP($A96,parlvotes_lh!$A$11:$ZZ$200,286,FALSE)))</f>
        <v/>
      </c>
      <c r="Y96" s="170" t="str">
        <f>IF(ISERROR(VLOOKUP($A96,parlvotes_lh!$A$11:$ZZ$200,306,FALSE))=TRUE,"",IF(VLOOKUP($A96,parlvotes_lh!$A$11:$ZZ$200,306,FALSE)=0,"",VLOOKUP($A96,parlvotes_lh!$A$11:$ZZ$200,306,FALSE)))</f>
        <v/>
      </c>
      <c r="Z96" s="170" t="str">
        <f>IF(ISERROR(VLOOKUP($A96,parlvotes_lh!$A$11:$ZZ$200,326,FALSE))=TRUE,"",IF(VLOOKUP($A96,parlvotes_lh!$A$11:$ZZ$200,326,FALSE)=0,"",VLOOKUP($A96,parlvotes_lh!$A$11:$ZZ$200,326,FALSE)))</f>
        <v/>
      </c>
      <c r="AA96" s="170" t="str">
        <f>IF(ISERROR(VLOOKUP($A96,parlvotes_lh!$A$11:$ZZ$200,346,FALSE))=TRUE,"",IF(VLOOKUP($A96,parlvotes_lh!$A$11:$ZZ$200,346,FALSE)=0,"",VLOOKUP($A96,parlvotes_lh!$A$11:$ZZ$200,346,FALSE)))</f>
        <v/>
      </c>
      <c r="AB96" s="170" t="str">
        <f>IF(ISERROR(VLOOKUP($A96,parlvotes_lh!$A$11:$ZZ$200,366,FALSE))=TRUE,"",IF(VLOOKUP($A96,parlvotes_lh!$A$11:$ZZ$200,366,FALSE)=0,"",VLOOKUP($A96,parlvotes_lh!$A$11:$ZZ$200,366,FALSE)))</f>
        <v/>
      </c>
      <c r="AC96" s="170" t="str">
        <f>IF(ISERROR(VLOOKUP($A96,parlvotes_lh!$A$11:$ZZ$200,386,FALSE))=TRUE,"",IF(VLOOKUP($A96,parlvotes_lh!$A$11:$ZZ$200,386,FALSE)=0,"",VLOOKUP($A96,parlvotes_lh!$A$11:$ZZ$200,386,FALSE)))</f>
        <v/>
      </c>
    </row>
    <row r="97" spans="1:29" ht="13.5" customHeight="1">
      <c r="A97" s="164" t="str">
        <f>IF(info_parties!A97="","",info_parties!A97)</f>
        <v/>
      </c>
      <c r="B97" s="95" t="str">
        <f>IF(A97="","",MID(info_weblinks!$C$3,32,3))</f>
        <v/>
      </c>
      <c r="C97" s="95" t="str">
        <f>IF(info_parties!G97="","",info_parties!G97)</f>
        <v/>
      </c>
      <c r="D97" s="95" t="str">
        <f>IF(info_parties!K97="","",info_parties!K97)</f>
        <v/>
      </c>
      <c r="E97" s="95" t="str">
        <f>IF(info_parties!H97="","",info_parties!H97)</f>
        <v/>
      </c>
      <c r="F97" s="165" t="str">
        <f t="shared" si="4"/>
        <v/>
      </c>
      <c r="G97" s="166" t="str">
        <f t="shared" si="5"/>
        <v/>
      </c>
      <c r="H97" s="167" t="str">
        <f t="shared" si="6"/>
        <v/>
      </c>
      <c r="I97" s="168" t="str">
        <f t="shared" si="7"/>
        <v/>
      </c>
      <c r="J97" s="169" t="str">
        <f>IF(ISERROR(VLOOKUP($A97,parlvotes_lh!$A$11:$ZZ$200,6,FALSE))=TRUE,"",IF(VLOOKUP($A97,parlvotes_lh!$A$11:$ZZ$200,6,FALSE)=0,"",VLOOKUP($A97,parlvotes_lh!$A$11:$ZZ$200,6,FALSE)))</f>
        <v/>
      </c>
      <c r="K97" s="169" t="str">
        <f>IF(ISERROR(VLOOKUP($A97,parlvotes_lh!$A$11:$ZZ$200,26,FALSE))=TRUE,"",IF(VLOOKUP($A97,parlvotes_lh!$A$11:$ZZ$200,26,FALSE)=0,"",VLOOKUP($A97,parlvotes_lh!$A$11:$ZZ$200,26,FALSE)))</f>
        <v/>
      </c>
      <c r="L97" s="169" t="str">
        <f>IF(ISERROR(VLOOKUP($A97,parlvotes_lh!$A$11:$ZZ$200,46,FALSE))=TRUE,"",IF(VLOOKUP($A97,parlvotes_lh!$A$11:$ZZ$200,46,FALSE)=0,"",VLOOKUP($A97,parlvotes_lh!$A$11:$ZZ$200,46,FALSE)))</f>
        <v/>
      </c>
      <c r="M97" s="169" t="str">
        <f>IF(ISERROR(VLOOKUP($A97,parlvotes_lh!$A$11:$ZZ$200,66,FALSE))=TRUE,"",IF(VLOOKUP($A97,parlvotes_lh!$A$11:$ZZ$200,66,FALSE)=0,"",VLOOKUP($A97,parlvotes_lh!$A$11:$ZZ$200,66,FALSE)))</f>
        <v/>
      </c>
      <c r="N97" s="169" t="str">
        <f>IF(ISERROR(VLOOKUP($A97,parlvotes_lh!$A$11:$ZZ$200,86,FALSE))=TRUE,"",IF(VLOOKUP($A97,parlvotes_lh!$A$11:$ZZ$200,86,FALSE)=0,"",VLOOKUP($A97,parlvotes_lh!$A$11:$ZZ$200,86,FALSE)))</f>
        <v/>
      </c>
      <c r="O97" s="169" t="str">
        <f>IF(ISERROR(VLOOKUP($A97,parlvotes_lh!$A$11:$ZZ$200,106,FALSE))=TRUE,"",IF(VLOOKUP($A97,parlvotes_lh!$A$11:$ZZ$200,106,FALSE)=0,"",VLOOKUP($A97,parlvotes_lh!$A$11:$ZZ$200,106,FALSE)))</f>
        <v/>
      </c>
      <c r="P97" s="169" t="str">
        <f>IF(ISERROR(VLOOKUP($A97,parlvotes_lh!$A$11:$ZZ$200,126,FALSE))=TRUE,"",IF(VLOOKUP($A97,parlvotes_lh!$A$11:$ZZ$200,126,FALSE)=0,"",VLOOKUP($A97,parlvotes_lh!$A$11:$ZZ$200,126,FALSE)))</f>
        <v/>
      </c>
      <c r="Q97" s="170" t="str">
        <f>IF(ISERROR(VLOOKUP($A97,parlvotes_lh!$A$11:$ZZ$200,146,FALSE))=TRUE,"",IF(VLOOKUP($A97,parlvotes_lh!$A$11:$ZZ$200,146,FALSE)=0,"",VLOOKUP($A97,parlvotes_lh!$A$11:$ZZ$200,146,FALSE)))</f>
        <v/>
      </c>
      <c r="R97" s="170" t="str">
        <f>IF(ISERROR(VLOOKUP($A97,parlvotes_lh!$A$11:$ZZ$200,166,FALSE))=TRUE,"",IF(VLOOKUP($A97,parlvotes_lh!$A$11:$ZZ$200,166,FALSE)=0,"",VLOOKUP($A97,parlvotes_lh!$A$11:$ZZ$200,166,FALSE)))</f>
        <v/>
      </c>
      <c r="S97" s="170" t="str">
        <f>IF(ISERROR(VLOOKUP($A97,parlvotes_lh!$A$11:$ZZ$200,186,FALSE))=TRUE,"",IF(VLOOKUP($A97,parlvotes_lh!$A$11:$ZZ$200,186,FALSE)=0,"",VLOOKUP($A97,parlvotes_lh!$A$11:$ZZ$200,186,FALSE)))</f>
        <v/>
      </c>
      <c r="T97" s="170" t="str">
        <f>IF(ISERROR(VLOOKUP($A97,parlvotes_lh!$A$11:$ZZ$200,206,FALSE))=TRUE,"",IF(VLOOKUP($A97,parlvotes_lh!$A$11:$ZZ$200,206,FALSE)=0,"",VLOOKUP($A97,parlvotes_lh!$A$11:$ZZ$200,206,FALSE)))</f>
        <v/>
      </c>
      <c r="U97" s="170" t="str">
        <f>IF(ISERROR(VLOOKUP($A97,parlvotes_lh!$A$11:$ZZ$200,226,FALSE))=TRUE,"",IF(VLOOKUP($A97,parlvotes_lh!$A$11:$ZZ$200,226,FALSE)=0,"",VLOOKUP($A97,parlvotes_lh!$A$11:$ZZ$200,226,FALSE)))</f>
        <v/>
      </c>
      <c r="V97" s="170" t="str">
        <f>IF(ISERROR(VLOOKUP($A97,parlvotes_lh!$A$11:$ZZ$200,246,FALSE))=TRUE,"",IF(VLOOKUP($A97,parlvotes_lh!$A$11:$ZZ$200,246,FALSE)=0,"",VLOOKUP($A97,parlvotes_lh!$A$11:$ZZ$200,246,FALSE)))</f>
        <v/>
      </c>
      <c r="W97" s="170" t="str">
        <f>IF(ISERROR(VLOOKUP($A97,parlvotes_lh!$A$11:$ZZ$200,266,FALSE))=TRUE,"",IF(VLOOKUP($A97,parlvotes_lh!$A$11:$ZZ$200,266,FALSE)=0,"",VLOOKUP($A97,parlvotes_lh!$A$11:$ZZ$200,266,FALSE)))</f>
        <v/>
      </c>
      <c r="X97" s="170" t="str">
        <f>IF(ISERROR(VLOOKUP($A97,parlvotes_lh!$A$11:$ZZ$200,286,FALSE))=TRUE,"",IF(VLOOKUP($A97,parlvotes_lh!$A$11:$ZZ$200,286,FALSE)=0,"",VLOOKUP($A97,parlvotes_lh!$A$11:$ZZ$200,286,FALSE)))</f>
        <v/>
      </c>
      <c r="Y97" s="170" t="str">
        <f>IF(ISERROR(VLOOKUP($A97,parlvotes_lh!$A$11:$ZZ$200,306,FALSE))=TRUE,"",IF(VLOOKUP($A97,parlvotes_lh!$A$11:$ZZ$200,306,FALSE)=0,"",VLOOKUP($A97,parlvotes_lh!$A$11:$ZZ$200,306,FALSE)))</f>
        <v/>
      </c>
      <c r="Z97" s="170" t="str">
        <f>IF(ISERROR(VLOOKUP($A97,parlvotes_lh!$A$11:$ZZ$200,326,FALSE))=TRUE,"",IF(VLOOKUP($A97,parlvotes_lh!$A$11:$ZZ$200,326,FALSE)=0,"",VLOOKUP($A97,parlvotes_lh!$A$11:$ZZ$200,326,FALSE)))</f>
        <v/>
      </c>
      <c r="AA97" s="170" t="str">
        <f>IF(ISERROR(VLOOKUP($A97,parlvotes_lh!$A$11:$ZZ$200,346,FALSE))=TRUE,"",IF(VLOOKUP($A97,parlvotes_lh!$A$11:$ZZ$200,346,FALSE)=0,"",VLOOKUP($A97,parlvotes_lh!$A$11:$ZZ$200,346,FALSE)))</f>
        <v/>
      </c>
      <c r="AB97" s="170" t="str">
        <f>IF(ISERROR(VLOOKUP($A97,parlvotes_lh!$A$11:$ZZ$200,366,FALSE))=TRUE,"",IF(VLOOKUP($A97,parlvotes_lh!$A$11:$ZZ$200,366,FALSE)=0,"",VLOOKUP($A97,parlvotes_lh!$A$11:$ZZ$200,366,FALSE)))</f>
        <v/>
      </c>
      <c r="AC97" s="170" t="str">
        <f>IF(ISERROR(VLOOKUP($A97,parlvotes_lh!$A$11:$ZZ$200,386,FALSE))=TRUE,"",IF(VLOOKUP($A97,parlvotes_lh!$A$11:$ZZ$200,386,FALSE)=0,"",VLOOKUP($A97,parlvotes_lh!$A$11:$ZZ$200,386,FALSE)))</f>
        <v/>
      </c>
    </row>
    <row r="98" spans="1:29" ht="13.5" customHeight="1">
      <c r="A98" s="164" t="str">
        <f>IF(info_parties!A98="","",info_parties!A98)</f>
        <v/>
      </c>
      <c r="B98" s="95" t="str">
        <f>IF(A98="","",MID(info_weblinks!$C$3,32,3))</f>
        <v/>
      </c>
      <c r="C98" s="95" t="str">
        <f>IF(info_parties!G98="","",info_parties!G98)</f>
        <v/>
      </c>
      <c r="D98" s="95" t="str">
        <f>IF(info_parties!K98="","",info_parties!K98)</f>
        <v/>
      </c>
      <c r="E98" s="95" t="str">
        <f>IF(info_parties!H98="","",info_parties!H98)</f>
        <v/>
      </c>
      <c r="F98" s="165" t="str">
        <f t="shared" si="4"/>
        <v/>
      </c>
      <c r="G98" s="166" t="str">
        <f t="shared" si="5"/>
        <v/>
      </c>
      <c r="H98" s="167" t="str">
        <f t="shared" si="6"/>
        <v/>
      </c>
      <c r="I98" s="168" t="str">
        <f t="shared" si="7"/>
        <v/>
      </c>
      <c r="J98" s="169" t="str">
        <f>IF(ISERROR(VLOOKUP($A98,parlvotes_lh!$A$11:$ZZ$200,6,FALSE))=TRUE,"",IF(VLOOKUP($A98,parlvotes_lh!$A$11:$ZZ$200,6,FALSE)=0,"",VLOOKUP($A98,parlvotes_lh!$A$11:$ZZ$200,6,FALSE)))</f>
        <v/>
      </c>
      <c r="K98" s="169" t="str">
        <f>IF(ISERROR(VLOOKUP($A98,parlvotes_lh!$A$11:$ZZ$200,26,FALSE))=TRUE,"",IF(VLOOKUP($A98,parlvotes_lh!$A$11:$ZZ$200,26,FALSE)=0,"",VLOOKUP($A98,parlvotes_lh!$A$11:$ZZ$200,26,FALSE)))</f>
        <v/>
      </c>
      <c r="L98" s="169" t="str">
        <f>IF(ISERROR(VLOOKUP($A98,parlvotes_lh!$A$11:$ZZ$200,46,FALSE))=TRUE,"",IF(VLOOKUP($A98,parlvotes_lh!$A$11:$ZZ$200,46,FALSE)=0,"",VLOOKUP($A98,parlvotes_lh!$A$11:$ZZ$200,46,FALSE)))</f>
        <v/>
      </c>
      <c r="M98" s="169" t="str">
        <f>IF(ISERROR(VLOOKUP($A98,parlvotes_lh!$A$11:$ZZ$200,66,FALSE))=TRUE,"",IF(VLOOKUP($A98,parlvotes_lh!$A$11:$ZZ$200,66,FALSE)=0,"",VLOOKUP($A98,parlvotes_lh!$A$11:$ZZ$200,66,FALSE)))</f>
        <v/>
      </c>
      <c r="N98" s="169" t="str">
        <f>IF(ISERROR(VLOOKUP($A98,parlvotes_lh!$A$11:$ZZ$200,86,FALSE))=TRUE,"",IF(VLOOKUP($A98,parlvotes_lh!$A$11:$ZZ$200,86,FALSE)=0,"",VLOOKUP($A98,parlvotes_lh!$A$11:$ZZ$200,86,FALSE)))</f>
        <v/>
      </c>
      <c r="O98" s="169" t="str">
        <f>IF(ISERROR(VLOOKUP($A98,parlvotes_lh!$A$11:$ZZ$200,106,FALSE))=TRUE,"",IF(VLOOKUP($A98,parlvotes_lh!$A$11:$ZZ$200,106,FALSE)=0,"",VLOOKUP($A98,parlvotes_lh!$A$11:$ZZ$200,106,FALSE)))</f>
        <v/>
      </c>
      <c r="P98" s="169" t="str">
        <f>IF(ISERROR(VLOOKUP($A98,parlvotes_lh!$A$11:$ZZ$200,126,FALSE))=TRUE,"",IF(VLOOKUP($A98,parlvotes_lh!$A$11:$ZZ$200,126,FALSE)=0,"",VLOOKUP($A98,parlvotes_lh!$A$11:$ZZ$200,126,FALSE)))</f>
        <v/>
      </c>
      <c r="Q98" s="170" t="str">
        <f>IF(ISERROR(VLOOKUP($A98,parlvotes_lh!$A$11:$ZZ$200,146,FALSE))=TRUE,"",IF(VLOOKUP($A98,parlvotes_lh!$A$11:$ZZ$200,146,FALSE)=0,"",VLOOKUP($A98,parlvotes_lh!$A$11:$ZZ$200,146,FALSE)))</f>
        <v/>
      </c>
      <c r="R98" s="170" t="str">
        <f>IF(ISERROR(VLOOKUP($A98,parlvotes_lh!$A$11:$ZZ$200,166,FALSE))=TRUE,"",IF(VLOOKUP($A98,parlvotes_lh!$A$11:$ZZ$200,166,FALSE)=0,"",VLOOKUP($A98,parlvotes_lh!$A$11:$ZZ$200,166,FALSE)))</f>
        <v/>
      </c>
      <c r="S98" s="170" t="str">
        <f>IF(ISERROR(VLOOKUP($A98,parlvotes_lh!$A$11:$ZZ$200,186,FALSE))=TRUE,"",IF(VLOOKUP($A98,parlvotes_lh!$A$11:$ZZ$200,186,FALSE)=0,"",VLOOKUP($A98,parlvotes_lh!$A$11:$ZZ$200,186,FALSE)))</f>
        <v/>
      </c>
      <c r="T98" s="170" t="str">
        <f>IF(ISERROR(VLOOKUP($A98,parlvotes_lh!$A$11:$ZZ$200,206,FALSE))=TRUE,"",IF(VLOOKUP($A98,parlvotes_lh!$A$11:$ZZ$200,206,FALSE)=0,"",VLOOKUP($A98,parlvotes_lh!$A$11:$ZZ$200,206,FALSE)))</f>
        <v/>
      </c>
      <c r="U98" s="170" t="str">
        <f>IF(ISERROR(VLOOKUP($A98,parlvotes_lh!$A$11:$ZZ$200,226,FALSE))=TRUE,"",IF(VLOOKUP($A98,parlvotes_lh!$A$11:$ZZ$200,226,FALSE)=0,"",VLOOKUP($A98,parlvotes_lh!$A$11:$ZZ$200,226,FALSE)))</f>
        <v/>
      </c>
      <c r="V98" s="170" t="str">
        <f>IF(ISERROR(VLOOKUP($A98,parlvotes_lh!$A$11:$ZZ$200,246,FALSE))=TRUE,"",IF(VLOOKUP($A98,parlvotes_lh!$A$11:$ZZ$200,246,FALSE)=0,"",VLOOKUP($A98,parlvotes_lh!$A$11:$ZZ$200,246,FALSE)))</f>
        <v/>
      </c>
      <c r="W98" s="170" t="str">
        <f>IF(ISERROR(VLOOKUP($A98,parlvotes_lh!$A$11:$ZZ$200,266,FALSE))=TRUE,"",IF(VLOOKUP($A98,parlvotes_lh!$A$11:$ZZ$200,266,FALSE)=0,"",VLOOKUP($A98,parlvotes_lh!$A$11:$ZZ$200,266,FALSE)))</f>
        <v/>
      </c>
      <c r="X98" s="170" t="str">
        <f>IF(ISERROR(VLOOKUP($A98,parlvotes_lh!$A$11:$ZZ$200,286,FALSE))=TRUE,"",IF(VLOOKUP($A98,parlvotes_lh!$A$11:$ZZ$200,286,FALSE)=0,"",VLOOKUP($A98,parlvotes_lh!$A$11:$ZZ$200,286,FALSE)))</f>
        <v/>
      </c>
      <c r="Y98" s="170" t="str">
        <f>IF(ISERROR(VLOOKUP($A98,parlvotes_lh!$A$11:$ZZ$200,306,FALSE))=TRUE,"",IF(VLOOKUP($A98,parlvotes_lh!$A$11:$ZZ$200,306,FALSE)=0,"",VLOOKUP($A98,parlvotes_lh!$A$11:$ZZ$200,306,FALSE)))</f>
        <v/>
      </c>
      <c r="Z98" s="170" t="str">
        <f>IF(ISERROR(VLOOKUP($A98,parlvotes_lh!$A$11:$ZZ$200,326,FALSE))=TRUE,"",IF(VLOOKUP($A98,parlvotes_lh!$A$11:$ZZ$200,326,FALSE)=0,"",VLOOKUP($A98,parlvotes_lh!$A$11:$ZZ$200,326,FALSE)))</f>
        <v/>
      </c>
      <c r="AA98" s="170" t="str">
        <f>IF(ISERROR(VLOOKUP($A98,parlvotes_lh!$A$11:$ZZ$200,346,FALSE))=TRUE,"",IF(VLOOKUP($A98,parlvotes_lh!$A$11:$ZZ$200,346,FALSE)=0,"",VLOOKUP($A98,parlvotes_lh!$A$11:$ZZ$200,346,FALSE)))</f>
        <v/>
      </c>
      <c r="AB98" s="170" t="str">
        <f>IF(ISERROR(VLOOKUP($A98,parlvotes_lh!$A$11:$ZZ$200,366,FALSE))=TRUE,"",IF(VLOOKUP($A98,parlvotes_lh!$A$11:$ZZ$200,366,FALSE)=0,"",VLOOKUP($A98,parlvotes_lh!$A$11:$ZZ$200,366,FALSE)))</f>
        <v/>
      </c>
      <c r="AC98" s="170" t="str">
        <f>IF(ISERROR(VLOOKUP($A98,parlvotes_lh!$A$11:$ZZ$200,386,FALSE))=TRUE,"",IF(VLOOKUP($A98,parlvotes_lh!$A$11:$ZZ$200,386,FALSE)=0,"",VLOOKUP($A98,parlvotes_lh!$A$11:$ZZ$200,386,FALSE)))</f>
        <v/>
      </c>
    </row>
    <row r="99" spans="1:29" ht="13.5" customHeight="1">
      <c r="A99" s="164" t="str">
        <f>IF(info_parties!A99="","",info_parties!A99)</f>
        <v/>
      </c>
      <c r="B99" s="95" t="str">
        <f>IF(A99="","",MID(info_weblinks!$C$3,32,3))</f>
        <v/>
      </c>
      <c r="C99" s="95" t="str">
        <f>IF(info_parties!G99="","",info_parties!G99)</f>
        <v/>
      </c>
      <c r="D99" s="95" t="str">
        <f>IF(info_parties!K99="","",info_parties!K99)</f>
        <v/>
      </c>
      <c r="E99" s="95" t="str">
        <f>IF(info_parties!H99="","",info_parties!H99)</f>
        <v/>
      </c>
      <c r="F99" s="165" t="str">
        <f t="shared" si="4"/>
        <v/>
      </c>
      <c r="G99" s="166" t="str">
        <f t="shared" si="5"/>
        <v/>
      </c>
      <c r="H99" s="167" t="str">
        <f t="shared" si="6"/>
        <v/>
      </c>
      <c r="I99" s="168" t="str">
        <f t="shared" si="7"/>
        <v/>
      </c>
      <c r="J99" s="169" t="str">
        <f>IF(ISERROR(VLOOKUP($A99,parlvotes_lh!$A$11:$ZZ$200,6,FALSE))=TRUE,"",IF(VLOOKUP($A99,parlvotes_lh!$A$11:$ZZ$200,6,FALSE)=0,"",VLOOKUP($A99,parlvotes_lh!$A$11:$ZZ$200,6,FALSE)))</f>
        <v/>
      </c>
      <c r="K99" s="169" t="str">
        <f>IF(ISERROR(VLOOKUP($A99,parlvotes_lh!$A$11:$ZZ$200,26,FALSE))=TRUE,"",IF(VLOOKUP($A99,parlvotes_lh!$A$11:$ZZ$200,26,FALSE)=0,"",VLOOKUP($A99,parlvotes_lh!$A$11:$ZZ$200,26,FALSE)))</f>
        <v/>
      </c>
      <c r="L99" s="169" t="str">
        <f>IF(ISERROR(VLOOKUP($A99,parlvotes_lh!$A$11:$ZZ$200,46,FALSE))=TRUE,"",IF(VLOOKUP($A99,parlvotes_lh!$A$11:$ZZ$200,46,FALSE)=0,"",VLOOKUP($A99,parlvotes_lh!$A$11:$ZZ$200,46,FALSE)))</f>
        <v/>
      </c>
      <c r="M99" s="169" t="str">
        <f>IF(ISERROR(VLOOKUP($A99,parlvotes_lh!$A$11:$ZZ$200,66,FALSE))=TRUE,"",IF(VLOOKUP($A99,parlvotes_lh!$A$11:$ZZ$200,66,FALSE)=0,"",VLOOKUP($A99,parlvotes_lh!$A$11:$ZZ$200,66,FALSE)))</f>
        <v/>
      </c>
      <c r="N99" s="169" t="str">
        <f>IF(ISERROR(VLOOKUP($A99,parlvotes_lh!$A$11:$ZZ$200,86,FALSE))=TRUE,"",IF(VLOOKUP($A99,parlvotes_lh!$A$11:$ZZ$200,86,FALSE)=0,"",VLOOKUP($A99,parlvotes_lh!$A$11:$ZZ$200,86,FALSE)))</f>
        <v/>
      </c>
      <c r="O99" s="169" t="str">
        <f>IF(ISERROR(VLOOKUP($A99,parlvotes_lh!$A$11:$ZZ$200,106,FALSE))=TRUE,"",IF(VLOOKUP($A99,parlvotes_lh!$A$11:$ZZ$200,106,FALSE)=0,"",VLOOKUP($A99,parlvotes_lh!$A$11:$ZZ$200,106,FALSE)))</f>
        <v/>
      </c>
      <c r="P99" s="169" t="str">
        <f>IF(ISERROR(VLOOKUP($A99,parlvotes_lh!$A$11:$ZZ$200,126,FALSE))=TRUE,"",IF(VLOOKUP($A99,parlvotes_lh!$A$11:$ZZ$200,126,FALSE)=0,"",VLOOKUP($A99,parlvotes_lh!$A$11:$ZZ$200,126,FALSE)))</f>
        <v/>
      </c>
      <c r="Q99" s="170" t="str">
        <f>IF(ISERROR(VLOOKUP($A99,parlvotes_lh!$A$11:$ZZ$200,146,FALSE))=TRUE,"",IF(VLOOKUP($A99,parlvotes_lh!$A$11:$ZZ$200,146,FALSE)=0,"",VLOOKUP($A99,parlvotes_lh!$A$11:$ZZ$200,146,FALSE)))</f>
        <v/>
      </c>
      <c r="R99" s="170" t="str">
        <f>IF(ISERROR(VLOOKUP($A99,parlvotes_lh!$A$11:$ZZ$200,166,FALSE))=TRUE,"",IF(VLOOKUP($A99,parlvotes_lh!$A$11:$ZZ$200,166,FALSE)=0,"",VLOOKUP($A99,parlvotes_lh!$A$11:$ZZ$200,166,FALSE)))</f>
        <v/>
      </c>
      <c r="S99" s="170" t="str">
        <f>IF(ISERROR(VLOOKUP($A99,parlvotes_lh!$A$11:$ZZ$200,186,FALSE))=TRUE,"",IF(VLOOKUP($A99,parlvotes_lh!$A$11:$ZZ$200,186,FALSE)=0,"",VLOOKUP($A99,parlvotes_lh!$A$11:$ZZ$200,186,FALSE)))</f>
        <v/>
      </c>
      <c r="T99" s="170" t="str">
        <f>IF(ISERROR(VLOOKUP($A99,parlvotes_lh!$A$11:$ZZ$200,206,FALSE))=TRUE,"",IF(VLOOKUP($A99,parlvotes_lh!$A$11:$ZZ$200,206,FALSE)=0,"",VLOOKUP($A99,parlvotes_lh!$A$11:$ZZ$200,206,FALSE)))</f>
        <v/>
      </c>
      <c r="U99" s="170" t="str">
        <f>IF(ISERROR(VLOOKUP($A99,parlvotes_lh!$A$11:$ZZ$200,226,FALSE))=TRUE,"",IF(VLOOKUP($A99,parlvotes_lh!$A$11:$ZZ$200,226,FALSE)=0,"",VLOOKUP($A99,parlvotes_lh!$A$11:$ZZ$200,226,FALSE)))</f>
        <v/>
      </c>
      <c r="V99" s="170" t="str">
        <f>IF(ISERROR(VLOOKUP($A99,parlvotes_lh!$A$11:$ZZ$200,246,FALSE))=TRUE,"",IF(VLOOKUP($A99,parlvotes_lh!$A$11:$ZZ$200,246,FALSE)=0,"",VLOOKUP($A99,parlvotes_lh!$A$11:$ZZ$200,246,FALSE)))</f>
        <v/>
      </c>
      <c r="W99" s="170" t="str">
        <f>IF(ISERROR(VLOOKUP($A99,parlvotes_lh!$A$11:$ZZ$200,266,FALSE))=TRUE,"",IF(VLOOKUP($A99,parlvotes_lh!$A$11:$ZZ$200,266,FALSE)=0,"",VLOOKUP($A99,parlvotes_lh!$A$11:$ZZ$200,266,FALSE)))</f>
        <v/>
      </c>
      <c r="X99" s="170" t="str">
        <f>IF(ISERROR(VLOOKUP($A99,parlvotes_lh!$A$11:$ZZ$200,286,FALSE))=TRUE,"",IF(VLOOKUP($A99,parlvotes_lh!$A$11:$ZZ$200,286,FALSE)=0,"",VLOOKUP($A99,parlvotes_lh!$A$11:$ZZ$200,286,FALSE)))</f>
        <v/>
      </c>
      <c r="Y99" s="170" t="str">
        <f>IF(ISERROR(VLOOKUP($A99,parlvotes_lh!$A$11:$ZZ$200,306,FALSE))=TRUE,"",IF(VLOOKUP($A99,parlvotes_lh!$A$11:$ZZ$200,306,FALSE)=0,"",VLOOKUP($A99,parlvotes_lh!$A$11:$ZZ$200,306,FALSE)))</f>
        <v/>
      </c>
      <c r="Z99" s="170" t="str">
        <f>IF(ISERROR(VLOOKUP($A99,parlvotes_lh!$A$11:$ZZ$200,326,FALSE))=TRUE,"",IF(VLOOKUP($A99,parlvotes_lh!$A$11:$ZZ$200,326,FALSE)=0,"",VLOOKUP($A99,parlvotes_lh!$A$11:$ZZ$200,326,FALSE)))</f>
        <v/>
      </c>
      <c r="AA99" s="170" t="str">
        <f>IF(ISERROR(VLOOKUP($A99,parlvotes_lh!$A$11:$ZZ$200,346,FALSE))=TRUE,"",IF(VLOOKUP($A99,parlvotes_lh!$A$11:$ZZ$200,346,FALSE)=0,"",VLOOKUP($A99,parlvotes_lh!$A$11:$ZZ$200,346,FALSE)))</f>
        <v/>
      </c>
      <c r="AB99" s="170" t="str">
        <f>IF(ISERROR(VLOOKUP($A99,parlvotes_lh!$A$11:$ZZ$200,366,FALSE))=TRUE,"",IF(VLOOKUP($A99,parlvotes_lh!$A$11:$ZZ$200,366,FALSE)=0,"",VLOOKUP($A99,parlvotes_lh!$A$11:$ZZ$200,366,FALSE)))</f>
        <v/>
      </c>
      <c r="AC99" s="170" t="str">
        <f>IF(ISERROR(VLOOKUP($A99,parlvotes_lh!$A$11:$ZZ$200,386,FALSE))=TRUE,"",IF(VLOOKUP($A99,parlvotes_lh!$A$11:$ZZ$200,386,FALSE)=0,"",VLOOKUP($A99,parlvotes_lh!$A$11:$ZZ$200,386,FALSE)))</f>
        <v/>
      </c>
    </row>
    <row r="100" spans="1:29" ht="13.5" customHeight="1">
      <c r="A100" s="164" t="str">
        <f>IF(info_parties!A100="","",info_parties!A100)</f>
        <v/>
      </c>
      <c r="B100" s="95" t="str">
        <f>IF(A100="","",MID(info_weblinks!$C$3,32,3))</f>
        <v/>
      </c>
      <c r="C100" s="95" t="str">
        <f>IF(info_parties!G100="","",info_parties!G100)</f>
        <v/>
      </c>
      <c r="D100" s="95" t="str">
        <f>IF(info_parties!K100="","",info_parties!K100)</f>
        <v/>
      </c>
      <c r="E100" s="95" t="str">
        <f>IF(info_parties!H100="","",info_parties!H100)</f>
        <v/>
      </c>
      <c r="F100" s="165" t="str">
        <f t="shared" si="4"/>
        <v/>
      </c>
      <c r="G100" s="166" t="str">
        <f t="shared" si="5"/>
        <v/>
      </c>
      <c r="H100" s="167" t="str">
        <f t="shared" si="6"/>
        <v/>
      </c>
      <c r="I100" s="168" t="str">
        <f t="shared" si="7"/>
        <v/>
      </c>
      <c r="J100" s="169" t="str">
        <f>IF(ISERROR(VLOOKUP($A100,parlvotes_lh!$A$11:$ZZ$200,6,FALSE))=TRUE,"",IF(VLOOKUP($A100,parlvotes_lh!$A$11:$ZZ$200,6,FALSE)=0,"",VLOOKUP($A100,parlvotes_lh!$A$11:$ZZ$200,6,FALSE)))</f>
        <v/>
      </c>
      <c r="K100" s="169" t="str">
        <f>IF(ISERROR(VLOOKUP($A100,parlvotes_lh!$A$11:$ZZ$200,26,FALSE))=TRUE,"",IF(VLOOKUP($A100,parlvotes_lh!$A$11:$ZZ$200,26,FALSE)=0,"",VLOOKUP($A100,parlvotes_lh!$A$11:$ZZ$200,26,FALSE)))</f>
        <v/>
      </c>
      <c r="L100" s="169" t="str">
        <f>IF(ISERROR(VLOOKUP($A100,parlvotes_lh!$A$11:$ZZ$200,46,FALSE))=TRUE,"",IF(VLOOKUP($A100,parlvotes_lh!$A$11:$ZZ$200,46,FALSE)=0,"",VLOOKUP($A100,parlvotes_lh!$A$11:$ZZ$200,46,FALSE)))</f>
        <v/>
      </c>
      <c r="M100" s="169" t="str">
        <f>IF(ISERROR(VLOOKUP($A100,parlvotes_lh!$A$11:$ZZ$200,66,FALSE))=TRUE,"",IF(VLOOKUP($A100,parlvotes_lh!$A$11:$ZZ$200,66,FALSE)=0,"",VLOOKUP($A100,parlvotes_lh!$A$11:$ZZ$200,66,FALSE)))</f>
        <v/>
      </c>
      <c r="N100" s="169" t="str">
        <f>IF(ISERROR(VLOOKUP($A100,parlvotes_lh!$A$11:$ZZ$200,86,FALSE))=TRUE,"",IF(VLOOKUP($A100,parlvotes_lh!$A$11:$ZZ$200,86,FALSE)=0,"",VLOOKUP($A100,parlvotes_lh!$A$11:$ZZ$200,86,FALSE)))</f>
        <v/>
      </c>
      <c r="O100" s="169" t="str">
        <f>IF(ISERROR(VLOOKUP($A100,parlvotes_lh!$A$11:$ZZ$200,106,FALSE))=TRUE,"",IF(VLOOKUP($A100,parlvotes_lh!$A$11:$ZZ$200,106,FALSE)=0,"",VLOOKUP($A100,parlvotes_lh!$A$11:$ZZ$200,106,FALSE)))</f>
        <v/>
      </c>
      <c r="P100" s="169" t="str">
        <f>IF(ISERROR(VLOOKUP($A100,parlvotes_lh!$A$11:$ZZ$200,126,FALSE))=TRUE,"",IF(VLOOKUP($A100,parlvotes_lh!$A$11:$ZZ$200,126,FALSE)=0,"",VLOOKUP($A100,parlvotes_lh!$A$11:$ZZ$200,126,FALSE)))</f>
        <v/>
      </c>
      <c r="Q100" s="170" t="str">
        <f>IF(ISERROR(VLOOKUP($A100,parlvotes_lh!$A$11:$ZZ$200,146,FALSE))=TRUE,"",IF(VLOOKUP($A100,parlvotes_lh!$A$11:$ZZ$200,146,FALSE)=0,"",VLOOKUP($A100,parlvotes_lh!$A$11:$ZZ$200,146,FALSE)))</f>
        <v/>
      </c>
      <c r="R100" s="170" t="str">
        <f>IF(ISERROR(VLOOKUP($A100,parlvotes_lh!$A$11:$ZZ$200,166,FALSE))=TRUE,"",IF(VLOOKUP($A100,parlvotes_lh!$A$11:$ZZ$200,166,FALSE)=0,"",VLOOKUP($A100,parlvotes_lh!$A$11:$ZZ$200,166,FALSE)))</f>
        <v/>
      </c>
      <c r="S100" s="170" t="str">
        <f>IF(ISERROR(VLOOKUP($A100,parlvotes_lh!$A$11:$ZZ$200,186,FALSE))=TRUE,"",IF(VLOOKUP($A100,parlvotes_lh!$A$11:$ZZ$200,186,FALSE)=0,"",VLOOKUP($A100,parlvotes_lh!$A$11:$ZZ$200,186,FALSE)))</f>
        <v/>
      </c>
      <c r="T100" s="170" t="str">
        <f>IF(ISERROR(VLOOKUP($A100,parlvotes_lh!$A$11:$ZZ$200,206,FALSE))=TRUE,"",IF(VLOOKUP($A100,parlvotes_lh!$A$11:$ZZ$200,206,FALSE)=0,"",VLOOKUP($A100,parlvotes_lh!$A$11:$ZZ$200,206,FALSE)))</f>
        <v/>
      </c>
      <c r="U100" s="170" t="str">
        <f>IF(ISERROR(VLOOKUP($A100,parlvotes_lh!$A$11:$ZZ$200,226,FALSE))=TRUE,"",IF(VLOOKUP($A100,parlvotes_lh!$A$11:$ZZ$200,226,FALSE)=0,"",VLOOKUP($A100,parlvotes_lh!$A$11:$ZZ$200,226,FALSE)))</f>
        <v/>
      </c>
      <c r="V100" s="170" t="str">
        <f>IF(ISERROR(VLOOKUP($A100,parlvotes_lh!$A$11:$ZZ$200,246,FALSE))=TRUE,"",IF(VLOOKUP($A100,parlvotes_lh!$A$11:$ZZ$200,246,FALSE)=0,"",VLOOKUP($A100,parlvotes_lh!$A$11:$ZZ$200,246,FALSE)))</f>
        <v/>
      </c>
      <c r="W100" s="170" t="str">
        <f>IF(ISERROR(VLOOKUP($A100,parlvotes_lh!$A$11:$ZZ$200,266,FALSE))=TRUE,"",IF(VLOOKUP($A100,parlvotes_lh!$A$11:$ZZ$200,266,FALSE)=0,"",VLOOKUP($A100,parlvotes_lh!$A$11:$ZZ$200,266,FALSE)))</f>
        <v/>
      </c>
      <c r="X100" s="170" t="str">
        <f>IF(ISERROR(VLOOKUP($A100,parlvotes_lh!$A$11:$ZZ$200,286,FALSE))=TRUE,"",IF(VLOOKUP($A100,parlvotes_lh!$A$11:$ZZ$200,286,FALSE)=0,"",VLOOKUP($A100,parlvotes_lh!$A$11:$ZZ$200,286,FALSE)))</f>
        <v/>
      </c>
      <c r="Y100" s="170" t="str">
        <f>IF(ISERROR(VLOOKUP($A100,parlvotes_lh!$A$11:$ZZ$200,306,FALSE))=TRUE,"",IF(VLOOKUP($A100,parlvotes_lh!$A$11:$ZZ$200,306,FALSE)=0,"",VLOOKUP($A100,parlvotes_lh!$A$11:$ZZ$200,306,FALSE)))</f>
        <v/>
      </c>
      <c r="Z100" s="170" t="str">
        <f>IF(ISERROR(VLOOKUP($A100,parlvotes_lh!$A$11:$ZZ$200,326,FALSE))=TRUE,"",IF(VLOOKUP($A100,parlvotes_lh!$A$11:$ZZ$200,326,FALSE)=0,"",VLOOKUP($A100,parlvotes_lh!$A$11:$ZZ$200,326,FALSE)))</f>
        <v/>
      </c>
      <c r="AA100" s="170" t="str">
        <f>IF(ISERROR(VLOOKUP($A100,parlvotes_lh!$A$11:$ZZ$200,346,FALSE))=TRUE,"",IF(VLOOKUP($A100,parlvotes_lh!$A$11:$ZZ$200,346,FALSE)=0,"",VLOOKUP($A100,parlvotes_lh!$A$11:$ZZ$200,346,FALSE)))</f>
        <v/>
      </c>
      <c r="AB100" s="170" t="str">
        <f>IF(ISERROR(VLOOKUP($A100,parlvotes_lh!$A$11:$ZZ$200,366,FALSE))=TRUE,"",IF(VLOOKUP($A100,parlvotes_lh!$A$11:$ZZ$200,366,FALSE)=0,"",VLOOKUP($A100,parlvotes_lh!$A$11:$ZZ$200,366,FALSE)))</f>
        <v/>
      </c>
      <c r="AC100" s="170" t="str">
        <f>IF(ISERROR(VLOOKUP($A100,parlvotes_lh!$A$11:$ZZ$200,386,FALSE))=TRUE,"",IF(VLOOKUP($A100,parlvotes_lh!$A$11:$ZZ$200,386,FALSE)=0,"",VLOOKUP($A100,parlvotes_lh!$A$11:$ZZ$200,386,FALSE)))</f>
        <v/>
      </c>
    </row>
    <row r="101" spans="1:29" ht="13.5" customHeight="1">
      <c r="A101" s="164" t="str">
        <f>IF(info_parties!A101="","",info_parties!A101)</f>
        <v/>
      </c>
      <c r="B101" s="95" t="str">
        <f>IF(A101="","",MID(info_weblinks!$C$3,32,3))</f>
        <v/>
      </c>
      <c r="C101" s="95" t="str">
        <f>IF(info_parties!G101="","",info_parties!G101)</f>
        <v/>
      </c>
      <c r="D101" s="95" t="str">
        <f>IF(info_parties!K101="","",info_parties!K101)</f>
        <v/>
      </c>
      <c r="E101" s="95" t="str">
        <f>IF(info_parties!H101="","",info_parties!H101)</f>
        <v/>
      </c>
      <c r="F101" s="165" t="str">
        <f t="shared" si="4"/>
        <v/>
      </c>
      <c r="G101" s="166" t="str">
        <f t="shared" si="5"/>
        <v/>
      </c>
      <c r="H101" s="167" t="str">
        <f t="shared" si="6"/>
        <v/>
      </c>
      <c r="I101" s="168" t="str">
        <f t="shared" si="7"/>
        <v/>
      </c>
      <c r="J101" s="169" t="str">
        <f>IF(ISERROR(VLOOKUP($A101,parlvotes_lh!$A$11:$ZZ$200,6,FALSE))=TRUE,"",IF(VLOOKUP($A101,parlvotes_lh!$A$11:$ZZ$200,6,FALSE)=0,"",VLOOKUP($A101,parlvotes_lh!$A$11:$ZZ$200,6,FALSE)))</f>
        <v/>
      </c>
      <c r="K101" s="169" t="str">
        <f>IF(ISERROR(VLOOKUP($A101,parlvotes_lh!$A$11:$ZZ$200,26,FALSE))=TRUE,"",IF(VLOOKUP($A101,parlvotes_lh!$A$11:$ZZ$200,26,FALSE)=0,"",VLOOKUP($A101,parlvotes_lh!$A$11:$ZZ$200,26,FALSE)))</f>
        <v/>
      </c>
      <c r="L101" s="169" t="str">
        <f>IF(ISERROR(VLOOKUP($A101,parlvotes_lh!$A$11:$ZZ$200,46,FALSE))=TRUE,"",IF(VLOOKUP($A101,parlvotes_lh!$A$11:$ZZ$200,46,FALSE)=0,"",VLOOKUP($A101,parlvotes_lh!$A$11:$ZZ$200,46,FALSE)))</f>
        <v/>
      </c>
      <c r="M101" s="169" t="str">
        <f>IF(ISERROR(VLOOKUP($A101,parlvotes_lh!$A$11:$ZZ$200,66,FALSE))=TRUE,"",IF(VLOOKUP($A101,parlvotes_lh!$A$11:$ZZ$200,66,FALSE)=0,"",VLOOKUP($A101,parlvotes_lh!$A$11:$ZZ$200,66,FALSE)))</f>
        <v/>
      </c>
      <c r="N101" s="169" t="str">
        <f>IF(ISERROR(VLOOKUP($A101,parlvotes_lh!$A$11:$ZZ$200,86,FALSE))=TRUE,"",IF(VLOOKUP($A101,parlvotes_lh!$A$11:$ZZ$200,86,FALSE)=0,"",VLOOKUP($A101,parlvotes_lh!$A$11:$ZZ$200,86,FALSE)))</f>
        <v/>
      </c>
      <c r="O101" s="169" t="str">
        <f>IF(ISERROR(VLOOKUP($A101,parlvotes_lh!$A$11:$ZZ$200,106,FALSE))=TRUE,"",IF(VLOOKUP($A101,parlvotes_lh!$A$11:$ZZ$200,106,FALSE)=0,"",VLOOKUP($A101,parlvotes_lh!$A$11:$ZZ$200,106,FALSE)))</f>
        <v/>
      </c>
      <c r="P101" s="169" t="str">
        <f>IF(ISERROR(VLOOKUP($A101,parlvotes_lh!$A$11:$ZZ$200,126,FALSE))=TRUE,"",IF(VLOOKUP($A101,parlvotes_lh!$A$11:$ZZ$200,126,FALSE)=0,"",VLOOKUP($A101,parlvotes_lh!$A$11:$ZZ$200,126,FALSE)))</f>
        <v/>
      </c>
      <c r="Q101" s="170" t="str">
        <f>IF(ISERROR(VLOOKUP($A101,parlvotes_lh!$A$11:$ZZ$200,146,FALSE))=TRUE,"",IF(VLOOKUP($A101,parlvotes_lh!$A$11:$ZZ$200,146,FALSE)=0,"",VLOOKUP($A101,parlvotes_lh!$A$11:$ZZ$200,146,FALSE)))</f>
        <v/>
      </c>
      <c r="R101" s="170" t="str">
        <f>IF(ISERROR(VLOOKUP($A101,parlvotes_lh!$A$11:$ZZ$200,166,FALSE))=TRUE,"",IF(VLOOKUP($A101,parlvotes_lh!$A$11:$ZZ$200,166,FALSE)=0,"",VLOOKUP($A101,parlvotes_lh!$A$11:$ZZ$200,166,FALSE)))</f>
        <v/>
      </c>
      <c r="S101" s="170" t="str">
        <f>IF(ISERROR(VLOOKUP($A101,parlvotes_lh!$A$11:$ZZ$200,186,FALSE))=TRUE,"",IF(VLOOKUP($A101,parlvotes_lh!$A$11:$ZZ$200,186,FALSE)=0,"",VLOOKUP($A101,parlvotes_lh!$A$11:$ZZ$200,186,FALSE)))</f>
        <v/>
      </c>
      <c r="T101" s="170" t="str">
        <f>IF(ISERROR(VLOOKUP($A101,parlvotes_lh!$A$11:$ZZ$200,206,FALSE))=TRUE,"",IF(VLOOKUP($A101,parlvotes_lh!$A$11:$ZZ$200,206,FALSE)=0,"",VLOOKUP($A101,parlvotes_lh!$A$11:$ZZ$200,206,FALSE)))</f>
        <v/>
      </c>
      <c r="U101" s="170" t="str">
        <f>IF(ISERROR(VLOOKUP($A101,parlvotes_lh!$A$11:$ZZ$200,226,FALSE))=TRUE,"",IF(VLOOKUP($A101,parlvotes_lh!$A$11:$ZZ$200,226,FALSE)=0,"",VLOOKUP($A101,parlvotes_lh!$A$11:$ZZ$200,226,FALSE)))</f>
        <v/>
      </c>
      <c r="V101" s="170" t="str">
        <f>IF(ISERROR(VLOOKUP($A101,parlvotes_lh!$A$11:$ZZ$200,246,FALSE))=TRUE,"",IF(VLOOKUP($A101,parlvotes_lh!$A$11:$ZZ$200,246,FALSE)=0,"",VLOOKUP($A101,parlvotes_lh!$A$11:$ZZ$200,246,FALSE)))</f>
        <v/>
      </c>
      <c r="W101" s="170" t="str">
        <f>IF(ISERROR(VLOOKUP($A101,parlvotes_lh!$A$11:$ZZ$200,266,FALSE))=TRUE,"",IF(VLOOKUP($A101,parlvotes_lh!$A$11:$ZZ$200,266,FALSE)=0,"",VLOOKUP($A101,parlvotes_lh!$A$11:$ZZ$200,266,FALSE)))</f>
        <v/>
      </c>
      <c r="X101" s="170" t="str">
        <f>IF(ISERROR(VLOOKUP($A101,parlvotes_lh!$A$11:$ZZ$200,286,FALSE))=TRUE,"",IF(VLOOKUP($A101,parlvotes_lh!$A$11:$ZZ$200,286,FALSE)=0,"",VLOOKUP($A101,parlvotes_lh!$A$11:$ZZ$200,286,FALSE)))</f>
        <v/>
      </c>
      <c r="Y101" s="170" t="str">
        <f>IF(ISERROR(VLOOKUP($A101,parlvotes_lh!$A$11:$ZZ$200,306,FALSE))=TRUE,"",IF(VLOOKUP($A101,parlvotes_lh!$A$11:$ZZ$200,306,FALSE)=0,"",VLOOKUP($A101,parlvotes_lh!$A$11:$ZZ$200,306,FALSE)))</f>
        <v/>
      </c>
      <c r="Z101" s="170" t="str">
        <f>IF(ISERROR(VLOOKUP($A101,parlvotes_lh!$A$11:$ZZ$200,326,FALSE))=TRUE,"",IF(VLOOKUP($A101,parlvotes_lh!$A$11:$ZZ$200,326,FALSE)=0,"",VLOOKUP($A101,parlvotes_lh!$A$11:$ZZ$200,326,FALSE)))</f>
        <v/>
      </c>
      <c r="AA101" s="170" t="str">
        <f>IF(ISERROR(VLOOKUP($A101,parlvotes_lh!$A$11:$ZZ$200,346,FALSE))=TRUE,"",IF(VLOOKUP($A101,parlvotes_lh!$A$11:$ZZ$200,346,FALSE)=0,"",VLOOKUP($A101,parlvotes_lh!$A$11:$ZZ$200,346,FALSE)))</f>
        <v/>
      </c>
      <c r="AB101" s="170" t="str">
        <f>IF(ISERROR(VLOOKUP($A101,parlvotes_lh!$A$11:$ZZ$200,366,FALSE))=TRUE,"",IF(VLOOKUP($A101,parlvotes_lh!$A$11:$ZZ$200,366,FALSE)=0,"",VLOOKUP($A101,parlvotes_lh!$A$11:$ZZ$200,366,FALSE)))</f>
        <v/>
      </c>
      <c r="AC101" s="170" t="str">
        <f>IF(ISERROR(VLOOKUP($A101,parlvotes_lh!$A$11:$ZZ$200,386,FALSE))=TRUE,"",IF(VLOOKUP($A101,parlvotes_lh!$A$11:$ZZ$200,386,FALSE)=0,"",VLOOKUP($A101,parlvotes_lh!$A$11:$ZZ$200,386,FALSE)))</f>
        <v/>
      </c>
    </row>
    <row r="102" spans="1:29" ht="13.5" customHeight="1">
      <c r="A102" s="164"/>
      <c r="B102" s="95" t="str">
        <f>IF(A102="","",MID(info_weblinks!$C$3,32,3))</f>
        <v/>
      </c>
      <c r="C102" s="95" t="str">
        <f>IF(info_parties!G102="","",info_parties!G102)</f>
        <v/>
      </c>
      <c r="D102" s="95" t="str">
        <f>IF(info_parties!K102="","",info_parties!K102)</f>
        <v/>
      </c>
      <c r="E102" s="95" t="str">
        <f>IF(info_parties!H102="","",info_parties!H102)</f>
        <v/>
      </c>
      <c r="F102" s="165" t="str">
        <f t="shared" si="4"/>
        <v/>
      </c>
      <c r="G102" s="166" t="str">
        <f t="shared" si="5"/>
        <v/>
      </c>
      <c r="H102" s="167" t="str">
        <f t="shared" si="6"/>
        <v/>
      </c>
      <c r="I102" s="168" t="str">
        <f t="shared" si="7"/>
        <v/>
      </c>
      <c r="J102" s="169" t="str">
        <f>IF(ISERROR(VLOOKUP($A102,parlvotes_lh!$A$11:$ZZ$200,6,FALSE))=TRUE,"",IF(VLOOKUP($A102,parlvotes_lh!$A$11:$ZZ$200,6,FALSE)=0,"",VLOOKUP($A102,parlvotes_lh!$A$11:$ZZ$200,6,FALSE)))</f>
        <v/>
      </c>
      <c r="K102" s="169" t="str">
        <f>IF(ISERROR(VLOOKUP($A102,parlvotes_lh!$A$11:$ZZ$200,26,FALSE))=TRUE,"",IF(VLOOKUP($A102,parlvotes_lh!$A$11:$ZZ$200,26,FALSE)=0,"",VLOOKUP($A102,parlvotes_lh!$A$11:$ZZ$200,26,FALSE)))</f>
        <v/>
      </c>
      <c r="L102" s="169" t="str">
        <f>IF(ISERROR(VLOOKUP($A102,parlvotes_lh!$A$11:$ZZ$200,46,FALSE))=TRUE,"",IF(VLOOKUP($A102,parlvotes_lh!$A$11:$ZZ$200,46,FALSE)=0,"",VLOOKUP($A102,parlvotes_lh!$A$11:$ZZ$200,46,FALSE)))</f>
        <v/>
      </c>
      <c r="M102" s="169" t="str">
        <f>IF(ISERROR(VLOOKUP($A102,parlvotes_lh!$A$11:$ZZ$200,66,FALSE))=TRUE,"",IF(VLOOKUP($A102,parlvotes_lh!$A$11:$ZZ$200,66,FALSE)=0,"",VLOOKUP($A102,parlvotes_lh!$A$11:$ZZ$200,66,FALSE)))</f>
        <v/>
      </c>
      <c r="N102" s="169" t="str">
        <f>IF(ISERROR(VLOOKUP($A102,parlvotes_lh!$A$11:$ZZ$200,86,FALSE))=TRUE,"",IF(VLOOKUP($A102,parlvotes_lh!$A$11:$ZZ$200,86,FALSE)=0,"",VLOOKUP($A102,parlvotes_lh!$A$11:$ZZ$200,86,FALSE)))</f>
        <v/>
      </c>
      <c r="O102" s="169" t="str">
        <f>IF(ISERROR(VLOOKUP($A102,parlvotes_lh!$A$11:$ZZ$200,106,FALSE))=TRUE,"",IF(VLOOKUP($A102,parlvotes_lh!$A$11:$ZZ$200,106,FALSE)=0,"",VLOOKUP($A102,parlvotes_lh!$A$11:$ZZ$200,106,FALSE)))</f>
        <v/>
      </c>
      <c r="P102" s="169" t="str">
        <f>IF(ISERROR(VLOOKUP($A102,parlvotes_lh!$A$11:$ZZ$200,126,FALSE))=TRUE,"",IF(VLOOKUP($A102,parlvotes_lh!$A$11:$ZZ$200,126,FALSE)=0,"",VLOOKUP($A102,parlvotes_lh!$A$11:$ZZ$200,126,FALSE)))</f>
        <v/>
      </c>
      <c r="Q102" s="170" t="str">
        <f>IF(ISERROR(VLOOKUP($A102,parlvotes_lh!$A$11:$ZZ$200,146,FALSE))=TRUE,"",IF(VLOOKUP($A102,parlvotes_lh!$A$11:$ZZ$200,146,FALSE)=0,"",VLOOKUP($A102,parlvotes_lh!$A$11:$ZZ$200,146,FALSE)))</f>
        <v/>
      </c>
      <c r="R102" s="170" t="str">
        <f>IF(ISERROR(VLOOKUP($A102,parlvotes_lh!$A$11:$ZZ$200,166,FALSE))=TRUE,"",IF(VLOOKUP($A102,parlvotes_lh!$A$11:$ZZ$200,166,FALSE)=0,"",VLOOKUP($A102,parlvotes_lh!$A$11:$ZZ$200,166,FALSE)))</f>
        <v/>
      </c>
      <c r="S102" s="170" t="str">
        <f>IF(ISERROR(VLOOKUP($A102,parlvotes_lh!$A$11:$ZZ$200,186,FALSE))=TRUE,"",IF(VLOOKUP($A102,parlvotes_lh!$A$11:$ZZ$200,186,FALSE)=0,"",VLOOKUP($A102,parlvotes_lh!$A$11:$ZZ$200,186,FALSE)))</f>
        <v/>
      </c>
      <c r="T102" s="170" t="str">
        <f>IF(ISERROR(VLOOKUP($A102,parlvotes_lh!$A$11:$ZZ$200,206,FALSE))=TRUE,"",IF(VLOOKUP($A102,parlvotes_lh!$A$11:$ZZ$200,206,FALSE)=0,"",VLOOKUP($A102,parlvotes_lh!$A$11:$ZZ$200,206,FALSE)))</f>
        <v/>
      </c>
      <c r="U102" s="170" t="str">
        <f>IF(ISERROR(VLOOKUP($A102,parlvotes_lh!$A$11:$ZZ$200,226,FALSE))=TRUE,"",IF(VLOOKUP($A102,parlvotes_lh!$A$11:$ZZ$200,226,FALSE)=0,"",VLOOKUP($A102,parlvotes_lh!$A$11:$ZZ$200,226,FALSE)))</f>
        <v/>
      </c>
      <c r="V102" s="170" t="str">
        <f>IF(ISERROR(VLOOKUP($A102,parlvotes_lh!$A$11:$ZZ$200,246,FALSE))=TRUE,"",IF(VLOOKUP($A102,parlvotes_lh!$A$11:$ZZ$200,246,FALSE)=0,"",VLOOKUP($A102,parlvotes_lh!$A$11:$ZZ$200,246,FALSE)))</f>
        <v/>
      </c>
      <c r="W102" s="170" t="str">
        <f>IF(ISERROR(VLOOKUP($A102,parlvotes_lh!$A$11:$ZZ$200,266,FALSE))=TRUE,"",IF(VLOOKUP($A102,parlvotes_lh!$A$11:$ZZ$200,266,FALSE)=0,"",VLOOKUP($A102,parlvotes_lh!$A$11:$ZZ$200,266,FALSE)))</f>
        <v/>
      </c>
      <c r="X102" s="170" t="str">
        <f>IF(ISERROR(VLOOKUP($A102,parlvotes_lh!$A$11:$ZZ$200,286,FALSE))=TRUE,"",IF(VLOOKUP($A102,parlvotes_lh!$A$11:$ZZ$200,286,FALSE)=0,"",VLOOKUP($A102,parlvotes_lh!$A$11:$ZZ$200,286,FALSE)))</f>
        <v/>
      </c>
      <c r="Y102" s="170" t="str">
        <f>IF(ISERROR(VLOOKUP($A102,parlvotes_lh!$A$11:$ZZ$200,306,FALSE))=TRUE,"",IF(VLOOKUP($A102,parlvotes_lh!$A$11:$ZZ$200,306,FALSE)=0,"",VLOOKUP($A102,parlvotes_lh!$A$11:$ZZ$200,306,FALSE)))</f>
        <v/>
      </c>
      <c r="Z102" s="170" t="str">
        <f>IF(ISERROR(VLOOKUP($A102,parlvotes_lh!$A$11:$ZZ$200,326,FALSE))=TRUE,"",IF(VLOOKUP($A102,parlvotes_lh!$A$11:$ZZ$200,326,FALSE)=0,"",VLOOKUP($A102,parlvotes_lh!$A$11:$ZZ$200,326,FALSE)))</f>
        <v/>
      </c>
      <c r="AA102" s="170" t="str">
        <f>IF(ISERROR(VLOOKUP($A102,parlvotes_lh!$A$11:$ZZ$200,346,FALSE))=TRUE,"",IF(VLOOKUP($A102,parlvotes_lh!$A$11:$ZZ$200,346,FALSE)=0,"",VLOOKUP($A102,parlvotes_lh!$A$11:$ZZ$200,346,FALSE)))</f>
        <v/>
      </c>
      <c r="AB102" s="170" t="str">
        <f>IF(ISERROR(VLOOKUP($A102,parlvotes_lh!$A$11:$ZZ$200,366,FALSE))=TRUE,"",IF(VLOOKUP($A102,parlvotes_lh!$A$11:$ZZ$200,366,FALSE)=0,"",VLOOKUP($A102,parlvotes_lh!$A$11:$ZZ$200,366,FALSE)))</f>
        <v/>
      </c>
      <c r="AC102" s="170" t="str">
        <f>IF(ISERROR(VLOOKUP($A102,parlvotes_lh!$A$11:$ZZ$200,386,FALSE))=TRUE,"",IF(VLOOKUP($A102,parlvotes_lh!$A$11:$ZZ$200,386,FALSE)=0,"",VLOOKUP($A102,parlvotes_lh!$A$11:$ZZ$200,386,FALSE)))</f>
        <v/>
      </c>
    </row>
    <row r="103" spans="1:29" ht="13.5" customHeight="1">
      <c r="A103" s="164"/>
      <c r="B103" s="95" t="str">
        <f>IF(A103="","",MID(info_weblinks!$C$3,32,3))</f>
        <v/>
      </c>
      <c r="C103" s="95" t="str">
        <f>IF(info_parties!G103="","",info_parties!G103)</f>
        <v/>
      </c>
      <c r="D103" s="95" t="str">
        <f>IF(info_parties!K103="","",info_parties!K103)</f>
        <v/>
      </c>
      <c r="E103" s="95" t="str">
        <f>IF(info_parties!H103="","",info_parties!H103)</f>
        <v/>
      </c>
      <c r="F103" s="165" t="str">
        <f t="shared" si="4"/>
        <v/>
      </c>
      <c r="G103" s="166" t="str">
        <f t="shared" si="5"/>
        <v/>
      </c>
      <c r="H103" s="167" t="str">
        <f t="shared" si="6"/>
        <v/>
      </c>
      <c r="I103" s="168" t="str">
        <f t="shared" si="7"/>
        <v/>
      </c>
      <c r="J103" s="169" t="str">
        <f>IF(ISERROR(VLOOKUP($A103,parlvotes_lh!$A$11:$ZZ$200,6,FALSE))=TRUE,"",IF(VLOOKUP($A103,parlvotes_lh!$A$11:$ZZ$200,6,FALSE)=0,"",VLOOKUP($A103,parlvotes_lh!$A$11:$ZZ$200,6,FALSE)))</f>
        <v/>
      </c>
      <c r="K103" s="169" t="str">
        <f>IF(ISERROR(VLOOKUP($A103,parlvotes_lh!$A$11:$ZZ$200,26,FALSE))=TRUE,"",IF(VLOOKUP($A103,parlvotes_lh!$A$11:$ZZ$200,26,FALSE)=0,"",VLOOKUP($A103,parlvotes_lh!$A$11:$ZZ$200,26,FALSE)))</f>
        <v/>
      </c>
      <c r="L103" s="169" t="str">
        <f>IF(ISERROR(VLOOKUP($A103,parlvotes_lh!$A$11:$ZZ$200,46,FALSE))=TRUE,"",IF(VLOOKUP($A103,parlvotes_lh!$A$11:$ZZ$200,46,FALSE)=0,"",VLOOKUP($A103,parlvotes_lh!$A$11:$ZZ$200,46,FALSE)))</f>
        <v/>
      </c>
      <c r="M103" s="169" t="str">
        <f>IF(ISERROR(VLOOKUP($A103,parlvotes_lh!$A$11:$ZZ$200,66,FALSE))=TRUE,"",IF(VLOOKUP($A103,parlvotes_lh!$A$11:$ZZ$200,66,FALSE)=0,"",VLOOKUP($A103,parlvotes_lh!$A$11:$ZZ$200,66,FALSE)))</f>
        <v/>
      </c>
      <c r="N103" s="169" t="str">
        <f>IF(ISERROR(VLOOKUP($A103,parlvotes_lh!$A$11:$ZZ$200,86,FALSE))=TRUE,"",IF(VLOOKUP($A103,parlvotes_lh!$A$11:$ZZ$200,86,FALSE)=0,"",VLOOKUP($A103,parlvotes_lh!$A$11:$ZZ$200,86,FALSE)))</f>
        <v/>
      </c>
      <c r="O103" s="169" t="str">
        <f>IF(ISERROR(VLOOKUP($A103,parlvotes_lh!$A$11:$ZZ$200,106,FALSE))=TRUE,"",IF(VLOOKUP($A103,parlvotes_lh!$A$11:$ZZ$200,106,FALSE)=0,"",VLOOKUP($A103,parlvotes_lh!$A$11:$ZZ$200,106,FALSE)))</f>
        <v/>
      </c>
      <c r="P103" s="169" t="str">
        <f>IF(ISERROR(VLOOKUP($A103,parlvotes_lh!$A$11:$ZZ$200,126,FALSE))=TRUE,"",IF(VLOOKUP($A103,parlvotes_lh!$A$11:$ZZ$200,126,FALSE)=0,"",VLOOKUP($A103,parlvotes_lh!$A$11:$ZZ$200,126,FALSE)))</f>
        <v/>
      </c>
      <c r="Q103" s="170" t="str">
        <f>IF(ISERROR(VLOOKUP($A103,parlvotes_lh!$A$11:$ZZ$200,146,FALSE))=TRUE,"",IF(VLOOKUP($A103,parlvotes_lh!$A$11:$ZZ$200,146,FALSE)=0,"",VLOOKUP($A103,parlvotes_lh!$A$11:$ZZ$200,146,FALSE)))</f>
        <v/>
      </c>
      <c r="R103" s="170" t="str">
        <f>IF(ISERROR(VLOOKUP($A103,parlvotes_lh!$A$11:$ZZ$200,166,FALSE))=TRUE,"",IF(VLOOKUP($A103,parlvotes_lh!$A$11:$ZZ$200,166,FALSE)=0,"",VLOOKUP($A103,parlvotes_lh!$A$11:$ZZ$200,166,FALSE)))</f>
        <v/>
      </c>
      <c r="S103" s="170" t="str">
        <f>IF(ISERROR(VLOOKUP($A103,parlvotes_lh!$A$11:$ZZ$200,186,FALSE))=TRUE,"",IF(VLOOKUP($A103,parlvotes_lh!$A$11:$ZZ$200,186,FALSE)=0,"",VLOOKUP($A103,parlvotes_lh!$A$11:$ZZ$200,186,FALSE)))</f>
        <v/>
      </c>
      <c r="T103" s="170" t="str">
        <f>IF(ISERROR(VLOOKUP($A103,parlvotes_lh!$A$11:$ZZ$200,206,FALSE))=TRUE,"",IF(VLOOKUP($A103,parlvotes_lh!$A$11:$ZZ$200,206,FALSE)=0,"",VLOOKUP($A103,parlvotes_lh!$A$11:$ZZ$200,206,FALSE)))</f>
        <v/>
      </c>
      <c r="U103" s="170" t="str">
        <f>IF(ISERROR(VLOOKUP($A103,parlvotes_lh!$A$11:$ZZ$200,226,FALSE))=TRUE,"",IF(VLOOKUP($A103,parlvotes_lh!$A$11:$ZZ$200,226,FALSE)=0,"",VLOOKUP($A103,parlvotes_lh!$A$11:$ZZ$200,226,FALSE)))</f>
        <v/>
      </c>
      <c r="V103" s="170" t="str">
        <f>IF(ISERROR(VLOOKUP($A103,parlvotes_lh!$A$11:$ZZ$200,246,FALSE))=TRUE,"",IF(VLOOKUP($A103,parlvotes_lh!$A$11:$ZZ$200,246,FALSE)=0,"",VLOOKUP($A103,parlvotes_lh!$A$11:$ZZ$200,246,FALSE)))</f>
        <v/>
      </c>
      <c r="W103" s="170" t="str">
        <f>IF(ISERROR(VLOOKUP($A103,parlvotes_lh!$A$11:$ZZ$200,266,FALSE))=TRUE,"",IF(VLOOKUP($A103,parlvotes_lh!$A$11:$ZZ$200,266,FALSE)=0,"",VLOOKUP($A103,parlvotes_lh!$A$11:$ZZ$200,266,FALSE)))</f>
        <v/>
      </c>
      <c r="X103" s="170" t="str">
        <f>IF(ISERROR(VLOOKUP($A103,parlvotes_lh!$A$11:$ZZ$200,286,FALSE))=TRUE,"",IF(VLOOKUP($A103,parlvotes_lh!$A$11:$ZZ$200,286,FALSE)=0,"",VLOOKUP($A103,parlvotes_lh!$A$11:$ZZ$200,286,FALSE)))</f>
        <v/>
      </c>
      <c r="Y103" s="170" t="str">
        <f>IF(ISERROR(VLOOKUP($A103,parlvotes_lh!$A$11:$ZZ$200,306,FALSE))=TRUE,"",IF(VLOOKUP($A103,parlvotes_lh!$A$11:$ZZ$200,306,FALSE)=0,"",VLOOKUP($A103,parlvotes_lh!$A$11:$ZZ$200,306,FALSE)))</f>
        <v/>
      </c>
      <c r="Z103" s="170" t="str">
        <f>IF(ISERROR(VLOOKUP($A103,parlvotes_lh!$A$11:$ZZ$200,326,FALSE))=TRUE,"",IF(VLOOKUP($A103,parlvotes_lh!$A$11:$ZZ$200,326,FALSE)=0,"",VLOOKUP($A103,parlvotes_lh!$A$11:$ZZ$200,326,FALSE)))</f>
        <v/>
      </c>
      <c r="AA103" s="170" t="str">
        <f>IF(ISERROR(VLOOKUP($A103,parlvotes_lh!$A$11:$ZZ$200,346,FALSE))=TRUE,"",IF(VLOOKUP($A103,parlvotes_lh!$A$11:$ZZ$200,346,FALSE)=0,"",VLOOKUP($A103,parlvotes_lh!$A$11:$ZZ$200,346,FALSE)))</f>
        <v/>
      </c>
      <c r="AB103" s="170" t="str">
        <f>IF(ISERROR(VLOOKUP($A103,parlvotes_lh!$A$11:$ZZ$200,366,FALSE))=TRUE,"",IF(VLOOKUP($A103,parlvotes_lh!$A$11:$ZZ$200,366,FALSE)=0,"",VLOOKUP($A103,parlvotes_lh!$A$11:$ZZ$200,366,FALSE)))</f>
        <v/>
      </c>
      <c r="AC103" s="170" t="str">
        <f>IF(ISERROR(VLOOKUP($A103,parlvotes_lh!$A$11:$ZZ$200,386,FALSE))=TRUE,"",IF(VLOOKUP($A103,parlvotes_lh!$A$11:$ZZ$200,386,FALSE)=0,"",VLOOKUP($A103,parlvotes_lh!$A$11:$ZZ$200,386,FALSE)))</f>
        <v/>
      </c>
    </row>
    <row r="104" spans="1:29" ht="13.5" customHeight="1">
      <c r="A104" s="164"/>
      <c r="B104" s="95" t="str">
        <f>IF(A104="","",MID(info_weblinks!$C$3,32,3))</f>
        <v/>
      </c>
      <c r="C104" s="95" t="str">
        <f>IF(info_parties!G104="","",info_parties!G104)</f>
        <v/>
      </c>
      <c r="D104" s="95" t="str">
        <f>IF(info_parties!K104="","",info_parties!K104)</f>
        <v/>
      </c>
      <c r="E104" s="95" t="str">
        <f>IF(info_parties!H104="","",info_parties!H104)</f>
        <v/>
      </c>
      <c r="F104" s="165" t="str">
        <f t="shared" si="4"/>
        <v/>
      </c>
      <c r="G104" s="166" t="str">
        <f t="shared" si="5"/>
        <v/>
      </c>
      <c r="H104" s="167" t="str">
        <f t="shared" si="6"/>
        <v/>
      </c>
      <c r="I104" s="168" t="str">
        <f t="shared" si="7"/>
        <v/>
      </c>
      <c r="J104" s="169" t="str">
        <f>IF(ISERROR(VLOOKUP($A104,parlvotes_lh!$A$11:$ZZ$200,6,FALSE))=TRUE,"",IF(VLOOKUP($A104,parlvotes_lh!$A$11:$ZZ$200,6,FALSE)=0,"",VLOOKUP($A104,parlvotes_lh!$A$11:$ZZ$200,6,FALSE)))</f>
        <v/>
      </c>
      <c r="K104" s="169" t="str">
        <f>IF(ISERROR(VLOOKUP($A104,parlvotes_lh!$A$11:$ZZ$200,26,FALSE))=TRUE,"",IF(VLOOKUP($A104,parlvotes_lh!$A$11:$ZZ$200,26,FALSE)=0,"",VLOOKUP($A104,parlvotes_lh!$A$11:$ZZ$200,26,FALSE)))</f>
        <v/>
      </c>
      <c r="L104" s="169" t="str">
        <f>IF(ISERROR(VLOOKUP($A104,parlvotes_lh!$A$11:$ZZ$200,46,FALSE))=TRUE,"",IF(VLOOKUP($A104,parlvotes_lh!$A$11:$ZZ$200,46,FALSE)=0,"",VLOOKUP($A104,parlvotes_lh!$A$11:$ZZ$200,46,FALSE)))</f>
        <v/>
      </c>
      <c r="M104" s="169" t="str">
        <f>IF(ISERROR(VLOOKUP($A104,parlvotes_lh!$A$11:$ZZ$200,66,FALSE))=TRUE,"",IF(VLOOKUP($A104,parlvotes_lh!$A$11:$ZZ$200,66,FALSE)=0,"",VLOOKUP($A104,parlvotes_lh!$A$11:$ZZ$200,66,FALSE)))</f>
        <v/>
      </c>
      <c r="N104" s="169" t="str">
        <f>IF(ISERROR(VLOOKUP($A104,parlvotes_lh!$A$11:$ZZ$200,86,FALSE))=TRUE,"",IF(VLOOKUP($A104,parlvotes_lh!$A$11:$ZZ$200,86,FALSE)=0,"",VLOOKUP($A104,parlvotes_lh!$A$11:$ZZ$200,86,FALSE)))</f>
        <v/>
      </c>
      <c r="O104" s="169" t="str">
        <f>IF(ISERROR(VLOOKUP($A104,parlvotes_lh!$A$11:$ZZ$200,106,FALSE))=TRUE,"",IF(VLOOKUP($A104,parlvotes_lh!$A$11:$ZZ$200,106,FALSE)=0,"",VLOOKUP($A104,parlvotes_lh!$A$11:$ZZ$200,106,FALSE)))</f>
        <v/>
      </c>
      <c r="P104" s="169" t="str">
        <f>IF(ISERROR(VLOOKUP($A104,parlvotes_lh!$A$11:$ZZ$200,126,FALSE))=TRUE,"",IF(VLOOKUP($A104,parlvotes_lh!$A$11:$ZZ$200,126,FALSE)=0,"",VLOOKUP($A104,parlvotes_lh!$A$11:$ZZ$200,126,FALSE)))</f>
        <v/>
      </c>
      <c r="Q104" s="170" t="str">
        <f>IF(ISERROR(VLOOKUP($A104,parlvotes_lh!$A$11:$ZZ$200,146,FALSE))=TRUE,"",IF(VLOOKUP($A104,parlvotes_lh!$A$11:$ZZ$200,146,FALSE)=0,"",VLOOKUP($A104,parlvotes_lh!$A$11:$ZZ$200,146,FALSE)))</f>
        <v/>
      </c>
      <c r="R104" s="170" t="str">
        <f>IF(ISERROR(VLOOKUP($A104,parlvotes_lh!$A$11:$ZZ$200,166,FALSE))=TRUE,"",IF(VLOOKUP($A104,parlvotes_lh!$A$11:$ZZ$200,166,FALSE)=0,"",VLOOKUP($A104,parlvotes_lh!$A$11:$ZZ$200,166,FALSE)))</f>
        <v/>
      </c>
      <c r="S104" s="170" t="str">
        <f>IF(ISERROR(VLOOKUP($A104,parlvotes_lh!$A$11:$ZZ$200,186,FALSE))=TRUE,"",IF(VLOOKUP($A104,parlvotes_lh!$A$11:$ZZ$200,186,FALSE)=0,"",VLOOKUP($A104,parlvotes_lh!$A$11:$ZZ$200,186,FALSE)))</f>
        <v/>
      </c>
      <c r="T104" s="170" t="str">
        <f>IF(ISERROR(VLOOKUP($A104,parlvotes_lh!$A$11:$ZZ$200,206,FALSE))=TRUE,"",IF(VLOOKUP($A104,parlvotes_lh!$A$11:$ZZ$200,206,FALSE)=0,"",VLOOKUP($A104,parlvotes_lh!$A$11:$ZZ$200,206,FALSE)))</f>
        <v/>
      </c>
      <c r="U104" s="170" t="str">
        <f>IF(ISERROR(VLOOKUP($A104,parlvotes_lh!$A$11:$ZZ$200,226,FALSE))=TRUE,"",IF(VLOOKUP($A104,parlvotes_lh!$A$11:$ZZ$200,226,FALSE)=0,"",VLOOKUP($A104,parlvotes_lh!$A$11:$ZZ$200,226,FALSE)))</f>
        <v/>
      </c>
      <c r="V104" s="170" t="str">
        <f>IF(ISERROR(VLOOKUP($A104,parlvotes_lh!$A$11:$ZZ$200,246,FALSE))=TRUE,"",IF(VLOOKUP($A104,parlvotes_lh!$A$11:$ZZ$200,246,FALSE)=0,"",VLOOKUP($A104,parlvotes_lh!$A$11:$ZZ$200,246,FALSE)))</f>
        <v/>
      </c>
      <c r="W104" s="170" t="str">
        <f>IF(ISERROR(VLOOKUP($A104,parlvotes_lh!$A$11:$ZZ$200,266,FALSE))=TRUE,"",IF(VLOOKUP($A104,parlvotes_lh!$A$11:$ZZ$200,266,FALSE)=0,"",VLOOKUP($A104,parlvotes_lh!$A$11:$ZZ$200,266,FALSE)))</f>
        <v/>
      </c>
      <c r="X104" s="170" t="str">
        <f>IF(ISERROR(VLOOKUP($A104,parlvotes_lh!$A$11:$ZZ$200,286,FALSE))=TRUE,"",IF(VLOOKUP($A104,parlvotes_lh!$A$11:$ZZ$200,286,FALSE)=0,"",VLOOKUP($A104,parlvotes_lh!$A$11:$ZZ$200,286,FALSE)))</f>
        <v/>
      </c>
      <c r="Y104" s="170" t="str">
        <f>IF(ISERROR(VLOOKUP($A104,parlvotes_lh!$A$11:$ZZ$200,306,FALSE))=TRUE,"",IF(VLOOKUP($A104,parlvotes_lh!$A$11:$ZZ$200,306,FALSE)=0,"",VLOOKUP($A104,parlvotes_lh!$A$11:$ZZ$200,306,FALSE)))</f>
        <v/>
      </c>
      <c r="Z104" s="170" t="str">
        <f>IF(ISERROR(VLOOKUP($A104,parlvotes_lh!$A$11:$ZZ$200,326,FALSE))=TRUE,"",IF(VLOOKUP($A104,parlvotes_lh!$A$11:$ZZ$200,326,FALSE)=0,"",VLOOKUP($A104,parlvotes_lh!$A$11:$ZZ$200,326,FALSE)))</f>
        <v/>
      </c>
      <c r="AA104" s="170" t="str">
        <f>IF(ISERROR(VLOOKUP($A104,parlvotes_lh!$A$11:$ZZ$200,346,FALSE))=TRUE,"",IF(VLOOKUP($A104,parlvotes_lh!$A$11:$ZZ$200,346,FALSE)=0,"",VLOOKUP($A104,parlvotes_lh!$A$11:$ZZ$200,346,FALSE)))</f>
        <v/>
      </c>
      <c r="AB104" s="170" t="str">
        <f>IF(ISERROR(VLOOKUP($A104,parlvotes_lh!$A$11:$ZZ$200,366,FALSE))=TRUE,"",IF(VLOOKUP($A104,parlvotes_lh!$A$11:$ZZ$200,366,FALSE)=0,"",VLOOKUP($A104,parlvotes_lh!$A$11:$ZZ$200,366,FALSE)))</f>
        <v/>
      </c>
      <c r="AC104" s="170" t="str">
        <f>IF(ISERROR(VLOOKUP($A104,parlvotes_lh!$A$11:$ZZ$200,386,FALSE))=TRUE,"",IF(VLOOKUP($A104,parlvotes_lh!$A$11:$ZZ$200,386,FALSE)=0,"",VLOOKUP($A104,parlvotes_lh!$A$11:$ZZ$200,386,FALSE)))</f>
        <v/>
      </c>
    </row>
    <row r="105" spans="1:29" ht="13.5" customHeight="1">
      <c r="A105" s="164"/>
      <c r="B105" s="95" t="str">
        <f>IF(A105="","",MID(info_weblinks!$C$3,32,3))</f>
        <v/>
      </c>
      <c r="C105" s="95" t="str">
        <f>IF(info_parties!G105="","",info_parties!G105)</f>
        <v/>
      </c>
      <c r="D105" s="95" t="str">
        <f>IF(info_parties!K105="","",info_parties!K105)</f>
        <v/>
      </c>
      <c r="E105" s="95" t="str">
        <f>IF(info_parties!H105="","",info_parties!H105)</f>
        <v/>
      </c>
      <c r="F105" s="165" t="str">
        <f t="shared" si="4"/>
        <v/>
      </c>
      <c r="G105" s="166" t="str">
        <f t="shared" si="5"/>
        <v/>
      </c>
      <c r="H105" s="167" t="str">
        <f t="shared" si="6"/>
        <v/>
      </c>
      <c r="I105" s="168" t="str">
        <f t="shared" si="7"/>
        <v/>
      </c>
      <c r="J105" s="169" t="str">
        <f>IF(ISERROR(VLOOKUP($A105,parlvotes_lh!$A$11:$ZZ$200,6,FALSE))=TRUE,"",IF(VLOOKUP($A105,parlvotes_lh!$A$11:$ZZ$200,6,FALSE)=0,"",VLOOKUP($A105,parlvotes_lh!$A$11:$ZZ$200,6,FALSE)))</f>
        <v/>
      </c>
      <c r="K105" s="169" t="str">
        <f>IF(ISERROR(VLOOKUP($A105,parlvotes_lh!$A$11:$ZZ$200,26,FALSE))=TRUE,"",IF(VLOOKUP($A105,parlvotes_lh!$A$11:$ZZ$200,26,FALSE)=0,"",VLOOKUP($A105,parlvotes_lh!$A$11:$ZZ$200,26,FALSE)))</f>
        <v/>
      </c>
      <c r="L105" s="169" t="str">
        <f>IF(ISERROR(VLOOKUP($A105,parlvotes_lh!$A$11:$ZZ$200,46,FALSE))=TRUE,"",IF(VLOOKUP($A105,parlvotes_lh!$A$11:$ZZ$200,46,FALSE)=0,"",VLOOKUP($A105,parlvotes_lh!$A$11:$ZZ$200,46,FALSE)))</f>
        <v/>
      </c>
      <c r="M105" s="169" t="str">
        <f>IF(ISERROR(VLOOKUP($A105,parlvotes_lh!$A$11:$ZZ$200,66,FALSE))=TRUE,"",IF(VLOOKUP($A105,parlvotes_lh!$A$11:$ZZ$200,66,FALSE)=0,"",VLOOKUP($A105,parlvotes_lh!$A$11:$ZZ$200,66,FALSE)))</f>
        <v/>
      </c>
      <c r="N105" s="169" t="str">
        <f>IF(ISERROR(VLOOKUP($A105,parlvotes_lh!$A$11:$ZZ$200,86,FALSE))=TRUE,"",IF(VLOOKUP($A105,parlvotes_lh!$A$11:$ZZ$200,86,FALSE)=0,"",VLOOKUP($A105,parlvotes_lh!$A$11:$ZZ$200,86,FALSE)))</f>
        <v/>
      </c>
      <c r="O105" s="169" t="str">
        <f>IF(ISERROR(VLOOKUP($A105,parlvotes_lh!$A$11:$ZZ$200,106,FALSE))=TRUE,"",IF(VLOOKUP($A105,parlvotes_lh!$A$11:$ZZ$200,106,FALSE)=0,"",VLOOKUP($A105,parlvotes_lh!$A$11:$ZZ$200,106,FALSE)))</f>
        <v/>
      </c>
      <c r="P105" s="169" t="str">
        <f>IF(ISERROR(VLOOKUP($A105,parlvotes_lh!$A$11:$ZZ$200,126,FALSE))=TRUE,"",IF(VLOOKUP($A105,parlvotes_lh!$A$11:$ZZ$200,126,FALSE)=0,"",VLOOKUP($A105,parlvotes_lh!$A$11:$ZZ$200,126,FALSE)))</f>
        <v/>
      </c>
      <c r="Q105" s="170" t="str">
        <f>IF(ISERROR(VLOOKUP($A105,parlvotes_lh!$A$11:$ZZ$200,146,FALSE))=TRUE,"",IF(VLOOKUP($A105,parlvotes_lh!$A$11:$ZZ$200,146,FALSE)=0,"",VLOOKUP($A105,parlvotes_lh!$A$11:$ZZ$200,146,FALSE)))</f>
        <v/>
      </c>
      <c r="R105" s="170" t="str">
        <f>IF(ISERROR(VLOOKUP($A105,parlvotes_lh!$A$11:$ZZ$200,166,FALSE))=TRUE,"",IF(VLOOKUP($A105,parlvotes_lh!$A$11:$ZZ$200,166,FALSE)=0,"",VLOOKUP($A105,parlvotes_lh!$A$11:$ZZ$200,166,FALSE)))</f>
        <v/>
      </c>
      <c r="S105" s="170" t="str">
        <f>IF(ISERROR(VLOOKUP($A105,parlvotes_lh!$A$11:$ZZ$200,186,FALSE))=TRUE,"",IF(VLOOKUP($A105,parlvotes_lh!$A$11:$ZZ$200,186,FALSE)=0,"",VLOOKUP($A105,parlvotes_lh!$A$11:$ZZ$200,186,FALSE)))</f>
        <v/>
      </c>
      <c r="T105" s="170" t="str">
        <f>IF(ISERROR(VLOOKUP($A105,parlvotes_lh!$A$11:$ZZ$200,206,FALSE))=TRUE,"",IF(VLOOKUP($A105,parlvotes_lh!$A$11:$ZZ$200,206,FALSE)=0,"",VLOOKUP($A105,parlvotes_lh!$A$11:$ZZ$200,206,FALSE)))</f>
        <v/>
      </c>
      <c r="U105" s="170" t="str">
        <f>IF(ISERROR(VLOOKUP($A105,parlvotes_lh!$A$11:$ZZ$200,226,FALSE))=TRUE,"",IF(VLOOKUP($A105,parlvotes_lh!$A$11:$ZZ$200,226,FALSE)=0,"",VLOOKUP($A105,parlvotes_lh!$A$11:$ZZ$200,226,FALSE)))</f>
        <v/>
      </c>
      <c r="V105" s="170" t="str">
        <f>IF(ISERROR(VLOOKUP($A105,parlvotes_lh!$A$11:$ZZ$200,246,FALSE))=TRUE,"",IF(VLOOKUP($A105,parlvotes_lh!$A$11:$ZZ$200,246,FALSE)=0,"",VLOOKUP($A105,parlvotes_lh!$A$11:$ZZ$200,246,FALSE)))</f>
        <v/>
      </c>
      <c r="W105" s="170" t="str">
        <f>IF(ISERROR(VLOOKUP($A105,parlvotes_lh!$A$11:$ZZ$200,266,FALSE))=TRUE,"",IF(VLOOKUP($A105,parlvotes_lh!$A$11:$ZZ$200,266,FALSE)=0,"",VLOOKUP($A105,parlvotes_lh!$A$11:$ZZ$200,266,FALSE)))</f>
        <v/>
      </c>
      <c r="X105" s="170" t="str">
        <f>IF(ISERROR(VLOOKUP($A105,parlvotes_lh!$A$11:$ZZ$200,286,FALSE))=TRUE,"",IF(VLOOKUP($A105,parlvotes_lh!$A$11:$ZZ$200,286,FALSE)=0,"",VLOOKUP($A105,parlvotes_lh!$A$11:$ZZ$200,286,FALSE)))</f>
        <v/>
      </c>
      <c r="Y105" s="170" t="str">
        <f>IF(ISERROR(VLOOKUP($A105,parlvotes_lh!$A$11:$ZZ$200,306,FALSE))=TRUE,"",IF(VLOOKUP($A105,parlvotes_lh!$A$11:$ZZ$200,306,FALSE)=0,"",VLOOKUP($A105,parlvotes_lh!$A$11:$ZZ$200,306,FALSE)))</f>
        <v/>
      </c>
      <c r="Z105" s="170" t="str">
        <f>IF(ISERROR(VLOOKUP($A105,parlvotes_lh!$A$11:$ZZ$200,326,FALSE))=TRUE,"",IF(VLOOKUP($A105,parlvotes_lh!$A$11:$ZZ$200,326,FALSE)=0,"",VLOOKUP($A105,parlvotes_lh!$A$11:$ZZ$200,326,FALSE)))</f>
        <v/>
      </c>
      <c r="AA105" s="170" t="str">
        <f>IF(ISERROR(VLOOKUP($A105,parlvotes_lh!$A$11:$ZZ$200,346,FALSE))=TRUE,"",IF(VLOOKUP($A105,parlvotes_lh!$A$11:$ZZ$200,346,FALSE)=0,"",VLOOKUP($A105,parlvotes_lh!$A$11:$ZZ$200,346,FALSE)))</f>
        <v/>
      </c>
      <c r="AB105" s="170" t="str">
        <f>IF(ISERROR(VLOOKUP($A105,parlvotes_lh!$A$11:$ZZ$200,366,FALSE))=TRUE,"",IF(VLOOKUP($A105,parlvotes_lh!$A$11:$ZZ$200,366,FALSE)=0,"",VLOOKUP($A105,parlvotes_lh!$A$11:$ZZ$200,366,FALSE)))</f>
        <v/>
      </c>
      <c r="AC105" s="170" t="str">
        <f>IF(ISERROR(VLOOKUP($A105,parlvotes_lh!$A$11:$ZZ$200,386,FALSE))=TRUE,"",IF(VLOOKUP($A105,parlvotes_lh!$A$11:$ZZ$200,386,FALSE)=0,"",VLOOKUP($A105,parlvotes_lh!$A$11:$ZZ$200,386,FALSE)))</f>
        <v/>
      </c>
    </row>
    <row r="106" spans="1:29" ht="13.5" customHeight="1">
      <c r="A106" s="164"/>
      <c r="B106" s="95" t="str">
        <f>IF(A106="","",MID(info_weblinks!$C$3,32,3))</f>
        <v/>
      </c>
      <c r="C106" s="95" t="str">
        <f>IF(info_parties!G106="","",info_parties!G106)</f>
        <v/>
      </c>
      <c r="D106" s="95" t="str">
        <f>IF(info_parties!K106="","",info_parties!K106)</f>
        <v/>
      </c>
      <c r="E106" s="95" t="str">
        <f>IF(info_parties!H106="","",info_parties!H106)</f>
        <v/>
      </c>
      <c r="F106" s="165" t="str">
        <f t="shared" si="4"/>
        <v/>
      </c>
      <c r="G106" s="166" t="str">
        <f t="shared" si="5"/>
        <v/>
      </c>
      <c r="H106" s="167" t="str">
        <f t="shared" si="6"/>
        <v/>
      </c>
      <c r="I106" s="168" t="str">
        <f t="shared" si="7"/>
        <v/>
      </c>
      <c r="J106" s="169" t="str">
        <f>IF(ISERROR(VLOOKUP($A106,parlvotes_lh!$A$11:$ZZ$200,6,FALSE))=TRUE,"",IF(VLOOKUP($A106,parlvotes_lh!$A$11:$ZZ$200,6,FALSE)=0,"",VLOOKUP($A106,parlvotes_lh!$A$11:$ZZ$200,6,FALSE)))</f>
        <v/>
      </c>
      <c r="K106" s="169" t="str">
        <f>IF(ISERROR(VLOOKUP($A106,parlvotes_lh!$A$11:$ZZ$200,26,FALSE))=TRUE,"",IF(VLOOKUP($A106,parlvotes_lh!$A$11:$ZZ$200,26,FALSE)=0,"",VLOOKUP($A106,parlvotes_lh!$A$11:$ZZ$200,26,FALSE)))</f>
        <v/>
      </c>
      <c r="L106" s="169" t="str">
        <f>IF(ISERROR(VLOOKUP($A106,parlvotes_lh!$A$11:$ZZ$200,46,FALSE))=TRUE,"",IF(VLOOKUP($A106,parlvotes_lh!$A$11:$ZZ$200,46,FALSE)=0,"",VLOOKUP($A106,parlvotes_lh!$A$11:$ZZ$200,46,FALSE)))</f>
        <v/>
      </c>
      <c r="M106" s="169" t="str">
        <f>IF(ISERROR(VLOOKUP($A106,parlvotes_lh!$A$11:$ZZ$200,66,FALSE))=TRUE,"",IF(VLOOKUP($A106,parlvotes_lh!$A$11:$ZZ$200,66,FALSE)=0,"",VLOOKUP($A106,parlvotes_lh!$A$11:$ZZ$200,66,FALSE)))</f>
        <v/>
      </c>
      <c r="N106" s="169" t="str">
        <f>IF(ISERROR(VLOOKUP($A106,parlvotes_lh!$A$11:$ZZ$200,86,FALSE))=TRUE,"",IF(VLOOKUP($A106,parlvotes_lh!$A$11:$ZZ$200,86,FALSE)=0,"",VLOOKUP($A106,parlvotes_lh!$A$11:$ZZ$200,86,FALSE)))</f>
        <v/>
      </c>
      <c r="O106" s="169" t="str">
        <f>IF(ISERROR(VLOOKUP($A106,parlvotes_lh!$A$11:$ZZ$200,106,FALSE))=TRUE,"",IF(VLOOKUP($A106,parlvotes_lh!$A$11:$ZZ$200,106,FALSE)=0,"",VLOOKUP($A106,parlvotes_lh!$A$11:$ZZ$200,106,FALSE)))</f>
        <v/>
      </c>
      <c r="P106" s="169" t="str">
        <f>IF(ISERROR(VLOOKUP($A106,parlvotes_lh!$A$11:$ZZ$200,126,FALSE))=TRUE,"",IF(VLOOKUP($A106,parlvotes_lh!$A$11:$ZZ$200,126,FALSE)=0,"",VLOOKUP($A106,parlvotes_lh!$A$11:$ZZ$200,126,FALSE)))</f>
        <v/>
      </c>
      <c r="Q106" s="170" t="str">
        <f>IF(ISERROR(VLOOKUP($A106,parlvotes_lh!$A$11:$ZZ$200,146,FALSE))=TRUE,"",IF(VLOOKUP($A106,parlvotes_lh!$A$11:$ZZ$200,146,FALSE)=0,"",VLOOKUP($A106,parlvotes_lh!$A$11:$ZZ$200,146,FALSE)))</f>
        <v/>
      </c>
      <c r="R106" s="170" t="str">
        <f>IF(ISERROR(VLOOKUP($A106,parlvotes_lh!$A$11:$ZZ$200,166,FALSE))=TRUE,"",IF(VLOOKUP($A106,parlvotes_lh!$A$11:$ZZ$200,166,FALSE)=0,"",VLOOKUP($A106,parlvotes_lh!$A$11:$ZZ$200,166,FALSE)))</f>
        <v/>
      </c>
      <c r="S106" s="170" t="str">
        <f>IF(ISERROR(VLOOKUP($A106,parlvotes_lh!$A$11:$ZZ$200,186,FALSE))=TRUE,"",IF(VLOOKUP($A106,parlvotes_lh!$A$11:$ZZ$200,186,FALSE)=0,"",VLOOKUP($A106,parlvotes_lh!$A$11:$ZZ$200,186,FALSE)))</f>
        <v/>
      </c>
      <c r="T106" s="170" t="str">
        <f>IF(ISERROR(VLOOKUP($A106,parlvotes_lh!$A$11:$ZZ$200,206,FALSE))=TRUE,"",IF(VLOOKUP($A106,parlvotes_lh!$A$11:$ZZ$200,206,FALSE)=0,"",VLOOKUP($A106,parlvotes_lh!$A$11:$ZZ$200,206,FALSE)))</f>
        <v/>
      </c>
      <c r="U106" s="170" t="str">
        <f>IF(ISERROR(VLOOKUP($A106,parlvotes_lh!$A$11:$ZZ$200,226,FALSE))=TRUE,"",IF(VLOOKUP($A106,parlvotes_lh!$A$11:$ZZ$200,226,FALSE)=0,"",VLOOKUP($A106,parlvotes_lh!$A$11:$ZZ$200,226,FALSE)))</f>
        <v/>
      </c>
      <c r="V106" s="170" t="str">
        <f>IF(ISERROR(VLOOKUP($A106,parlvotes_lh!$A$11:$ZZ$200,246,FALSE))=TRUE,"",IF(VLOOKUP($A106,parlvotes_lh!$A$11:$ZZ$200,246,FALSE)=0,"",VLOOKUP($A106,parlvotes_lh!$A$11:$ZZ$200,246,FALSE)))</f>
        <v/>
      </c>
      <c r="W106" s="170" t="str">
        <f>IF(ISERROR(VLOOKUP($A106,parlvotes_lh!$A$11:$ZZ$200,266,FALSE))=TRUE,"",IF(VLOOKUP($A106,parlvotes_lh!$A$11:$ZZ$200,266,FALSE)=0,"",VLOOKUP($A106,parlvotes_lh!$A$11:$ZZ$200,266,FALSE)))</f>
        <v/>
      </c>
      <c r="X106" s="170" t="str">
        <f>IF(ISERROR(VLOOKUP($A106,parlvotes_lh!$A$11:$ZZ$200,286,FALSE))=TRUE,"",IF(VLOOKUP($A106,parlvotes_lh!$A$11:$ZZ$200,286,FALSE)=0,"",VLOOKUP($A106,parlvotes_lh!$A$11:$ZZ$200,286,FALSE)))</f>
        <v/>
      </c>
      <c r="Y106" s="170" t="str">
        <f>IF(ISERROR(VLOOKUP($A106,parlvotes_lh!$A$11:$ZZ$200,306,FALSE))=TRUE,"",IF(VLOOKUP($A106,parlvotes_lh!$A$11:$ZZ$200,306,FALSE)=0,"",VLOOKUP($A106,parlvotes_lh!$A$11:$ZZ$200,306,FALSE)))</f>
        <v/>
      </c>
      <c r="Z106" s="170" t="str">
        <f>IF(ISERROR(VLOOKUP($A106,parlvotes_lh!$A$11:$ZZ$200,326,FALSE))=TRUE,"",IF(VLOOKUP($A106,parlvotes_lh!$A$11:$ZZ$200,326,FALSE)=0,"",VLOOKUP($A106,parlvotes_lh!$A$11:$ZZ$200,326,FALSE)))</f>
        <v/>
      </c>
      <c r="AA106" s="170" t="str">
        <f>IF(ISERROR(VLOOKUP($A106,parlvotes_lh!$A$11:$ZZ$200,346,FALSE))=TRUE,"",IF(VLOOKUP($A106,parlvotes_lh!$A$11:$ZZ$200,346,FALSE)=0,"",VLOOKUP($A106,parlvotes_lh!$A$11:$ZZ$200,346,FALSE)))</f>
        <v/>
      </c>
      <c r="AB106" s="170" t="str">
        <f>IF(ISERROR(VLOOKUP($A106,parlvotes_lh!$A$11:$ZZ$200,366,FALSE))=TRUE,"",IF(VLOOKUP($A106,parlvotes_lh!$A$11:$ZZ$200,366,FALSE)=0,"",VLOOKUP($A106,parlvotes_lh!$A$11:$ZZ$200,366,FALSE)))</f>
        <v/>
      </c>
      <c r="AC106" s="170" t="str">
        <f>IF(ISERROR(VLOOKUP($A106,parlvotes_lh!$A$11:$ZZ$200,386,FALSE))=TRUE,"",IF(VLOOKUP($A106,parlvotes_lh!$A$11:$ZZ$200,386,FALSE)=0,"",VLOOKUP($A106,parlvotes_lh!$A$11:$ZZ$200,386,FALSE)))</f>
        <v/>
      </c>
    </row>
    <row r="107" spans="1:29" ht="13.5" customHeight="1">
      <c r="A107" s="164"/>
      <c r="B107" s="95" t="str">
        <f>IF(A107="","",MID(info_weblinks!$C$3,32,3))</f>
        <v/>
      </c>
      <c r="C107" s="95" t="str">
        <f>IF(info_parties!G107="","",info_parties!G107)</f>
        <v/>
      </c>
      <c r="D107" s="95" t="str">
        <f>IF(info_parties!K107="","",info_parties!K107)</f>
        <v/>
      </c>
      <c r="E107" s="95" t="str">
        <f>IF(info_parties!H107="","",info_parties!H107)</f>
        <v/>
      </c>
      <c r="F107" s="165" t="str">
        <f t="shared" si="4"/>
        <v/>
      </c>
      <c r="G107" s="166" t="str">
        <f t="shared" si="5"/>
        <v/>
      </c>
      <c r="H107" s="167" t="str">
        <f t="shared" si="6"/>
        <v/>
      </c>
      <c r="I107" s="168" t="str">
        <f t="shared" si="7"/>
        <v/>
      </c>
      <c r="J107" s="169" t="str">
        <f>IF(ISERROR(VLOOKUP($A107,parlvotes_lh!$A$11:$ZZ$200,6,FALSE))=TRUE,"",IF(VLOOKUP($A107,parlvotes_lh!$A$11:$ZZ$200,6,FALSE)=0,"",VLOOKUP($A107,parlvotes_lh!$A$11:$ZZ$200,6,FALSE)))</f>
        <v/>
      </c>
      <c r="K107" s="169" t="str">
        <f>IF(ISERROR(VLOOKUP($A107,parlvotes_lh!$A$11:$ZZ$200,26,FALSE))=TRUE,"",IF(VLOOKUP($A107,parlvotes_lh!$A$11:$ZZ$200,26,FALSE)=0,"",VLOOKUP($A107,parlvotes_lh!$A$11:$ZZ$200,26,FALSE)))</f>
        <v/>
      </c>
      <c r="L107" s="169" t="str">
        <f>IF(ISERROR(VLOOKUP($A107,parlvotes_lh!$A$11:$ZZ$200,46,FALSE))=TRUE,"",IF(VLOOKUP($A107,parlvotes_lh!$A$11:$ZZ$200,46,FALSE)=0,"",VLOOKUP($A107,parlvotes_lh!$A$11:$ZZ$200,46,FALSE)))</f>
        <v/>
      </c>
      <c r="M107" s="169" t="str">
        <f>IF(ISERROR(VLOOKUP($A107,parlvotes_lh!$A$11:$ZZ$200,66,FALSE))=TRUE,"",IF(VLOOKUP($A107,parlvotes_lh!$A$11:$ZZ$200,66,FALSE)=0,"",VLOOKUP($A107,parlvotes_lh!$A$11:$ZZ$200,66,FALSE)))</f>
        <v/>
      </c>
      <c r="N107" s="169" t="str">
        <f>IF(ISERROR(VLOOKUP($A107,parlvotes_lh!$A$11:$ZZ$200,86,FALSE))=TRUE,"",IF(VLOOKUP($A107,parlvotes_lh!$A$11:$ZZ$200,86,FALSE)=0,"",VLOOKUP($A107,parlvotes_lh!$A$11:$ZZ$200,86,FALSE)))</f>
        <v/>
      </c>
      <c r="O107" s="169" t="str">
        <f>IF(ISERROR(VLOOKUP($A107,parlvotes_lh!$A$11:$ZZ$200,106,FALSE))=TRUE,"",IF(VLOOKUP($A107,parlvotes_lh!$A$11:$ZZ$200,106,FALSE)=0,"",VLOOKUP($A107,parlvotes_lh!$A$11:$ZZ$200,106,FALSE)))</f>
        <v/>
      </c>
      <c r="P107" s="169" t="str">
        <f>IF(ISERROR(VLOOKUP($A107,parlvotes_lh!$A$11:$ZZ$200,126,FALSE))=TRUE,"",IF(VLOOKUP($A107,parlvotes_lh!$A$11:$ZZ$200,126,FALSE)=0,"",VLOOKUP($A107,parlvotes_lh!$A$11:$ZZ$200,126,FALSE)))</f>
        <v/>
      </c>
      <c r="Q107" s="170" t="str">
        <f>IF(ISERROR(VLOOKUP($A107,parlvotes_lh!$A$11:$ZZ$200,146,FALSE))=TRUE,"",IF(VLOOKUP($A107,parlvotes_lh!$A$11:$ZZ$200,146,FALSE)=0,"",VLOOKUP($A107,parlvotes_lh!$A$11:$ZZ$200,146,FALSE)))</f>
        <v/>
      </c>
      <c r="R107" s="170" t="str">
        <f>IF(ISERROR(VLOOKUP($A107,parlvotes_lh!$A$11:$ZZ$200,166,FALSE))=TRUE,"",IF(VLOOKUP($A107,parlvotes_lh!$A$11:$ZZ$200,166,FALSE)=0,"",VLOOKUP($A107,parlvotes_lh!$A$11:$ZZ$200,166,FALSE)))</f>
        <v/>
      </c>
      <c r="S107" s="170" t="str">
        <f>IF(ISERROR(VLOOKUP($A107,parlvotes_lh!$A$11:$ZZ$200,186,FALSE))=TRUE,"",IF(VLOOKUP($A107,parlvotes_lh!$A$11:$ZZ$200,186,FALSE)=0,"",VLOOKUP($A107,parlvotes_lh!$A$11:$ZZ$200,186,FALSE)))</f>
        <v/>
      </c>
      <c r="T107" s="170" t="str">
        <f>IF(ISERROR(VLOOKUP($A107,parlvotes_lh!$A$11:$ZZ$200,206,FALSE))=TRUE,"",IF(VLOOKUP($A107,parlvotes_lh!$A$11:$ZZ$200,206,FALSE)=0,"",VLOOKUP($A107,parlvotes_lh!$A$11:$ZZ$200,206,FALSE)))</f>
        <v/>
      </c>
      <c r="U107" s="170" t="str">
        <f>IF(ISERROR(VLOOKUP($A107,parlvotes_lh!$A$11:$ZZ$200,226,FALSE))=TRUE,"",IF(VLOOKUP($A107,parlvotes_lh!$A$11:$ZZ$200,226,FALSE)=0,"",VLOOKUP($A107,parlvotes_lh!$A$11:$ZZ$200,226,FALSE)))</f>
        <v/>
      </c>
      <c r="V107" s="170" t="str">
        <f>IF(ISERROR(VLOOKUP($A107,parlvotes_lh!$A$11:$ZZ$200,246,FALSE))=TRUE,"",IF(VLOOKUP($A107,parlvotes_lh!$A$11:$ZZ$200,246,FALSE)=0,"",VLOOKUP($A107,parlvotes_lh!$A$11:$ZZ$200,246,FALSE)))</f>
        <v/>
      </c>
      <c r="W107" s="170" t="str">
        <f>IF(ISERROR(VLOOKUP($A107,parlvotes_lh!$A$11:$ZZ$200,266,FALSE))=TRUE,"",IF(VLOOKUP($A107,parlvotes_lh!$A$11:$ZZ$200,266,FALSE)=0,"",VLOOKUP($A107,parlvotes_lh!$A$11:$ZZ$200,266,FALSE)))</f>
        <v/>
      </c>
      <c r="X107" s="170" t="str">
        <f>IF(ISERROR(VLOOKUP($A107,parlvotes_lh!$A$11:$ZZ$200,286,FALSE))=TRUE,"",IF(VLOOKUP($A107,parlvotes_lh!$A$11:$ZZ$200,286,FALSE)=0,"",VLOOKUP($A107,parlvotes_lh!$A$11:$ZZ$200,286,FALSE)))</f>
        <v/>
      </c>
      <c r="Y107" s="170" t="str">
        <f>IF(ISERROR(VLOOKUP($A107,parlvotes_lh!$A$11:$ZZ$200,306,FALSE))=TRUE,"",IF(VLOOKUP($A107,parlvotes_lh!$A$11:$ZZ$200,306,FALSE)=0,"",VLOOKUP($A107,parlvotes_lh!$A$11:$ZZ$200,306,FALSE)))</f>
        <v/>
      </c>
      <c r="Z107" s="170" t="str">
        <f>IF(ISERROR(VLOOKUP($A107,parlvotes_lh!$A$11:$ZZ$200,326,FALSE))=TRUE,"",IF(VLOOKUP($A107,parlvotes_lh!$A$11:$ZZ$200,326,FALSE)=0,"",VLOOKUP($A107,parlvotes_lh!$A$11:$ZZ$200,326,FALSE)))</f>
        <v/>
      </c>
      <c r="AA107" s="170" t="str">
        <f>IF(ISERROR(VLOOKUP($A107,parlvotes_lh!$A$11:$ZZ$200,346,FALSE))=TRUE,"",IF(VLOOKUP($A107,parlvotes_lh!$A$11:$ZZ$200,346,FALSE)=0,"",VLOOKUP($A107,parlvotes_lh!$A$11:$ZZ$200,346,FALSE)))</f>
        <v/>
      </c>
      <c r="AB107" s="170" t="str">
        <f>IF(ISERROR(VLOOKUP($A107,parlvotes_lh!$A$11:$ZZ$200,366,FALSE))=TRUE,"",IF(VLOOKUP($A107,parlvotes_lh!$A$11:$ZZ$200,366,FALSE)=0,"",VLOOKUP($A107,parlvotes_lh!$A$11:$ZZ$200,366,FALSE)))</f>
        <v/>
      </c>
      <c r="AC107" s="170" t="str">
        <f>IF(ISERROR(VLOOKUP($A107,parlvotes_lh!$A$11:$ZZ$200,386,FALSE))=TRUE,"",IF(VLOOKUP($A107,parlvotes_lh!$A$11:$ZZ$200,386,FALSE)=0,"",VLOOKUP($A107,parlvotes_lh!$A$11:$ZZ$200,386,FALSE)))</f>
        <v/>
      </c>
    </row>
    <row r="108" spans="1:29" ht="13.5" customHeight="1">
      <c r="A108" s="164"/>
      <c r="B108" s="95" t="str">
        <f>IF(A108="","",MID(info_weblinks!$C$3,32,3))</f>
        <v/>
      </c>
      <c r="C108" s="95" t="str">
        <f>IF(info_parties!G108="","",info_parties!G108)</f>
        <v/>
      </c>
      <c r="D108" s="95" t="str">
        <f>IF(info_parties!K108="","",info_parties!K108)</f>
        <v/>
      </c>
      <c r="E108" s="95" t="str">
        <f>IF(info_parties!H108="","",info_parties!H108)</f>
        <v/>
      </c>
      <c r="F108" s="165" t="str">
        <f t="shared" si="4"/>
        <v/>
      </c>
      <c r="G108" s="166" t="str">
        <f t="shared" si="5"/>
        <v/>
      </c>
      <c r="H108" s="167" t="str">
        <f t="shared" si="6"/>
        <v/>
      </c>
      <c r="I108" s="168" t="str">
        <f t="shared" si="7"/>
        <v/>
      </c>
      <c r="J108" s="169" t="str">
        <f>IF(ISERROR(VLOOKUP($A108,parlvotes_lh!$A$11:$ZZ$200,6,FALSE))=TRUE,"",IF(VLOOKUP($A108,parlvotes_lh!$A$11:$ZZ$200,6,FALSE)=0,"",VLOOKUP($A108,parlvotes_lh!$A$11:$ZZ$200,6,FALSE)))</f>
        <v/>
      </c>
      <c r="K108" s="169" t="str">
        <f>IF(ISERROR(VLOOKUP($A108,parlvotes_lh!$A$11:$ZZ$200,26,FALSE))=TRUE,"",IF(VLOOKUP($A108,parlvotes_lh!$A$11:$ZZ$200,26,FALSE)=0,"",VLOOKUP($A108,parlvotes_lh!$A$11:$ZZ$200,26,FALSE)))</f>
        <v/>
      </c>
      <c r="L108" s="169" t="str">
        <f>IF(ISERROR(VLOOKUP($A108,parlvotes_lh!$A$11:$ZZ$200,46,FALSE))=TRUE,"",IF(VLOOKUP($A108,parlvotes_lh!$A$11:$ZZ$200,46,FALSE)=0,"",VLOOKUP($A108,parlvotes_lh!$A$11:$ZZ$200,46,FALSE)))</f>
        <v/>
      </c>
      <c r="M108" s="169" t="str">
        <f>IF(ISERROR(VLOOKUP($A108,parlvotes_lh!$A$11:$ZZ$200,66,FALSE))=TRUE,"",IF(VLOOKUP($A108,parlvotes_lh!$A$11:$ZZ$200,66,FALSE)=0,"",VLOOKUP($A108,parlvotes_lh!$A$11:$ZZ$200,66,FALSE)))</f>
        <v/>
      </c>
      <c r="N108" s="169" t="str">
        <f>IF(ISERROR(VLOOKUP($A108,parlvotes_lh!$A$11:$ZZ$200,86,FALSE))=TRUE,"",IF(VLOOKUP($A108,parlvotes_lh!$A$11:$ZZ$200,86,FALSE)=0,"",VLOOKUP($A108,parlvotes_lh!$A$11:$ZZ$200,86,FALSE)))</f>
        <v/>
      </c>
      <c r="O108" s="169" t="str">
        <f>IF(ISERROR(VLOOKUP($A108,parlvotes_lh!$A$11:$ZZ$200,106,FALSE))=TRUE,"",IF(VLOOKUP($A108,parlvotes_lh!$A$11:$ZZ$200,106,FALSE)=0,"",VLOOKUP($A108,parlvotes_lh!$A$11:$ZZ$200,106,FALSE)))</f>
        <v/>
      </c>
      <c r="P108" s="169" t="str">
        <f>IF(ISERROR(VLOOKUP($A108,parlvotes_lh!$A$11:$ZZ$200,126,FALSE))=TRUE,"",IF(VLOOKUP($A108,parlvotes_lh!$A$11:$ZZ$200,126,FALSE)=0,"",VLOOKUP($A108,parlvotes_lh!$A$11:$ZZ$200,126,FALSE)))</f>
        <v/>
      </c>
      <c r="Q108" s="170" t="str">
        <f>IF(ISERROR(VLOOKUP($A108,parlvotes_lh!$A$11:$ZZ$200,146,FALSE))=TRUE,"",IF(VLOOKUP($A108,parlvotes_lh!$A$11:$ZZ$200,146,FALSE)=0,"",VLOOKUP($A108,parlvotes_lh!$A$11:$ZZ$200,146,FALSE)))</f>
        <v/>
      </c>
      <c r="R108" s="170" t="str">
        <f>IF(ISERROR(VLOOKUP($A108,parlvotes_lh!$A$11:$ZZ$200,166,FALSE))=TRUE,"",IF(VLOOKUP($A108,parlvotes_lh!$A$11:$ZZ$200,166,FALSE)=0,"",VLOOKUP($A108,parlvotes_lh!$A$11:$ZZ$200,166,FALSE)))</f>
        <v/>
      </c>
      <c r="S108" s="170" t="str">
        <f>IF(ISERROR(VLOOKUP($A108,parlvotes_lh!$A$11:$ZZ$200,186,FALSE))=TRUE,"",IF(VLOOKUP($A108,parlvotes_lh!$A$11:$ZZ$200,186,FALSE)=0,"",VLOOKUP($A108,parlvotes_lh!$A$11:$ZZ$200,186,FALSE)))</f>
        <v/>
      </c>
      <c r="T108" s="170" t="str">
        <f>IF(ISERROR(VLOOKUP($A108,parlvotes_lh!$A$11:$ZZ$200,206,FALSE))=TRUE,"",IF(VLOOKUP($A108,parlvotes_lh!$A$11:$ZZ$200,206,FALSE)=0,"",VLOOKUP($A108,parlvotes_lh!$A$11:$ZZ$200,206,FALSE)))</f>
        <v/>
      </c>
      <c r="U108" s="170" t="str">
        <f>IF(ISERROR(VLOOKUP($A108,parlvotes_lh!$A$11:$ZZ$200,226,FALSE))=TRUE,"",IF(VLOOKUP($A108,parlvotes_lh!$A$11:$ZZ$200,226,FALSE)=0,"",VLOOKUP($A108,parlvotes_lh!$A$11:$ZZ$200,226,FALSE)))</f>
        <v/>
      </c>
      <c r="V108" s="170" t="str">
        <f>IF(ISERROR(VLOOKUP($A108,parlvotes_lh!$A$11:$ZZ$200,246,FALSE))=TRUE,"",IF(VLOOKUP($A108,parlvotes_lh!$A$11:$ZZ$200,246,FALSE)=0,"",VLOOKUP($A108,parlvotes_lh!$A$11:$ZZ$200,246,FALSE)))</f>
        <v/>
      </c>
      <c r="W108" s="170" t="str">
        <f>IF(ISERROR(VLOOKUP($A108,parlvotes_lh!$A$11:$ZZ$200,266,FALSE))=TRUE,"",IF(VLOOKUP($A108,parlvotes_lh!$A$11:$ZZ$200,266,FALSE)=0,"",VLOOKUP($A108,parlvotes_lh!$A$11:$ZZ$200,266,FALSE)))</f>
        <v/>
      </c>
      <c r="X108" s="170" t="str">
        <f>IF(ISERROR(VLOOKUP($A108,parlvotes_lh!$A$11:$ZZ$200,286,FALSE))=TRUE,"",IF(VLOOKUP($A108,parlvotes_lh!$A$11:$ZZ$200,286,FALSE)=0,"",VLOOKUP($A108,parlvotes_lh!$A$11:$ZZ$200,286,FALSE)))</f>
        <v/>
      </c>
      <c r="Y108" s="170" t="str">
        <f>IF(ISERROR(VLOOKUP($A108,parlvotes_lh!$A$11:$ZZ$200,306,FALSE))=TRUE,"",IF(VLOOKUP($A108,parlvotes_lh!$A$11:$ZZ$200,306,FALSE)=0,"",VLOOKUP($A108,parlvotes_lh!$A$11:$ZZ$200,306,FALSE)))</f>
        <v/>
      </c>
      <c r="Z108" s="170" t="str">
        <f>IF(ISERROR(VLOOKUP($A108,parlvotes_lh!$A$11:$ZZ$200,326,FALSE))=TRUE,"",IF(VLOOKUP($A108,parlvotes_lh!$A$11:$ZZ$200,326,FALSE)=0,"",VLOOKUP($A108,parlvotes_lh!$A$11:$ZZ$200,326,FALSE)))</f>
        <v/>
      </c>
      <c r="AA108" s="170" t="str">
        <f>IF(ISERROR(VLOOKUP($A108,parlvotes_lh!$A$11:$ZZ$200,346,FALSE))=TRUE,"",IF(VLOOKUP($A108,parlvotes_lh!$A$11:$ZZ$200,346,FALSE)=0,"",VLOOKUP($A108,parlvotes_lh!$A$11:$ZZ$200,346,FALSE)))</f>
        <v/>
      </c>
      <c r="AB108" s="170" t="str">
        <f>IF(ISERROR(VLOOKUP($A108,parlvotes_lh!$A$11:$ZZ$200,366,FALSE))=TRUE,"",IF(VLOOKUP($A108,parlvotes_lh!$A$11:$ZZ$200,366,FALSE)=0,"",VLOOKUP($A108,parlvotes_lh!$A$11:$ZZ$200,366,FALSE)))</f>
        <v/>
      </c>
      <c r="AC108" s="170" t="str">
        <f>IF(ISERROR(VLOOKUP($A108,parlvotes_lh!$A$11:$ZZ$200,386,FALSE))=TRUE,"",IF(VLOOKUP($A108,parlvotes_lh!$A$11:$ZZ$200,386,FALSE)=0,"",VLOOKUP($A108,parlvotes_lh!$A$11:$ZZ$200,386,FALSE)))</f>
        <v/>
      </c>
    </row>
    <row r="109" spans="1:29" ht="13.5" customHeight="1">
      <c r="A109" s="164"/>
      <c r="B109" s="95" t="str">
        <f>IF(A109="","",MID(info_weblinks!$C$3,32,3))</f>
        <v/>
      </c>
      <c r="C109" s="95" t="str">
        <f>IF(info_parties!G109="","",info_parties!G109)</f>
        <v/>
      </c>
      <c r="D109" s="95" t="str">
        <f>IF(info_parties!K109="","",info_parties!K109)</f>
        <v/>
      </c>
      <c r="E109" s="95" t="str">
        <f>IF(info_parties!H109="","",info_parties!H109)</f>
        <v/>
      </c>
      <c r="F109" s="165" t="str">
        <f t="shared" si="4"/>
        <v/>
      </c>
      <c r="G109" s="166" t="str">
        <f t="shared" si="5"/>
        <v/>
      </c>
      <c r="H109" s="167" t="str">
        <f t="shared" si="6"/>
        <v/>
      </c>
      <c r="I109" s="168" t="str">
        <f t="shared" si="7"/>
        <v/>
      </c>
      <c r="J109" s="169" t="str">
        <f>IF(ISERROR(VLOOKUP($A109,parlvotes_lh!$A$11:$ZZ$200,6,FALSE))=TRUE,"",IF(VLOOKUP($A109,parlvotes_lh!$A$11:$ZZ$200,6,FALSE)=0,"",VLOOKUP($A109,parlvotes_lh!$A$11:$ZZ$200,6,FALSE)))</f>
        <v/>
      </c>
      <c r="K109" s="169" t="str">
        <f>IF(ISERROR(VLOOKUP($A109,parlvotes_lh!$A$11:$ZZ$200,26,FALSE))=TRUE,"",IF(VLOOKUP($A109,parlvotes_lh!$A$11:$ZZ$200,26,FALSE)=0,"",VLOOKUP($A109,parlvotes_lh!$A$11:$ZZ$200,26,FALSE)))</f>
        <v/>
      </c>
      <c r="L109" s="169" t="str">
        <f>IF(ISERROR(VLOOKUP($A109,parlvotes_lh!$A$11:$ZZ$200,46,FALSE))=TRUE,"",IF(VLOOKUP($A109,parlvotes_lh!$A$11:$ZZ$200,46,FALSE)=0,"",VLOOKUP($A109,parlvotes_lh!$A$11:$ZZ$200,46,FALSE)))</f>
        <v/>
      </c>
      <c r="M109" s="169" t="str">
        <f>IF(ISERROR(VLOOKUP($A109,parlvotes_lh!$A$11:$ZZ$200,66,FALSE))=TRUE,"",IF(VLOOKUP($A109,parlvotes_lh!$A$11:$ZZ$200,66,FALSE)=0,"",VLOOKUP($A109,parlvotes_lh!$A$11:$ZZ$200,66,FALSE)))</f>
        <v/>
      </c>
      <c r="N109" s="169" t="str">
        <f>IF(ISERROR(VLOOKUP($A109,parlvotes_lh!$A$11:$ZZ$200,86,FALSE))=TRUE,"",IF(VLOOKUP($A109,parlvotes_lh!$A$11:$ZZ$200,86,FALSE)=0,"",VLOOKUP($A109,parlvotes_lh!$A$11:$ZZ$200,86,FALSE)))</f>
        <v/>
      </c>
      <c r="O109" s="169" t="str">
        <f>IF(ISERROR(VLOOKUP($A109,parlvotes_lh!$A$11:$ZZ$200,106,FALSE))=TRUE,"",IF(VLOOKUP($A109,parlvotes_lh!$A$11:$ZZ$200,106,FALSE)=0,"",VLOOKUP($A109,parlvotes_lh!$A$11:$ZZ$200,106,FALSE)))</f>
        <v/>
      </c>
      <c r="P109" s="169" t="str">
        <f>IF(ISERROR(VLOOKUP($A109,parlvotes_lh!$A$11:$ZZ$200,126,FALSE))=TRUE,"",IF(VLOOKUP($A109,parlvotes_lh!$A$11:$ZZ$200,126,FALSE)=0,"",VLOOKUP($A109,parlvotes_lh!$A$11:$ZZ$200,126,FALSE)))</f>
        <v/>
      </c>
      <c r="Q109" s="170" t="str">
        <f>IF(ISERROR(VLOOKUP($A109,parlvotes_lh!$A$11:$ZZ$200,146,FALSE))=TRUE,"",IF(VLOOKUP($A109,parlvotes_lh!$A$11:$ZZ$200,146,FALSE)=0,"",VLOOKUP($A109,parlvotes_lh!$A$11:$ZZ$200,146,FALSE)))</f>
        <v/>
      </c>
      <c r="R109" s="170" t="str">
        <f>IF(ISERROR(VLOOKUP($A109,parlvotes_lh!$A$11:$ZZ$200,166,FALSE))=TRUE,"",IF(VLOOKUP($A109,parlvotes_lh!$A$11:$ZZ$200,166,FALSE)=0,"",VLOOKUP($A109,parlvotes_lh!$A$11:$ZZ$200,166,FALSE)))</f>
        <v/>
      </c>
      <c r="S109" s="170" t="str">
        <f>IF(ISERROR(VLOOKUP($A109,parlvotes_lh!$A$11:$ZZ$200,186,FALSE))=TRUE,"",IF(VLOOKUP($A109,parlvotes_lh!$A$11:$ZZ$200,186,FALSE)=0,"",VLOOKUP($A109,parlvotes_lh!$A$11:$ZZ$200,186,FALSE)))</f>
        <v/>
      </c>
      <c r="T109" s="170" t="str">
        <f>IF(ISERROR(VLOOKUP($A109,parlvotes_lh!$A$11:$ZZ$200,206,FALSE))=TRUE,"",IF(VLOOKUP($A109,parlvotes_lh!$A$11:$ZZ$200,206,FALSE)=0,"",VLOOKUP($A109,parlvotes_lh!$A$11:$ZZ$200,206,FALSE)))</f>
        <v/>
      </c>
      <c r="U109" s="170" t="str">
        <f>IF(ISERROR(VLOOKUP($A109,parlvotes_lh!$A$11:$ZZ$200,226,FALSE))=TRUE,"",IF(VLOOKUP($A109,parlvotes_lh!$A$11:$ZZ$200,226,FALSE)=0,"",VLOOKUP($A109,parlvotes_lh!$A$11:$ZZ$200,226,FALSE)))</f>
        <v/>
      </c>
      <c r="V109" s="170" t="str">
        <f>IF(ISERROR(VLOOKUP($A109,parlvotes_lh!$A$11:$ZZ$200,246,FALSE))=TRUE,"",IF(VLOOKUP($A109,parlvotes_lh!$A$11:$ZZ$200,246,FALSE)=0,"",VLOOKUP($A109,parlvotes_lh!$A$11:$ZZ$200,246,FALSE)))</f>
        <v/>
      </c>
      <c r="W109" s="170" t="str">
        <f>IF(ISERROR(VLOOKUP($A109,parlvotes_lh!$A$11:$ZZ$200,266,FALSE))=TRUE,"",IF(VLOOKUP($A109,parlvotes_lh!$A$11:$ZZ$200,266,FALSE)=0,"",VLOOKUP($A109,parlvotes_lh!$A$11:$ZZ$200,266,FALSE)))</f>
        <v/>
      </c>
      <c r="X109" s="170" t="str">
        <f>IF(ISERROR(VLOOKUP($A109,parlvotes_lh!$A$11:$ZZ$200,286,FALSE))=TRUE,"",IF(VLOOKUP($A109,parlvotes_lh!$A$11:$ZZ$200,286,FALSE)=0,"",VLOOKUP($A109,parlvotes_lh!$A$11:$ZZ$200,286,FALSE)))</f>
        <v/>
      </c>
      <c r="Y109" s="170" t="str">
        <f>IF(ISERROR(VLOOKUP($A109,parlvotes_lh!$A$11:$ZZ$200,306,FALSE))=TRUE,"",IF(VLOOKUP($A109,parlvotes_lh!$A$11:$ZZ$200,306,FALSE)=0,"",VLOOKUP($A109,parlvotes_lh!$A$11:$ZZ$200,306,FALSE)))</f>
        <v/>
      </c>
      <c r="Z109" s="170" t="str">
        <f>IF(ISERROR(VLOOKUP($A109,parlvotes_lh!$A$11:$ZZ$200,326,FALSE))=TRUE,"",IF(VLOOKUP($A109,parlvotes_lh!$A$11:$ZZ$200,326,FALSE)=0,"",VLOOKUP($A109,parlvotes_lh!$A$11:$ZZ$200,326,FALSE)))</f>
        <v/>
      </c>
      <c r="AA109" s="170" t="str">
        <f>IF(ISERROR(VLOOKUP($A109,parlvotes_lh!$A$11:$ZZ$200,346,FALSE))=TRUE,"",IF(VLOOKUP($A109,parlvotes_lh!$A$11:$ZZ$200,346,FALSE)=0,"",VLOOKUP($A109,parlvotes_lh!$A$11:$ZZ$200,346,FALSE)))</f>
        <v/>
      </c>
      <c r="AB109" s="170" t="str">
        <f>IF(ISERROR(VLOOKUP($A109,parlvotes_lh!$A$11:$ZZ$200,366,FALSE))=TRUE,"",IF(VLOOKUP($A109,parlvotes_lh!$A$11:$ZZ$200,366,FALSE)=0,"",VLOOKUP($A109,parlvotes_lh!$A$11:$ZZ$200,366,FALSE)))</f>
        <v/>
      </c>
      <c r="AC109" s="170" t="str">
        <f>IF(ISERROR(VLOOKUP($A109,parlvotes_lh!$A$11:$ZZ$200,386,FALSE))=TRUE,"",IF(VLOOKUP($A109,parlvotes_lh!$A$11:$ZZ$200,386,FALSE)=0,"",VLOOKUP($A109,parlvotes_lh!$A$11:$ZZ$200,386,FALSE)))</f>
        <v/>
      </c>
    </row>
    <row r="110" spans="1:29" ht="13.5" customHeight="1">
      <c r="A110" s="164"/>
      <c r="B110" s="95" t="str">
        <f>IF(A110="","",MID(info_weblinks!$C$3,32,3))</f>
        <v/>
      </c>
      <c r="C110" s="95" t="str">
        <f>IF(info_parties!G110="","",info_parties!G110)</f>
        <v/>
      </c>
      <c r="D110" s="95" t="str">
        <f>IF(info_parties!K110="","",info_parties!K110)</f>
        <v/>
      </c>
      <c r="E110" s="95" t="str">
        <f>IF(info_parties!H110="","",info_parties!H110)</f>
        <v/>
      </c>
      <c r="F110" s="165" t="str">
        <f t="shared" si="4"/>
        <v/>
      </c>
      <c r="G110" s="166" t="str">
        <f t="shared" si="5"/>
        <v/>
      </c>
      <c r="H110" s="167" t="str">
        <f t="shared" si="6"/>
        <v/>
      </c>
      <c r="I110" s="168" t="str">
        <f t="shared" si="7"/>
        <v/>
      </c>
      <c r="J110" s="169" t="str">
        <f>IF(ISERROR(VLOOKUP($A110,parlvotes_lh!$A$11:$ZZ$200,6,FALSE))=TRUE,"",IF(VLOOKUP($A110,parlvotes_lh!$A$11:$ZZ$200,6,FALSE)=0,"",VLOOKUP($A110,parlvotes_lh!$A$11:$ZZ$200,6,FALSE)))</f>
        <v/>
      </c>
      <c r="K110" s="169" t="str">
        <f>IF(ISERROR(VLOOKUP($A110,parlvotes_lh!$A$11:$ZZ$200,26,FALSE))=TRUE,"",IF(VLOOKUP($A110,parlvotes_lh!$A$11:$ZZ$200,26,FALSE)=0,"",VLOOKUP($A110,parlvotes_lh!$A$11:$ZZ$200,26,FALSE)))</f>
        <v/>
      </c>
      <c r="L110" s="169" t="str">
        <f>IF(ISERROR(VLOOKUP($A110,parlvotes_lh!$A$11:$ZZ$200,46,FALSE))=TRUE,"",IF(VLOOKUP($A110,parlvotes_lh!$A$11:$ZZ$200,46,FALSE)=0,"",VLOOKUP($A110,parlvotes_lh!$A$11:$ZZ$200,46,FALSE)))</f>
        <v/>
      </c>
      <c r="M110" s="169" t="str">
        <f>IF(ISERROR(VLOOKUP($A110,parlvotes_lh!$A$11:$ZZ$200,66,FALSE))=TRUE,"",IF(VLOOKUP($A110,parlvotes_lh!$A$11:$ZZ$200,66,FALSE)=0,"",VLOOKUP($A110,parlvotes_lh!$A$11:$ZZ$200,66,FALSE)))</f>
        <v/>
      </c>
      <c r="N110" s="169" t="str">
        <f>IF(ISERROR(VLOOKUP($A110,parlvotes_lh!$A$11:$ZZ$200,86,FALSE))=TRUE,"",IF(VLOOKUP($A110,parlvotes_lh!$A$11:$ZZ$200,86,FALSE)=0,"",VLOOKUP($A110,parlvotes_lh!$A$11:$ZZ$200,86,FALSE)))</f>
        <v/>
      </c>
      <c r="O110" s="169" t="str">
        <f>IF(ISERROR(VLOOKUP($A110,parlvotes_lh!$A$11:$ZZ$200,106,FALSE))=TRUE,"",IF(VLOOKUP($A110,parlvotes_lh!$A$11:$ZZ$200,106,FALSE)=0,"",VLOOKUP($A110,parlvotes_lh!$A$11:$ZZ$200,106,FALSE)))</f>
        <v/>
      </c>
      <c r="P110" s="169" t="str">
        <f>IF(ISERROR(VLOOKUP($A110,parlvotes_lh!$A$11:$ZZ$200,126,FALSE))=TRUE,"",IF(VLOOKUP($A110,parlvotes_lh!$A$11:$ZZ$200,126,FALSE)=0,"",VLOOKUP($A110,parlvotes_lh!$A$11:$ZZ$200,126,FALSE)))</f>
        <v/>
      </c>
      <c r="Q110" s="170" t="str">
        <f>IF(ISERROR(VLOOKUP($A110,parlvotes_lh!$A$11:$ZZ$200,146,FALSE))=TRUE,"",IF(VLOOKUP($A110,parlvotes_lh!$A$11:$ZZ$200,146,FALSE)=0,"",VLOOKUP($A110,parlvotes_lh!$A$11:$ZZ$200,146,FALSE)))</f>
        <v/>
      </c>
      <c r="R110" s="170" t="str">
        <f>IF(ISERROR(VLOOKUP($A110,parlvotes_lh!$A$11:$ZZ$200,166,FALSE))=TRUE,"",IF(VLOOKUP($A110,parlvotes_lh!$A$11:$ZZ$200,166,FALSE)=0,"",VLOOKUP($A110,parlvotes_lh!$A$11:$ZZ$200,166,FALSE)))</f>
        <v/>
      </c>
      <c r="S110" s="170" t="str">
        <f>IF(ISERROR(VLOOKUP($A110,parlvotes_lh!$A$11:$ZZ$200,186,FALSE))=TRUE,"",IF(VLOOKUP($A110,parlvotes_lh!$A$11:$ZZ$200,186,FALSE)=0,"",VLOOKUP($A110,parlvotes_lh!$A$11:$ZZ$200,186,FALSE)))</f>
        <v/>
      </c>
      <c r="T110" s="170" t="str">
        <f>IF(ISERROR(VLOOKUP($A110,parlvotes_lh!$A$11:$ZZ$200,206,FALSE))=TRUE,"",IF(VLOOKUP($A110,parlvotes_lh!$A$11:$ZZ$200,206,FALSE)=0,"",VLOOKUP($A110,parlvotes_lh!$A$11:$ZZ$200,206,FALSE)))</f>
        <v/>
      </c>
      <c r="U110" s="170" t="str">
        <f>IF(ISERROR(VLOOKUP($A110,parlvotes_lh!$A$11:$ZZ$200,226,FALSE))=TRUE,"",IF(VLOOKUP($A110,parlvotes_lh!$A$11:$ZZ$200,226,FALSE)=0,"",VLOOKUP($A110,parlvotes_lh!$A$11:$ZZ$200,226,FALSE)))</f>
        <v/>
      </c>
      <c r="V110" s="170" t="str">
        <f>IF(ISERROR(VLOOKUP($A110,parlvotes_lh!$A$11:$ZZ$200,246,FALSE))=TRUE,"",IF(VLOOKUP($A110,parlvotes_lh!$A$11:$ZZ$200,246,FALSE)=0,"",VLOOKUP($A110,parlvotes_lh!$A$11:$ZZ$200,246,FALSE)))</f>
        <v/>
      </c>
      <c r="W110" s="170" t="str">
        <f>IF(ISERROR(VLOOKUP($A110,parlvotes_lh!$A$11:$ZZ$200,266,FALSE))=TRUE,"",IF(VLOOKUP($A110,parlvotes_lh!$A$11:$ZZ$200,266,FALSE)=0,"",VLOOKUP($A110,parlvotes_lh!$A$11:$ZZ$200,266,FALSE)))</f>
        <v/>
      </c>
      <c r="X110" s="170" t="str">
        <f>IF(ISERROR(VLOOKUP($A110,parlvotes_lh!$A$11:$ZZ$200,286,FALSE))=TRUE,"",IF(VLOOKUP($A110,parlvotes_lh!$A$11:$ZZ$200,286,FALSE)=0,"",VLOOKUP($A110,parlvotes_lh!$A$11:$ZZ$200,286,FALSE)))</f>
        <v/>
      </c>
      <c r="Y110" s="170" t="str">
        <f>IF(ISERROR(VLOOKUP($A110,parlvotes_lh!$A$11:$ZZ$200,306,FALSE))=TRUE,"",IF(VLOOKUP($A110,parlvotes_lh!$A$11:$ZZ$200,306,FALSE)=0,"",VLOOKUP($A110,parlvotes_lh!$A$11:$ZZ$200,306,FALSE)))</f>
        <v/>
      </c>
      <c r="Z110" s="170" t="str">
        <f>IF(ISERROR(VLOOKUP($A110,parlvotes_lh!$A$11:$ZZ$200,326,FALSE))=TRUE,"",IF(VLOOKUP($A110,parlvotes_lh!$A$11:$ZZ$200,326,FALSE)=0,"",VLOOKUP($A110,parlvotes_lh!$A$11:$ZZ$200,326,FALSE)))</f>
        <v/>
      </c>
      <c r="AA110" s="170" t="str">
        <f>IF(ISERROR(VLOOKUP($A110,parlvotes_lh!$A$11:$ZZ$200,346,FALSE))=TRUE,"",IF(VLOOKUP($A110,parlvotes_lh!$A$11:$ZZ$200,346,FALSE)=0,"",VLOOKUP($A110,parlvotes_lh!$A$11:$ZZ$200,346,FALSE)))</f>
        <v/>
      </c>
      <c r="AB110" s="170" t="str">
        <f>IF(ISERROR(VLOOKUP($A110,parlvotes_lh!$A$11:$ZZ$200,366,FALSE))=TRUE,"",IF(VLOOKUP($A110,parlvotes_lh!$A$11:$ZZ$200,366,FALSE)=0,"",VLOOKUP($A110,parlvotes_lh!$A$11:$ZZ$200,366,FALSE)))</f>
        <v/>
      </c>
      <c r="AC110" s="170" t="str">
        <f>IF(ISERROR(VLOOKUP($A110,parlvotes_lh!$A$11:$ZZ$200,386,FALSE))=TRUE,"",IF(VLOOKUP($A110,parlvotes_lh!$A$11:$ZZ$200,386,FALSE)=0,"",VLOOKUP($A110,parlvotes_lh!$A$11:$ZZ$200,386,FALSE)))</f>
        <v/>
      </c>
    </row>
    <row r="111" spans="1:29" ht="13.5" customHeight="1">
      <c r="A111" s="164"/>
      <c r="B111" s="95" t="str">
        <f>IF(A111="","",MID(info_weblinks!$C$3,32,3))</f>
        <v/>
      </c>
      <c r="C111" s="95" t="str">
        <f>IF(info_parties!G111="","",info_parties!G111)</f>
        <v/>
      </c>
      <c r="D111" s="95" t="str">
        <f>IF(info_parties!K111="","",info_parties!K111)</f>
        <v/>
      </c>
      <c r="E111" s="95" t="str">
        <f>IF(info_parties!H111="","",info_parties!H111)</f>
        <v/>
      </c>
      <c r="F111" s="165" t="str">
        <f t="shared" si="4"/>
        <v/>
      </c>
      <c r="G111" s="166" t="str">
        <f t="shared" si="5"/>
        <v/>
      </c>
      <c r="H111" s="167" t="str">
        <f t="shared" si="6"/>
        <v/>
      </c>
      <c r="I111" s="168" t="str">
        <f t="shared" si="7"/>
        <v/>
      </c>
      <c r="J111" s="169" t="str">
        <f>IF(ISERROR(VLOOKUP($A111,parlvotes_lh!$A$11:$ZZ$200,6,FALSE))=TRUE,"",IF(VLOOKUP($A111,parlvotes_lh!$A$11:$ZZ$200,6,FALSE)=0,"",VLOOKUP($A111,parlvotes_lh!$A$11:$ZZ$200,6,FALSE)))</f>
        <v/>
      </c>
      <c r="K111" s="169" t="str">
        <f>IF(ISERROR(VLOOKUP($A111,parlvotes_lh!$A$11:$ZZ$200,26,FALSE))=TRUE,"",IF(VLOOKUP($A111,parlvotes_lh!$A$11:$ZZ$200,26,FALSE)=0,"",VLOOKUP($A111,parlvotes_lh!$A$11:$ZZ$200,26,FALSE)))</f>
        <v/>
      </c>
      <c r="L111" s="169" t="str">
        <f>IF(ISERROR(VLOOKUP($A111,parlvotes_lh!$A$11:$ZZ$200,46,FALSE))=TRUE,"",IF(VLOOKUP($A111,parlvotes_lh!$A$11:$ZZ$200,46,FALSE)=0,"",VLOOKUP($A111,parlvotes_lh!$A$11:$ZZ$200,46,FALSE)))</f>
        <v/>
      </c>
      <c r="M111" s="169" t="str">
        <f>IF(ISERROR(VLOOKUP($A111,parlvotes_lh!$A$11:$ZZ$200,66,FALSE))=TRUE,"",IF(VLOOKUP($A111,parlvotes_lh!$A$11:$ZZ$200,66,FALSE)=0,"",VLOOKUP($A111,parlvotes_lh!$A$11:$ZZ$200,66,FALSE)))</f>
        <v/>
      </c>
      <c r="N111" s="169" t="str">
        <f>IF(ISERROR(VLOOKUP($A111,parlvotes_lh!$A$11:$ZZ$200,86,FALSE))=TRUE,"",IF(VLOOKUP($A111,parlvotes_lh!$A$11:$ZZ$200,86,FALSE)=0,"",VLOOKUP($A111,parlvotes_lh!$A$11:$ZZ$200,86,FALSE)))</f>
        <v/>
      </c>
      <c r="O111" s="169" t="str">
        <f>IF(ISERROR(VLOOKUP($A111,parlvotes_lh!$A$11:$ZZ$200,106,FALSE))=TRUE,"",IF(VLOOKUP($A111,parlvotes_lh!$A$11:$ZZ$200,106,FALSE)=0,"",VLOOKUP($A111,parlvotes_lh!$A$11:$ZZ$200,106,FALSE)))</f>
        <v/>
      </c>
      <c r="P111" s="169" t="str">
        <f>IF(ISERROR(VLOOKUP($A111,parlvotes_lh!$A$11:$ZZ$200,126,FALSE))=TRUE,"",IF(VLOOKUP($A111,parlvotes_lh!$A$11:$ZZ$200,126,FALSE)=0,"",VLOOKUP($A111,parlvotes_lh!$A$11:$ZZ$200,126,FALSE)))</f>
        <v/>
      </c>
      <c r="Q111" s="170" t="str">
        <f>IF(ISERROR(VLOOKUP($A111,parlvotes_lh!$A$11:$ZZ$200,146,FALSE))=TRUE,"",IF(VLOOKUP($A111,parlvotes_lh!$A$11:$ZZ$200,146,FALSE)=0,"",VLOOKUP($A111,parlvotes_lh!$A$11:$ZZ$200,146,FALSE)))</f>
        <v/>
      </c>
      <c r="R111" s="170" t="str">
        <f>IF(ISERROR(VLOOKUP($A111,parlvotes_lh!$A$11:$ZZ$200,166,FALSE))=TRUE,"",IF(VLOOKUP($A111,parlvotes_lh!$A$11:$ZZ$200,166,FALSE)=0,"",VLOOKUP($A111,parlvotes_lh!$A$11:$ZZ$200,166,FALSE)))</f>
        <v/>
      </c>
      <c r="S111" s="170" t="str">
        <f>IF(ISERROR(VLOOKUP($A111,parlvotes_lh!$A$11:$ZZ$200,186,FALSE))=TRUE,"",IF(VLOOKUP($A111,parlvotes_lh!$A$11:$ZZ$200,186,FALSE)=0,"",VLOOKUP($A111,parlvotes_lh!$A$11:$ZZ$200,186,FALSE)))</f>
        <v/>
      </c>
      <c r="T111" s="170" t="str">
        <f>IF(ISERROR(VLOOKUP($A111,parlvotes_lh!$A$11:$ZZ$200,206,FALSE))=TRUE,"",IF(VLOOKUP($A111,parlvotes_lh!$A$11:$ZZ$200,206,FALSE)=0,"",VLOOKUP($A111,parlvotes_lh!$A$11:$ZZ$200,206,FALSE)))</f>
        <v/>
      </c>
      <c r="U111" s="170" t="str">
        <f>IF(ISERROR(VLOOKUP($A111,parlvotes_lh!$A$11:$ZZ$200,226,FALSE))=TRUE,"",IF(VLOOKUP($A111,parlvotes_lh!$A$11:$ZZ$200,226,FALSE)=0,"",VLOOKUP($A111,parlvotes_lh!$A$11:$ZZ$200,226,FALSE)))</f>
        <v/>
      </c>
      <c r="V111" s="170" t="str">
        <f>IF(ISERROR(VLOOKUP($A111,parlvotes_lh!$A$11:$ZZ$200,246,FALSE))=TRUE,"",IF(VLOOKUP($A111,parlvotes_lh!$A$11:$ZZ$200,246,FALSE)=0,"",VLOOKUP($A111,parlvotes_lh!$A$11:$ZZ$200,246,FALSE)))</f>
        <v/>
      </c>
      <c r="W111" s="170" t="str">
        <f>IF(ISERROR(VLOOKUP($A111,parlvotes_lh!$A$11:$ZZ$200,266,FALSE))=TRUE,"",IF(VLOOKUP($A111,parlvotes_lh!$A$11:$ZZ$200,266,FALSE)=0,"",VLOOKUP($A111,parlvotes_lh!$A$11:$ZZ$200,266,FALSE)))</f>
        <v/>
      </c>
      <c r="X111" s="170" t="str">
        <f>IF(ISERROR(VLOOKUP($A111,parlvotes_lh!$A$11:$ZZ$200,286,FALSE))=TRUE,"",IF(VLOOKUP($A111,parlvotes_lh!$A$11:$ZZ$200,286,FALSE)=0,"",VLOOKUP($A111,parlvotes_lh!$A$11:$ZZ$200,286,FALSE)))</f>
        <v/>
      </c>
      <c r="Y111" s="170" t="str">
        <f>IF(ISERROR(VLOOKUP($A111,parlvotes_lh!$A$11:$ZZ$200,306,FALSE))=TRUE,"",IF(VLOOKUP($A111,parlvotes_lh!$A$11:$ZZ$200,306,FALSE)=0,"",VLOOKUP($A111,parlvotes_lh!$A$11:$ZZ$200,306,FALSE)))</f>
        <v/>
      </c>
      <c r="Z111" s="170" t="str">
        <f>IF(ISERROR(VLOOKUP($A111,parlvotes_lh!$A$11:$ZZ$200,326,FALSE))=TRUE,"",IF(VLOOKUP($A111,parlvotes_lh!$A$11:$ZZ$200,326,FALSE)=0,"",VLOOKUP($A111,parlvotes_lh!$A$11:$ZZ$200,326,FALSE)))</f>
        <v/>
      </c>
      <c r="AA111" s="170" t="str">
        <f>IF(ISERROR(VLOOKUP($A111,parlvotes_lh!$A$11:$ZZ$200,346,FALSE))=TRUE,"",IF(VLOOKUP($A111,parlvotes_lh!$A$11:$ZZ$200,346,FALSE)=0,"",VLOOKUP($A111,parlvotes_lh!$A$11:$ZZ$200,346,FALSE)))</f>
        <v/>
      </c>
      <c r="AB111" s="170" t="str">
        <f>IF(ISERROR(VLOOKUP($A111,parlvotes_lh!$A$11:$ZZ$200,366,FALSE))=TRUE,"",IF(VLOOKUP($A111,parlvotes_lh!$A$11:$ZZ$200,366,FALSE)=0,"",VLOOKUP($A111,parlvotes_lh!$A$11:$ZZ$200,366,FALSE)))</f>
        <v/>
      </c>
      <c r="AC111" s="170" t="str">
        <f>IF(ISERROR(VLOOKUP($A111,parlvotes_lh!$A$11:$ZZ$200,386,FALSE))=TRUE,"",IF(VLOOKUP($A111,parlvotes_lh!$A$11:$ZZ$200,386,FALSE)=0,"",VLOOKUP($A111,parlvotes_lh!$A$11:$ZZ$200,386,FALSE)))</f>
        <v/>
      </c>
    </row>
    <row r="112" spans="1:29" ht="13.5" customHeight="1">
      <c r="A112" s="164"/>
      <c r="B112" s="95" t="str">
        <f>IF(A112="","",MID(info_weblinks!$C$3,32,3))</f>
        <v/>
      </c>
      <c r="C112" s="95" t="str">
        <f>IF(info_parties!G112="","",info_parties!G112)</f>
        <v/>
      </c>
      <c r="D112" s="95" t="str">
        <f>IF(info_parties!K112="","",info_parties!K112)</f>
        <v/>
      </c>
      <c r="E112" s="95" t="str">
        <f>IF(info_parties!H112="","",info_parties!H112)</f>
        <v/>
      </c>
      <c r="F112" s="165" t="str">
        <f t="shared" si="4"/>
        <v/>
      </c>
      <c r="G112" s="166" t="str">
        <f t="shared" si="5"/>
        <v/>
      </c>
      <c r="H112" s="167" t="str">
        <f t="shared" si="6"/>
        <v/>
      </c>
      <c r="I112" s="168" t="str">
        <f t="shared" si="7"/>
        <v/>
      </c>
      <c r="J112" s="169" t="str">
        <f>IF(ISERROR(VLOOKUP($A112,parlvotes_lh!$A$11:$ZZ$200,6,FALSE))=TRUE,"",IF(VLOOKUP($A112,parlvotes_lh!$A$11:$ZZ$200,6,FALSE)=0,"",VLOOKUP($A112,parlvotes_lh!$A$11:$ZZ$200,6,FALSE)))</f>
        <v/>
      </c>
      <c r="K112" s="169" t="str">
        <f>IF(ISERROR(VLOOKUP($A112,parlvotes_lh!$A$11:$ZZ$200,26,FALSE))=TRUE,"",IF(VLOOKUP($A112,parlvotes_lh!$A$11:$ZZ$200,26,FALSE)=0,"",VLOOKUP($A112,parlvotes_lh!$A$11:$ZZ$200,26,FALSE)))</f>
        <v/>
      </c>
      <c r="L112" s="169" t="str">
        <f>IF(ISERROR(VLOOKUP($A112,parlvotes_lh!$A$11:$ZZ$200,46,FALSE))=TRUE,"",IF(VLOOKUP($A112,parlvotes_lh!$A$11:$ZZ$200,46,FALSE)=0,"",VLOOKUP($A112,parlvotes_lh!$A$11:$ZZ$200,46,FALSE)))</f>
        <v/>
      </c>
      <c r="M112" s="169" t="str">
        <f>IF(ISERROR(VLOOKUP($A112,parlvotes_lh!$A$11:$ZZ$200,66,FALSE))=TRUE,"",IF(VLOOKUP($A112,parlvotes_lh!$A$11:$ZZ$200,66,FALSE)=0,"",VLOOKUP($A112,parlvotes_lh!$A$11:$ZZ$200,66,FALSE)))</f>
        <v/>
      </c>
      <c r="N112" s="169" t="str">
        <f>IF(ISERROR(VLOOKUP($A112,parlvotes_lh!$A$11:$ZZ$200,86,FALSE))=TRUE,"",IF(VLOOKUP($A112,parlvotes_lh!$A$11:$ZZ$200,86,FALSE)=0,"",VLOOKUP($A112,parlvotes_lh!$A$11:$ZZ$200,86,FALSE)))</f>
        <v/>
      </c>
      <c r="O112" s="169" t="str">
        <f>IF(ISERROR(VLOOKUP($A112,parlvotes_lh!$A$11:$ZZ$200,106,FALSE))=TRUE,"",IF(VLOOKUP($A112,parlvotes_lh!$A$11:$ZZ$200,106,FALSE)=0,"",VLOOKUP($A112,parlvotes_lh!$A$11:$ZZ$200,106,FALSE)))</f>
        <v/>
      </c>
      <c r="P112" s="169" t="str">
        <f>IF(ISERROR(VLOOKUP($A112,parlvotes_lh!$A$11:$ZZ$200,126,FALSE))=TRUE,"",IF(VLOOKUP($A112,parlvotes_lh!$A$11:$ZZ$200,126,FALSE)=0,"",VLOOKUP($A112,parlvotes_lh!$A$11:$ZZ$200,126,FALSE)))</f>
        <v/>
      </c>
      <c r="Q112" s="170" t="str">
        <f>IF(ISERROR(VLOOKUP($A112,parlvotes_lh!$A$11:$ZZ$200,146,FALSE))=TRUE,"",IF(VLOOKUP($A112,parlvotes_lh!$A$11:$ZZ$200,146,FALSE)=0,"",VLOOKUP($A112,parlvotes_lh!$A$11:$ZZ$200,146,FALSE)))</f>
        <v/>
      </c>
      <c r="R112" s="170" t="str">
        <f>IF(ISERROR(VLOOKUP($A112,parlvotes_lh!$A$11:$ZZ$200,166,FALSE))=TRUE,"",IF(VLOOKUP($A112,parlvotes_lh!$A$11:$ZZ$200,166,FALSE)=0,"",VLOOKUP($A112,parlvotes_lh!$A$11:$ZZ$200,166,FALSE)))</f>
        <v/>
      </c>
      <c r="S112" s="170" t="str">
        <f>IF(ISERROR(VLOOKUP($A112,parlvotes_lh!$A$11:$ZZ$200,186,FALSE))=TRUE,"",IF(VLOOKUP($A112,parlvotes_lh!$A$11:$ZZ$200,186,FALSE)=0,"",VLOOKUP($A112,parlvotes_lh!$A$11:$ZZ$200,186,FALSE)))</f>
        <v/>
      </c>
      <c r="T112" s="170" t="str">
        <f>IF(ISERROR(VLOOKUP($A112,parlvotes_lh!$A$11:$ZZ$200,206,FALSE))=TRUE,"",IF(VLOOKUP($A112,parlvotes_lh!$A$11:$ZZ$200,206,FALSE)=0,"",VLOOKUP($A112,parlvotes_lh!$A$11:$ZZ$200,206,FALSE)))</f>
        <v/>
      </c>
      <c r="U112" s="170" t="str">
        <f>IF(ISERROR(VLOOKUP($A112,parlvotes_lh!$A$11:$ZZ$200,226,FALSE))=TRUE,"",IF(VLOOKUP($A112,parlvotes_lh!$A$11:$ZZ$200,226,FALSE)=0,"",VLOOKUP($A112,parlvotes_lh!$A$11:$ZZ$200,226,FALSE)))</f>
        <v/>
      </c>
      <c r="V112" s="170" t="str">
        <f>IF(ISERROR(VLOOKUP($A112,parlvotes_lh!$A$11:$ZZ$200,246,FALSE))=TRUE,"",IF(VLOOKUP($A112,parlvotes_lh!$A$11:$ZZ$200,246,FALSE)=0,"",VLOOKUP($A112,parlvotes_lh!$A$11:$ZZ$200,246,FALSE)))</f>
        <v/>
      </c>
      <c r="W112" s="170" t="str">
        <f>IF(ISERROR(VLOOKUP($A112,parlvotes_lh!$A$11:$ZZ$200,266,FALSE))=TRUE,"",IF(VLOOKUP($A112,parlvotes_lh!$A$11:$ZZ$200,266,FALSE)=0,"",VLOOKUP($A112,parlvotes_lh!$A$11:$ZZ$200,266,FALSE)))</f>
        <v/>
      </c>
      <c r="X112" s="170" t="str">
        <f>IF(ISERROR(VLOOKUP($A112,parlvotes_lh!$A$11:$ZZ$200,286,FALSE))=TRUE,"",IF(VLOOKUP($A112,parlvotes_lh!$A$11:$ZZ$200,286,FALSE)=0,"",VLOOKUP($A112,parlvotes_lh!$A$11:$ZZ$200,286,FALSE)))</f>
        <v/>
      </c>
      <c r="Y112" s="170" t="str">
        <f>IF(ISERROR(VLOOKUP($A112,parlvotes_lh!$A$11:$ZZ$200,306,FALSE))=TRUE,"",IF(VLOOKUP($A112,parlvotes_lh!$A$11:$ZZ$200,306,FALSE)=0,"",VLOOKUP($A112,parlvotes_lh!$A$11:$ZZ$200,306,FALSE)))</f>
        <v/>
      </c>
      <c r="Z112" s="170" t="str">
        <f>IF(ISERROR(VLOOKUP($A112,parlvotes_lh!$A$11:$ZZ$200,326,FALSE))=TRUE,"",IF(VLOOKUP($A112,parlvotes_lh!$A$11:$ZZ$200,326,FALSE)=0,"",VLOOKUP($A112,parlvotes_lh!$A$11:$ZZ$200,326,FALSE)))</f>
        <v/>
      </c>
      <c r="AA112" s="170" t="str">
        <f>IF(ISERROR(VLOOKUP($A112,parlvotes_lh!$A$11:$ZZ$200,346,FALSE))=TRUE,"",IF(VLOOKUP($A112,parlvotes_lh!$A$11:$ZZ$200,346,FALSE)=0,"",VLOOKUP($A112,parlvotes_lh!$A$11:$ZZ$200,346,FALSE)))</f>
        <v/>
      </c>
      <c r="AB112" s="170" t="str">
        <f>IF(ISERROR(VLOOKUP($A112,parlvotes_lh!$A$11:$ZZ$200,366,FALSE))=TRUE,"",IF(VLOOKUP($A112,parlvotes_lh!$A$11:$ZZ$200,366,FALSE)=0,"",VLOOKUP($A112,parlvotes_lh!$A$11:$ZZ$200,366,FALSE)))</f>
        <v/>
      </c>
      <c r="AC112" s="170" t="str">
        <f>IF(ISERROR(VLOOKUP($A112,parlvotes_lh!$A$11:$ZZ$200,386,FALSE))=TRUE,"",IF(VLOOKUP($A112,parlvotes_lh!$A$11:$ZZ$200,386,FALSE)=0,"",VLOOKUP($A112,parlvotes_lh!$A$11:$ZZ$200,386,FALSE)))</f>
        <v/>
      </c>
    </row>
    <row r="113" spans="1:29" ht="13.5" customHeight="1">
      <c r="A113" s="164"/>
      <c r="B113" s="95" t="str">
        <f>IF(A113="","",MID(info_weblinks!$C$3,32,3))</f>
        <v/>
      </c>
      <c r="C113" s="95" t="str">
        <f>IF(info_parties!G113="","",info_parties!G113)</f>
        <v/>
      </c>
      <c r="D113" s="95" t="str">
        <f>IF(info_parties!K113="","",info_parties!K113)</f>
        <v/>
      </c>
      <c r="E113" s="95" t="str">
        <f>IF(info_parties!H113="","",info_parties!H113)</f>
        <v/>
      </c>
      <c r="F113" s="165" t="str">
        <f t="shared" si="4"/>
        <v/>
      </c>
      <c r="G113" s="166" t="str">
        <f t="shared" si="5"/>
        <v/>
      </c>
      <c r="H113" s="167" t="str">
        <f t="shared" si="6"/>
        <v/>
      </c>
      <c r="I113" s="168" t="str">
        <f t="shared" si="7"/>
        <v/>
      </c>
      <c r="J113" s="169" t="str">
        <f>IF(ISERROR(VLOOKUP($A113,parlvotes_lh!$A$11:$ZZ$200,6,FALSE))=TRUE,"",IF(VLOOKUP($A113,parlvotes_lh!$A$11:$ZZ$200,6,FALSE)=0,"",VLOOKUP($A113,parlvotes_lh!$A$11:$ZZ$200,6,FALSE)))</f>
        <v/>
      </c>
      <c r="K113" s="169" t="str">
        <f>IF(ISERROR(VLOOKUP($A113,parlvotes_lh!$A$11:$ZZ$200,26,FALSE))=TRUE,"",IF(VLOOKUP($A113,parlvotes_lh!$A$11:$ZZ$200,26,FALSE)=0,"",VLOOKUP($A113,parlvotes_lh!$A$11:$ZZ$200,26,FALSE)))</f>
        <v/>
      </c>
      <c r="L113" s="169" t="str">
        <f>IF(ISERROR(VLOOKUP($A113,parlvotes_lh!$A$11:$ZZ$200,46,FALSE))=TRUE,"",IF(VLOOKUP($A113,parlvotes_lh!$A$11:$ZZ$200,46,FALSE)=0,"",VLOOKUP($A113,parlvotes_lh!$A$11:$ZZ$200,46,FALSE)))</f>
        <v/>
      </c>
      <c r="M113" s="169" t="str">
        <f>IF(ISERROR(VLOOKUP($A113,parlvotes_lh!$A$11:$ZZ$200,66,FALSE))=TRUE,"",IF(VLOOKUP($A113,parlvotes_lh!$A$11:$ZZ$200,66,FALSE)=0,"",VLOOKUP($A113,parlvotes_lh!$A$11:$ZZ$200,66,FALSE)))</f>
        <v/>
      </c>
      <c r="N113" s="169" t="str">
        <f>IF(ISERROR(VLOOKUP($A113,parlvotes_lh!$A$11:$ZZ$200,86,FALSE))=TRUE,"",IF(VLOOKUP($A113,parlvotes_lh!$A$11:$ZZ$200,86,FALSE)=0,"",VLOOKUP($A113,parlvotes_lh!$A$11:$ZZ$200,86,FALSE)))</f>
        <v/>
      </c>
      <c r="O113" s="169" t="str">
        <f>IF(ISERROR(VLOOKUP($A113,parlvotes_lh!$A$11:$ZZ$200,106,FALSE))=TRUE,"",IF(VLOOKUP($A113,parlvotes_lh!$A$11:$ZZ$200,106,FALSE)=0,"",VLOOKUP($A113,parlvotes_lh!$A$11:$ZZ$200,106,FALSE)))</f>
        <v/>
      </c>
      <c r="P113" s="169" t="str">
        <f>IF(ISERROR(VLOOKUP($A113,parlvotes_lh!$A$11:$ZZ$200,126,FALSE))=TRUE,"",IF(VLOOKUP($A113,parlvotes_lh!$A$11:$ZZ$200,126,FALSE)=0,"",VLOOKUP($A113,parlvotes_lh!$A$11:$ZZ$200,126,FALSE)))</f>
        <v/>
      </c>
      <c r="Q113" s="170" t="str">
        <f>IF(ISERROR(VLOOKUP($A113,parlvotes_lh!$A$11:$ZZ$200,146,FALSE))=TRUE,"",IF(VLOOKUP($A113,parlvotes_lh!$A$11:$ZZ$200,146,FALSE)=0,"",VLOOKUP($A113,parlvotes_lh!$A$11:$ZZ$200,146,FALSE)))</f>
        <v/>
      </c>
      <c r="R113" s="170" t="str">
        <f>IF(ISERROR(VLOOKUP($A113,parlvotes_lh!$A$11:$ZZ$200,166,FALSE))=TRUE,"",IF(VLOOKUP($A113,parlvotes_lh!$A$11:$ZZ$200,166,FALSE)=0,"",VLOOKUP($A113,parlvotes_lh!$A$11:$ZZ$200,166,FALSE)))</f>
        <v/>
      </c>
      <c r="S113" s="170" t="str">
        <f>IF(ISERROR(VLOOKUP($A113,parlvotes_lh!$A$11:$ZZ$200,186,FALSE))=TRUE,"",IF(VLOOKUP($A113,parlvotes_lh!$A$11:$ZZ$200,186,FALSE)=0,"",VLOOKUP($A113,parlvotes_lh!$A$11:$ZZ$200,186,FALSE)))</f>
        <v/>
      </c>
      <c r="T113" s="170" t="str">
        <f>IF(ISERROR(VLOOKUP($A113,parlvotes_lh!$A$11:$ZZ$200,206,FALSE))=TRUE,"",IF(VLOOKUP($A113,parlvotes_lh!$A$11:$ZZ$200,206,FALSE)=0,"",VLOOKUP($A113,parlvotes_lh!$A$11:$ZZ$200,206,FALSE)))</f>
        <v/>
      </c>
      <c r="U113" s="170" t="str">
        <f>IF(ISERROR(VLOOKUP($A113,parlvotes_lh!$A$11:$ZZ$200,226,FALSE))=TRUE,"",IF(VLOOKUP($A113,parlvotes_lh!$A$11:$ZZ$200,226,FALSE)=0,"",VLOOKUP($A113,parlvotes_lh!$A$11:$ZZ$200,226,FALSE)))</f>
        <v/>
      </c>
      <c r="V113" s="170" t="str">
        <f>IF(ISERROR(VLOOKUP($A113,parlvotes_lh!$A$11:$ZZ$200,246,FALSE))=TRUE,"",IF(VLOOKUP($A113,parlvotes_lh!$A$11:$ZZ$200,246,FALSE)=0,"",VLOOKUP($A113,parlvotes_lh!$A$11:$ZZ$200,246,FALSE)))</f>
        <v/>
      </c>
      <c r="W113" s="170" t="str">
        <f>IF(ISERROR(VLOOKUP($A113,parlvotes_lh!$A$11:$ZZ$200,266,FALSE))=TRUE,"",IF(VLOOKUP($A113,parlvotes_lh!$A$11:$ZZ$200,266,FALSE)=0,"",VLOOKUP($A113,parlvotes_lh!$A$11:$ZZ$200,266,FALSE)))</f>
        <v/>
      </c>
      <c r="X113" s="170" t="str">
        <f>IF(ISERROR(VLOOKUP($A113,parlvotes_lh!$A$11:$ZZ$200,286,FALSE))=TRUE,"",IF(VLOOKUP($A113,parlvotes_lh!$A$11:$ZZ$200,286,FALSE)=0,"",VLOOKUP($A113,parlvotes_lh!$A$11:$ZZ$200,286,FALSE)))</f>
        <v/>
      </c>
      <c r="Y113" s="170" t="str">
        <f>IF(ISERROR(VLOOKUP($A113,parlvotes_lh!$A$11:$ZZ$200,306,FALSE))=TRUE,"",IF(VLOOKUP($A113,parlvotes_lh!$A$11:$ZZ$200,306,FALSE)=0,"",VLOOKUP($A113,parlvotes_lh!$A$11:$ZZ$200,306,FALSE)))</f>
        <v/>
      </c>
      <c r="Z113" s="170" t="str">
        <f>IF(ISERROR(VLOOKUP($A113,parlvotes_lh!$A$11:$ZZ$200,326,FALSE))=TRUE,"",IF(VLOOKUP($A113,parlvotes_lh!$A$11:$ZZ$200,326,FALSE)=0,"",VLOOKUP($A113,parlvotes_lh!$A$11:$ZZ$200,326,FALSE)))</f>
        <v/>
      </c>
      <c r="AA113" s="170" t="str">
        <f>IF(ISERROR(VLOOKUP($A113,parlvotes_lh!$A$11:$ZZ$200,346,FALSE))=TRUE,"",IF(VLOOKUP($A113,parlvotes_lh!$A$11:$ZZ$200,346,FALSE)=0,"",VLOOKUP($A113,parlvotes_lh!$A$11:$ZZ$200,346,FALSE)))</f>
        <v/>
      </c>
      <c r="AB113" s="170" t="str">
        <f>IF(ISERROR(VLOOKUP($A113,parlvotes_lh!$A$11:$ZZ$200,366,FALSE))=TRUE,"",IF(VLOOKUP($A113,parlvotes_lh!$A$11:$ZZ$200,366,FALSE)=0,"",VLOOKUP($A113,parlvotes_lh!$A$11:$ZZ$200,366,FALSE)))</f>
        <v/>
      </c>
      <c r="AC113" s="170" t="str">
        <f>IF(ISERROR(VLOOKUP($A113,parlvotes_lh!$A$11:$ZZ$200,386,FALSE))=TRUE,"",IF(VLOOKUP($A113,parlvotes_lh!$A$11:$ZZ$200,386,FALSE)=0,"",VLOOKUP($A113,parlvotes_lh!$A$11:$ZZ$200,386,FALSE)))</f>
        <v/>
      </c>
    </row>
    <row r="114" spans="1:29" ht="13.5" customHeight="1">
      <c r="A114" s="164"/>
      <c r="B114" s="95" t="str">
        <f>IF(A114="","",MID(info_weblinks!$C$3,32,3))</f>
        <v/>
      </c>
      <c r="C114" s="95" t="str">
        <f>IF(info_parties!G114="","",info_parties!G114)</f>
        <v/>
      </c>
      <c r="D114" s="95" t="str">
        <f>IF(info_parties!K114="","",info_parties!K114)</f>
        <v/>
      </c>
      <c r="E114" s="95" t="str">
        <f>IF(info_parties!H114="","",info_parties!H114)</f>
        <v/>
      </c>
      <c r="F114" s="165" t="str">
        <f t="shared" si="4"/>
        <v/>
      </c>
      <c r="G114" s="166" t="str">
        <f t="shared" si="5"/>
        <v/>
      </c>
      <c r="H114" s="167" t="str">
        <f t="shared" si="6"/>
        <v/>
      </c>
      <c r="I114" s="168" t="str">
        <f t="shared" si="7"/>
        <v/>
      </c>
      <c r="J114" s="169" t="str">
        <f>IF(ISERROR(VLOOKUP($A114,parlvotes_lh!$A$11:$ZZ$200,6,FALSE))=TRUE,"",IF(VLOOKUP($A114,parlvotes_lh!$A$11:$ZZ$200,6,FALSE)=0,"",VLOOKUP($A114,parlvotes_lh!$A$11:$ZZ$200,6,FALSE)))</f>
        <v/>
      </c>
      <c r="K114" s="169" t="str">
        <f>IF(ISERROR(VLOOKUP($A114,parlvotes_lh!$A$11:$ZZ$200,26,FALSE))=TRUE,"",IF(VLOOKUP($A114,parlvotes_lh!$A$11:$ZZ$200,26,FALSE)=0,"",VLOOKUP($A114,parlvotes_lh!$A$11:$ZZ$200,26,FALSE)))</f>
        <v/>
      </c>
      <c r="L114" s="169" t="str">
        <f>IF(ISERROR(VLOOKUP($A114,parlvotes_lh!$A$11:$ZZ$200,46,FALSE))=TRUE,"",IF(VLOOKUP($A114,parlvotes_lh!$A$11:$ZZ$200,46,FALSE)=0,"",VLOOKUP($A114,parlvotes_lh!$A$11:$ZZ$200,46,FALSE)))</f>
        <v/>
      </c>
      <c r="M114" s="169" t="str">
        <f>IF(ISERROR(VLOOKUP($A114,parlvotes_lh!$A$11:$ZZ$200,66,FALSE))=TRUE,"",IF(VLOOKUP($A114,parlvotes_lh!$A$11:$ZZ$200,66,FALSE)=0,"",VLOOKUP($A114,parlvotes_lh!$A$11:$ZZ$200,66,FALSE)))</f>
        <v/>
      </c>
      <c r="N114" s="169" t="str">
        <f>IF(ISERROR(VLOOKUP($A114,parlvotes_lh!$A$11:$ZZ$200,86,FALSE))=TRUE,"",IF(VLOOKUP($A114,parlvotes_lh!$A$11:$ZZ$200,86,FALSE)=0,"",VLOOKUP($A114,parlvotes_lh!$A$11:$ZZ$200,86,FALSE)))</f>
        <v/>
      </c>
      <c r="O114" s="169" t="str">
        <f>IF(ISERROR(VLOOKUP($A114,parlvotes_lh!$A$11:$ZZ$200,106,FALSE))=TRUE,"",IF(VLOOKUP($A114,parlvotes_lh!$A$11:$ZZ$200,106,FALSE)=0,"",VLOOKUP($A114,parlvotes_lh!$A$11:$ZZ$200,106,FALSE)))</f>
        <v/>
      </c>
      <c r="P114" s="169" t="str">
        <f>IF(ISERROR(VLOOKUP($A114,parlvotes_lh!$A$11:$ZZ$200,126,FALSE))=TRUE,"",IF(VLOOKUP($A114,parlvotes_lh!$A$11:$ZZ$200,126,FALSE)=0,"",VLOOKUP($A114,parlvotes_lh!$A$11:$ZZ$200,126,FALSE)))</f>
        <v/>
      </c>
      <c r="Q114" s="170" t="str">
        <f>IF(ISERROR(VLOOKUP($A114,parlvotes_lh!$A$11:$ZZ$200,146,FALSE))=TRUE,"",IF(VLOOKUP($A114,parlvotes_lh!$A$11:$ZZ$200,146,FALSE)=0,"",VLOOKUP($A114,parlvotes_lh!$A$11:$ZZ$200,146,FALSE)))</f>
        <v/>
      </c>
      <c r="R114" s="170" t="str">
        <f>IF(ISERROR(VLOOKUP($A114,parlvotes_lh!$A$11:$ZZ$200,166,FALSE))=TRUE,"",IF(VLOOKUP($A114,parlvotes_lh!$A$11:$ZZ$200,166,FALSE)=0,"",VLOOKUP($A114,parlvotes_lh!$A$11:$ZZ$200,166,FALSE)))</f>
        <v/>
      </c>
      <c r="S114" s="170" t="str">
        <f>IF(ISERROR(VLOOKUP($A114,parlvotes_lh!$A$11:$ZZ$200,186,FALSE))=TRUE,"",IF(VLOOKUP($A114,parlvotes_lh!$A$11:$ZZ$200,186,FALSE)=0,"",VLOOKUP($A114,parlvotes_lh!$A$11:$ZZ$200,186,FALSE)))</f>
        <v/>
      </c>
      <c r="T114" s="170" t="str">
        <f>IF(ISERROR(VLOOKUP($A114,parlvotes_lh!$A$11:$ZZ$200,206,FALSE))=TRUE,"",IF(VLOOKUP($A114,parlvotes_lh!$A$11:$ZZ$200,206,FALSE)=0,"",VLOOKUP($A114,parlvotes_lh!$A$11:$ZZ$200,206,FALSE)))</f>
        <v/>
      </c>
      <c r="U114" s="170" t="str">
        <f>IF(ISERROR(VLOOKUP($A114,parlvotes_lh!$A$11:$ZZ$200,226,FALSE))=TRUE,"",IF(VLOOKUP($A114,parlvotes_lh!$A$11:$ZZ$200,226,FALSE)=0,"",VLOOKUP($A114,parlvotes_lh!$A$11:$ZZ$200,226,FALSE)))</f>
        <v/>
      </c>
      <c r="V114" s="170" t="str">
        <f>IF(ISERROR(VLOOKUP($A114,parlvotes_lh!$A$11:$ZZ$200,246,FALSE))=TRUE,"",IF(VLOOKUP($A114,parlvotes_lh!$A$11:$ZZ$200,246,FALSE)=0,"",VLOOKUP($A114,parlvotes_lh!$A$11:$ZZ$200,246,FALSE)))</f>
        <v/>
      </c>
      <c r="W114" s="170" t="str">
        <f>IF(ISERROR(VLOOKUP($A114,parlvotes_lh!$A$11:$ZZ$200,266,FALSE))=TRUE,"",IF(VLOOKUP($A114,parlvotes_lh!$A$11:$ZZ$200,266,FALSE)=0,"",VLOOKUP($A114,parlvotes_lh!$A$11:$ZZ$200,266,FALSE)))</f>
        <v/>
      </c>
      <c r="X114" s="170" t="str">
        <f>IF(ISERROR(VLOOKUP($A114,parlvotes_lh!$A$11:$ZZ$200,286,FALSE))=TRUE,"",IF(VLOOKUP($A114,parlvotes_lh!$A$11:$ZZ$200,286,FALSE)=0,"",VLOOKUP($A114,parlvotes_lh!$A$11:$ZZ$200,286,FALSE)))</f>
        <v/>
      </c>
      <c r="Y114" s="170" t="str">
        <f>IF(ISERROR(VLOOKUP($A114,parlvotes_lh!$A$11:$ZZ$200,306,FALSE))=TRUE,"",IF(VLOOKUP($A114,parlvotes_lh!$A$11:$ZZ$200,306,FALSE)=0,"",VLOOKUP($A114,parlvotes_lh!$A$11:$ZZ$200,306,FALSE)))</f>
        <v/>
      </c>
      <c r="Z114" s="170" t="str">
        <f>IF(ISERROR(VLOOKUP($A114,parlvotes_lh!$A$11:$ZZ$200,326,FALSE))=TRUE,"",IF(VLOOKUP($A114,parlvotes_lh!$A$11:$ZZ$200,326,FALSE)=0,"",VLOOKUP($A114,parlvotes_lh!$A$11:$ZZ$200,326,FALSE)))</f>
        <v/>
      </c>
      <c r="AA114" s="170" t="str">
        <f>IF(ISERROR(VLOOKUP($A114,parlvotes_lh!$A$11:$ZZ$200,346,FALSE))=TRUE,"",IF(VLOOKUP($A114,parlvotes_lh!$A$11:$ZZ$200,346,FALSE)=0,"",VLOOKUP($A114,parlvotes_lh!$A$11:$ZZ$200,346,FALSE)))</f>
        <v/>
      </c>
      <c r="AB114" s="170" t="str">
        <f>IF(ISERROR(VLOOKUP($A114,parlvotes_lh!$A$11:$ZZ$200,366,FALSE))=TRUE,"",IF(VLOOKUP($A114,parlvotes_lh!$A$11:$ZZ$200,366,FALSE)=0,"",VLOOKUP($A114,parlvotes_lh!$A$11:$ZZ$200,366,FALSE)))</f>
        <v/>
      </c>
      <c r="AC114" s="170" t="str">
        <f>IF(ISERROR(VLOOKUP($A114,parlvotes_lh!$A$11:$ZZ$200,386,FALSE))=TRUE,"",IF(VLOOKUP($A114,parlvotes_lh!$A$11:$ZZ$200,386,FALSE)=0,"",VLOOKUP($A114,parlvotes_lh!$A$11:$ZZ$200,386,FALSE)))</f>
        <v/>
      </c>
    </row>
    <row r="115" spans="1:29" ht="13.5" customHeight="1">
      <c r="A115" s="164"/>
      <c r="B115" s="95" t="str">
        <f>IF(A115="","",MID(info_weblinks!$C$3,32,3))</f>
        <v/>
      </c>
      <c r="C115" s="95" t="str">
        <f>IF(info_parties!G115="","",info_parties!G115)</f>
        <v/>
      </c>
      <c r="D115" s="95" t="str">
        <f>IF(info_parties!K115="","",info_parties!K115)</f>
        <v/>
      </c>
      <c r="E115" s="95" t="str">
        <f>IF(info_parties!H115="","",info_parties!H115)</f>
        <v/>
      </c>
      <c r="F115" s="165" t="str">
        <f t="shared" si="4"/>
        <v/>
      </c>
      <c r="G115" s="166" t="str">
        <f t="shared" si="5"/>
        <v/>
      </c>
      <c r="H115" s="167" t="str">
        <f t="shared" si="6"/>
        <v/>
      </c>
      <c r="I115" s="168" t="str">
        <f t="shared" si="7"/>
        <v/>
      </c>
      <c r="J115" s="169" t="str">
        <f>IF(ISERROR(VLOOKUP($A115,parlvotes_lh!$A$11:$ZZ$200,6,FALSE))=TRUE,"",IF(VLOOKUP($A115,parlvotes_lh!$A$11:$ZZ$200,6,FALSE)=0,"",VLOOKUP($A115,parlvotes_lh!$A$11:$ZZ$200,6,FALSE)))</f>
        <v/>
      </c>
      <c r="K115" s="169" t="str">
        <f>IF(ISERROR(VLOOKUP($A115,parlvotes_lh!$A$11:$ZZ$200,26,FALSE))=TRUE,"",IF(VLOOKUP($A115,parlvotes_lh!$A$11:$ZZ$200,26,FALSE)=0,"",VLOOKUP($A115,parlvotes_lh!$A$11:$ZZ$200,26,FALSE)))</f>
        <v/>
      </c>
      <c r="L115" s="169" t="str">
        <f>IF(ISERROR(VLOOKUP($A115,parlvotes_lh!$A$11:$ZZ$200,46,FALSE))=TRUE,"",IF(VLOOKUP($A115,parlvotes_lh!$A$11:$ZZ$200,46,FALSE)=0,"",VLOOKUP($A115,parlvotes_lh!$A$11:$ZZ$200,46,FALSE)))</f>
        <v/>
      </c>
      <c r="M115" s="169" t="str">
        <f>IF(ISERROR(VLOOKUP($A115,parlvotes_lh!$A$11:$ZZ$200,66,FALSE))=TRUE,"",IF(VLOOKUP($A115,parlvotes_lh!$A$11:$ZZ$200,66,FALSE)=0,"",VLOOKUP($A115,parlvotes_lh!$A$11:$ZZ$200,66,FALSE)))</f>
        <v/>
      </c>
      <c r="N115" s="169" t="str">
        <f>IF(ISERROR(VLOOKUP($A115,parlvotes_lh!$A$11:$ZZ$200,86,FALSE))=TRUE,"",IF(VLOOKUP($A115,parlvotes_lh!$A$11:$ZZ$200,86,FALSE)=0,"",VLOOKUP($A115,parlvotes_lh!$A$11:$ZZ$200,86,FALSE)))</f>
        <v/>
      </c>
      <c r="O115" s="169" t="str">
        <f>IF(ISERROR(VLOOKUP($A115,parlvotes_lh!$A$11:$ZZ$200,106,FALSE))=TRUE,"",IF(VLOOKUP($A115,parlvotes_lh!$A$11:$ZZ$200,106,FALSE)=0,"",VLOOKUP($A115,parlvotes_lh!$A$11:$ZZ$200,106,FALSE)))</f>
        <v/>
      </c>
      <c r="P115" s="169" t="str">
        <f>IF(ISERROR(VLOOKUP($A115,parlvotes_lh!$A$11:$ZZ$200,126,FALSE))=TRUE,"",IF(VLOOKUP($A115,parlvotes_lh!$A$11:$ZZ$200,126,FALSE)=0,"",VLOOKUP($A115,parlvotes_lh!$A$11:$ZZ$200,126,FALSE)))</f>
        <v/>
      </c>
      <c r="Q115" s="170" t="str">
        <f>IF(ISERROR(VLOOKUP($A115,parlvotes_lh!$A$11:$ZZ$200,146,FALSE))=TRUE,"",IF(VLOOKUP($A115,parlvotes_lh!$A$11:$ZZ$200,146,FALSE)=0,"",VLOOKUP($A115,parlvotes_lh!$A$11:$ZZ$200,146,FALSE)))</f>
        <v/>
      </c>
      <c r="R115" s="170" t="str">
        <f>IF(ISERROR(VLOOKUP($A115,parlvotes_lh!$A$11:$ZZ$200,166,FALSE))=TRUE,"",IF(VLOOKUP($A115,parlvotes_lh!$A$11:$ZZ$200,166,FALSE)=0,"",VLOOKUP($A115,parlvotes_lh!$A$11:$ZZ$200,166,FALSE)))</f>
        <v/>
      </c>
      <c r="S115" s="170" t="str">
        <f>IF(ISERROR(VLOOKUP($A115,parlvotes_lh!$A$11:$ZZ$200,186,FALSE))=TRUE,"",IF(VLOOKUP($A115,parlvotes_lh!$A$11:$ZZ$200,186,FALSE)=0,"",VLOOKUP($A115,parlvotes_lh!$A$11:$ZZ$200,186,FALSE)))</f>
        <v/>
      </c>
      <c r="T115" s="170" t="str">
        <f>IF(ISERROR(VLOOKUP($A115,parlvotes_lh!$A$11:$ZZ$200,206,FALSE))=TRUE,"",IF(VLOOKUP($A115,parlvotes_lh!$A$11:$ZZ$200,206,FALSE)=0,"",VLOOKUP($A115,parlvotes_lh!$A$11:$ZZ$200,206,FALSE)))</f>
        <v/>
      </c>
      <c r="U115" s="170" t="str">
        <f>IF(ISERROR(VLOOKUP($A115,parlvotes_lh!$A$11:$ZZ$200,226,FALSE))=TRUE,"",IF(VLOOKUP($A115,parlvotes_lh!$A$11:$ZZ$200,226,FALSE)=0,"",VLOOKUP($A115,parlvotes_lh!$A$11:$ZZ$200,226,FALSE)))</f>
        <v/>
      </c>
      <c r="V115" s="170" t="str">
        <f>IF(ISERROR(VLOOKUP($A115,parlvotes_lh!$A$11:$ZZ$200,246,FALSE))=TRUE,"",IF(VLOOKUP($A115,parlvotes_lh!$A$11:$ZZ$200,246,FALSE)=0,"",VLOOKUP($A115,parlvotes_lh!$A$11:$ZZ$200,246,FALSE)))</f>
        <v/>
      </c>
      <c r="W115" s="170" t="str">
        <f>IF(ISERROR(VLOOKUP($A115,parlvotes_lh!$A$11:$ZZ$200,266,FALSE))=TRUE,"",IF(VLOOKUP($A115,parlvotes_lh!$A$11:$ZZ$200,266,FALSE)=0,"",VLOOKUP($A115,parlvotes_lh!$A$11:$ZZ$200,266,FALSE)))</f>
        <v/>
      </c>
      <c r="X115" s="170" t="str">
        <f>IF(ISERROR(VLOOKUP($A115,parlvotes_lh!$A$11:$ZZ$200,286,FALSE))=TRUE,"",IF(VLOOKUP($A115,parlvotes_lh!$A$11:$ZZ$200,286,FALSE)=0,"",VLOOKUP($A115,parlvotes_lh!$A$11:$ZZ$200,286,FALSE)))</f>
        <v/>
      </c>
      <c r="Y115" s="170" t="str">
        <f>IF(ISERROR(VLOOKUP($A115,parlvotes_lh!$A$11:$ZZ$200,306,FALSE))=TRUE,"",IF(VLOOKUP($A115,parlvotes_lh!$A$11:$ZZ$200,306,FALSE)=0,"",VLOOKUP($A115,parlvotes_lh!$A$11:$ZZ$200,306,FALSE)))</f>
        <v/>
      </c>
      <c r="Z115" s="170" t="str">
        <f>IF(ISERROR(VLOOKUP($A115,parlvotes_lh!$A$11:$ZZ$200,326,FALSE))=TRUE,"",IF(VLOOKUP($A115,parlvotes_lh!$A$11:$ZZ$200,326,FALSE)=0,"",VLOOKUP($A115,parlvotes_lh!$A$11:$ZZ$200,326,FALSE)))</f>
        <v/>
      </c>
      <c r="AA115" s="170" t="str">
        <f>IF(ISERROR(VLOOKUP($A115,parlvotes_lh!$A$11:$ZZ$200,346,FALSE))=TRUE,"",IF(VLOOKUP($A115,parlvotes_lh!$A$11:$ZZ$200,346,FALSE)=0,"",VLOOKUP($A115,parlvotes_lh!$A$11:$ZZ$200,346,FALSE)))</f>
        <v/>
      </c>
      <c r="AB115" s="170" t="str">
        <f>IF(ISERROR(VLOOKUP($A115,parlvotes_lh!$A$11:$ZZ$200,366,FALSE))=TRUE,"",IF(VLOOKUP($A115,parlvotes_lh!$A$11:$ZZ$200,366,FALSE)=0,"",VLOOKUP($A115,parlvotes_lh!$A$11:$ZZ$200,366,FALSE)))</f>
        <v/>
      </c>
      <c r="AC115" s="170" t="str">
        <f>IF(ISERROR(VLOOKUP($A115,parlvotes_lh!$A$11:$ZZ$200,386,FALSE))=TRUE,"",IF(VLOOKUP($A115,parlvotes_lh!$A$11:$ZZ$200,386,FALSE)=0,"",VLOOKUP($A115,parlvotes_lh!$A$11:$ZZ$200,386,FALSE)))</f>
        <v/>
      </c>
    </row>
    <row r="116" spans="1:29" ht="13.5" customHeight="1">
      <c r="A116" s="164"/>
      <c r="B116" s="95" t="str">
        <f>IF(A116="","",MID(info_weblinks!$C$3,32,3))</f>
        <v/>
      </c>
      <c r="C116" s="95" t="str">
        <f>IF(info_parties!G116="","",info_parties!G116)</f>
        <v/>
      </c>
      <c r="D116" s="95" t="str">
        <f>IF(info_parties!K116="","",info_parties!K116)</f>
        <v/>
      </c>
      <c r="E116" s="95" t="str">
        <f>IF(info_parties!H116="","",info_parties!H116)</f>
        <v/>
      </c>
      <c r="F116" s="165" t="str">
        <f t="shared" si="4"/>
        <v/>
      </c>
      <c r="G116" s="166" t="str">
        <f t="shared" si="5"/>
        <v/>
      </c>
      <c r="H116" s="167" t="str">
        <f t="shared" si="6"/>
        <v/>
      </c>
      <c r="I116" s="168" t="str">
        <f t="shared" si="7"/>
        <v/>
      </c>
      <c r="J116" s="169" t="str">
        <f>IF(ISERROR(VLOOKUP($A116,parlvotes_lh!$A$11:$ZZ$200,6,FALSE))=TRUE,"",IF(VLOOKUP($A116,parlvotes_lh!$A$11:$ZZ$200,6,FALSE)=0,"",VLOOKUP($A116,parlvotes_lh!$A$11:$ZZ$200,6,FALSE)))</f>
        <v/>
      </c>
      <c r="K116" s="169" t="str">
        <f>IF(ISERROR(VLOOKUP($A116,parlvotes_lh!$A$11:$ZZ$200,26,FALSE))=TRUE,"",IF(VLOOKUP($A116,parlvotes_lh!$A$11:$ZZ$200,26,FALSE)=0,"",VLOOKUP($A116,parlvotes_lh!$A$11:$ZZ$200,26,FALSE)))</f>
        <v/>
      </c>
      <c r="L116" s="169" t="str">
        <f>IF(ISERROR(VLOOKUP($A116,parlvotes_lh!$A$11:$ZZ$200,46,FALSE))=TRUE,"",IF(VLOOKUP($A116,parlvotes_lh!$A$11:$ZZ$200,46,FALSE)=0,"",VLOOKUP($A116,parlvotes_lh!$A$11:$ZZ$200,46,FALSE)))</f>
        <v/>
      </c>
      <c r="M116" s="169" t="str">
        <f>IF(ISERROR(VLOOKUP($A116,parlvotes_lh!$A$11:$ZZ$200,66,FALSE))=TRUE,"",IF(VLOOKUP($A116,parlvotes_lh!$A$11:$ZZ$200,66,FALSE)=0,"",VLOOKUP($A116,parlvotes_lh!$A$11:$ZZ$200,66,FALSE)))</f>
        <v/>
      </c>
      <c r="N116" s="169" t="str">
        <f>IF(ISERROR(VLOOKUP($A116,parlvotes_lh!$A$11:$ZZ$200,86,FALSE))=TRUE,"",IF(VLOOKUP($A116,parlvotes_lh!$A$11:$ZZ$200,86,FALSE)=0,"",VLOOKUP($A116,parlvotes_lh!$A$11:$ZZ$200,86,FALSE)))</f>
        <v/>
      </c>
      <c r="O116" s="169" t="str">
        <f>IF(ISERROR(VLOOKUP($A116,parlvotes_lh!$A$11:$ZZ$200,106,FALSE))=TRUE,"",IF(VLOOKUP($A116,parlvotes_lh!$A$11:$ZZ$200,106,FALSE)=0,"",VLOOKUP($A116,parlvotes_lh!$A$11:$ZZ$200,106,FALSE)))</f>
        <v/>
      </c>
      <c r="P116" s="169" t="str">
        <f>IF(ISERROR(VLOOKUP($A116,parlvotes_lh!$A$11:$ZZ$200,126,FALSE))=TRUE,"",IF(VLOOKUP($A116,parlvotes_lh!$A$11:$ZZ$200,126,FALSE)=0,"",VLOOKUP($A116,parlvotes_lh!$A$11:$ZZ$200,126,FALSE)))</f>
        <v/>
      </c>
      <c r="Q116" s="170" t="str">
        <f>IF(ISERROR(VLOOKUP($A116,parlvotes_lh!$A$11:$ZZ$200,146,FALSE))=TRUE,"",IF(VLOOKUP($A116,parlvotes_lh!$A$11:$ZZ$200,146,FALSE)=0,"",VLOOKUP($A116,parlvotes_lh!$A$11:$ZZ$200,146,FALSE)))</f>
        <v/>
      </c>
      <c r="R116" s="170" t="str">
        <f>IF(ISERROR(VLOOKUP($A116,parlvotes_lh!$A$11:$ZZ$200,166,FALSE))=TRUE,"",IF(VLOOKUP($A116,parlvotes_lh!$A$11:$ZZ$200,166,FALSE)=0,"",VLOOKUP($A116,parlvotes_lh!$A$11:$ZZ$200,166,FALSE)))</f>
        <v/>
      </c>
      <c r="S116" s="170" t="str">
        <f>IF(ISERROR(VLOOKUP($A116,parlvotes_lh!$A$11:$ZZ$200,186,FALSE))=TRUE,"",IF(VLOOKUP($A116,parlvotes_lh!$A$11:$ZZ$200,186,FALSE)=0,"",VLOOKUP($A116,parlvotes_lh!$A$11:$ZZ$200,186,FALSE)))</f>
        <v/>
      </c>
      <c r="T116" s="170" t="str">
        <f>IF(ISERROR(VLOOKUP($A116,parlvotes_lh!$A$11:$ZZ$200,206,FALSE))=TRUE,"",IF(VLOOKUP($A116,parlvotes_lh!$A$11:$ZZ$200,206,FALSE)=0,"",VLOOKUP($A116,parlvotes_lh!$A$11:$ZZ$200,206,FALSE)))</f>
        <v/>
      </c>
      <c r="U116" s="170" t="str">
        <f>IF(ISERROR(VLOOKUP($A116,parlvotes_lh!$A$11:$ZZ$200,226,FALSE))=TRUE,"",IF(VLOOKUP($A116,parlvotes_lh!$A$11:$ZZ$200,226,FALSE)=0,"",VLOOKUP($A116,parlvotes_lh!$A$11:$ZZ$200,226,FALSE)))</f>
        <v/>
      </c>
      <c r="V116" s="170" t="str">
        <f>IF(ISERROR(VLOOKUP($A116,parlvotes_lh!$A$11:$ZZ$200,246,FALSE))=TRUE,"",IF(VLOOKUP($A116,parlvotes_lh!$A$11:$ZZ$200,246,FALSE)=0,"",VLOOKUP($A116,parlvotes_lh!$A$11:$ZZ$200,246,FALSE)))</f>
        <v/>
      </c>
      <c r="W116" s="170" t="str">
        <f>IF(ISERROR(VLOOKUP($A116,parlvotes_lh!$A$11:$ZZ$200,266,FALSE))=TRUE,"",IF(VLOOKUP($A116,parlvotes_lh!$A$11:$ZZ$200,266,FALSE)=0,"",VLOOKUP($A116,parlvotes_lh!$A$11:$ZZ$200,266,FALSE)))</f>
        <v/>
      </c>
      <c r="X116" s="170" t="str">
        <f>IF(ISERROR(VLOOKUP($A116,parlvotes_lh!$A$11:$ZZ$200,286,FALSE))=TRUE,"",IF(VLOOKUP($A116,parlvotes_lh!$A$11:$ZZ$200,286,FALSE)=0,"",VLOOKUP($A116,parlvotes_lh!$A$11:$ZZ$200,286,FALSE)))</f>
        <v/>
      </c>
      <c r="Y116" s="170" t="str">
        <f>IF(ISERROR(VLOOKUP($A116,parlvotes_lh!$A$11:$ZZ$200,306,FALSE))=TRUE,"",IF(VLOOKUP($A116,parlvotes_lh!$A$11:$ZZ$200,306,FALSE)=0,"",VLOOKUP($A116,parlvotes_lh!$A$11:$ZZ$200,306,FALSE)))</f>
        <v/>
      </c>
      <c r="Z116" s="170" t="str">
        <f>IF(ISERROR(VLOOKUP($A116,parlvotes_lh!$A$11:$ZZ$200,326,FALSE))=TRUE,"",IF(VLOOKUP($A116,parlvotes_lh!$A$11:$ZZ$200,326,FALSE)=0,"",VLOOKUP($A116,parlvotes_lh!$A$11:$ZZ$200,326,FALSE)))</f>
        <v/>
      </c>
      <c r="AA116" s="170" t="str">
        <f>IF(ISERROR(VLOOKUP($A116,parlvotes_lh!$A$11:$ZZ$200,346,FALSE))=TRUE,"",IF(VLOOKUP($A116,parlvotes_lh!$A$11:$ZZ$200,346,FALSE)=0,"",VLOOKUP($A116,parlvotes_lh!$A$11:$ZZ$200,346,FALSE)))</f>
        <v/>
      </c>
      <c r="AB116" s="170" t="str">
        <f>IF(ISERROR(VLOOKUP($A116,parlvotes_lh!$A$11:$ZZ$200,366,FALSE))=TRUE,"",IF(VLOOKUP($A116,parlvotes_lh!$A$11:$ZZ$200,366,FALSE)=0,"",VLOOKUP($A116,parlvotes_lh!$A$11:$ZZ$200,366,FALSE)))</f>
        <v/>
      </c>
      <c r="AC116" s="170" t="str">
        <f>IF(ISERROR(VLOOKUP($A116,parlvotes_lh!$A$11:$ZZ$200,386,FALSE))=TRUE,"",IF(VLOOKUP($A116,parlvotes_lh!$A$11:$ZZ$200,386,FALSE)=0,"",VLOOKUP($A116,parlvotes_lh!$A$11:$ZZ$200,386,FALSE)))</f>
        <v/>
      </c>
    </row>
    <row r="117" spans="1:29" ht="13.5" customHeight="1">
      <c r="A117" s="164"/>
      <c r="B117" s="95" t="str">
        <f>IF(A117="","",MID(info_weblinks!$C$3,32,3))</f>
        <v/>
      </c>
      <c r="C117" s="95" t="str">
        <f>IF(info_parties!G117="","",info_parties!G117)</f>
        <v/>
      </c>
      <c r="D117" s="95" t="str">
        <f>IF(info_parties!K117="","",info_parties!K117)</f>
        <v/>
      </c>
      <c r="E117" s="95" t="str">
        <f>IF(info_parties!H117="","",info_parties!H117)</f>
        <v/>
      </c>
      <c r="F117" s="165" t="str">
        <f t="shared" si="4"/>
        <v/>
      </c>
      <c r="G117" s="166" t="str">
        <f t="shared" si="5"/>
        <v/>
      </c>
      <c r="H117" s="167" t="str">
        <f t="shared" si="6"/>
        <v/>
      </c>
      <c r="I117" s="168" t="str">
        <f t="shared" si="7"/>
        <v/>
      </c>
      <c r="J117" s="169" t="str">
        <f>IF(ISERROR(VLOOKUP($A117,parlvotes_lh!$A$11:$ZZ$200,6,FALSE))=TRUE,"",IF(VLOOKUP($A117,parlvotes_lh!$A$11:$ZZ$200,6,FALSE)=0,"",VLOOKUP($A117,parlvotes_lh!$A$11:$ZZ$200,6,FALSE)))</f>
        <v/>
      </c>
      <c r="K117" s="169" t="str">
        <f>IF(ISERROR(VLOOKUP($A117,parlvotes_lh!$A$11:$ZZ$200,26,FALSE))=TRUE,"",IF(VLOOKUP($A117,parlvotes_lh!$A$11:$ZZ$200,26,FALSE)=0,"",VLOOKUP($A117,parlvotes_lh!$A$11:$ZZ$200,26,FALSE)))</f>
        <v/>
      </c>
      <c r="L117" s="169" t="str">
        <f>IF(ISERROR(VLOOKUP($A117,parlvotes_lh!$A$11:$ZZ$200,46,FALSE))=TRUE,"",IF(VLOOKUP($A117,parlvotes_lh!$A$11:$ZZ$200,46,FALSE)=0,"",VLOOKUP($A117,parlvotes_lh!$A$11:$ZZ$200,46,FALSE)))</f>
        <v/>
      </c>
      <c r="M117" s="169" t="str">
        <f>IF(ISERROR(VLOOKUP($A117,parlvotes_lh!$A$11:$ZZ$200,66,FALSE))=TRUE,"",IF(VLOOKUP($A117,parlvotes_lh!$A$11:$ZZ$200,66,FALSE)=0,"",VLOOKUP($A117,parlvotes_lh!$A$11:$ZZ$200,66,FALSE)))</f>
        <v/>
      </c>
      <c r="N117" s="169" t="str">
        <f>IF(ISERROR(VLOOKUP($A117,parlvotes_lh!$A$11:$ZZ$200,86,FALSE))=TRUE,"",IF(VLOOKUP($A117,parlvotes_lh!$A$11:$ZZ$200,86,FALSE)=0,"",VLOOKUP($A117,parlvotes_lh!$A$11:$ZZ$200,86,FALSE)))</f>
        <v/>
      </c>
      <c r="O117" s="169" t="str">
        <f>IF(ISERROR(VLOOKUP($A117,parlvotes_lh!$A$11:$ZZ$200,106,FALSE))=TRUE,"",IF(VLOOKUP($A117,parlvotes_lh!$A$11:$ZZ$200,106,FALSE)=0,"",VLOOKUP($A117,parlvotes_lh!$A$11:$ZZ$200,106,FALSE)))</f>
        <v/>
      </c>
      <c r="P117" s="169" t="str">
        <f>IF(ISERROR(VLOOKUP($A117,parlvotes_lh!$A$11:$ZZ$200,126,FALSE))=TRUE,"",IF(VLOOKUP($A117,parlvotes_lh!$A$11:$ZZ$200,126,FALSE)=0,"",VLOOKUP($A117,parlvotes_lh!$A$11:$ZZ$200,126,FALSE)))</f>
        <v/>
      </c>
      <c r="Q117" s="170" t="str">
        <f>IF(ISERROR(VLOOKUP($A117,parlvotes_lh!$A$11:$ZZ$200,146,FALSE))=TRUE,"",IF(VLOOKUP($A117,parlvotes_lh!$A$11:$ZZ$200,146,FALSE)=0,"",VLOOKUP($A117,parlvotes_lh!$A$11:$ZZ$200,146,FALSE)))</f>
        <v/>
      </c>
      <c r="R117" s="170" t="str">
        <f>IF(ISERROR(VLOOKUP($A117,parlvotes_lh!$A$11:$ZZ$200,166,FALSE))=TRUE,"",IF(VLOOKUP($A117,parlvotes_lh!$A$11:$ZZ$200,166,FALSE)=0,"",VLOOKUP($A117,parlvotes_lh!$A$11:$ZZ$200,166,FALSE)))</f>
        <v/>
      </c>
      <c r="S117" s="170" t="str">
        <f>IF(ISERROR(VLOOKUP($A117,parlvotes_lh!$A$11:$ZZ$200,186,FALSE))=TRUE,"",IF(VLOOKUP($A117,parlvotes_lh!$A$11:$ZZ$200,186,FALSE)=0,"",VLOOKUP($A117,parlvotes_lh!$A$11:$ZZ$200,186,FALSE)))</f>
        <v/>
      </c>
      <c r="T117" s="170" t="str">
        <f>IF(ISERROR(VLOOKUP($A117,parlvotes_lh!$A$11:$ZZ$200,206,FALSE))=TRUE,"",IF(VLOOKUP($A117,parlvotes_lh!$A$11:$ZZ$200,206,FALSE)=0,"",VLOOKUP($A117,parlvotes_lh!$A$11:$ZZ$200,206,FALSE)))</f>
        <v/>
      </c>
      <c r="U117" s="170" t="str">
        <f>IF(ISERROR(VLOOKUP($A117,parlvotes_lh!$A$11:$ZZ$200,226,FALSE))=TRUE,"",IF(VLOOKUP($A117,parlvotes_lh!$A$11:$ZZ$200,226,FALSE)=0,"",VLOOKUP($A117,parlvotes_lh!$A$11:$ZZ$200,226,FALSE)))</f>
        <v/>
      </c>
      <c r="V117" s="170" t="str">
        <f>IF(ISERROR(VLOOKUP($A117,parlvotes_lh!$A$11:$ZZ$200,246,FALSE))=TRUE,"",IF(VLOOKUP($A117,parlvotes_lh!$A$11:$ZZ$200,246,FALSE)=0,"",VLOOKUP($A117,parlvotes_lh!$A$11:$ZZ$200,246,FALSE)))</f>
        <v/>
      </c>
      <c r="W117" s="170" t="str">
        <f>IF(ISERROR(VLOOKUP($A117,parlvotes_lh!$A$11:$ZZ$200,266,FALSE))=TRUE,"",IF(VLOOKUP($A117,parlvotes_lh!$A$11:$ZZ$200,266,FALSE)=0,"",VLOOKUP($A117,parlvotes_lh!$A$11:$ZZ$200,266,FALSE)))</f>
        <v/>
      </c>
      <c r="X117" s="170" t="str">
        <f>IF(ISERROR(VLOOKUP($A117,parlvotes_lh!$A$11:$ZZ$200,286,FALSE))=TRUE,"",IF(VLOOKUP($A117,parlvotes_lh!$A$11:$ZZ$200,286,FALSE)=0,"",VLOOKUP($A117,parlvotes_lh!$A$11:$ZZ$200,286,FALSE)))</f>
        <v/>
      </c>
      <c r="Y117" s="170" t="str">
        <f>IF(ISERROR(VLOOKUP($A117,parlvotes_lh!$A$11:$ZZ$200,306,FALSE))=TRUE,"",IF(VLOOKUP($A117,parlvotes_lh!$A$11:$ZZ$200,306,FALSE)=0,"",VLOOKUP($A117,parlvotes_lh!$A$11:$ZZ$200,306,FALSE)))</f>
        <v/>
      </c>
      <c r="Z117" s="170" t="str">
        <f>IF(ISERROR(VLOOKUP($A117,parlvotes_lh!$A$11:$ZZ$200,326,FALSE))=TRUE,"",IF(VLOOKUP($A117,parlvotes_lh!$A$11:$ZZ$200,326,FALSE)=0,"",VLOOKUP($A117,parlvotes_lh!$A$11:$ZZ$200,326,FALSE)))</f>
        <v/>
      </c>
      <c r="AA117" s="170" t="str">
        <f>IF(ISERROR(VLOOKUP($A117,parlvotes_lh!$A$11:$ZZ$200,346,FALSE))=TRUE,"",IF(VLOOKUP($A117,parlvotes_lh!$A$11:$ZZ$200,346,FALSE)=0,"",VLOOKUP($A117,parlvotes_lh!$A$11:$ZZ$200,346,FALSE)))</f>
        <v/>
      </c>
      <c r="AB117" s="170" t="str">
        <f>IF(ISERROR(VLOOKUP($A117,parlvotes_lh!$A$11:$ZZ$200,366,FALSE))=TRUE,"",IF(VLOOKUP($A117,parlvotes_lh!$A$11:$ZZ$200,366,FALSE)=0,"",VLOOKUP($A117,parlvotes_lh!$A$11:$ZZ$200,366,FALSE)))</f>
        <v/>
      </c>
      <c r="AC117" s="170" t="str">
        <f>IF(ISERROR(VLOOKUP($A117,parlvotes_lh!$A$11:$ZZ$200,386,FALSE))=TRUE,"",IF(VLOOKUP($A117,parlvotes_lh!$A$11:$ZZ$200,386,FALSE)=0,"",VLOOKUP($A117,parlvotes_lh!$A$11:$ZZ$200,386,FALSE)))</f>
        <v/>
      </c>
    </row>
    <row r="118" spans="1:29" ht="13.5" customHeight="1">
      <c r="A118" s="164"/>
      <c r="B118" s="95" t="str">
        <f>IF(A118="","",MID(info_weblinks!$C$3,32,3))</f>
        <v/>
      </c>
      <c r="C118" s="95" t="str">
        <f>IF(info_parties!G118="","",info_parties!G118)</f>
        <v/>
      </c>
      <c r="D118" s="95" t="str">
        <f>IF(info_parties!K118="","",info_parties!K118)</f>
        <v/>
      </c>
      <c r="E118" s="95" t="str">
        <f>IF(info_parties!H118="","",info_parties!H118)</f>
        <v/>
      </c>
      <c r="F118" s="165" t="str">
        <f t="shared" si="4"/>
        <v/>
      </c>
      <c r="G118" s="166" t="str">
        <f t="shared" si="5"/>
        <v/>
      </c>
      <c r="H118" s="167" t="str">
        <f t="shared" si="6"/>
        <v/>
      </c>
      <c r="I118" s="168" t="str">
        <f t="shared" si="7"/>
        <v/>
      </c>
      <c r="J118" s="169" t="str">
        <f>IF(ISERROR(VLOOKUP($A118,parlvotes_lh!$A$11:$ZZ$200,6,FALSE))=TRUE,"",IF(VLOOKUP($A118,parlvotes_lh!$A$11:$ZZ$200,6,FALSE)=0,"",VLOOKUP($A118,parlvotes_lh!$A$11:$ZZ$200,6,FALSE)))</f>
        <v/>
      </c>
      <c r="K118" s="169" t="str">
        <f>IF(ISERROR(VLOOKUP($A118,parlvotes_lh!$A$11:$ZZ$200,26,FALSE))=TRUE,"",IF(VLOOKUP($A118,parlvotes_lh!$A$11:$ZZ$200,26,FALSE)=0,"",VLOOKUP($A118,parlvotes_lh!$A$11:$ZZ$200,26,FALSE)))</f>
        <v/>
      </c>
      <c r="L118" s="169" t="str">
        <f>IF(ISERROR(VLOOKUP($A118,parlvotes_lh!$A$11:$ZZ$200,46,FALSE))=TRUE,"",IF(VLOOKUP($A118,parlvotes_lh!$A$11:$ZZ$200,46,FALSE)=0,"",VLOOKUP($A118,parlvotes_lh!$A$11:$ZZ$200,46,FALSE)))</f>
        <v/>
      </c>
      <c r="M118" s="169" t="str">
        <f>IF(ISERROR(VLOOKUP($A118,parlvotes_lh!$A$11:$ZZ$200,66,FALSE))=TRUE,"",IF(VLOOKUP($A118,parlvotes_lh!$A$11:$ZZ$200,66,FALSE)=0,"",VLOOKUP($A118,parlvotes_lh!$A$11:$ZZ$200,66,FALSE)))</f>
        <v/>
      </c>
      <c r="N118" s="169" t="str">
        <f>IF(ISERROR(VLOOKUP($A118,parlvotes_lh!$A$11:$ZZ$200,86,FALSE))=TRUE,"",IF(VLOOKUP($A118,parlvotes_lh!$A$11:$ZZ$200,86,FALSE)=0,"",VLOOKUP($A118,parlvotes_lh!$A$11:$ZZ$200,86,FALSE)))</f>
        <v/>
      </c>
      <c r="O118" s="169" t="str">
        <f>IF(ISERROR(VLOOKUP($A118,parlvotes_lh!$A$11:$ZZ$200,106,FALSE))=TRUE,"",IF(VLOOKUP($A118,parlvotes_lh!$A$11:$ZZ$200,106,FALSE)=0,"",VLOOKUP($A118,parlvotes_lh!$A$11:$ZZ$200,106,FALSE)))</f>
        <v/>
      </c>
      <c r="P118" s="169" t="str">
        <f>IF(ISERROR(VLOOKUP($A118,parlvotes_lh!$A$11:$ZZ$200,126,FALSE))=TRUE,"",IF(VLOOKUP($A118,parlvotes_lh!$A$11:$ZZ$200,126,FALSE)=0,"",VLOOKUP($A118,parlvotes_lh!$A$11:$ZZ$200,126,FALSE)))</f>
        <v/>
      </c>
      <c r="Q118" s="170" t="str">
        <f>IF(ISERROR(VLOOKUP($A118,parlvotes_lh!$A$11:$ZZ$200,146,FALSE))=TRUE,"",IF(VLOOKUP($A118,parlvotes_lh!$A$11:$ZZ$200,146,FALSE)=0,"",VLOOKUP($A118,parlvotes_lh!$A$11:$ZZ$200,146,FALSE)))</f>
        <v/>
      </c>
      <c r="R118" s="170" t="str">
        <f>IF(ISERROR(VLOOKUP($A118,parlvotes_lh!$A$11:$ZZ$200,166,FALSE))=TRUE,"",IF(VLOOKUP($A118,parlvotes_lh!$A$11:$ZZ$200,166,FALSE)=0,"",VLOOKUP($A118,parlvotes_lh!$A$11:$ZZ$200,166,FALSE)))</f>
        <v/>
      </c>
      <c r="S118" s="170" t="str">
        <f>IF(ISERROR(VLOOKUP($A118,parlvotes_lh!$A$11:$ZZ$200,186,FALSE))=TRUE,"",IF(VLOOKUP($A118,parlvotes_lh!$A$11:$ZZ$200,186,FALSE)=0,"",VLOOKUP($A118,parlvotes_lh!$A$11:$ZZ$200,186,FALSE)))</f>
        <v/>
      </c>
      <c r="T118" s="170" t="str">
        <f>IF(ISERROR(VLOOKUP($A118,parlvotes_lh!$A$11:$ZZ$200,206,FALSE))=TRUE,"",IF(VLOOKUP($A118,parlvotes_lh!$A$11:$ZZ$200,206,FALSE)=0,"",VLOOKUP($A118,parlvotes_lh!$A$11:$ZZ$200,206,FALSE)))</f>
        <v/>
      </c>
      <c r="U118" s="170" t="str">
        <f>IF(ISERROR(VLOOKUP($A118,parlvotes_lh!$A$11:$ZZ$200,226,FALSE))=TRUE,"",IF(VLOOKUP($A118,parlvotes_lh!$A$11:$ZZ$200,226,FALSE)=0,"",VLOOKUP($A118,parlvotes_lh!$A$11:$ZZ$200,226,FALSE)))</f>
        <v/>
      </c>
      <c r="V118" s="170" t="str">
        <f>IF(ISERROR(VLOOKUP($A118,parlvotes_lh!$A$11:$ZZ$200,246,FALSE))=TRUE,"",IF(VLOOKUP($A118,parlvotes_lh!$A$11:$ZZ$200,246,FALSE)=0,"",VLOOKUP($A118,parlvotes_lh!$A$11:$ZZ$200,246,FALSE)))</f>
        <v/>
      </c>
      <c r="W118" s="170" t="str">
        <f>IF(ISERROR(VLOOKUP($A118,parlvotes_lh!$A$11:$ZZ$200,266,FALSE))=TRUE,"",IF(VLOOKUP($A118,parlvotes_lh!$A$11:$ZZ$200,266,FALSE)=0,"",VLOOKUP($A118,parlvotes_lh!$A$11:$ZZ$200,266,FALSE)))</f>
        <v/>
      </c>
      <c r="X118" s="170" t="str">
        <f>IF(ISERROR(VLOOKUP($A118,parlvotes_lh!$A$11:$ZZ$200,286,FALSE))=TRUE,"",IF(VLOOKUP($A118,parlvotes_lh!$A$11:$ZZ$200,286,FALSE)=0,"",VLOOKUP($A118,parlvotes_lh!$A$11:$ZZ$200,286,FALSE)))</f>
        <v/>
      </c>
      <c r="Y118" s="170" t="str">
        <f>IF(ISERROR(VLOOKUP($A118,parlvotes_lh!$A$11:$ZZ$200,306,FALSE))=TRUE,"",IF(VLOOKUP($A118,parlvotes_lh!$A$11:$ZZ$200,306,FALSE)=0,"",VLOOKUP($A118,parlvotes_lh!$A$11:$ZZ$200,306,FALSE)))</f>
        <v/>
      </c>
      <c r="Z118" s="170" t="str">
        <f>IF(ISERROR(VLOOKUP($A118,parlvotes_lh!$A$11:$ZZ$200,326,FALSE))=TRUE,"",IF(VLOOKUP($A118,parlvotes_lh!$A$11:$ZZ$200,326,FALSE)=0,"",VLOOKUP($A118,parlvotes_lh!$A$11:$ZZ$200,326,FALSE)))</f>
        <v/>
      </c>
      <c r="AA118" s="170" t="str">
        <f>IF(ISERROR(VLOOKUP($A118,parlvotes_lh!$A$11:$ZZ$200,346,FALSE))=TRUE,"",IF(VLOOKUP($A118,parlvotes_lh!$A$11:$ZZ$200,346,FALSE)=0,"",VLOOKUP($A118,parlvotes_lh!$A$11:$ZZ$200,346,FALSE)))</f>
        <v/>
      </c>
      <c r="AB118" s="170" t="str">
        <f>IF(ISERROR(VLOOKUP($A118,parlvotes_lh!$A$11:$ZZ$200,366,FALSE))=TRUE,"",IF(VLOOKUP($A118,parlvotes_lh!$A$11:$ZZ$200,366,FALSE)=0,"",VLOOKUP($A118,parlvotes_lh!$A$11:$ZZ$200,366,FALSE)))</f>
        <v/>
      </c>
      <c r="AC118" s="170" t="str">
        <f>IF(ISERROR(VLOOKUP($A118,parlvotes_lh!$A$11:$ZZ$200,386,FALSE))=TRUE,"",IF(VLOOKUP($A118,parlvotes_lh!$A$11:$ZZ$200,386,FALSE)=0,"",VLOOKUP($A118,parlvotes_lh!$A$11:$ZZ$200,386,FALSE)))</f>
        <v/>
      </c>
    </row>
    <row r="119" spans="1:29" ht="13.5" customHeight="1">
      <c r="A119" s="164"/>
      <c r="B119" s="95" t="str">
        <f>IF(A119="","",MID(info_weblinks!$C$3,32,3))</f>
        <v/>
      </c>
      <c r="C119" s="95" t="str">
        <f>IF(info_parties!G119="","",info_parties!G119)</f>
        <v/>
      </c>
      <c r="D119" s="95" t="str">
        <f>IF(info_parties!K119="","",info_parties!K119)</f>
        <v/>
      </c>
      <c r="E119" s="95" t="str">
        <f>IF(info_parties!H119="","",info_parties!H119)</f>
        <v/>
      </c>
      <c r="F119" s="165" t="str">
        <f t="shared" si="4"/>
        <v/>
      </c>
      <c r="G119" s="166" t="str">
        <f t="shared" si="5"/>
        <v/>
      </c>
      <c r="H119" s="167" t="str">
        <f t="shared" si="6"/>
        <v/>
      </c>
      <c r="I119" s="168" t="str">
        <f t="shared" si="7"/>
        <v/>
      </c>
      <c r="J119" s="169" t="str">
        <f>IF(ISERROR(VLOOKUP($A119,parlvotes_lh!$A$11:$ZZ$200,6,FALSE))=TRUE,"",IF(VLOOKUP($A119,parlvotes_lh!$A$11:$ZZ$200,6,FALSE)=0,"",VLOOKUP($A119,parlvotes_lh!$A$11:$ZZ$200,6,FALSE)))</f>
        <v/>
      </c>
      <c r="K119" s="169" t="str">
        <f>IF(ISERROR(VLOOKUP($A119,parlvotes_lh!$A$11:$ZZ$200,26,FALSE))=TRUE,"",IF(VLOOKUP($A119,parlvotes_lh!$A$11:$ZZ$200,26,FALSE)=0,"",VLOOKUP($A119,parlvotes_lh!$A$11:$ZZ$200,26,FALSE)))</f>
        <v/>
      </c>
      <c r="L119" s="169" t="str">
        <f>IF(ISERROR(VLOOKUP($A119,parlvotes_lh!$A$11:$ZZ$200,46,FALSE))=TRUE,"",IF(VLOOKUP($A119,parlvotes_lh!$A$11:$ZZ$200,46,FALSE)=0,"",VLOOKUP($A119,parlvotes_lh!$A$11:$ZZ$200,46,FALSE)))</f>
        <v/>
      </c>
      <c r="M119" s="169" t="str">
        <f>IF(ISERROR(VLOOKUP($A119,parlvotes_lh!$A$11:$ZZ$200,66,FALSE))=TRUE,"",IF(VLOOKUP($A119,parlvotes_lh!$A$11:$ZZ$200,66,FALSE)=0,"",VLOOKUP($A119,parlvotes_lh!$A$11:$ZZ$200,66,FALSE)))</f>
        <v/>
      </c>
      <c r="N119" s="169" t="str">
        <f>IF(ISERROR(VLOOKUP($A119,parlvotes_lh!$A$11:$ZZ$200,86,FALSE))=TRUE,"",IF(VLOOKUP($A119,parlvotes_lh!$A$11:$ZZ$200,86,FALSE)=0,"",VLOOKUP($A119,parlvotes_lh!$A$11:$ZZ$200,86,FALSE)))</f>
        <v/>
      </c>
      <c r="O119" s="169" t="str">
        <f>IF(ISERROR(VLOOKUP($A119,parlvotes_lh!$A$11:$ZZ$200,106,FALSE))=TRUE,"",IF(VLOOKUP($A119,parlvotes_lh!$A$11:$ZZ$200,106,FALSE)=0,"",VLOOKUP($A119,parlvotes_lh!$A$11:$ZZ$200,106,FALSE)))</f>
        <v/>
      </c>
      <c r="P119" s="169" t="str">
        <f>IF(ISERROR(VLOOKUP($A119,parlvotes_lh!$A$11:$ZZ$200,126,FALSE))=TRUE,"",IF(VLOOKUP($A119,parlvotes_lh!$A$11:$ZZ$200,126,FALSE)=0,"",VLOOKUP($A119,parlvotes_lh!$A$11:$ZZ$200,126,FALSE)))</f>
        <v/>
      </c>
      <c r="Q119" s="170" t="str">
        <f>IF(ISERROR(VLOOKUP($A119,parlvotes_lh!$A$11:$ZZ$200,146,FALSE))=TRUE,"",IF(VLOOKUP($A119,parlvotes_lh!$A$11:$ZZ$200,146,FALSE)=0,"",VLOOKUP($A119,parlvotes_lh!$A$11:$ZZ$200,146,FALSE)))</f>
        <v/>
      </c>
      <c r="R119" s="170" t="str">
        <f>IF(ISERROR(VLOOKUP($A119,parlvotes_lh!$A$11:$ZZ$200,166,FALSE))=TRUE,"",IF(VLOOKUP($A119,parlvotes_lh!$A$11:$ZZ$200,166,FALSE)=0,"",VLOOKUP($A119,parlvotes_lh!$A$11:$ZZ$200,166,FALSE)))</f>
        <v/>
      </c>
      <c r="S119" s="170" t="str">
        <f>IF(ISERROR(VLOOKUP($A119,parlvotes_lh!$A$11:$ZZ$200,186,FALSE))=TRUE,"",IF(VLOOKUP($A119,parlvotes_lh!$A$11:$ZZ$200,186,FALSE)=0,"",VLOOKUP($A119,parlvotes_lh!$A$11:$ZZ$200,186,FALSE)))</f>
        <v/>
      </c>
      <c r="T119" s="170" t="str">
        <f>IF(ISERROR(VLOOKUP($A119,parlvotes_lh!$A$11:$ZZ$200,206,FALSE))=TRUE,"",IF(VLOOKUP($A119,parlvotes_lh!$A$11:$ZZ$200,206,FALSE)=0,"",VLOOKUP($A119,parlvotes_lh!$A$11:$ZZ$200,206,FALSE)))</f>
        <v/>
      </c>
      <c r="U119" s="170" t="str">
        <f>IF(ISERROR(VLOOKUP($A119,parlvotes_lh!$A$11:$ZZ$200,226,FALSE))=TRUE,"",IF(VLOOKUP($A119,parlvotes_lh!$A$11:$ZZ$200,226,FALSE)=0,"",VLOOKUP($A119,parlvotes_lh!$A$11:$ZZ$200,226,FALSE)))</f>
        <v/>
      </c>
      <c r="V119" s="170" t="str">
        <f>IF(ISERROR(VLOOKUP($A119,parlvotes_lh!$A$11:$ZZ$200,246,FALSE))=TRUE,"",IF(VLOOKUP($A119,parlvotes_lh!$A$11:$ZZ$200,246,FALSE)=0,"",VLOOKUP($A119,parlvotes_lh!$A$11:$ZZ$200,246,FALSE)))</f>
        <v/>
      </c>
      <c r="W119" s="170" t="str">
        <f>IF(ISERROR(VLOOKUP($A119,parlvotes_lh!$A$11:$ZZ$200,266,FALSE))=TRUE,"",IF(VLOOKUP($A119,parlvotes_lh!$A$11:$ZZ$200,266,FALSE)=0,"",VLOOKUP($A119,parlvotes_lh!$A$11:$ZZ$200,266,FALSE)))</f>
        <v/>
      </c>
      <c r="X119" s="170" t="str">
        <f>IF(ISERROR(VLOOKUP($A119,parlvotes_lh!$A$11:$ZZ$200,286,FALSE))=TRUE,"",IF(VLOOKUP($A119,parlvotes_lh!$A$11:$ZZ$200,286,FALSE)=0,"",VLOOKUP($A119,parlvotes_lh!$A$11:$ZZ$200,286,FALSE)))</f>
        <v/>
      </c>
      <c r="Y119" s="170" t="str">
        <f>IF(ISERROR(VLOOKUP($A119,parlvotes_lh!$A$11:$ZZ$200,306,FALSE))=TRUE,"",IF(VLOOKUP($A119,parlvotes_lh!$A$11:$ZZ$200,306,FALSE)=0,"",VLOOKUP($A119,parlvotes_lh!$A$11:$ZZ$200,306,FALSE)))</f>
        <v/>
      </c>
      <c r="Z119" s="170" t="str">
        <f>IF(ISERROR(VLOOKUP($A119,parlvotes_lh!$A$11:$ZZ$200,326,FALSE))=TRUE,"",IF(VLOOKUP($A119,parlvotes_lh!$A$11:$ZZ$200,326,FALSE)=0,"",VLOOKUP($A119,parlvotes_lh!$A$11:$ZZ$200,326,FALSE)))</f>
        <v/>
      </c>
      <c r="AA119" s="170" t="str">
        <f>IF(ISERROR(VLOOKUP($A119,parlvotes_lh!$A$11:$ZZ$200,346,FALSE))=TRUE,"",IF(VLOOKUP($A119,parlvotes_lh!$A$11:$ZZ$200,346,FALSE)=0,"",VLOOKUP($A119,parlvotes_lh!$A$11:$ZZ$200,346,FALSE)))</f>
        <v/>
      </c>
      <c r="AB119" s="170" t="str">
        <f>IF(ISERROR(VLOOKUP($A119,parlvotes_lh!$A$11:$ZZ$200,366,FALSE))=TRUE,"",IF(VLOOKUP($A119,parlvotes_lh!$A$11:$ZZ$200,366,FALSE)=0,"",VLOOKUP($A119,parlvotes_lh!$A$11:$ZZ$200,366,FALSE)))</f>
        <v/>
      </c>
      <c r="AC119" s="170" t="str">
        <f>IF(ISERROR(VLOOKUP($A119,parlvotes_lh!$A$11:$ZZ$200,386,FALSE))=TRUE,"",IF(VLOOKUP($A119,parlvotes_lh!$A$11:$ZZ$200,386,FALSE)=0,"",VLOOKUP($A119,parlvotes_lh!$A$11:$ZZ$200,386,FALSE)))</f>
        <v/>
      </c>
    </row>
    <row r="120" spans="1:29" ht="13.5" customHeight="1">
      <c r="A120" s="164"/>
      <c r="B120" s="95" t="str">
        <f>IF(A120="","",MID(info_weblinks!$C$3,32,3))</f>
        <v/>
      </c>
      <c r="C120" s="95" t="str">
        <f>IF(info_parties!G120="","",info_parties!G120)</f>
        <v/>
      </c>
      <c r="D120" s="95" t="str">
        <f>IF(info_parties!K120="","",info_parties!K120)</f>
        <v/>
      </c>
      <c r="E120" s="95" t="str">
        <f>IF(info_parties!H120="","",info_parties!H120)</f>
        <v/>
      </c>
      <c r="F120" s="165" t="str">
        <f t="shared" si="4"/>
        <v/>
      </c>
      <c r="G120" s="166" t="str">
        <f t="shared" si="5"/>
        <v/>
      </c>
      <c r="H120" s="167" t="str">
        <f t="shared" si="6"/>
        <v/>
      </c>
      <c r="I120" s="168" t="str">
        <f t="shared" si="7"/>
        <v/>
      </c>
      <c r="J120" s="169" t="str">
        <f>IF(ISERROR(VLOOKUP($A120,parlvotes_lh!$A$11:$ZZ$200,6,FALSE))=TRUE,"",IF(VLOOKUP($A120,parlvotes_lh!$A$11:$ZZ$200,6,FALSE)=0,"",VLOOKUP($A120,parlvotes_lh!$A$11:$ZZ$200,6,FALSE)))</f>
        <v/>
      </c>
      <c r="K120" s="169" t="str">
        <f>IF(ISERROR(VLOOKUP($A120,parlvotes_lh!$A$11:$ZZ$200,26,FALSE))=TRUE,"",IF(VLOOKUP($A120,parlvotes_lh!$A$11:$ZZ$200,26,FALSE)=0,"",VLOOKUP($A120,parlvotes_lh!$A$11:$ZZ$200,26,FALSE)))</f>
        <v/>
      </c>
      <c r="L120" s="169" t="str">
        <f>IF(ISERROR(VLOOKUP($A120,parlvotes_lh!$A$11:$ZZ$200,46,FALSE))=TRUE,"",IF(VLOOKUP($A120,parlvotes_lh!$A$11:$ZZ$200,46,FALSE)=0,"",VLOOKUP($A120,parlvotes_lh!$A$11:$ZZ$200,46,FALSE)))</f>
        <v/>
      </c>
      <c r="M120" s="169" t="str">
        <f>IF(ISERROR(VLOOKUP($A120,parlvotes_lh!$A$11:$ZZ$200,66,FALSE))=TRUE,"",IF(VLOOKUP($A120,parlvotes_lh!$A$11:$ZZ$200,66,FALSE)=0,"",VLOOKUP($A120,parlvotes_lh!$A$11:$ZZ$200,66,FALSE)))</f>
        <v/>
      </c>
      <c r="N120" s="169" t="str">
        <f>IF(ISERROR(VLOOKUP($A120,parlvotes_lh!$A$11:$ZZ$200,86,FALSE))=TRUE,"",IF(VLOOKUP($A120,parlvotes_lh!$A$11:$ZZ$200,86,FALSE)=0,"",VLOOKUP($A120,parlvotes_lh!$A$11:$ZZ$200,86,FALSE)))</f>
        <v/>
      </c>
      <c r="O120" s="169" t="str">
        <f>IF(ISERROR(VLOOKUP($A120,parlvotes_lh!$A$11:$ZZ$200,106,FALSE))=TRUE,"",IF(VLOOKUP($A120,parlvotes_lh!$A$11:$ZZ$200,106,FALSE)=0,"",VLOOKUP($A120,parlvotes_lh!$A$11:$ZZ$200,106,FALSE)))</f>
        <v/>
      </c>
      <c r="P120" s="169" t="str">
        <f>IF(ISERROR(VLOOKUP($A120,parlvotes_lh!$A$11:$ZZ$200,126,FALSE))=TRUE,"",IF(VLOOKUP($A120,parlvotes_lh!$A$11:$ZZ$200,126,FALSE)=0,"",VLOOKUP($A120,parlvotes_lh!$A$11:$ZZ$200,126,FALSE)))</f>
        <v/>
      </c>
      <c r="Q120" s="170" t="str">
        <f>IF(ISERROR(VLOOKUP($A120,parlvotes_lh!$A$11:$ZZ$200,146,FALSE))=TRUE,"",IF(VLOOKUP($A120,parlvotes_lh!$A$11:$ZZ$200,146,FALSE)=0,"",VLOOKUP($A120,parlvotes_lh!$A$11:$ZZ$200,146,FALSE)))</f>
        <v/>
      </c>
      <c r="R120" s="170" t="str">
        <f>IF(ISERROR(VLOOKUP($A120,parlvotes_lh!$A$11:$ZZ$200,166,FALSE))=TRUE,"",IF(VLOOKUP($A120,parlvotes_lh!$A$11:$ZZ$200,166,FALSE)=0,"",VLOOKUP($A120,parlvotes_lh!$A$11:$ZZ$200,166,FALSE)))</f>
        <v/>
      </c>
      <c r="S120" s="170" t="str">
        <f>IF(ISERROR(VLOOKUP($A120,parlvotes_lh!$A$11:$ZZ$200,186,FALSE))=TRUE,"",IF(VLOOKUP($A120,parlvotes_lh!$A$11:$ZZ$200,186,FALSE)=0,"",VLOOKUP($A120,parlvotes_lh!$A$11:$ZZ$200,186,FALSE)))</f>
        <v/>
      </c>
      <c r="T120" s="170" t="str">
        <f>IF(ISERROR(VLOOKUP($A120,parlvotes_lh!$A$11:$ZZ$200,206,FALSE))=TRUE,"",IF(VLOOKUP($A120,parlvotes_lh!$A$11:$ZZ$200,206,FALSE)=0,"",VLOOKUP($A120,parlvotes_lh!$A$11:$ZZ$200,206,FALSE)))</f>
        <v/>
      </c>
      <c r="U120" s="170" t="str">
        <f>IF(ISERROR(VLOOKUP($A120,parlvotes_lh!$A$11:$ZZ$200,226,FALSE))=TRUE,"",IF(VLOOKUP($A120,parlvotes_lh!$A$11:$ZZ$200,226,FALSE)=0,"",VLOOKUP($A120,parlvotes_lh!$A$11:$ZZ$200,226,FALSE)))</f>
        <v/>
      </c>
      <c r="V120" s="170" t="str">
        <f>IF(ISERROR(VLOOKUP($A120,parlvotes_lh!$A$11:$ZZ$200,246,FALSE))=TRUE,"",IF(VLOOKUP($A120,parlvotes_lh!$A$11:$ZZ$200,246,FALSE)=0,"",VLOOKUP($A120,parlvotes_lh!$A$11:$ZZ$200,246,FALSE)))</f>
        <v/>
      </c>
      <c r="W120" s="170" t="str">
        <f>IF(ISERROR(VLOOKUP($A120,parlvotes_lh!$A$11:$ZZ$200,266,FALSE))=TRUE,"",IF(VLOOKUP($A120,parlvotes_lh!$A$11:$ZZ$200,266,FALSE)=0,"",VLOOKUP($A120,parlvotes_lh!$A$11:$ZZ$200,266,FALSE)))</f>
        <v/>
      </c>
      <c r="X120" s="170" t="str">
        <f>IF(ISERROR(VLOOKUP($A120,parlvotes_lh!$A$11:$ZZ$200,286,FALSE))=TRUE,"",IF(VLOOKUP($A120,parlvotes_lh!$A$11:$ZZ$200,286,FALSE)=0,"",VLOOKUP($A120,parlvotes_lh!$A$11:$ZZ$200,286,FALSE)))</f>
        <v/>
      </c>
      <c r="Y120" s="170" t="str">
        <f>IF(ISERROR(VLOOKUP($A120,parlvotes_lh!$A$11:$ZZ$200,306,FALSE))=TRUE,"",IF(VLOOKUP($A120,parlvotes_lh!$A$11:$ZZ$200,306,FALSE)=0,"",VLOOKUP($A120,parlvotes_lh!$A$11:$ZZ$200,306,FALSE)))</f>
        <v/>
      </c>
      <c r="Z120" s="170" t="str">
        <f>IF(ISERROR(VLOOKUP($A120,parlvotes_lh!$A$11:$ZZ$200,326,FALSE))=TRUE,"",IF(VLOOKUP($A120,parlvotes_lh!$A$11:$ZZ$200,326,FALSE)=0,"",VLOOKUP($A120,parlvotes_lh!$A$11:$ZZ$200,326,FALSE)))</f>
        <v/>
      </c>
      <c r="AA120" s="170" t="str">
        <f>IF(ISERROR(VLOOKUP($A120,parlvotes_lh!$A$11:$ZZ$200,346,FALSE))=TRUE,"",IF(VLOOKUP($A120,parlvotes_lh!$A$11:$ZZ$200,346,FALSE)=0,"",VLOOKUP($A120,parlvotes_lh!$A$11:$ZZ$200,346,FALSE)))</f>
        <v/>
      </c>
      <c r="AB120" s="170" t="str">
        <f>IF(ISERROR(VLOOKUP($A120,parlvotes_lh!$A$11:$ZZ$200,366,FALSE))=TRUE,"",IF(VLOOKUP($A120,parlvotes_lh!$A$11:$ZZ$200,366,FALSE)=0,"",VLOOKUP($A120,parlvotes_lh!$A$11:$ZZ$200,366,FALSE)))</f>
        <v/>
      </c>
      <c r="AC120" s="170" t="str">
        <f>IF(ISERROR(VLOOKUP($A120,parlvotes_lh!$A$11:$ZZ$200,386,FALSE))=TRUE,"",IF(VLOOKUP($A120,parlvotes_lh!$A$11:$ZZ$200,386,FALSE)=0,"",VLOOKUP($A120,parlvotes_lh!$A$11:$ZZ$200,386,FALSE)))</f>
        <v/>
      </c>
    </row>
    <row r="121" spans="1:29" ht="13.5" customHeight="1">
      <c r="A121" s="164"/>
      <c r="B121" s="95" t="str">
        <f>IF(A121="","",MID(info_weblinks!$C$3,32,3))</f>
        <v/>
      </c>
      <c r="C121" s="95" t="str">
        <f>IF(info_parties!G121="","",info_parties!G121)</f>
        <v/>
      </c>
      <c r="D121" s="95" t="str">
        <f>IF(info_parties!K121="","",info_parties!K121)</f>
        <v/>
      </c>
      <c r="E121" s="95" t="str">
        <f>IF(info_parties!H121="","",info_parties!H121)</f>
        <v/>
      </c>
      <c r="F121" s="165" t="str">
        <f t="shared" si="4"/>
        <v/>
      </c>
      <c r="G121" s="166" t="str">
        <f t="shared" si="5"/>
        <v/>
      </c>
      <c r="H121" s="167" t="str">
        <f t="shared" si="6"/>
        <v/>
      </c>
      <c r="I121" s="168" t="str">
        <f t="shared" si="7"/>
        <v/>
      </c>
      <c r="J121" s="169" t="str">
        <f>IF(ISERROR(VLOOKUP($A121,parlvotes_lh!$A$11:$ZZ$200,6,FALSE))=TRUE,"",IF(VLOOKUP($A121,parlvotes_lh!$A$11:$ZZ$200,6,FALSE)=0,"",VLOOKUP($A121,parlvotes_lh!$A$11:$ZZ$200,6,FALSE)))</f>
        <v/>
      </c>
      <c r="K121" s="169" t="str">
        <f>IF(ISERROR(VLOOKUP($A121,parlvotes_lh!$A$11:$ZZ$200,26,FALSE))=TRUE,"",IF(VLOOKUP($A121,parlvotes_lh!$A$11:$ZZ$200,26,FALSE)=0,"",VLOOKUP($A121,parlvotes_lh!$A$11:$ZZ$200,26,FALSE)))</f>
        <v/>
      </c>
      <c r="L121" s="169" t="str">
        <f>IF(ISERROR(VLOOKUP($A121,parlvotes_lh!$A$11:$ZZ$200,46,FALSE))=TRUE,"",IF(VLOOKUP($A121,parlvotes_lh!$A$11:$ZZ$200,46,FALSE)=0,"",VLOOKUP($A121,parlvotes_lh!$A$11:$ZZ$200,46,FALSE)))</f>
        <v/>
      </c>
      <c r="M121" s="169" t="str">
        <f>IF(ISERROR(VLOOKUP($A121,parlvotes_lh!$A$11:$ZZ$200,66,FALSE))=TRUE,"",IF(VLOOKUP($A121,parlvotes_lh!$A$11:$ZZ$200,66,FALSE)=0,"",VLOOKUP($A121,parlvotes_lh!$A$11:$ZZ$200,66,FALSE)))</f>
        <v/>
      </c>
      <c r="N121" s="169" t="str">
        <f>IF(ISERROR(VLOOKUP($A121,parlvotes_lh!$A$11:$ZZ$200,86,FALSE))=TRUE,"",IF(VLOOKUP($A121,parlvotes_lh!$A$11:$ZZ$200,86,FALSE)=0,"",VLOOKUP($A121,parlvotes_lh!$A$11:$ZZ$200,86,FALSE)))</f>
        <v/>
      </c>
      <c r="O121" s="169" t="str">
        <f>IF(ISERROR(VLOOKUP($A121,parlvotes_lh!$A$11:$ZZ$200,106,FALSE))=TRUE,"",IF(VLOOKUP($A121,parlvotes_lh!$A$11:$ZZ$200,106,FALSE)=0,"",VLOOKUP($A121,parlvotes_lh!$A$11:$ZZ$200,106,FALSE)))</f>
        <v/>
      </c>
      <c r="P121" s="169" t="str">
        <f>IF(ISERROR(VLOOKUP($A121,parlvotes_lh!$A$11:$ZZ$200,126,FALSE))=TRUE,"",IF(VLOOKUP($A121,parlvotes_lh!$A$11:$ZZ$200,126,FALSE)=0,"",VLOOKUP($A121,parlvotes_lh!$A$11:$ZZ$200,126,FALSE)))</f>
        <v/>
      </c>
      <c r="Q121" s="170" t="str">
        <f>IF(ISERROR(VLOOKUP($A121,parlvotes_lh!$A$11:$ZZ$200,146,FALSE))=TRUE,"",IF(VLOOKUP($A121,parlvotes_lh!$A$11:$ZZ$200,146,FALSE)=0,"",VLOOKUP($A121,parlvotes_lh!$A$11:$ZZ$200,146,FALSE)))</f>
        <v/>
      </c>
      <c r="R121" s="170" t="str">
        <f>IF(ISERROR(VLOOKUP($A121,parlvotes_lh!$A$11:$ZZ$200,166,FALSE))=TRUE,"",IF(VLOOKUP($A121,parlvotes_lh!$A$11:$ZZ$200,166,FALSE)=0,"",VLOOKUP($A121,parlvotes_lh!$A$11:$ZZ$200,166,FALSE)))</f>
        <v/>
      </c>
      <c r="S121" s="170" t="str">
        <f>IF(ISERROR(VLOOKUP($A121,parlvotes_lh!$A$11:$ZZ$200,186,FALSE))=TRUE,"",IF(VLOOKUP($A121,parlvotes_lh!$A$11:$ZZ$200,186,FALSE)=0,"",VLOOKUP($A121,parlvotes_lh!$A$11:$ZZ$200,186,FALSE)))</f>
        <v/>
      </c>
      <c r="T121" s="170" t="str">
        <f>IF(ISERROR(VLOOKUP($A121,parlvotes_lh!$A$11:$ZZ$200,206,FALSE))=TRUE,"",IF(VLOOKUP($A121,parlvotes_lh!$A$11:$ZZ$200,206,FALSE)=0,"",VLOOKUP($A121,parlvotes_lh!$A$11:$ZZ$200,206,FALSE)))</f>
        <v/>
      </c>
      <c r="U121" s="170" t="str">
        <f>IF(ISERROR(VLOOKUP($A121,parlvotes_lh!$A$11:$ZZ$200,226,FALSE))=TRUE,"",IF(VLOOKUP($A121,parlvotes_lh!$A$11:$ZZ$200,226,FALSE)=0,"",VLOOKUP($A121,parlvotes_lh!$A$11:$ZZ$200,226,FALSE)))</f>
        <v/>
      </c>
      <c r="V121" s="170" t="str">
        <f>IF(ISERROR(VLOOKUP($A121,parlvotes_lh!$A$11:$ZZ$200,246,FALSE))=TRUE,"",IF(VLOOKUP($A121,parlvotes_lh!$A$11:$ZZ$200,246,FALSE)=0,"",VLOOKUP($A121,parlvotes_lh!$A$11:$ZZ$200,246,FALSE)))</f>
        <v/>
      </c>
      <c r="W121" s="170" t="str">
        <f>IF(ISERROR(VLOOKUP($A121,parlvotes_lh!$A$11:$ZZ$200,266,FALSE))=TRUE,"",IF(VLOOKUP($A121,parlvotes_lh!$A$11:$ZZ$200,266,FALSE)=0,"",VLOOKUP($A121,parlvotes_lh!$A$11:$ZZ$200,266,FALSE)))</f>
        <v/>
      </c>
      <c r="X121" s="170" t="str">
        <f>IF(ISERROR(VLOOKUP($A121,parlvotes_lh!$A$11:$ZZ$200,286,FALSE))=TRUE,"",IF(VLOOKUP($A121,parlvotes_lh!$A$11:$ZZ$200,286,FALSE)=0,"",VLOOKUP($A121,parlvotes_lh!$A$11:$ZZ$200,286,FALSE)))</f>
        <v/>
      </c>
      <c r="Y121" s="170" t="str">
        <f>IF(ISERROR(VLOOKUP($A121,parlvotes_lh!$A$11:$ZZ$200,306,FALSE))=TRUE,"",IF(VLOOKUP($A121,parlvotes_lh!$A$11:$ZZ$200,306,FALSE)=0,"",VLOOKUP($A121,parlvotes_lh!$A$11:$ZZ$200,306,FALSE)))</f>
        <v/>
      </c>
      <c r="Z121" s="170" t="str">
        <f>IF(ISERROR(VLOOKUP($A121,parlvotes_lh!$A$11:$ZZ$200,326,FALSE))=TRUE,"",IF(VLOOKUP($A121,parlvotes_lh!$A$11:$ZZ$200,326,FALSE)=0,"",VLOOKUP($A121,parlvotes_lh!$A$11:$ZZ$200,326,FALSE)))</f>
        <v/>
      </c>
      <c r="AA121" s="170" t="str">
        <f>IF(ISERROR(VLOOKUP($A121,parlvotes_lh!$A$11:$ZZ$200,346,FALSE))=TRUE,"",IF(VLOOKUP($A121,parlvotes_lh!$A$11:$ZZ$200,346,FALSE)=0,"",VLOOKUP($A121,parlvotes_lh!$A$11:$ZZ$200,346,FALSE)))</f>
        <v/>
      </c>
      <c r="AB121" s="170" t="str">
        <f>IF(ISERROR(VLOOKUP($A121,parlvotes_lh!$A$11:$ZZ$200,366,FALSE))=TRUE,"",IF(VLOOKUP($A121,parlvotes_lh!$A$11:$ZZ$200,366,FALSE)=0,"",VLOOKUP($A121,parlvotes_lh!$A$11:$ZZ$200,366,FALSE)))</f>
        <v/>
      </c>
      <c r="AC121" s="170" t="str">
        <f>IF(ISERROR(VLOOKUP($A121,parlvotes_lh!$A$11:$ZZ$200,386,FALSE))=TRUE,"",IF(VLOOKUP($A121,parlvotes_lh!$A$11:$ZZ$200,386,FALSE)=0,"",VLOOKUP($A121,parlvotes_lh!$A$11:$ZZ$200,386,FALSE)))</f>
        <v/>
      </c>
    </row>
    <row r="122" spans="1:29" ht="13.5" customHeight="1">
      <c r="A122" s="164"/>
      <c r="B122" s="95" t="str">
        <f>IF(A122="","",MID(info_weblinks!$C$3,32,3))</f>
        <v/>
      </c>
      <c r="C122" s="95" t="str">
        <f>IF(info_parties!G122="","",info_parties!G122)</f>
        <v/>
      </c>
      <c r="D122" s="95" t="str">
        <f>IF(info_parties!K122="","",info_parties!K122)</f>
        <v/>
      </c>
      <c r="E122" s="95" t="str">
        <f>IF(info_parties!H122="","",info_parties!H122)</f>
        <v/>
      </c>
      <c r="F122" s="165" t="str">
        <f t="shared" si="4"/>
        <v/>
      </c>
      <c r="G122" s="166" t="str">
        <f t="shared" si="5"/>
        <v/>
      </c>
      <c r="H122" s="167" t="str">
        <f t="shared" si="6"/>
        <v/>
      </c>
      <c r="I122" s="168" t="str">
        <f t="shared" si="7"/>
        <v/>
      </c>
      <c r="J122" s="169" t="str">
        <f>IF(ISERROR(VLOOKUP($A122,parlvotes_lh!$A$11:$ZZ$200,6,FALSE))=TRUE,"",IF(VLOOKUP($A122,parlvotes_lh!$A$11:$ZZ$200,6,FALSE)=0,"",VLOOKUP($A122,parlvotes_lh!$A$11:$ZZ$200,6,FALSE)))</f>
        <v/>
      </c>
      <c r="K122" s="169" t="str">
        <f>IF(ISERROR(VLOOKUP($A122,parlvotes_lh!$A$11:$ZZ$200,26,FALSE))=TRUE,"",IF(VLOOKUP($A122,parlvotes_lh!$A$11:$ZZ$200,26,FALSE)=0,"",VLOOKUP($A122,parlvotes_lh!$A$11:$ZZ$200,26,FALSE)))</f>
        <v/>
      </c>
      <c r="L122" s="169" t="str">
        <f>IF(ISERROR(VLOOKUP($A122,parlvotes_lh!$A$11:$ZZ$200,46,FALSE))=TRUE,"",IF(VLOOKUP($A122,parlvotes_lh!$A$11:$ZZ$200,46,FALSE)=0,"",VLOOKUP($A122,parlvotes_lh!$A$11:$ZZ$200,46,FALSE)))</f>
        <v/>
      </c>
      <c r="M122" s="169" t="str">
        <f>IF(ISERROR(VLOOKUP($A122,parlvotes_lh!$A$11:$ZZ$200,66,FALSE))=TRUE,"",IF(VLOOKUP($A122,parlvotes_lh!$A$11:$ZZ$200,66,FALSE)=0,"",VLOOKUP($A122,parlvotes_lh!$A$11:$ZZ$200,66,FALSE)))</f>
        <v/>
      </c>
      <c r="N122" s="169" t="str">
        <f>IF(ISERROR(VLOOKUP($A122,parlvotes_lh!$A$11:$ZZ$200,86,FALSE))=TRUE,"",IF(VLOOKUP($A122,parlvotes_lh!$A$11:$ZZ$200,86,FALSE)=0,"",VLOOKUP($A122,parlvotes_lh!$A$11:$ZZ$200,86,FALSE)))</f>
        <v/>
      </c>
      <c r="O122" s="169" t="str">
        <f>IF(ISERROR(VLOOKUP($A122,parlvotes_lh!$A$11:$ZZ$200,106,FALSE))=TRUE,"",IF(VLOOKUP($A122,parlvotes_lh!$A$11:$ZZ$200,106,FALSE)=0,"",VLOOKUP($A122,parlvotes_lh!$A$11:$ZZ$200,106,FALSE)))</f>
        <v/>
      </c>
      <c r="P122" s="169" t="str">
        <f>IF(ISERROR(VLOOKUP($A122,parlvotes_lh!$A$11:$ZZ$200,126,FALSE))=TRUE,"",IF(VLOOKUP($A122,parlvotes_lh!$A$11:$ZZ$200,126,FALSE)=0,"",VLOOKUP($A122,parlvotes_lh!$A$11:$ZZ$200,126,FALSE)))</f>
        <v/>
      </c>
      <c r="Q122" s="170" t="str">
        <f>IF(ISERROR(VLOOKUP($A122,parlvotes_lh!$A$11:$ZZ$200,146,FALSE))=TRUE,"",IF(VLOOKUP($A122,parlvotes_lh!$A$11:$ZZ$200,146,FALSE)=0,"",VLOOKUP($A122,parlvotes_lh!$A$11:$ZZ$200,146,FALSE)))</f>
        <v/>
      </c>
      <c r="R122" s="170" t="str">
        <f>IF(ISERROR(VLOOKUP($A122,parlvotes_lh!$A$11:$ZZ$200,166,FALSE))=TRUE,"",IF(VLOOKUP($A122,parlvotes_lh!$A$11:$ZZ$200,166,FALSE)=0,"",VLOOKUP($A122,parlvotes_lh!$A$11:$ZZ$200,166,FALSE)))</f>
        <v/>
      </c>
      <c r="S122" s="170" t="str">
        <f>IF(ISERROR(VLOOKUP($A122,parlvotes_lh!$A$11:$ZZ$200,186,FALSE))=TRUE,"",IF(VLOOKUP($A122,parlvotes_lh!$A$11:$ZZ$200,186,FALSE)=0,"",VLOOKUP($A122,parlvotes_lh!$A$11:$ZZ$200,186,FALSE)))</f>
        <v/>
      </c>
      <c r="T122" s="170" t="str">
        <f>IF(ISERROR(VLOOKUP($A122,parlvotes_lh!$A$11:$ZZ$200,206,FALSE))=TRUE,"",IF(VLOOKUP($A122,parlvotes_lh!$A$11:$ZZ$200,206,FALSE)=0,"",VLOOKUP($A122,parlvotes_lh!$A$11:$ZZ$200,206,FALSE)))</f>
        <v/>
      </c>
      <c r="U122" s="170" t="str">
        <f>IF(ISERROR(VLOOKUP($A122,parlvotes_lh!$A$11:$ZZ$200,226,FALSE))=TRUE,"",IF(VLOOKUP($A122,parlvotes_lh!$A$11:$ZZ$200,226,FALSE)=0,"",VLOOKUP($A122,parlvotes_lh!$A$11:$ZZ$200,226,FALSE)))</f>
        <v/>
      </c>
      <c r="V122" s="170" t="str">
        <f>IF(ISERROR(VLOOKUP($A122,parlvotes_lh!$A$11:$ZZ$200,246,FALSE))=TRUE,"",IF(VLOOKUP($A122,parlvotes_lh!$A$11:$ZZ$200,246,FALSE)=0,"",VLOOKUP($A122,parlvotes_lh!$A$11:$ZZ$200,246,FALSE)))</f>
        <v/>
      </c>
      <c r="W122" s="170" t="str">
        <f>IF(ISERROR(VLOOKUP($A122,parlvotes_lh!$A$11:$ZZ$200,266,FALSE))=TRUE,"",IF(VLOOKUP($A122,parlvotes_lh!$A$11:$ZZ$200,266,FALSE)=0,"",VLOOKUP($A122,parlvotes_lh!$A$11:$ZZ$200,266,FALSE)))</f>
        <v/>
      </c>
      <c r="X122" s="170" t="str">
        <f>IF(ISERROR(VLOOKUP($A122,parlvotes_lh!$A$11:$ZZ$200,286,FALSE))=TRUE,"",IF(VLOOKUP($A122,parlvotes_lh!$A$11:$ZZ$200,286,FALSE)=0,"",VLOOKUP($A122,parlvotes_lh!$A$11:$ZZ$200,286,FALSE)))</f>
        <v/>
      </c>
      <c r="Y122" s="170" t="str">
        <f>IF(ISERROR(VLOOKUP($A122,parlvotes_lh!$A$11:$ZZ$200,306,FALSE))=TRUE,"",IF(VLOOKUP($A122,parlvotes_lh!$A$11:$ZZ$200,306,FALSE)=0,"",VLOOKUP($A122,parlvotes_lh!$A$11:$ZZ$200,306,FALSE)))</f>
        <v/>
      </c>
      <c r="Z122" s="170" t="str">
        <f>IF(ISERROR(VLOOKUP($A122,parlvotes_lh!$A$11:$ZZ$200,326,FALSE))=TRUE,"",IF(VLOOKUP($A122,parlvotes_lh!$A$11:$ZZ$200,326,FALSE)=0,"",VLOOKUP($A122,parlvotes_lh!$A$11:$ZZ$200,326,FALSE)))</f>
        <v/>
      </c>
      <c r="AA122" s="170" t="str">
        <f>IF(ISERROR(VLOOKUP($A122,parlvotes_lh!$A$11:$ZZ$200,346,FALSE))=TRUE,"",IF(VLOOKUP($A122,parlvotes_lh!$A$11:$ZZ$200,346,FALSE)=0,"",VLOOKUP($A122,parlvotes_lh!$A$11:$ZZ$200,346,FALSE)))</f>
        <v/>
      </c>
      <c r="AB122" s="170" t="str">
        <f>IF(ISERROR(VLOOKUP($A122,parlvotes_lh!$A$11:$ZZ$200,366,FALSE))=TRUE,"",IF(VLOOKUP($A122,parlvotes_lh!$A$11:$ZZ$200,366,FALSE)=0,"",VLOOKUP($A122,parlvotes_lh!$A$11:$ZZ$200,366,FALSE)))</f>
        <v/>
      </c>
      <c r="AC122" s="170" t="str">
        <f>IF(ISERROR(VLOOKUP($A122,parlvotes_lh!$A$11:$ZZ$200,386,FALSE))=TRUE,"",IF(VLOOKUP($A122,parlvotes_lh!$A$11:$ZZ$200,386,FALSE)=0,"",VLOOKUP($A122,parlvotes_lh!$A$11:$ZZ$200,386,FALSE)))</f>
        <v/>
      </c>
    </row>
    <row r="123" spans="1:29" ht="13.5" customHeight="1">
      <c r="A123" s="164"/>
      <c r="B123" s="95" t="str">
        <f>IF(A123="","",MID(info_weblinks!$C$3,32,3))</f>
        <v/>
      </c>
      <c r="C123" s="95" t="str">
        <f>IF(info_parties!G123="","",info_parties!G123)</f>
        <v/>
      </c>
      <c r="D123" s="95" t="str">
        <f>IF(info_parties!K123="","",info_parties!K123)</f>
        <v/>
      </c>
      <c r="E123" s="95" t="str">
        <f>IF(info_parties!H123="","",info_parties!H123)</f>
        <v/>
      </c>
      <c r="F123" s="165" t="str">
        <f t="shared" si="4"/>
        <v/>
      </c>
      <c r="G123" s="166" t="str">
        <f t="shared" si="5"/>
        <v/>
      </c>
      <c r="H123" s="167" t="str">
        <f t="shared" si="6"/>
        <v/>
      </c>
      <c r="I123" s="168" t="str">
        <f t="shared" si="7"/>
        <v/>
      </c>
      <c r="J123" s="169" t="str">
        <f>IF(ISERROR(VLOOKUP($A123,parlvotes_lh!$A$11:$ZZ$200,6,FALSE))=TRUE,"",IF(VLOOKUP($A123,parlvotes_lh!$A$11:$ZZ$200,6,FALSE)=0,"",VLOOKUP($A123,parlvotes_lh!$A$11:$ZZ$200,6,FALSE)))</f>
        <v/>
      </c>
      <c r="K123" s="169" t="str">
        <f>IF(ISERROR(VLOOKUP($A123,parlvotes_lh!$A$11:$ZZ$200,26,FALSE))=TRUE,"",IF(VLOOKUP($A123,parlvotes_lh!$A$11:$ZZ$200,26,FALSE)=0,"",VLOOKUP($A123,parlvotes_lh!$A$11:$ZZ$200,26,FALSE)))</f>
        <v/>
      </c>
      <c r="L123" s="169" t="str">
        <f>IF(ISERROR(VLOOKUP($A123,parlvotes_lh!$A$11:$ZZ$200,46,FALSE))=TRUE,"",IF(VLOOKUP($A123,parlvotes_lh!$A$11:$ZZ$200,46,FALSE)=0,"",VLOOKUP($A123,parlvotes_lh!$A$11:$ZZ$200,46,FALSE)))</f>
        <v/>
      </c>
      <c r="M123" s="169" t="str">
        <f>IF(ISERROR(VLOOKUP($A123,parlvotes_lh!$A$11:$ZZ$200,66,FALSE))=TRUE,"",IF(VLOOKUP($A123,parlvotes_lh!$A$11:$ZZ$200,66,FALSE)=0,"",VLOOKUP($A123,parlvotes_lh!$A$11:$ZZ$200,66,FALSE)))</f>
        <v/>
      </c>
      <c r="N123" s="169" t="str">
        <f>IF(ISERROR(VLOOKUP($A123,parlvotes_lh!$A$11:$ZZ$200,86,FALSE))=TRUE,"",IF(VLOOKUP($A123,parlvotes_lh!$A$11:$ZZ$200,86,FALSE)=0,"",VLOOKUP($A123,parlvotes_lh!$A$11:$ZZ$200,86,FALSE)))</f>
        <v/>
      </c>
      <c r="O123" s="169" t="str">
        <f>IF(ISERROR(VLOOKUP($A123,parlvotes_lh!$A$11:$ZZ$200,106,FALSE))=TRUE,"",IF(VLOOKUP($A123,parlvotes_lh!$A$11:$ZZ$200,106,FALSE)=0,"",VLOOKUP($A123,parlvotes_lh!$A$11:$ZZ$200,106,FALSE)))</f>
        <v/>
      </c>
      <c r="P123" s="169" t="str">
        <f>IF(ISERROR(VLOOKUP($A123,parlvotes_lh!$A$11:$ZZ$200,126,FALSE))=TRUE,"",IF(VLOOKUP($A123,parlvotes_lh!$A$11:$ZZ$200,126,FALSE)=0,"",VLOOKUP($A123,parlvotes_lh!$A$11:$ZZ$200,126,FALSE)))</f>
        <v/>
      </c>
      <c r="Q123" s="170" t="str">
        <f>IF(ISERROR(VLOOKUP($A123,parlvotes_lh!$A$11:$ZZ$200,146,FALSE))=TRUE,"",IF(VLOOKUP($A123,parlvotes_lh!$A$11:$ZZ$200,146,FALSE)=0,"",VLOOKUP($A123,parlvotes_lh!$A$11:$ZZ$200,146,FALSE)))</f>
        <v/>
      </c>
      <c r="R123" s="170" t="str">
        <f>IF(ISERROR(VLOOKUP($A123,parlvotes_lh!$A$11:$ZZ$200,166,FALSE))=TRUE,"",IF(VLOOKUP($A123,parlvotes_lh!$A$11:$ZZ$200,166,FALSE)=0,"",VLOOKUP($A123,parlvotes_lh!$A$11:$ZZ$200,166,FALSE)))</f>
        <v/>
      </c>
      <c r="S123" s="170" t="str">
        <f>IF(ISERROR(VLOOKUP($A123,parlvotes_lh!$A$11:$ZZ$200,186,FALSE))=TRUE,"",IF(VLOOKUP($A123,parlvotes_lh!$A$11:$ZZ$200,186,FALSE)=0,"",VLOOKUP($A123,parlvotes_lh!$A$11:$ZZ$200,186,FALSE)))</f>
        <v/>
      </c>
      <c r="T123" s="170" t="str">
        <f>IF(ISERROR(VLOOKUP($A123,parlvotes_lh!$A$11:$ZZ$200,206,FALSE))=TRUE,"",IF(VLOOKUP($A123,parlvotes_lh!$A$11:$ZZ$200,206,FALSE)=0,"",VLOOKUP($A123,parlvotes_lh!$A$11:$ZZ$200,206,FALSE)))</f>
        <v/>
      </c>
      <c r="U123" s="170" t="str">
        <f>IF(ISERROR(VLOOKUP($A123,parlvotes_lh!$A$11:$ZZ$200,226,FALSE))=TRUE,"",IF(VLOOKUP($A123,parlvotes_lh!$A$11:$ZZ$200,226,FALSE)=0,"",VLOOKUP($A123,parlvotes_lh!$A$11:$ZZ$200,226,FALSE)))</f>
        <v/>
      </c>
      <c r="V123" s="170" t="str">
        <f>IF(ISERROR(VLOOKUP($A123,parlvotes_lh!$A$11:$ZZ$200,246,FALSE))=TRUE,"",IF(VLOOKUP($A123,parlvotes_lh!$A$11:$ZZ$200,246,FALSE)=0,"",VLOOKUP($A123,parlvotes_lh!$A$11:$ZZ$200,246,FALSE)))</f>
        <v/>
      </c>
      <c r="W123" s="170" t="str">
        <f>IF(ISERROR(VLOOKUP($A123,parlvotes_lh!$A$11:$ZZ$200,266,FALSE))=TRUE,"",IF(VLOOKUP($A123,parlvotes_lh!$A$11:$ZZ$200,266,FALSE)=0,"",VLOOKUP($A123,parlvotes_lh!$A$11:$ZZ$200,266,FALSE)))</f>
        <v/>
      </c>
      <c r="X123" s="170" t="str">
        <f>IF(ISERROR(VLOOKUP($A123,parlvotes_lh!$A$11:$ZZ$200,286,FALSE))=TRUE,"",IF(VLOOKUP($A123,parlvotes_lh!$A$11:$ZZ$200,286,FALSE)=0,"",VLOOKUP($A123,parlvotes_lh!$A$11:$ZZ$200,286,FALSE)))</f>
        <v/>
      </c>
      <c r="Y123" s="170" t="str">
        <f>IF(ISERROR(VLOOKUP($A123,parlvotes_lh!$A$11:$ZZ$200,306,FALSE))=TRUE,"",IF(VLOOKUP($A123,parlvotes_lh!$A$11:$ZZ$200,306,FALSE)=0,"",VLOOKUP($A123,parlvotes_lh!$A$11:$ZZ$200,306,FALSE)))</f>
        <v/>
      </c>
      <c r="Z123" s="170" t="str">
        <f>IF(ISERROR(VLOOKUP($A123,parlvotes_lh!$A$11:$ZZ$200,326,FALSE))=TRUE,"",IF(VLOOKUP($A123,parlvotes_lh!$A$11:$ZZ$200,326,FALSE)=0,"",VLOOKUP($A123,parlvotes_lh!$A$11:$ZZ$200,326,FALSE)))</f>
        <v/>
      </c>
      <c r="AA123" s="170" t="str">
        <f>IF(ISERROR(VLOOKUP($A123,parlvotes_lh!$A$11:$ZZ$200,346,FALSE))=TRUE,"",IF(VLOOKUP($A123,parlvotes_lh!$A$11:$ZZ$200,346,FALSE)=0,"",VLOOKUP($A123,parlvotes_lh!$A$11:$ZZ$200,346,FALSE)))</f>
        <v/>
      </c>
      <c r="AB123" s="170" t="str">
        <f>IF(ISERROR(VLOOKUP($A123,parlvotes_lh!$A$11:$ZZ$200,366,FALSE))=TRUE,"",IF(VLOOKUP($A123,parlvotes_lh!$A$11:$ZZ$200,366,FALSE)=0,"",VLOOKUP($A123,parlvotes_lh!$A$11:$ZZ$200,366,FALSE)))</f>
        <v/>
      </c>
      <c r="AC123" s="170" t="str">
        <f>IF(ISERROR(VLOOKUP($A123,parlvotes_lh!$A$11:$ZZ$200,386,FALSE))=TRUE,"",IF(VLOOKUP($A123,parlvotes_lh!$A$11:$ZZ$200,386,FALSE)=0,"",VLOOKUP($A123,parlvotes_lh!$A$11:$ZZ$200,386,FALSE)))</f>
        <v/>
      </c>
    </row>
    <row r="124" spans="1:29" ht="13.5" customHeight="1">
      <c r="A124" s="164"/>
      <c r="B124" s="95" t="str">
        <f>IF(A124="","",MID(info_weblinks!$C$3,32,3))</f>
        <v/>
      </c>
      <c r="C124" s="95" t="str">
        <f>IF(info_parties!G124="","",info_parties!G124)</f>
        <v/>
      </c>
      <c r="D124" s="95" t="str">
        <f>IF(info_parties!K124="","",info_parties!K124)</f>
        <v/>
      </c>
      <c r="E124" s="95" t="str">
        <f>IF(info_parties!H124="","",info_parties!H124)</f>
        <v/>
      </c>
      <c r="F124" s="165" t="str">
        <f t="shared" si="4"/>
        <v/>
      </c>
      <c r="G124" s="166" t="str">
        <f t="shared" si="5"/>
        <v/>
      </c>
      <c r="H124" s="167" t="str">
        <f t="shared" si="6"/>
        <v/>
      </c>
      <c r="I124" s="168" t="str">
        <f t="shared" si="7"/>
        <v/>
      </c>
      <c r="J124" s="169" t="str">
        <f>IF(ISERROR(VLOOKUP($A124,parlvotes_lh!$A$11:$ZZ$200,6,FALSE))=TRUE,"",IF(VLOOKUP($A124,parlvotes_lh!$A$11:$ZZ$200,6,FALSE)=0,"",VLOOKUP($A124,parlvotes_lh!$A$11:$ZZ$200,6,FALSE)))</f>
        <v/>
      </c>
      <c r="K124" s="169" t="str">
        <f>IF(ISERROR(VLOOKUP($A124,parlvotes_lh!$A$11:$ZZ$200,26,FALSE))=TRUE,"",IF(VLOOKUP($A124,parlvotes_lh!$A$11:$ZZ$200,26,FALSE)=0,"",VLOOKUP($A124,parlvotes_lh!$A$11:$ZZ$200,26,FALSE)))</f>
        <v/>
      </c>
      <c r="L124" s="169" t="str">
        <f>IF(ISERROR(VLOOKUP($A124,parlvotes_lh!$A$11:$ZZ$200,46,FALSE))=TRUE,"",IF(VLOOKUP($A124,parlvotes_lh!$A$11:$ZZ$200,46,FALSE)=0,"",VLOOKUP($A124,parlvotes_lh!$A$11:$ZZ$200,46,FALSE)))</f>
        <v/>
      </c>
      <c r="M124" s="169" t="str">
        <f>IF(ISERROR(VLOOKUP($A124,parlvotes_lh!$A$11:$ZZ$200,66,FALSE))=TRUE,"",IF(VLOOKUP($A124,parlvotes_lh!$A$11:$ZZ$200,66,FALSE)=0,"",VLOOKUP($A124,parlvotes_lh!$A$11:$ZZ$200,66,FALSE)))</f>
        <v/>
      </c>
      <c r="N124" s="169" t="str">
        <f>IF(ISERROR(VLOOKUP($A124,parlvotes_lh!$A$11:$ZZ$200,86,FALSE))=TRUE,"",IF(VLOOKUP($A124,parlvotes_lh!$A$11:$ZZ$200,86,FALSE)=0,"",VLOOKUP($A124,parlvotes_lh!$A$11:$ZZ$200,86,FALSE)))</f>
        <v/>
      </c>
      <c r="O124" s="169" t="str">
        <f>IF(ISERROR(VLOOKUP($A124,parlvotes_lh!$A$11:$ZZ$200,106,FALSE))=TRUE,"",IF(VLOOKUP($A124,parlvotes_lh!$A$11:$ZZ$200,106,FALSE)=0,"",VLOOKUP($A124,parlvotes_lh!$A$11:$ZZ$200,106,FALSE)))</f>
        <v/>
      </c>
      <c r="P124" s="169" t="str">
        <f>IF(ISERROR(VLOOKUP($A124,parlvotes_lh!$A$11:$ZZ$200,126,FALSE))=TRUE,"",IF(VLOOKUP($A124,parlvotes_lh!$A$11:$ZZ$200,126,FALSE)=0,"",VLOOKUP($A124,parlvotes_lh!$A$11:$ZZ$200,126,FALSE)))</f>
        <v/>
      </c>
      <c r="Q124" s="170" t="str">
        <f>IF(ISERROR(VLOOKUP($A124,parlvotes_lh!$A$11:$ZZ$200,146,FALSE))=TRUE,"",IF(VLOOKUP($A124,parlvotes_lh!$A$11:$ZZ$200,146,FALSE)=0,"",VLOOKUP($A124,parlvotes_lh!$A$11:$ZZ$200,146,FALSE)))</f>
        <v/>
      </c>
      <c r="R124" s="170" t="str">
        <f>IF(ISERROR(VLOOKUP($A124,parlvotes_lh!$A$11:$ZZ$200,166,FALSE))=TRUE,"",IF(VLOOKUP($A124,parlvotes_lh!$A$11:$ZZ$200,166,FALSE)=0,"",VLOOKUP($A124,parlvotes_lh!$A$11:$ZZ$200,166,FALSE)))</f>
        <v/>
      </c>
      <c r="S124" s="170" t="str">
        <f>IF(ISERROR(VLOOKUP($A124,parlvotes_lh!$A$11:$ZZ$200,186,FALSE))=TRUE,"",IF(VLOOKUP($A124,parlvotes_lh!$A$11:$ZZ$200,186,FALSE)=0,"",VLOOKUP($A124,parlvotes_lh!$A$11:$ZZ$200,186,FALSE)))</f>
        <v/>
      </c>
      <c r="T124" s="170" t="str">
        <f>IF(ISERROR(VLOOKUP($A124,parlvotes_lh!$A$11:$ZZ$200,206,FALSE))=TRUE,"",IF(VLOOKUP($A124,parlvotes_lh!$A$11:$ZZ$200,206,FALSE)=0,"",VLOOKUP($A124,parlvotes_lh!$A$11:$ZZ$200,206,FALSE)))</f>
        <v/>
      </c>
      <c r="U124" s="170" t="str">
        <f>IF(ISERROR(VLOOKUP($A124,parlvotes_lh!$A$11:$ZZ$200,226,FALSE))=TRUE,"",IF(VLOOKUP($A124,parlvotes_lh!$A$11:$ZZ$200,226,FALSE)=0,"",VLOOKUP($A124,parlvotes_lh!$A$11:$ZZ$200,226,FALSE)))</f>
        <v/>
      </c>
      <c r="V124" s="170" t="str">
        <f>IF(ISERROR(VLOOKUP($A124,parlvotes_lh!$A$11:$ZZ$200,246,FALSE))=TRUE,"",IF(VLOOKUP($A124,parlvotes_lh!$A$11:$ZZ$200,246,FALSE)=0,"",VLOOKUP($A124,parlvotes_lh!$A$11:$ZZ$200,246,FALSE)))</f>
        <v/>
      </c>
      <c r="W124" s="170" t="str">
        <f>IF(ISERROR(VLOOKUP($A124,parlvotes_lh!$A$11:$ZZ$200,266,FALSE))=TRUE,"",IF(VLOOKUP($A124,parlvotes_lh!$A$11:$ZZ$200,266,FALSE)=0,"",VLOOKUP($A124,parlvotes_lh!$A$11:$ZZ$200,266,FALSE)))</f>
        <v/>
      </c>
      <c r="X124" s="170" t="str">
        <f>IF(ISERROR(VLOOKUP($A124,parlvotes_lh!$A$11:$ZZ$200,286,FALSE))=TRUE,"",IF(VLOOKUP($A124,parlvotes_lh!$A$11:$ZZ$200,286,FALSE)=0,"",VLOOKUP($A124,parlvotes_lh!$A$11:$ZZ$200,286,FALSE)))</f>
        <v/>
      </c>
      <c r="Y124" s="170" t="str">
        <f>IF(ISERROR(VLOOKUP($A124,parlvotes_lh!$A$11:$ZZ$200,306,FALSE))=TRUE,"",IF(VLOOKUP($A124,parlvotes_lh!$A$11:$ZZ$200,306,FALSE)=0,"",VLOOKUP($A124,parlvotes_lh!$A$11:$ZZ$200,306,FALSE)))</f>
        <v/>
      </c>
      <c r="Z124" s="170" t="str">
        <f>IF(ISERROR(VLOOKUP($A124,parlvotes_lh!$A$11:$ZZ$200,326,FALSE))=TRUE,"",IF(VLOOKUP($A124,parlvotes_lh!$A$11:$ZZ$200,326,FALSE)=0,"",VLOOKUP($A124,parlvotes_lh!$A$11:$ZZ$200,326,FALSE)))</f>
        <v/>
      </c>
      <c r="AA124" s="170" t="str">
        <f>IF(ISERROR(VLOOKUP($A124,parlvotes_lh!$A$11:$ZZ$200,346,FALSE))=TRUE,"",IF(VLOOKUP($A124,parlvotes_lh!$A$11:$ZZ$200,346,FALSE)=0,"",VLOOKUP($A124,parlvotes_lh!$A$11:$ZZ$200,346,FALSE)))</f>
        <v/>
      </c>
      <c r="AB124" s="170" t="str">
        <f>IF(ISERROR(VLOOKUP($A124,parlvotes_lh!$A$11:$ZZ$200,366,FALSE))=TRUE,"",IF(VLOOKUP($A124,parlvotes_lh!$A$11:$ZZ$200,366,FALSE)=0,"",VLOOKUP($A124,parlvotes_lh!$A$11:$ZZ$200,366,FALSE)))</f>
        <v/>
      </c>
      <c r="AC124" s="170" t="str">
        <f>IF(ISERROR(VLOOKUP($A124,parlvotes_lh!$A$11:$ZZ$200,386,FALSE))=TRUE,"",IF(VLOOKUP($A124,parlvotes_lh!$A$11:$ZZ$200,386,FALSE)=0,"",VLOOKUP($A124,parlvotes_lh!$A$11:$ZZ$200,386,FALSE)))</f>
        <v/>
      </c>
    </row>
    <row r="125" spans="1:29" ht="13.5" customHeight="1">
      <c r="A125" s="164"/>
      <c r="B125" s="95" t="str">
        <f>IF(A125="","",MID(info_weblinks!$C$3,32,3))</f>
        <v/>
      </c>
      <c r="C125" s="95" t="str">
        <f>IF(info_parties!G125="","",info_parties!G125)</f>
        <v/>
      </c>
      <c r="D125" s="95" t="str">
        <f>IF(info_parties!K125="","",info_parties!K125)</f>
        <v/>
      </c>
      <c r="E125" s="95" t="str">
        <f>IF(info_parties!H125="","",info_parties!H125)</f>
        <v/>
      </c>
      <c r="F125" s="165" t="str">
        <f t="shared" si="4"/>
        <v/>
      </c>
      <c r="G125" s="166" t="str">
        <f t="shared" si="5"/>
        <v/>
      </c>
      <c r="H125" s="167" t="str">
        <f t="shared" si="6"/>
        <v/>
      </c>
      <c r="I125" s="168" t="str">
        <f t="shared" si="7"/>
        <v/>
      </c>
      <c r="J125" s="169" t="str">
        <f>IF(ISERROR(VLOOKUP($A125,parlvotes_lh!$A$11:$ZZ$200,6,FALSE))=TRUE,"",IF(VLOOKUP($A125,parlvotes_lh!$A$11:$ZZ$200,6,FALSE)=0,"",VLOOKUP($A125,parlvotes_lh!$A$11:$ZZ$200,6,FALSE)))</f>
        <v/>
      </c>
      <c r="K125" s="169" t="str">
        <f>IF(ISERROR(VLOOKUP($A125,parlvotes_lh!$A$11:$ZZ$200,26,FALSE))=TRUE,"",IF(VLOOKUP($A125,parlvotes_lh!$A$11:$ZZ$200,26,FALSE)=0,"",VLOOKUP($A125,parlvotes_lh!$A$11:$ZZ$200,26,FALSE)))</f>
        <v/>
      </c>
      <c r="L125" s="169" t="str">
        <f>IF(ISERROR(VLOOKUP($A125,parlvotes_lh!$A$11:$ZZ$200,46,FALSE))=TRUE,"",IF(VLOOKUP($A125,parlvotes_lh!$A$11:$ZZ$200,46,FALSE)=0,"",VLOOKUP($A125,parlvotes_lh!$A$11:$ZZ$200,46,FALSE)))</f>
        <v/>
      </c>
      <c r="M125" s="169" t="str">
        <f>IF(ISERROR(VLOOKUP($A125,parlvotes_lh!$A$11:$ZZ$200,66,FALSE))=TRUE,"",IF(VLOOKUP($A125,parlvotes_lh!$A$11:$ZZ$200,66,FALSE)=0,"",VLOOKUP($A125,parlvotes_lh!$A$11:$ZZ$200,66,FALSE)))</f>
        <v/>
      </c>
      <c r="N125" s="169" t="str">
        <f>IF(ISERROR(VLOOKUP($A125,parlvotes_lh!$A$11:$ZZ$200,86,FALSE))=TRUE,"",IF(VLOOKUP($A125,parlvotes_lh!$A$11:$ZZ$200,86,FALSE)=0,"",VLOOKUP($A125,parlvotes_lh!$A$11:$ZZ$200,86,FALSE)))</f>
        <v/>
      </c>
      <c r="O125" s="169" t="str">
        <f>IF(ISERROR(VLOOKUP($A125,parlvotes_lh!$A$11:$ZZ$200,106,FALSE))=TRUE,"",IF(VLOOKUP($A125,parlvotes_lh!$A$11:$ZZ$200,106,FALSE)=0,"",VLOOKUP($A125,parlvotes_lh!$A$11:$ZZ$200,106,FALSE)))</f>
        <v/>
      </c>
      <c r="P125" s="169" t="str">
        <f>IF(ISERROR(VLOOKUP($A125,parlvotes_lh!$A$11:$ZZ$200,126,FALSE))=TRUE,"",IF(VLOOKUP($A125,parlvotes_lh!$A$11:$ZZ$200,126,FALSE)=0,"",VLOOKUP($A125,parlvotes_lh!$A$11:$ZZ$200,126,FALSE)))</f>
        <v/>
      </c>
      <c r="Q125" s="170" t="str">
        <f>IF(ISERROR(VLOOKUP($A125,parlvotes_lh!$A$11:$ZZ$200,146,FALSE))=TRUE,"",IF(VLOOKUP($A125,parlvotes_lh!$A$11:$ZZ$200,146,FALSE)=0,"",VLOOKUP($A125,parlvotes_lh!$A$11:$ZZ$200,146,FALSE)))</f>
        <v/>
      </c>
      <c r="R125" s="170" t="str">
        <f>IF(ISERROR(VLOOKUP($A125,parlvotes_lh!$A$11:$ZZ$200,166,FALSE))=TRUE,"",IF(VLOOKUP($A125,parlvotes_lh!$A$11:$ZZ$200,166,FALSE)=0,"",VLOOKUP($A125,parlvotes_lh!$A$11:$ZZ$200,166,FALSE)))</f>
        <v/>
      </c>
      <c r="S125" s="170" t="str">
        <f>IF(ISERROR(VLOOKUP($A125,parlvotes_lh!$A$11:$ZZ$200,186,FALSE))=TRUE,"",IF(VLOOKUP($A125,parlvotes_lh!$A$11:$ZZ$200,186,FALSE)=0,"",VLOOKUP($A125,parlvotes_lh!$A$11:$ZZ$200,186,FALSE)))</f>
        <v/>
      </c>
      <c r="T125" s="170" t="str">
        <f>IF(ISERROR(VLOOKUP($A125,parlvotes_lh!$A$11:$ZZ$200,206,FALSE))=TRUE,"",IF(VLOOKUP($A125,parlvotes_lh!$A$11:$ZZ$200,206,FALSE)=0,"",VLOOKUP($A125,parlvotes_lh!$A$11:$ZZ$200,206,FALSE)))</f>
        <v/>
      </c>
      <c r="U125" s="170" t="str">
        <f>IF(ISERROR(VLOOKUP($A125,parlvotes_lh!$A$11:$ZZ$200,226,FALSE))=TRUE,"",IF(VLOOKUP($A125,parlvotes_lh!$A$11:$ZZ$200,226,FALSE)=0,"",VLOOKUP($A125,parlvotes_lh!$A$11:$ZZ$200,226,FALSE)))</f>
        <v/>
      </c>
      <c r="V125" s="170" t="str">
        <f>IF(ISERROR(VLOOKUP($A125,parlvotes_lh!$A$11:$ZZ$200,246,FALSE))=TRUE,"",IF(VLOOKUP($A125,parlvotes_lh!$A$11:$ZZ$200,246,FALSE)=0,"",VLOOKUP($A125,parlvotes_lh!$A$11:$ZZ$200,246,FALSE)))</f>
        <v/>
      </c>
      <c r="W125" s="170" t="str">
        <f>IF(ISERROR(VLOOKUP($A125,parlvotes_lh!$A$11:$ZZ$200,266,FALSE))=TRUE,"",IF(VLOOKUP($A125,parlvotes_lh!$A$11:$ZZ$200,266,FALSE)=0,"",VLOOKUP($A125,parlvotes_lh!$A$11:$ZZ$200,266,FALSE)))</f>
        <v/>
      </c>
      <c r="X125" s="170" t="str">
        <f>IF(ISERROR(VLOOKUP($A125,parlvotes_lh!$A$11:$ZZ$200,286,FALSE))=TRUE,"",IF(VLOOKUP($A125,parlvotes_lh!$A$11:$ZZ$200,286,FALSE)=0,"",VLOOKUP($A125,parlvotes_lh!$A$11:$ZZ$200,286,FALSE)))</f>
        <v/>
      </c>
      <c r="Y125" s="170" t="str">
        <f>IF(ISERROR(VLOOKUP($A125,parlvotes_lh!$A$11:$ZZ$200,306,FALSE))=TRUE,"",IF(VLOOKUP($A125,parlvotes_lh!$A$11:$ZZ$200,306,FALSE)=0,"",VLOOKUP($A125,parlvotes_lh!$A$11:$ZZ$200,306,FALSE)))</f>
        <v/>
      </c>
      <c r="Z125" s="170" t="str">
        <f>IF(ISERROR(VLOOKUP($A125,parlvotes_lh!$A$11:$ZZ$200,326,FALSE))=TRUE,"",IF(VLOOKUP($A125,parlvotes_lh!$A$11:$ZZ$200,326,FALSE)=0,"",VLOOKUP($A125,parlvotes_lh!$A$11:$ZZ$200,326,FALSE)))</f>
        <v/>
      </c>
      <c r="AA125" s="170" t="str">
        <f>IF(ISERROR(VLOOKUP($A125,parlvotes_lh!$A$11:$ZZ$200,346,FALSE))=TRUE,"",IF(VLOOKUP($A125,parlvotes_lh!$A$11:$ZZ$200,346,FALSE)=0,"",VLOOKUP($A125,parlvotes_lh!$A$11:$ZZ$200,346,FALSE)))</f>
        <v/>
      </c>
      <c r="AB125" s="170" t="str">
        <f>IF(ISERROR(VLOOKUP($A125,parlvotes_lh!$A$11:$ZZ$200,366,FALSE))=TRUE,"",IF(VLOOKUP($A125,parlvotes_lh!$A$11:$ZZ$200,366,FALSE)=0,"",VLOOKUP($A125,parlvotes_lh!$A$11:$ZZ$200,366,FALSE)))</f>
        <v/>
      </c>
      <c r="AC125" s="170" t="str">
        <f>IF(ISERROR(VLOOKUP($A125,parlvotes_lh!$A$11:$ZZ$200,386,FALSE))=TRUE,"",IF(VLOOKUP($A125,parlvotes_lh!$A$11:$ZZ$200,386,FALSE)=0,"",VLOOKUP($A125,parlvotes_lh!$A$11:$ZZ$200,386,FALSE)))</f>
        <v/>
      </c>
    </row>
    <row r="126" spans="1:29" ht="13.5" customHeight="1">
      <c r="A126" s="164"/>
      <c r="B126" s="95" t="str">
        <f>IF(A126="","",MID(info_weblinks!$C$3,32,3))</f>
        <v/>
      </c>
      <c r="C126" s="95" t="str">
        <f>IF(info_parties!G126="","",info_parties!G126)</f>
        <v/>
      </c>
      <c r="D126" s="95" t="str">
        <f>IF(info_parties!K126="","",info_parties!K126)</f>
        <v/>
      </c>
      <c r="E126" s="95" t="str">
        <f>IF(info_parties!H126="","",info_parties!H126)</f>
        <v/>
      </c>
      <c r="F126" s="165" t="str">
        <f t="shared" si="4"/>
        <v/>
      </c>
      <c r="G126" s="166" t="str">
        <f t="shared" si="5"/>
        <v/>
      </c>
      <c r="H126" s="167" t="str">
        <f t="shared" si="6"/>
        <v/>
      </c>
      <c r="I126" s="168" t="str">
        <f t="shared" si="7"/>
        <v/>
      </c>
      <c r="J126" s="169" t="str">
        <f>IF(ISERROR(VLOOKUP($A126,parlvotes_lh!$A$11:$ZZ$200,6,FALSE))=TRUE,"",IF(VLOOKUP($A126,parlvotes_lh!$A$11:$ZZ$200,6,FALSE)=0,"",VLOOKUP($A126,parlvotes_lh!$A$11:$ZZ$200,6,FALSE)))</f>
        <v/>
      </c>
      <c r="K126" s="169" t="str">
        <f>IF(ISERROR(VLOOKUP($A126,parlvotes_lh!$A$11:$ZZ$200,26,FALSE))=TRUE,"",IF(VLOOKUP($A126,parlvotes_lh!$A$11:$ZZ$200,26,FALSE)=0,"",VLOOKUP($A126,parlvotes_lh!$A$11:$ZZ$200,26,FALSE)))</f>
        <v/>
      </c>
      <c r="L126" s="169" t="str">
        <f>IF(ISERROR(VLOOKUP($A126,parlvotes_lh!$A$11:$ZZ$200,46,FALSE))=TRUE,"",IF(VLOOKUP($A126,parlvotes_lh!$A$11:$ZZ$200,46,FALSE)=0,"",VLOOKUP($A126,parlvotes_lh!$A$11:$ZZ$200,46,FALSE)))</f>
        <v/>
      </c>
      <c r="M126" s="169" t="str">
        <f>IF(ISERROR(VLOOKUP($A126,parlvotes_lh!$A$11:$ZZ$200,66,FALSE))=TRUE,"",IF(VLOOKUP($A126,parlvotes_lh!$A$11:$ZZ$200,66,FALSE)=0,"",VLOOKUP($A126,parlvotes_lh!$A$11:$ZZ$200,66,FALSE)))</f>
        <v/>
      </c>
      <c r="N126" s="169" t="str">
        <f>IF(ISERROR(VLOOKUP($A126,parlvotes_lh!$A$11:$ZZ$200,86,FALSE))=TRUE,"",IF(VLOOKUP($A126,parlvotes_lh!$A$11:$ZZ$200,86,FALSE)=0,"",VLOOKUP($A126,parlvotes_lh!$A$11:$ZZ$200,86,FALSE)))</f>
        <v/>
      </c>
      <c r="O126" s="169" t="str">
        <f>IF(ISERROR(VLOOKUP($A126,parlvotes_lh!$A$11:$ZZ$200,106,FALSE))=TRUE,"",IF(VLOOKUP($A126,parlvotes_lh!$A$11:$ZZ$200,106,FALSE)=0,"",VLOOKUP($A126,parlvotes_lh!$A$11:$ZZ$200,106,FALSE)))</f>
        <v/>
      </c>
      <c r="P126" s="169" t="str">
        <f>IF(ISERROR(VLOOKUP($A126,parlvotes_lh!$A$11:$ZZ$200,126,FALSE))=TRUE,"",IF(VLOOKUP($A126,parlvotes_lh!$A$11:$ZZ$200,126,FALSE)=0,"",VLOOKUP($A126,parlvotes_lh!$A$11:$ZZ$200,126,FALSE)))</f>
        <v/>
      </c>
      <c r="Q126" s="170" t="str">
        <f>IF(ISERROR(VLOOKUP($A126,parlvotes_lh!$A$11:$ZZ$200,146,FALSE))=TRUE,"",IF(VLOOKUP($A126,parlvotes_lh!$A$11:$ZZ$200,146,FALSE)=0,"",VLOOKUP($A126,parlvotes_lh!$A$11:$ZZ$200,146,FALSE)))</f>
        <v/>
      </c>
      <c r="R126" s="170" t="str">
        <f>IF(ISERROR(VLOOKUP($A126,parlvotes_lh!$A$11:$ZZ$200,166,FALSE))=TRUE,"",IF(VLOOKUP($A126,parlvotes_lh!$A$11:$ZZ$200,166,FALSE)=0,"",VLOOKUP($A126,parlvotes_lh!$A$11:$ZZ$200,166,FALSE)))</f>
        <v/>
      </c>
      <c r="S126" s="170" t="str">
        <f>IF(ISERROR(VLOOKUP($A126,parlvotes_lh!$A$11:$ZZ$200,186,FALSE))=TRUE,"",IF(VLOOKUP($A126,parlvotes_lh!$A$11:$ZZ$200,186,FALSE)=0,"",VLOOKUP($A126,parlvotes_lh!$A$11:$ZZ$200,186,FALSE)))</f>
        <v/>
      </c>
      <c r="T126" s="170" t="str">
        <f>IF(ISERROR(VLOOKUP($A126,parlvotes_lh!$A$11:$ZZ$200,206,FALSE))=TRUE,"",IF(VLOOKUP($A126,parlvotes_lh!$A$11:$ZZ$200,206,FALSE)=0,"",VLOOKUP($A126,parlvotes_lh!$A$11:$ZZ$200,206,FALSE)))</f>
        <v/>
      </c>
      <c r="U126" s="170" t="str">
        <f>IF(ISERROR(VLOOKUP($A126,parlvotes_lh!$A$11:$ZZ$200,226,FALSE))=TRUE,"",IF(VLOOKUP($A126,parlvotes_lh!$A$11:$ZZ$200,226,FALSE)=0,"",VLOOKUP($A126,parlvotes_lh!$A$11:$ZZ$200,226,FALSE)))</f>
        <v/>
      </c>
      <c r="V126" s="170" t="str">
        <f>IF(ISERROR(VLOOKUP($A126,parlvotes_lh!$A$11:$ZZ$200,246,FALSE))=TRUE,"",IF(VLOOKUP($A126,parlvotes_lh!$A$11:$ZZ$200,246,FALSE)=0,"",VLOOKUP($A126,parlvotes_lh!$A$11:$ZZ$200,246,FALSE)))</f>
        <v/>
      </c>
      <c r="W126" s="170" t="str">
        <f>IF(ISERROR(VLOOKUP($A126,parlvotes_lh!$A$11:$ZZ$200,266,FALSE))=TRUE,"",IF(VLOOKUP($A126,parlvotes_lh!$A$11:$ZZ$200,266,FALSE)=0,"",VLOOKUP($A126,parlvotes_lh!$A$11:$ZZ$200,266,FALSE)))</f>
        <v/>
      </c>
      <c r="X126" s="170" t="str">
        <f>IF(ISERROR(VLOOKUP($A126,parlvotes_lh!$A$11:$ZZ$200,286,FALSE))=TRUE,"",IF(VLOOKUP($A126,parlvotes_lh!$A$11:$ZZ$200,286,FALSE)=0,"",VLOOKUP($A126,parlvotes_lh!$A$11:$ZZ$200,286,FALSE)))</f>
        <v/>
      </c>
      <c r="Y126" s="170" t="str">
        <f>IF(ISERROR(VLOOKUP($A126,parlvotes_lh!$A$11:$ZZ$200,306,FALSE))=TRUE,"",IF(VLOOKUP($A126,parlvotes_lh!$A$11:$ZZ$200,306,FALSE)=0,"",VLOOKUP($A126,parlvotes_lh!$A$11:$ZZ$200,306,FALSE)))</f>
        <v/>
      </c>
      <c r="Z126" s="170" t="str">
        <f>IF(ISERROR(VLOOKUP($A126,parlvotes_lh!$A$11:$ZZ$200,326,FALSE))=TRUE,"",IF(VLOOKUP($A126,parlvotes_lh!$A$11:$ZZ$200,326,FALSE)=0,"",VLOOKUP($A126,parlvotes_lh!$A$11:$ZZ$200,326,FALSE)))</f>
        <v/>
      </c>
      <c r="AA126" s="170" t="str">
        <f>IF(ISERROR(VLOOKUP($A126,parlvotes_lh!$A$11:$ZZ$200,346,FALSE))=TRUE,"",IF(VLOOKUP($A126,parlvotes_lh!$A$11:$ZZ$200,346,FALSE)=0,"",VLOOKUP($A126,parlvotes_lh!$A$11:$ZZ$200,346,FALSE)))</f>
        <v/>
      </c>
      <c r="AB126" s="170" t="str">
        <f>IF(ISERROR(VLOOKUP($A126,parlvotes_lh!$A$11:$ZZ$200,366,FALSE))=TRUE,"",IF(VLOOKUP($A126,parlvotes_lh!$A$11:$ZZ$200,366,FALSE)=0,"",VLOOKUP($A126,parlvotes_lh!$A$11:$ZZ$200,366,FALSE)))</f>
        <v/>
      </c>
      <c r="AC126" s="170" t="str">
        <f>IF(ISERROR(VLOOKUP($A126,parlvotes_lh!$A$11:$ZZ$200,386,FALSE))=TRUE,"",IF(VLOOKUP($A126,parlvotes_lh!$A$11:$ZZ$200,386,FALSE)=0,"",VLOOKUP($A126,parlvotes_lh!$A$11:$ZZ$200,386,FALSE)))</f>
        <v/>
      </c>
    </row>
    <row r="127" spans="1:29" ht="13.5" customHeight="1">
      <c r="A127" s="164"/>
      <c r="B127" s="95" t="str">
        <f>IF(A127="","",MID(info_weblinks!$C$3,32,3))</f>
        <v/>
      </c>
      <c r="C127" s="95" t="str">
        <f>IF(info_parties!G127="","",info_parties!G127)</f>
        <v/>
      </c>
      <c r="D127" s="95" t="str">
        <f>IF(info_parties!K127="","",info_parties!K127)</f>
        <v/>
      </c>
      <c r="E127" s="95" t="str">
        <f>IF(info_parties!H127="","",info_parties!H127)</f>
        <v/>
      </c>
      <c r="F127" s="165" t="str">
        <f t="shared" si="4"/>
        <v/>
      </c>
      <c r="G127" s="166" t="str">
        <f t="shared" si="5"/>
        <v/>
      </c>
      <c r="H127" s="167" t="str">
        <f t="shared" si="6"/>
        <v/>
      </c>
      <c r="I127" s="168" t="str">
        <f t="shared" si="7"/>
        <v/>
      </c>
      <c r="J127" s="169" t="str">
        <f>IF(ISERROR(VLOOKUP($A127,parlvotes_lh!$A$11:$ZZ$200,6,FALSE))=TRUE,"",IF(VLOOKUP($A127,parlvotes_lh!$A$11:$ZZ$200,6,FALSE)=0,"",VLOOKUP($A127,parlvotes_lh!$A$11:$ZZ$200,6,FALSE)))</f>
        <v/>
      </c>
      <c r="K127" s="169" t="str">
        <f>IF(ISERROR(VLOOKUP($A127,parlvotes_lh!$A$11:$ZZ$200,26,FALSE))=TRUE,"",IF(VLOOKUP($A127,parlvotes_lh!$A$11:$ZZ$200,26,FALSE)=0,"",VLOOKUP($A127,parlvotes_lh!$A$11:$ZZ$200,26,FALSE)))</f>
        <v/>
      </c>
      <c r="L127" s="169" t="str">
        <f>IF(ISERROR(VLOOKUP($A127,parlvotes_lh!$A$11:$ZZ$200,46,FALSE))=TRUE,"",IF(VLOOKUP($A127,parlvotes_lh!$A$11:$ZZ$200,46,FALSE)=0,"",VLOOKUP($A127,parlvotes_lh!$A$11:$ZZ$200,46,FALSE)))</f>
        <v/>
      </c>
      <c r="M127" s="169" t="str">
        <f>IF(ISERROR(VLOOKUP($A127,parlvotes_lh!$A$11:$ZZ$200,66,FALSE))=TRUE,"",IF(VLOOKUP($A127,parlvotes_lh!$A$11:$ZZ$200,66,FALSE)=0,"",VLOOKUP($A127,parlvotes_lh!$A$11:$ZZ$200,66,FALSE)))</f>
        <v/>
      </c>
      <c r="N127" s="169" t="str">
        <f>IF(ISERROR(VLOOKUP($A127,parlvotes_lh!$A$11:$ZZ$200,86,FALSE))=TRUE,"",IF(VLOOKUP($A127,parlvotes_lh!$A$11:$ZZ$200,86,FALSE)=0,"",VLOOKUP($A127,parlvotes_lh!$A$11:$ZZ$200,86,FALSE)))</f>
        <v/>
      </c>
      <c r="O127" s="169" t="str">
        <f>IF(ISERROR(VLOOKUP($A127,parlvotes_lh!$A$11:$ZZ$200,106,FALSE))=TRUE,"",IF(VLOOKUP($A127,parlvotes_lh!$A$11:$ZZ$200,106,FALSE)=0,"",VLOOKUP($A127,parlvotes_lh!$A$11:$ZZ$200,106,FALSE)))</f>
        <v/>
      </c>
      <c r="P127" s="169" t="str">
        <f>IF(ISERROR(VLOOKUP($A127,parlvotes_lh!$A$11:$ZZ$200,126,FALSE))=TRUE,"",IF(VLOOKUP($A127,parlvotes_lh!$A$11:$ZZ$200,126,FALSE)=0,"",VLOOKUP($A127,parlvotes_lh!$A$11:$ZZ$200,126,FALSE)))</f>
        <v/>
      </c>
      <c r="Q127" s="170" t="str">
        <f>IF(ISERROR(VLOOKUP($A127,parlvotes_lh!$A$11:$ZZ$200,146,FALSE))=TRUE,"",IF(VLOOKUP($A127,parlvotes_lh!$A$11:$ZZ$200,146,FALSE)=0,"",VLOOKUP($A127,parlvotes_lh!$A$11:$ZZ$200,146,FALSE)))</f>
        <v/>
      </c>
      <c r="R127" s="170" t="str">
        <f>IF(ISERROR(VLOOKUP($A127,parlvotes_lh!$A$11:$ZZ$200,166,FALSE))=TRUE,"",IF(VLOOKUP($A127,parlvotes_lh!$A$11:$ZZ$200,166,FALSE)=0,"",VLOOKUP($A127,parlvotes_lh!$A$11:$ZZ$200,166,FALSE)))</f>
        <v/>
      </c>
      <c r="S127" s="170" t="str">
        <f>IF(ISERROR(VLOOKUP($A127,parlvotes_lh!$A$11:$ZZ$200,186,FALSE))=TRUE,"",IF(VLOOKUP($A127,parlvotes_lh!$A$11:$ZZ$200,186,FALSE)=0,"",VLOOKUP($A127,parlvotes_lh!$A$11:$ZZ$200,186,FALSE)))</f>
        <v/>
      </c>
      <c r="T127" s="170" t="str">
        <f>IF(ISERROR(VLOOKUP($A127,parlvotes_lh!$A$11:$ZZ$200,206,FALSE))=TRUE,"",IF(VLOOKUP($A127,parlvotes_lh!$A$11:$ZZ$200,206,FALSE)=0,"",VLOOKUP($A127,parlvotes_lh!$A$11:$ZZ$200,206,FALSE)))</f>
        <v/>
      </c>
      <c r="U127" s="170" t="str">
        <f>IF(ISERROR(VLOOKUP($A127,parlvotes_lh!$A$11:$ZZ$200,226,FALSE))=TRUE,"",IF(VLOOKUP($A127,parlvotes_lh!$A$11:$ZZ$200,226,FALSE)=0,"",VLOOKUP($A127,parlvotes_lh!$A$11:$ZZ$200,226,FALSE)))</f>
        <v/>
      </c>
      <c r="V127" s="170" t="str">
        <f>IF(ISERROR(VLOOKUP($A127,parlvotes_lh!$A$11:$ZZ$200,246,FALSE))=TRUE,"",IF(VLOOKUP($A127,parlvotes_lh!$A$11:$ZZ$200,246,FALSE)=0,"",VLOOKUP($A127,parlvotes_lh!$A$11:$ZZ$200,246,FALSE)))</f>
        <v/>
      </c>
      <c r="W127" s="170" t="str">
        <f>IF(ISERROR(VLOOKUP($A127,parlvotes_lh!$A$11:$ZZ$200,266,FALSE))=TRUE,"",IF(VLOOKUP($A127,parlvotes_lh!$A$11:$ZZ$200,266,FALSE)=0,"",VLOOKUP($A127,parlvotes_lh!$A$11:$ZZ$200,266,FALSE)))</f>
        <v/>
      </c>
      <c r="X127" s="170" t="str">
        <f>IF(ISERROR(VLOOKUP($A127,parlvotes_lh!$A$11:$ZZ$200,286,FALSE))=TRUE,"",IF(VLOOKUP($A127,parlvotes_lh!$A$11:$ZZ$200,286,FALSE)=0,"",VLOOKUP($A127,parlvotes_lh!$A$11:$ZZ$200,286,FALSE)))</f>
        <v/>
      </c>
      <c r="Y127" s="170" t="str">
        <f>IF(ISERROR(VLOOKUP($A127,parlvotes_lh!$A$11:$ZZ$200,306,FALSE))=TRUE,"",IF(VLOOKUP($A127,parlvotes_lh!$A$11:$ZZ$200,306,FALSE)=0,"",VLOOKUP($A127,parlvotes_lh!$A$11:$ZZ$200,306,FALSE)))</f>
        <v/>
      </c>
      <c r="Z127" s="170" t="str">
        <f>IF(ISERROR(VLOOKUP($A127,parlvotes_lh!$A$11:$ZZ$200,326,FALSE))=TRUE,"",IF(VLOOKUP($A127,parlvotes_lh!$A$11:$ZZ$200,326,FALSE)=0,"",VLOOKUP($A127,parlvotes_lh!$A$11:$ZZ$200,326,FALSE)))</f>
        <v/>
      </c>
      <c r="AA127" s="170" t="str">
        <f>IF(ISERROR(VLOOKUP($A127,parlvotes_lh!$A$11:$ZZ$200,346,FALSE))=TRUE,"",IF(VLOOKUP($A127,parlvotes_lh!$A$11:$ZZ$200,346,FALSE)=0,"",VLOOKUP($A127,parlvotes_lh!$A$11:$ZZ$200,346,FALSE)))</f>
        <v/>
      </c>
      <c r="AB127" s="170" t="str">
        <f>IF(ISERROR(VLOOKUP($A127,parlvotes_lh!$A$11:$ZZ$200,366,FALSE))=TRUE,"",IF(VLOOKUP($A127,parlvotes_lh!$A$11:$ZZ$200,366,FALSE)=0,"",VLOOKUP($A127,parlvotes_lh!$A$11:$ZZ$200,366,FALSE)))</f>
        <v/>
      </c>
      <c r="AC127" s="170" t="str">
        <f>IF(ISERROR(VLOOKUP($A127,parlvotes_lh!$A$11:$ZZ$200,386,FALSE))=TRUE,"",IF(VLOOKUP($A127,parlvotes_lh!$A$11:$ZZ$200,386,FALSE)=0,"",VLOOKUP($A127,parlvotes_lh!$A$11:$ZZ$200,386,FALSE)))</f>
        <v/>
      </c>
    </row>
    <row r="128" spans="1:29" ht="13.5" customHeight="1">
      <c r="A128" s="164"/>
      <c r="B128" s="95" t="str">
        <f>IF(A128="","",MID(info_weblinks!$C$3,32,3))</f>
        <v/>
      </c>
      <c r="C128" s="95" t="str">
        <f>IF(info_parties!G128="","",info_parties!G128)</f>
        <v/>
      </c>
      <c r="D128" s="95" t="str">
        <f>IF(info_parties!K128="","",info_parties!K128)</f>
        <v/>
      </c>
      <c r="E128" s="95" t="str">
        <f>IF(info_parties!H128="","",info_parties!H128)</f>
        <v/>
      </c>
      <c r="F128" s="165" t="str">
        <f t="shared" si="4"/>
        <v/>
      </c>
      <c r="G128" s="166" t="str">
        <f t="shared" si="5"/>
        <v/>
      </c>
      <c r="H128" s="167" t="str">
        <f t="shared" si="6"/>
        <v/>
      </c>
      <c r="I128" s="168" t="str">
        <f t="shared" si="7"/>
        <v/>
      </c>
      <c r="J128" s="169" t="str">
        <f>IF(ISERROR(VLOOKUP($A128,parlvotes_lh!$A$11:$ZZ$200,6,FALSE))=TRUE,"",IF(VLOOKUP($A128,parlvotes_lh!$A$11:$ZZ$200,6,FALSE)=0,"",VLOOKUP($A128,parlvotes_lh!$A$11:$ZZ$200,6,FALSE)))</f>
        <v/>
      </c>
      <c r="K128" s="169" t="str">
        <f>IF(ISERROR(VLOOKUP($A128,parlvotes_lh!$A$11:$ZZ$200,26,FALSE))=TRUE,"",IF(VLOOKUP($A128,parlvotes_lh!$A$11:$ZZ$200,26,FALSE)=0,"",VLOOKUP($A128,parlvotes_lh!$A$11:$ZZ$200,26,FALSE)))</f>
        <v/>
      </c>
      <c r="L128" s="169" t="str">
        <f>IF(ISERROR(VLOOKUP($A128,parlvotes_lh!$A$11:$ZZ$200,46,FALSE))=TRUE,"",IF(VLOOKUP($A128,parlvotes_lh!$A$11:$ZZ$200,46,FALSE)=0,"",VLOOKUP($A128,parlvotes_lh!$A$11:$ZZ$200,46,FALSE)))</f>
        <v/>
      </c>
      <c r="M128" s="169" t="str">
        <f>IF(ISERROR(VLOOKUP($A128,parlvotes_lh!$A$11:$ZZ$200,66,FALSE))=TRUE,"",IF(VLOOKUP($A128,parlvotes_lh!$A$11:$ZZ$200,66,FALSE)=0,"",VLOOKUP($A128,parlvotes_lh!$A$11:$ZZ$200,66,FALSE)))</f>
        <v/>
      </c>
      <c r="N128" s="169" t="str">
        <f>IF(ISERROR(VLOOKUP($A128,parlvotes_lh!$A$11:$ZZ$200,86,FALSE))=TRUE,"",IF(VLOOKUP($A128,parlvotes_lh!$A$11:$ZZ$200,86,FALSE)=0,"",VLOOKUP($A128,parlvotes_lh!$A$11:$ZZ$200,86,FALSE)))</f>
        <v/>
      </c>
      <c r="O128" s="169" t="str">
        <f>IF(ISERROR(VLOOKUP($A128,parlvotes_lh!$A$11:$ZZ$200,106,FALSE))=TRUE,"",IF(VLOOKUP($A128,parlvotes_lh!$A$11:$ZZ$200,106,FALSE)=0,"",VLOOKUP($A128,parlvotes_lh!$A$11:$ZZ$200,106,FALSE)))</f>
        <v/>
      </c>
      <c r="P128" s="169" t="str">
        <f>IF(ISERROR(VLOOKUP($A128,parlvotes_lh!$A$11:$ZZ$200,126,FALSE))=TRUE,"",IF(VLOOKUP($A128,parlvotes_lh!$A$11:$ZZ$200,126,FALSE)=0,"",VLOOKUP($A128,parlvotes_lh!$A$11:$ZZ$200,126,FALSE)))</f>
        <v/>
      </c>
      <c r="Q128" s="170" t="str">
        <f>IF(ISERROR(VLOOKUP($A128,parlvotes_lh!$A$11:$ZZ$200,146,FALSE))=TRUE,"",IF(VLOOKUP($A128,parlvotes_lh!$A$11:$ZZ$200,146,FALSE)=0,"",VLOOKUP($A128,parlvotes_lh!$A$11:$ZZ$200,146,FALSE)))</f>
        <v/>
      </c>
      <c r="R128" s="170" t="str">
        <f>IF(ISERROR(VLOOKUP($A128,parlvotes_lh!$A$11:$ZZ$200,166,FALSE))=TRUE,"",IF(VLOOKUP($A128,parlvotes_lh!$A$11:$ZZ$200,166,FALSE)=0,"",VLOOKUP($A128,parlvotes_lh!$A$11:$ZZ$200,166,FALSE)))</f>
        <v/>
      </c>
      <c r="S128" s="170" t="str">
        <f>IF(ISERROR(VLOOKUP($A128,parlvotes_lh!$A$11:$ZZ$200,186,FALSE))=TRUE,"",IF(VLOOKUP($A128,parlvotes_lh!$A$11:$ZZ$200,186,FALSE)=0,"",VLOOKUP($A128,parlvotes_lh!$A$11:$ZZ$200,186,FALSE)))</f>
        <v/>
      </c>
      <c r="T128" s="170" t="str">
        <f>IF(ISERROR(VLOOKUP($A128,parlvotes_lh!$A$11:$ZZ$200,206,FALSE))=TRUE,"",IF(VLOOKUP($A128,parlvotes_lh!$A$11:$ZZ$200,206,FALSE)=0,"",VLOOKUP($A128,parlvotes_lh!$A$11:$ZZ$200,206,FALSE)))</f>
        <v/>
      </c>
      <c r="U128" s="170" t="str">
        <f>IF(ISERROR(VLOOKUP($A128,parlvotes_lh!$A$11:$ZZ$200,226,FALSE))=TRUE,"",IF(VLOOKUP($A128,parlvotes_lh!$A$11:$ZZ$200,226,FALSE)=0,"",VLOOKUP($A128,parlvotes_lh!$A$11:$ZZ$200,226,FALSE)))</f>
        <v/>
      </c>
      <c r="V128" s="170" t="str">
        <f>IF(ISERROR(VLOOKUP($A128,parlvotes_lh!$A$11:$ZZ$200,246,FALSE))=TRUE,"",IF(VLOOKUP($A128,parlvotes_lh!$A$11:$ZZ$200,246,FALSE)=0,"",VLOOKUP($A128,parlvotes_lh!$A$11:$ZZ$200,246,FALSE)))</f>
        <v/>
      </c>
      <c r="W128" s="170" t="str">
        <f>IF(ISERROR(VLOOKUP($A128,parlvotes_lh!$A$11:$ZZ$200,266,FALSE))=TRUE,"",IF(VLOOKUP($A128,parlvotes_lh!$A$11:$ZZ$200,266,FALSE)=0,"",VLOOKUP($A128,parlvotes_lh!$A$11:$ZZ$200,266,FALSE)))</f>
        <v/>
      </c>
      <c r="X128" s="170" t="str">
        <f>IF(ISERROR(VLOOKUP($A128,parlvotes_lh!$A$11:$ZZ$200,286,FALSE))=TRUE,"",IF(VLOOKUP($A128,parlvotes_lh!$A$11:$ZZ$200,286,FALSE)=0,"",VLOOKUP($A128,parlvotes_lh!$A$11:$ZZ$200,286,FALSE)))</f>
        <v/>
      </c>
      <c r="Y128" s="170" t="str">
        <f>IF(ISERROR(VLOOKUP($A128,parlvotes_lh!$A$11:$ZZ$200,306,FALSE))=TRUE,"",IF(VLOOKUP($A128,parlvotes_lh!$A$11:$ZZ$200,306,FALSE)=0,"",VLOOKUP($A128,parlvotes_lh!$A$11:$ZZ$200,306,FALSE)))</f>
        <v/>
      </c>
      <c r="Z128" s="170" t="str">
        <f>IF(ISERROR(VLOOKUP($A128,parlvotes_lh!$A$11:$ZZ$200,326,FALSE))=TRUE,"",IF(VLOOKUP($A128,parlvotes_lh!$A$11:$ZZ$200,326,FALSE)=0,"",VLOOKUP($A128,parlvotes_lh!$A$11:$ZZ$200,326,FALSE)))</f>
        <v/>
      </c>
      <c r="AA128" s="170" t="str">
        <f>IF(ISERROR(VLOOKUP($A128,parlvotes_lh!$A$11:$ZZ$200,346,FALSE))=TRUE,"",IF(VLOOKUP($A128,parlvotes_lh!$A$11:$ZZ$200,346,FALSE)=0,"",VLOOKUP($A128,parlvotes_lh!$A$11:$ZZ$200,346,FALSE)))</f>
        <v/>
      </c>
      <c r="AB128" s="170" t="str">
        <f>IF(ISERROR(VLOOKUP($A128,parlvotes_lh!$A$11:$ZZ$200,366,FALSE))=TRUE,"",IF(VLOOKUP($A128,parlvotes_lh!$A$11:$ZZ$200,366,FALSE)=0,"",VLOOKUP($A128,parlvotes_lh!$A$11:$ZZ$200,366,FALSE)))</f>
        <v/>
      </c>
      <c r="AC128" s="170" t="str">
        <f>IF(ISERROR(VLOOKUP($A128,parlvotes_lh!$A$11:$ZZ$200,386,FALSE))=TRUE,"",IF(VLOOKUP($A128,parlvotes_lh!$A$11:$ZZ$200,386,FALSE)=0,"",VLOOKUP($A128,parlvotes_lh!$A$11:$ZZ$200,386,FALSE)))</f>
        <v/>
      </c>
    </row>
    <row r="129" spans="1:29" ht="13.5" customHeight="1">
      <c r="A129" s="164"/>
      <c r="B129" s="95" t="str">
        <f>IF(A129="","",MID(info_weblinks!$C$3,32,3))</f>
        <v/>
      </c>
      <c r="C129" s="95" t="str">
        <f>IF(info_parties!G129="","",info_parties!G129)</f>
        <v/>
      </c>
      <c r="D129" s="95" t="str">
        <f>IF(info_parties!K129="","",info_parties!K129)</f>
        <v/>
      </c>
      <c r="E129" s="95" t="str">
        <f>IF(info_parties!H129="","",info_parties!H129)</f>
        <v/>
      </c>
      <c r="F129" s="165" t="str">
        <f t="shared" si="4"/>
        <v/>
      </c>
      <c r="G129" s="166" t="str">
        <f t="shared" si="5"/>
        <v/>
      </c>
      <c r="H129" s="167" t="str">
        <f t="shared" si="6"/>
        <v/>
      </c>
      <c r="I129" s="168" t="str">
        <f t="shared" si="7"/>
        <v/>
      </c>
      <c r="J129" s="169" t="str">
        <f>IF(ISERROR(VLOOKUP($A129,parlvotes_lh!$A$11:$ZZ$200,6,FALSE))=TRUE,"",IF(VLOOKUP($A129,parlvotes_lh!$A$11:$ZZ$200,6,FALSE)=0,"",VLOOKUP($A129,parlvotes_lh!$A$11:$ZZ$200,6,FALSE)))</f>
        <v/>
      </c>
      <c r="K129" s="169" t="str">
        <f>IF(ISERROR(VLOOKUP($A129,parlvotes_lh!$A$11:$ZZ$200,26,FALSE))=TRUE,"",IF(VLOOKUP($A129,parlvotes_lh!$A$11:$ZZ$200,26,FALSE)=0,"",VLOOKUP($A129,parlvotes_lh!$A$11:$ZZ$200,26,FALSE)))</f>
        <v/>
      </c>
      <c r="L129" s="169" t="str">
        <f>IF(ISERROR(VLOOKUP($A129,parlvotes_lh!$A$11:$ZZ$200,46,FALSE))=TRUE,"",IF(VLOOKUP($A129,parlvotes_lh!$A$11:$ZZ$200,46,FALSE)=0,"",VLOOKUP($A129,parlvotes_lh!$A$11:$ZZ$200,46,FALSE)))</f>
        <v/>
      </c>
      <c r="M129" s="169" t="str">
        <f>IF(ISERROR(VLOOKUP($A129,parlvotes_lh!$A$11:$ZZ$200,66,FALSE))=TRUE,"",IF(VLOOKUP($A129,parlvotes_lh!$A$11:$ZZ$200,66,FALSE)=0,"",VLOOKUP($A129,parlvotes_lh!$A$11:$ZZ$200,66,FALSE)))</f>
        <v/>
      </c>
      <c r="N129" s="169" t="str">
        <f>IF(ISERROR(VLOOKUP($A129,parlvotes_lh!$A$11:$ZZ$200,86,FALSE))=TRUE,"",IF(VLOOKUP($A129,parlvotes_lh!$A$11:$ZZ$200,86,FALSE)=0,"",VLOOKUP($A129,parlvotes_lh!$A$11:$ZZ$200,86,FALSE)))</f>
        <v/>
      </c>
      <c r="O129" s="169" t="str">
        <f>IF(ISERROR(VLOOKUP($A129,parlvotes_lh!$A$11:$ZZ$200,106,FALSE))=TRUE,"",IF(VLOOKUP($A129,parlvotes_lh!$A$11:$ZZ$200,106,FALSE)=0,"",VLOOKUP($A129,parlvotes_lh!$A$11:$ZZ$200,106,FALSE)))</f>
        <v/>
      </c>
      <c r="P129" s="169" t="str">
        <f>IF(ISERROR(VLOOKUP($A129,parlvotes_lh!$A$11:$ZZ$200,126,FALSE))=TRUE,"",IF(VLOOKUP($A129,parlvotes_lh!$A$11:$ZZ$200,126,FALSE)=0,"",VLOOKUP($A129,parlvotes_lh!$A$11:$ZZ$200,126,FALSE)))</f>
        <v/>
      </c>
      <c r="Q129" s="170" t="str">
        <f>IF(ISERROR(VLOOKUP($A129,parlvotes_lh!$A$11:$ZZ$200,146,FALSE))=TRUE,"",IF(VLOOKUP($A129,parlvotes_lh!$A$11:$ZZ$200,146,FALSE)=0,"",VLOOKUP($A129,parlvotes_lh!$A$11:$ZZ$200,146,FALSE)))</f>
        <v/>
      </c>
      <c r="R129" s="170" t="str">
        <f>IF(ISERROR(VLOOKUP($A129,parlvotes_lh!$A$11:$ZZ$200,166,FALSE))=TRUE,"",IF(VLOOKUP($A129,parlvotes_lh!$A$11:$ZZ$200,166,FALSE)=0,"",VLOOKUP($A129,parlvotes_lh!$A$11:$ZZ$200,166,FALSE)))</f>
        <v/>
      </c>
      <c r="S129" s="170" t="str">
        <f>IF(ISERROR(VLOOKUP($A129,parlvotes_lh!$A$11:$ZZ$200,186,FALSE))=TRUE,"",IF(VLOOKUP($A129,parlvotes_lh!$A$11:$ZZ$200,186,FALSE)=0,"",VLOOKUP($A129,parlvotes_lh!$A$11:$ZZ$200,186,FALSE)))</f>
        <v/>
      </c>
      <c r="T129" s="170" t="str">
        <f>IF(ISERROR(VLOOKUP($A129,parlvotes_lh!$A$11:$ZZ$200,206,FALSE))=TRUE,"",IF(VLOOKUP($A129,parlvotes_lh!$A$11:$ZZ$200,206,FALSE)=0,"",VLOOKUP($A129,parlvotes_lh!$A$11:$ZZ$200,206,FALSE)))</f>
        <v/>
      </c>
      <c r="U129" s="170" t="str">
        <f>IF(ISERROR(VLOOKUP($A129,parlvotes_lh!$A$11:$ZZ$200,226,FALSE))=TRUE,"",IF(VLOOKUP($A129,parlvotes_lh!$A$11:$ZZ$200,226,FALSE)=0,"",VLOOKUP($A129,parlvotes_lh!$A$11:$ZZ$200,226,FALSE)))</f>
        <v/>
      </c>
      <c r="V129" s="170" t="str">
        <f>IF(ISERROR(VLOOKUP($A129,parlvotes_lh!$A$11:$ZZ$200,246,FALSE))=TRUE,"",IF(VLOOKUP($A129,parlvotes_lh!$A$11:$ZZ$200,246,FALSE)=0,"",VLOOKUP($A129,parlvotes_lh!$A$11:$ZZ$200,246,FALSE)))</f>
        <v/>
      </c>
      <c r="W129" s="170" t="str">
        <f>IF(ISERROR(VLOOKUP($A129,parlvotes_lh!$A$11:$ZZ$200,266,FALSE))=TRUE,"",IF(VLOOKUP($A129,parlvotes_lh!$A$11:$ZZ$200,266,FALSE)=0,"",VLOOKUP($A129,parlvotes_lh!$A$11:$ZZ$200,266,FALSE)))</f>
        <v/>
      </c>
      <c r="X129" s="170" t="str">
        <f>IF(ISERROR(VLOOKUP($A129,parlvotes_lh!$A$11:$ZZ$200,286,FALSE))=TRUE,"",IF(VLOOKUP($A129,parlvotes_lh!$A$11:$ZZ$200,286,FALSE)=0,"",VLOOKUP($A129,parlvotes_lh!$A$11:$ZZ$200,286,FALSE)))</f>
        <v/>
      </c>
      <c r="Y129" s="170" t="str">
        <f>IF(ISERROR(VLOOKUP($A129,parlvotes_lh!$A$11:$ZZ$200,306,FALSE))=TRUE,"",IF(VLOOKUP($A129,parlvotes_lh!$A$11:$ZZ$200,306,FALSE)=0,"",VLOOKUP($A129,parlvotes_lh!$A$11:$ZZ$200,306,FALSE)))</f>
        <v/>
      </c>
      <c r="Z129" s="170" t="str">
        <f>IF(ISERROR(VLOOKUP($A129,parlvotes_lh!$A$11:$ZZ$200,326,FALSE))=TRUE,"",IF(VLOOKUP($A129,parlvotes_lh!$A$11:$ZZ$200,326,FALSE)=0,"",VLOOKUP($A129,parlvotes_lh!$A$11:$ZZ$200,326,FALSE)))</f>
        <v/>
      </c>
      <c r="AA129" s="170" t="str">
        <f>IF(ISERROR(VLOOKUP($A129,parlvotes_lh!$A$11:$ZZ$200,346,FALSE))=TRUE,"",IF(VLOOKUP($A129,parlvotes_lh!$A$11:$ZZ$200,346,FALSE)=0,"",VLOOKUP($A129,parlvotes_lh!$A$11:$ZZ$200,346,FALSE)))</f>
        <v/>
      </c>
      <c r="AB129" s="170" t="str">
        <f>IF(ISERROR(VLOOKUP($A129,parlvotes_lh!$A$11:$ZZ$200,366,FALSE))=TRUE,"",IF(VLOOKUP($A129,parlvotes_lh!$A$11:$ZZ$200,366,FALSE)=0,"",VLOOKUP($A129,parlvotes_lh!$A$11:$ZZ$200,366,FALSE)))</f>
        <v/>
      </c>
      <c r="AC129" s="170" t="str">
        <f>IF(ISERROR(VLOOKUP($A129,parlvotes_lh!$A$11:$ZZ$200,386,FALSE))=TRUE,"",IF(VLOOKUP($A129,parlvotes_lh!$A$11:$ZZ$200,386,FALSE)=0,"",VLOOKUP($A129,parlvotes_lh!$A$11:$ZZ$200,386,FALSE)))</f>
        <v/>
      </c>
    </row>
    <row r="130" spans="1:29" ht="13.5" customHeight="1">
      <c r="A130" s="164"/>
      <c r="B130" s="95" t="str">
        <f>IF(A130="","",MID(info_weblinks!$C$3,32,3))</f>
        <v/>
      </c>
      <c r="C130" s="95" t="str">
        <f>IF(info_parties!G130="","",info_parties!G130)</f>
        <v/>
      </c>
      <c r="D130" s="95" t="str">
        <f>IF(info_parties!K130="","",info_parties!K130)</f>
        <v/>
      </c>
      <c r="E130" s="95" t="str">
        <f>IF(info_parties!H130="","",info_parties!H130)</f>
        <v/>
      </c>
      <c r="F130" s="165" t="str">
        <f t="shared" ref="F130:F193" si="8">IF(MAX(J130:AC130)=0,"",INDEX(J$1:AC$1,MATCH(TRUE,INDEX((J130:AC130&lt;&gt;""),0),0)))</f>
        <v/>
      </c>
      <c r="G130" s="166" t="str">
        <f t="shared" ref="G130:G193" si="9">IF(MAX(J130:AC130)=0,"",INDEX(J$1:AC$1,1,MATCH(LOOKUP(9.99+307,J130:AC130),J130:AC130,0)))</f>
        <v/>
      </c>
      <c r="H130" s="167" t="str">
        <f t="shared" ref="H130:H193" si="10">IF(MAX(J130:AC130)=0,"",MAX(J130:AC130))</f>
        <v/>
      </c>
      <c r="I130" s="168" t="str">
        <f t="shared" ref="I130:I193" si="11">IF(H130="","",INDEX(J$1:AC$1,1,MATCH(H130,J130:AC130,0)))</f>
        <v/>
      </c>
      <c r="J130" s="169" t="str">
        <f>IF(ISERROR(VLOOKUP($A130,parlvotes_lh!$A$11:$ZZ$200,6,FALSE))=TRUE,"",IF(VLOOKUP($A130,parlvotes_lh!$A$11:$ZZ$200,6,FALSE)=0,"",VLOOKUP($A130,parlvotes_lh!$A$11:$ZZ$200,6,FALSE)))</f>
        <v/>
      </c>
      <c r="K130" s="169" t="str">
        <f>IF(ISERROR(VLOOKUP($A130,parlvotes_lh!$A$11:$ZZ$200,26,FALSE))=TRUE,"",IF(VLOOKUP($A130,parlvotes_lh!$A$11:$ZZ$200,26,FALSE)=0,"",VLOOKUP($A130,parlvotes_lh!$A$11:$ZZ$200,26,FALSE)))</f>
        <v/>
      </c>
      <c r="L130" s="169" t="str">
        <f>IF(ISERROR(VLOOKUP($A130,parlvotes_lh!$A$11:$ZZ$200,46,FALSE))=TRUE,"",IF(VLOOKUP($A130,parlvotes_lh!$A$11:$ZZ$200,46,FALSE)=0,"",VLOOKUP($A130,parlvotes_lh!$A$11:$ZZ$200,46,FALSE)))</f>
        <v/>
      </c>
      <c r="M130" s="169" t="str">
        <f>IF(ISERROR(VLOOKUP($A130,parlvotes_lh!$A$11:$ZZ$200,66,FALSE))=TRUE,"",IF(VLOOKUP($A130,parlvotes_lh!$A$11:$ZZ$200,66,FALSE)=0,"",VLOOKUP($A130,parlvotes_lh!$A$11:$ZZ$200,66,FALSE)))</f>
        <v/>
      </c>
      <c r="N130" s="169" t="str">
        <f>IF(ISERROR(VLOOKUP($A130,parlvotes_lh!$A$11:$ZZ$200,86,FALSE))=TRUE,"",IF(VLOOKUP($A130,parlvotes_lh!$A$11:$ZZ$200,86,FALSE)=0,"",VLOOKUP($A130,parlvotes_lh!$A$11:$ZZ$200,86,FALSE)))</f>
        <v/>
      </c>
      <c r="O130" s="169" t="str">
        <f>IF(ISERROR(VLOOKUP($A130,parlvotes_lh!$A$11:$ZZ$200,106,FALSE))=TRUE,"",IF(VLOOKUP($A130,parlvotes_lh!$A$11:$ZZ$200,106,FALSE)=0,"",VLOOKUP($A130,parlvotes_lh!$A$11:$ZZ$200,106,FALSE)))</f>
        <v/>
      </c>
      <c r="P130" s="169" t="str">
        <f>IF(ISERROR(VLOOKUP($A130,parlvotes_lh!$A$11:$ZZ$200,126,FALSE))=TRUE,"",IF(VLOOKUP($A130,parlvotes_lh!$A$11:$ZZ$200,126,FALSE)=0,"",VLOOKUP($A130,parlvotes_lh!$A$11:$ZZ$200,126,FALSE)))</f>
        <v/>
      </c>
      <c r="Q130" s="170" t="str">
        <f>IF(ISERROR(VLOOKUP($A130,parlvotes_lh!$A$11:$ZZ$200,146,FALSE))=TRUE,"",IF(VLOOKUP($A130,parlvotes_lh!$A$11:$ZZ$200,146,FALSE)=0,"",VLOOKUP($A130,parlvotes_lh!$A$11:$ZZ$200,146,FALSE)))</f>
        <v/>
      </c>
      <c r="R130" s="170" t="str">
        <f>IF(ISERROR(VLOOKUP($A130,parlvotes_lh!$A$11:$ZZ$200,166,FALSE))=TRUE,"",IF(VLOOKUP($A130,parlvotes_lh!$A$11:$ZZ$200,166,FALSE)=0,"",VLOOKUP($A130,parlvotes_lh!$A$11:$ZZ$200,166,FALSE)))</f>
        <v/>
      </c>
      <c r="S130" s="170" t="str">
        <f>IF(ISERROR(VLOOKUP($A130,parlvotes_lh!$A$11:$ZZ$200,186,FALSE))=TRUE,"",IF(VLOOKUP($A130,parlvotes_lh!$A$11:$ZZ$200,186,FALSE)=0,"",VLOOKUP($A130,parlvotes_lh!$A$11:$ZZ$200,186,FALSE)))</f>
        <v/>
      </c>
      <c r="T130" s="170" t="str">
        <f>IF(ISERROR(VLOOKUP($A130,parlvotes_lh!$A$11:$ZZ$200,206,FALSE))=TRUE,"",IF(VLOOKUP($A130,parlvotes_lh!$A$11:$ZZ$200,206,FALSE)=0,"",VLOOKUP($A130,parlvotes_lh!$A$11:$ZZ$200,206,FALSE)))</f>
        <v/>
      </c>
      <c r="U130" s="170" t="str">
        <f>IF(ISERROR(VLOOKUP($A130,parlvotes_lh!$A$11:$ZZ$200,226,FALSE))=TRUE,"",IF(VLOOKUP($A130,parlvotes_lh!$A$11:$ZZ$200,226,FALSE)=0,"",VLOOKUP($A130,parlvotes_lh!$A$11:$ZZ$200,226,FALSE)))</f>
        <v/>
      </c>
      <c r="V130" s="170" t="str">
        <f>IF(ISERROR(VLOOKUP($A130,parlvotes_lh!$A$11:$ZZ$200,246,FALSE))=TRUE,"",IF(VLOOKUP($A130,parlvotes_lh!$A$11:$ZZ$200,246,FALSE)=0,"",VLOOKUP($A130,parlvotes_lh!$A$11:$ZZ$200,246,FALSE)))</f>
        <v/>
      </c>
      <c r="W130" s="170" t="str">
        <f>IF(ISERROR(VLOOKUP($A130,parlvotes_lh!$A$11:$ZZ$200,266,FALSE))=TRUE,"",IF(VLOOKUP($A130,parlvotes_lh!$A$11:$ZZ$200,266,FALSE)=0,"",VLOOKUP($A130,parlvotes_lh!$A$11:$ZZ$200,266,FALSE)))</f>
        <v/>
      </c>
      <c r="X130" s="170" t="str">
        <f>IF(ISERROR(VLOOKUP($A130,parlvotes_lh!$A$11:$ZZ$200,286,FALSE))=TRUE,"",IF(VLOOKUP($A130,parlvotes_lh!$A$11:$ZZ$200,286,FALSE)=0,"",VLOOKUP($A130,parlvotes_lh!$A$11:$ZZ$200,286,FALSE)))</f>
        <v/>
      </c>
      <c r="Y130" s="170" t="str">
        <f>IF(ISERROR(VLOOKUP($A130,parlvotes_lh!$A$11:$ZZ$200,306,FALSE))=TRUE,"",IF(VLOOKUP($A130,parlvotes_lh!$A$11:$ZZ$200,306,FALSE)=0,"",VLOOKUP($A130,parlvotes_lh!$A$11:$ZZ$200,306,FALSE)))</f>
        <v/>
      </c>
      <c r="Z130" s="170" t="str">
        <f>IF(ISERROR(VLOOKUP($A130,parlvotes_lh!$A$11:$ZZ$200,326,FALSE))=TRUE,"",IF(VLOOKUP($A130,parlvotes_lh!$A$11:$ZZ$200,326,FALSE)=0,"",VLOOKUP($A130,parlvotes_lh!$A$11:$ZZ$200,326,FALSE)))</f>
        <v/>
      </c>
      <c r="AA130" s="170" t="str">
        <f>IF(ISERROR(VLOOKUP($A130,parlvotes_lh!$A$11:$ZZ$200,346,FALSE))=TRUE,"",IF(VLOOKUP($A130,parlvotes_lh!$A$11:$ZZ$200,346,FALSE)=0,"",VLOOKUP($A130,parlvotes_lh!$A$11:$ZZ$200,346,FALSE)))</f>
        <v/>
      </c>
      <c r="AB130" s="170" t="str">
        <f>IF(ISERROR(VLOOKUP($A130,parlvotes_lh!$A$11:$ZZ$200,366,FALSE))=TRUE,"",IF(VLOOKUP($A130,parlvotes_lh!$A$11:$ZZ$200,366,FALSE)=0,"",VLOOKUP($A130,parlvotes_lh!$A$11:$ZZ$200,366,FALSE)))</f>
        <v/>
      </c>
      <c r="AC130" s="170" t="str">
        <f>IF(ISERROR(VLOOKUP($A130,parlvotes_lh!$A$11:$ZZ$200,386,FALSE))=TRUE,"",IF(VLOOKUP($A130,parlvotes_lh!$A$11:$ZZ$200,386,FALSE)=0,"",VLOOKUP($A130,parlvotes_lh!$A$11:$ZZ$200,386,FALSE)))</f>
        <v/>
      </c>
    </row>
    <row r="131" spans="1:29" ht="13.5" customHeight="1">
      <c r="A131" s="164"/>
      <c r="B131" s="95" t="str">
        <f>IF(A131="","",MID(info_weblinks!$C$3,32,3))</f>
        <v/>
      </c>
      <c r="C131" s="95" t="str">
        <f>IF(info_parties!G131="","",info_parties!G131)</f>
        <v/>
      </c>
      <c r="D131" s="95" t="str">
        <f>IF(info_parties!K131="","",info_parties!K131)</f>
        <v/>
      </c>
      <c r="E131" s="95" t="str">
        <f>IF(info_parties!H131="","",info_parties!H131)</f>
        <v/>
      </c>
      <c r="F131" s="165" t="str">
        <f t="shared" si="8"/>
        <v/>
      </c>
      <c r="G131" s="166" t="str">
        <f t="shared" si="9"/>
        <v/>
      </c>
      <c r="H131" s="167" t="str">
        <f t="shared" si="10"/>
        <v/>
      </c>
      <c r="I131" s="168" t="str">
        <f t="shared" si="11"/>
        <v/>
      </c>
      <c r="J131" s="169" t="str">
        <f>IF(ISERROR(VLOOKUP($A131,parlvotes_lh!$A$11:$ZZ$200,6,FALSE))=TRUE,"",IF(VLOOKUP($A131,parlvotes_lh!$A$11:$ZZ$200,6,FALSE)=0,"",VLOOKUP($A131,parlvotes_lh!$A$11:$ZZ$200,6,FALSE)))</f>
        <v/>
      </c>
      <c r="K131" s="169" t="str">
        <f>IF(ISERROR(VLOOKUP($A131,parlvotes_lh!$A$11:$ZZ$200,26,FALSE))=TRUE,"",IF(VLOOKUP($A131,parlvotes_lh!$A$11:$ZZ$200,26,FALSE)=0,"",VLOOKUP($A131,parlvotes_lh!$A$11:$ZZ$200,26,FALSE)))</f>
        <v/>
      </c>
      <c r="L131" s="169" t="str">
        <f>IF(ISERROR(VLOOKUP($A131,parlvotes_lh!$A$11:$ZZ$200,46,FALSE))=TRUE,"",IF(VLOOKUP($A131,parlvotes_lh!$A$11:$ZZ$200,46,FALSE)=0,"",VLOOKUP($A131,parlvotes_lh!$A$11:$ZZ$200,46,FALSE)))</f>
        <v/>
      </c>
      <c r="M131" s="169" t="str">
        <f>IF(ISERROR(VLOOKUP($A131,parlvotes_lh!$A$11:$ZZ$200,66,FALSE))=TRUE,"",IF(VLOOKUP($A131,parlvotes_lh!$A$11:$ZZ$200,66,FALSE)=0,"",VLOOKUP($A131,parlvotes_lh!$A$11:$ZZ$200,66,FALSE)))</f>
        <v/>
      </c>
      <c r="N131" s="169" t="str">
        <f>IF(ISERROR(VLOOKUP($A131,parlvotes_lh!$A$11:$ZZ$200,86,FALSE))=TRUE,"",IF(VLOOKUP($A131,parlvotes_lh!$A$11:$ZZ$200,86,FALSE)=0,"",VLOOKUP($A131,parlvotes_lh!$A$11:$ZZ$200,86,FALSE)))</f>
        <v/>
      </c>
      <c r="O131" s="169" t="str">
        <f>IF(ISERROR(VLOOKUP($A131,parlvotes_lh!$A$11:$ZZ$200,106,FALSE))=TRUE,"",IF(VLOOKUP($A131,parlvotes_lh!$A$11:$ZZ$200,106,FALSE)=0,"",VLOOKUP($A131,parlvotes_lh!$A$11:$ZZ$200,106,FALSE)))</f>
        <v/>
      </c>
      <c r="P131" s="169" t="str">
        <f>IF(ISERROR(VLOOKUP($A131,parlvotes_lh!$A$11:$ZZ$200,126,FALSE))=TRUE,"",IF(VLOOKUP($A131,parlvotes_lh!$A$11:$ZZ$200,126,FALSE)=0,"",VLOOKUP($A131,parlvotes_lh!$A$11:$ZZ$200,126,FALSE)))</f>
        <v/>
      </c>
      <c r="Q131" s="170" t="str">
        <f>IF(ISERROR(VLOOKUP($A131,parlvotes_lh!$A$11:$ZZ$200,146,FALSE))=TRUE,"",IF(VLOOKUP($A131,parlvotes_lh!$A$11:$ZZ$200,146,FALSE)=0,"",VLOOKUP($A131,parlvotes_lh!$A$11:$ZZ$200,146,FALSE)))</f>
        <v/>
      </c>
      <c r="R131" s="170" t="str">
        <f>IF(ISERROR(VLOOKUP($A131,parlvotes_lh!$A$11:$ZZ$200,166,FALSE))=TRUE,"",IF(VLOOKUP($A131,parlvotes_lh!$A$11:$ZZ$200,166,FALSE)=0,"",VLOOKUP($A131,parlvotes_lh!$A$11:$ZZ$200,166,FALSE)))</f>
        <v/>
      </c>
      <c r="S131" s="170" t="str">
        <f>IF(ISERROR(VLOOKUP($A131,parlvotes_lh!$A$11:$ZZ$200,186,FALSE))=TRUE,"",IF(VLOOKUP($A131,parlvotes_lh!$A$11:$ZZ$200,186,FALSE)=0,"",VLOOKUP($A131,parlvotes_lh!$A$11:$ZZ$200,186,FALSE)))</f>
        <v/>
      </c>
      <c r="T131" s="170" t="str">
        <f>IF(ISERROR(VLOOKUP($A131,parlvotes_lh!$A$11:$ZZ$200,206,FALSE))=TRUE,"",IF(VLOOKUP($A131,parlvotes_lh!$A$11:$ZZ$200,206,FALSE)=0,"",VLOOKUP($A131,parlvotes_lh!$A$11:$ZZ$200,206,FALSE)))</f>
        <v/>
      </c>
      <c r="U131" s="170" t="str">
        <f>IF(ISERROR(VLOOKUP($A131,parlvotes_lh!$A$11:$ZZ$200,226,FALSE))=TRUE,"",IF(VLOOKUP($A131,parlvotes_lh!$A$11:$ZZ$200,226,FALSE)=0,"",VLOOKUP($A131,parlvotes_lh!$A$11:$ZZ$200,226,FALSE)))</f>
        <v/>
      </c>
      <c r="V131" s="170" t="str">
        <f>IF(ISERROR(VLOOKUP($A131,parlvotes_lh!$A$11:$ZZ$200,246,FALSE))=TRUE,"",IF(VLOOKUP($A131,parlvotes_lh!$A$11:$ZZ$200,246,FALSE)=0,"",VLOOKUP($A131,parlvotes_lh!$A$11:$ZZ$200,246,FALSE)))</f>
        <v/>
      </c>
      <c r="W131" s="170" t="str">
        <f>IF(ISERROR(VLOOKUP($A131,parlvotes_lh!$A$11:$ZZ$200,266,FALSE))=TRUE,"",IF(VLOOKUP($A131,parlvotes_lh!$A$11:$ZZ$200,266,FALSE)=0,"",VLOOKUP($A131,parlvotes_lh!$A$11:$ZZ$200,266,FALSE)))</f>
        <v/>
      </c>
      <c r="X131" s="170" t="str">
        <f>IF(ISERROR(VLOOKUP($A131,parlvotes_lh!$A$11:$ZZ$200,286,FALSE))=TRUE,"",IF(VLOOKUP($A131,parlvotes_lh!$A$11:$ZZ$200,286,FALSE)=0,"",VLOOKUP($A131,parlvotes_lh!$A$11:$ZZ$200,286,FALSE)))</f>
        <v/>
      </c>
      <c r="Y131" s="170" t="str">
        <f>IF(ISERROR(VLOOKUP($A131,parlvotes_lh!$A$11:$ZZ$200,306,FALSE))=TRUE,"",IF(VLOOKUP($A131,parlvotes_lh!$A$11:$ZZ$200,306,FALSE)=0,"",VLOOKUP($A131,parlvotes_lh!$A$11:$ZZ$200,306,FALSE)))</f>
        <v/>
      </c>
      <c r="Z131" s="170" t="str">
        <f>IF(ISERROR(VLOOKUP($A131,parlvotes_lh!$A$11:$ZZ$200,326,FALSE))=TRUE,"",IF(VLOOKUP($A131,parlvotes_lh!$A$11:$ZZ$200,326,FALSE)=0,"",VLOOKUP($A131,parlvotes_lh!$A$11:$ZZ$200,326,FALSE)))</f>
        <v/>
      </c>
      <c r="AA131" s="170" t="str">
        <f>IF(ISERROR(VLOOKUP($A131,parlvotes_lh!$A$11:$ZZ$200,346,FALSE))=TRUE,"",IF(VLOOKUP($A131,parlvotes_lh!$A$11:$ZZ$200,346,FALSE)=0,"",VLOOKUP($A131,parlvotes_lh!$A$11:$ZZ$200,346,FALSE)))</f>
        <v/>
      </c>
      <c r="AB131" s="170" t="str">
        <f>IF(ISERROR(VLOOKUP($A131,parlvotes_lh!$A$11:$ZZ$200,366,FALSE))=TRUE,"",IF(VLOOKUP($A131,parlvotes_lh!$A$11:$ZZ$200,366,FALSE)=0,"",VLOOKUP($A131,parlvotes_lh!$A$11:$ZZ$200,366,FALSE)))</f>
        <v/>
      </c>
      <c r="AC131" s="170" t="str">
        <f>IF(ISERROR(VLOOKUP($A131,parlvotes_lh!$A$11:$ZZ$200,386,FALSE))=TRUE,"",IF(VLOOKUP($A131,parlvotes_lh!$A$11:$ZZ$200,386,FALSE)=0,"",VLOOKUP($A131,parlvotes_lh!$A$11:$ZZ$200,386,FALSE)))</f>
        <v/>
      </c>
    </row>
    <row r="132" spans="1:29" ht="13.5" customHeight="1">
      <c r="A132" s="164"/>
      <c r="B132" s="95" t="str">
        <f>IF(A132="","",MID(info_weblinks!$C$3,32,3))</f>
        <v/>
      </c>
      <c r="C132" s="95" t="str">
        <f>IF(info_parties!G132="","",info_parties!G132)</f>
        <v/>
      </c>
      <c r="D132" s="95" t="str">
        <f>IF(info_parties!K132="","",info_parties!K132)</f>
        <v/>
      </c>
      <c r="E132" s="95" t="str">
        <f>IF(info_parties!H132="","",info_parties!H132)</f>
        <v/>
      </c>
      <c r="F132" s="165" t="str">
        <f t="shared" si="8"/>
        <v/>
      </c>
      <c r="G132" s="166" t="str">
        <f t="shared" si="9"/>
        <v/>
      </c>
      <c r="H132" s="167" t="str">
        <f t="shared" si="10"/>
        <v/>
      </c>
      <c r="I132" s="168" t="str">
        <f t="shared" si="11"/>
        <v/>
      </c>
      <c r="J132" s="169" t="str">
        <f>IF(ISERROR(VLOOKUP($A132,parlvotes_lh!$A$11:$ZZ$200,6,FALSE))=TRUE,"",IF(VLOOKUP($A132,parlvotes_lh!$A$11:$ZZ$200,6,FALSE)=0,"",VLOOKUP($A132,parlvotes_lh!$A$11:$ZZ$200,6,FALSE)))</f>
        <v/>
      </c>
      <c r="K132" s="169" t="str">
        <f>IF(ISERROR(VLOOKUP($A132,parlvotes_lh!$A$11:$ZZ$200,26,FALSE))=TRUE,"",IF(VLOOKUP($A132,parlvotes_lh!$A$11:$ZZ$200,26,FALSE)=0,"",VLOOKUP($A132,parlvotes_lh!$A$11:$ZZ$200,26,FALSE)))</f>
        <v/>
      </c>
      <c r="L132" s="169" t="str">
        <f>IF(ISERROR(VLOOKUP($A132,parlvotes_lh!$A$11:$ZZ$200,46,FALSE))=TRUE,"",IF(VLOOKUP($A132,parlvotes_lh!$A$11:$ZZ$200,46,FALSE)=0,"",VLOOKUP($A132,parlvotes_lh!$A$11:$ZZ$200,46,FALSE)))</f>
        <v/>
      </c>
      <c r="M132" s="169" t="str">
        <f>IF(ISERROR(VLOOKUP($A132,parlvotes_lh!$A$11:$ZZ$200,66,FALSE))=TRUE,"",IF(VLOOKUP($A132,parlvotes_lh!$A$11:$ZZ$200,66,FALSE)=0,"",VLOOKUP($A132,parlvotes_lh!$A$11:$ZZ$200,66,FALSE)))</f>
        <v/>
      </c>
      <c r="N132" s="169" t="str">
        <f>IF(ISERROR(VLOOKUP($A132,parlvotes_lh!$A$11:$ZZ$200,86,FALSE))=TRUE,"",IF(VLOOKUP($A132,parlvotes_lh!$A$11:$ZZ$200,86,FALSE)=0,"",VLOOKUP($A132,parlvotes_lh!$A$11:$ZZ$200,86,FALSE)))</f>
        <v/>
      </c>
      <c r="O132" s="169" t="str">
        <f>IF(ISERROR(VLOOKUP($A132,parlvotes_lh!$A$11:$ZZ$200,106,FALSE))=TRUE,"",IF(VLOOKUP($A132,parlvotes_lh!$A$11:$ZZ$200,106,FALSE)=0,"",VLOOKUP($A132,parlvotes_lh!$A$11:$ZZ$200,106,FALSE)))</f>
        <v/>
      </c>
      <c r="P132" s="169" t="str">
        <f>IF(ISERROR(VLOOKUP($A132,parlvotes_lh!$A$11:$ZZ$200,126,FALSE))=TRUE,"",IF(VLOOKUP($A132,parlvotes_lh!$A$11:$ZZ$200,126,FALSE)=0,"",VLOOKUP($A132,parlvotes_lh!$A$11:$ZZ$200,126,FALSE)))</f>
        <v/>
      </c>
      <c r="Q132" s="170" t="str">
        <f>IF(ISERROR(VLOOKUP($A132,parlvotes_lh!$A$11:$ZZ$200,146,FALSE))=TRUE,"",IF(VLOOKUP($A132,parlvotes_lh!$A$11:$ZZ$200,146,FALSE)=0,"",VLOOKUP($A132,parlvotes_lh!$A$11:$ZZ$200,146,FALSE)))</f>
        <v/>
      </c>
      <c r="R132" s="170" t="str">
        <f>IF(ISERROR(VLOOKUP($A132,parlvotes_lh!$A$11:$ZZ$200,166,FALSE))=TRUE,"",IF(VLOOKUP($A132,parlvotes_lh!$A$11:$ZZ$200,166,FALSE)=0,"",VLOOKUP($A132,parlvotes_lh!$A$11:$ZZ$200,166,FALSE)))</f>
        <v/>
      </c>
      <c r="S132" s="170" t="str">
        <f>IF(ISERROR(VLOOKUP($A132,parlvotes_lh!$A$11:$ZZ$200,186,FALSE))=TRUE,"",IF(VLOOKUP($A132,parlvotes_lh!$A$11:$ZZ$200,186,FALSE)=0,"",VLOOKUP($A132,parlvotes_lh!$A$11:$ZZ$200,186,FALSE)))</f>
        <v/>
      </c>
      <c r="T132" s="170" t="str">
        <f>IF(ISERROR(VLOOKUP($A132,parlvotes_lh!$A$11:$ZZ$200,206,FALSE))=TRUE,"",IF(VLOOKUP($A132,parlvotes_lh!$A$11:$ZZ$200,206,FALSE)=0,"",VLOOKUP($A132,parlvotes_lh!$A$11:$ZZ$200,206,FALSE)))</f>
        <v/>
      </c>
      <c r="U132" s="170" t="str">
        <f>IF(ISERROR(VLOOKUP($A132,parlvotes_lh!$A$11:$ZZ$200,226,FALSE))=TRUE,"",IF(VLOOKUP($A132,parlvotes_lh!$A$11:$ZZ$200,226,FALSE)=0,"",VLOOKUP($A132,parlvotes_lh!$A$11:$ZZ$200,226,FALSE)))</f>
        <v/>
      </c>
      <c r="V132" s="170" t="str">
        <f>IF(ISERROR(VLOOKUP($A132,parlvotes_lh!$A$11:$ZZ$200,246,FALSE))=TRUE,"",IF(VLOOKUP($A132,parlvotes_lh!$A$11:$ZZ$200,246,FALSE)=0,"",VLOOKUP($A132,parlvotes_lh!$A$11:$ZZ$200,246,FALSE)))</f>
        <v/>
      </c>
      <c r="W132" s="170" t="str">
        <f>IF(ISERROR(VLOOKUP($A132,parlvotes_lh!$A$11:$ZZ$200,266,FALSE))=TRUE,"",IF(VLOOKUP($A132,parlvotes_lh!$A$11:$ZZ$200,266,FALSE)=0,"",VLOOKUP($A132,parlvotes_lh!$A$11:$ZZ$200,266,FALSE)))</f>
        <v/>
      </c>
      <c r="X132" s="170" t="str">
        <f>IF(ISERROR(VLOOKUP($A132,parlvotes_lh!$A$11:$ZZ$200,286,FALSE))=TRUE,"",IF(VLOOKUP($A132,parlvotes_lh!$A$11:$ZZ$200,286,FALSE)=0,"",VLOOKUP($A132,parlvotes_lh!$A$11:$ZZ$200,286,FALSE)))</f>
        <v/>
      </c>
      <c r="Y132" s="170" t="str">
        <f>IF(ISERROR(VLOOKUP($A132,parlvotes_lh!$A$11:$ZZ$200,306,FALSE))=TRUE,"",IF(VLOOKUP($A132,parlvotes_lh!$A$11:$ZZ$200,306,FALSE)=0,"",VLOOKUP($A132,parlvotes_lh!$A$11:$ZZ$200,306,FALSE)))</f>
        <v/>
      </c>
      <c r="Z132" s="170" t="str">
        <f>IF(ISERROR(VLOOKUP($A132,parlvotes_lh!$A$11:$ZZ$200,326,FALSE))=TRUE,"",IF(VLOOKUP($A132,parlvotes_lh!$A$11:$ZZ$200,326,FALSE)=0,"",VLOOKUP($A132,parlvotes_lh!$A$11:$ZZ$200,326,FALSE)))</f>
        <v/>
      </c>
      <c r="AA132" s="170" t="str">
        <f>IF(ISERROR(VLOOKUP($A132,parlvotes_lh!$A$11:$ZZ$200,346,FALSE))=TRUE,"",IF(VLOOKUP($A132,parlvotes_lh!$A$11:$ZZ$200,346,FALSE)=0,"",VLOOKUP($A132,parlvotes_lh!$A$11:$ZZ$200,346,FALSE)))</f>
        <v/>
      </c>
      <c r="AB132" s="170" t="str">
        <f>IF(ISERROR(VLOOKUP($A132,parlvotes_lh!$A$11:$ZZ$200,366,FALSE))=TRUE,"",IF(VLOOKUP($A132,parlvotes_lh!$A$11:$ZZ$200,366,FALSE)=0,"",VLOOKUP($A132,parlvotes_lh!$A$11:$ZZ$200,366,FALSE)))</f>
        <v/>
      </c>
      <c r="AC132" s="170" t="str">
        <f>IF(ISERROR(VLOOKUP($A132,parlvotes_lh!$A$11:$ZZ$200,386,FALSE))=TRUE,"",IF(VLOOKUP($A132,parlvotes_lh!$A$11:$ZZ$200,386,FALSE)=0,"",VLOOKUP($A132,parlvotes_lh!$A$11:$ZZ$200,386,FALSE)))</f>
        <v/>
      </c>
    </row>
    <row r="133" spans="1:29" ht="13.5" customHeight="1">
      <c r="A133" s="164"/>
      <c r="B133" s="95" t="str">
        <f>IF(A133="","",MID(info_weblinks!$C$3,32,3))</f>
        <v/>
      </c>
      <c r="C133" s="95" t="str">
        <f>IF(info_parties!G133="","",info_parties!G133)</f>
        <v/>
      </c>
      <c r="D133" s="95" t="str">
        <f>IF(info_parties!K133="","",info_parties!K133)</f>
        <v/>
      </c>
      <c r="E133" s="95" t="str">
        <f>IF(info_parties!H133="","",info_parties!H133)</f>
        <v/>
      </c>
      <c r="F133" s="165" t="str">
        <f t="shared" si="8"/>
        <v/>
      </c>
      <c r="G133" s="166" t="str">
        <f t="shared" si="9"/>
        <v/>
      </c>
      <c r="H133" s="167" t="str">
        <f t="shared" si="10"/>
        <v/>
      </c>
      <c r="I133" s="168" t="str">
        <f t="shared" si="11"/>
        <v/>
      </c>
      <c r="J133" s="169" t="str">
        <f>IF(ISERROR(VLOOKUP($A133,parlvotes_lh!$A$11:$ZZ$200,6,FALSE))=TRUE,"",IF(VLOOKUP($A133,parlvotes_lh!$A$11:$ZZ$200,6,FALSE)=0,"",VLOOKUP($A133,parlvotes_lh!$A$11:$ZZ$200,6,FALSE)))</f>
        <v/>
      </c>
      <c r="K133" s="169" t="str">
        <f>IF(ISERROR(VLOOKUP($A133,parlvotes_lh!$A$11:$ZZ$200,26,FALSE))=TRUE,"",IF(VLOOKUP($A133,parlvotes_lh!$A$11:$ZZ$200,26,FALSE)=0,"",VLOOKUP($A133,parlvotes_lh!$A$11:$ZZ$200,26,FALSE)))</f>
        <v/>
      </c>
      <c r="L133" s="169" t="str">
        <f>IF(ISERROR(VLOOKUP($A133,parlvotes_lh!$A$11:$ZZ$200,46,FALSE))=TRUE,"",IF(VLOOKUP($A133,parlvotes_lh!$A$11:$ZZ$200,46,FALSE)=0,"",VLOOKUP($A133,parlvotes_lh!$A$11:$ZZ$200,46,FALSE)))</f>
        <v/>
      </c>
      <c r="M133" s="169" t="str">
        <f>IF(ISERROR(VLOOKUP($A133,parlvotes_lh!$A$11:$ZZ$200,66,FALSE))=TRUE,"",IF(VLOOKUP($A133,parlvotes_lh!$A$11:$ZZ$200,66,FALSE)=0,"",VLOOKUP($A133,parlvotes_lh!$A$11:$ZZ$200,66,FALSE)))</f>
        <v/>
      </c>
      <c r="N133" s="169" t="str">
        <f>IF(ISERROR(VLOOKUP($A133,parlvotes_lh!$A$11:$ZZ$200,86,FALSE))=TRUE,"",IF(VLOOKUP($A133,parlvotes_lh!$A$11:$ZZ$200,86,FALSE)=0,"",VLOOKUP($A133,parlvotes_lh!$A$11:$ZZ$200,86,FALSE)))</f>
        <v/>
      </c>
      <c r="O133" s="169" t="str">
        <f>IF(ISERROR(VLOOKUP($A133,parlvotes_lh!$A$11:$ZZ$200,106,FALSE))=TRUE,"",IF(VLOOKUP($A133,parlvotes_lh!$A$11:$ZZ$200,106,FALSE)=0,"",VLOOKUP($A133,parlvotes_lh!$A$11:$ZZ$200,106,FALSE)))</f>
        <v/>
      </c>
      <c r="P133" s="169" t="str">
        <f>IF(ISERROR(VLOOKUP($A133,parlvotes_lh!$A$11:$ZZ$200,126,FALSE))=TRUE,"",IF(VLOOKUP($A133,parlvotes_lh!$A$11:$ZZ$200,126,FALSE)=0,"",VLOOKUP($A133,parlvotes_lh!$A$11:$ZZ$200,126,FALSE)))</f>
        <v/>
      </c>
      <c r="Q133" s="170" t="str">
        <f>IF(ISERROR(VLOOKUP($A133,parlvotes_lh!$A$11:$ZZ$200,146,FALSE))=TRUE,"",IF(VLOOKUP($A133,parlvotes_lh!$A$11:$ZZ$200,146,FALSE)=0,"",VLOOKUP($A133,parlvotes_lh!$A$11:$ZZ$200,146,FALSE)))</f>
        <v/>
      </c>
      <c r="R133" s="170" t="str">
        <f>IF(ISERROR(VLOOKUP($A133,parlvotes_lh!$A$11:$ZZ$200,166,FALSE))=TRUE,"",IF(VLOOKUP($A133,parlvotes_lh!$A$11:$ZZ$200,166,FALSE)=0,"",VLOOKUP($A133,parlvotes_lh!$A$11:$ZZ$200,166,FALSE)))</f>
        <v/>
      </c>
      <c r="S133" s="170" t="str">
        <f>IF(ISERROR(VLOOKUP($A133,parlvotes_lh!$A$11:$ZZ$200,186,FALSE))=TRUE,"",IF(VLOOKUP($A133,parlvotes_lh!$A$11:$ZZ$200,186,FALSE)=0,"",VLOOKUP($A133,parlvotes_lh!$A$11:$ZZ$200,186,FALSE)))</f>
        <v/>
      </c>
      <c r="T133" s="170" t="str">
        <f>IF(ISERROR(VLOOKUP($A133,parlvotes_lh!$A$11:$ZZ$200,206,FALSE))=TRUE,"",IF(VLOOKUP($A133,parlvotes_lh!$A$11:$ZZ$200,206,FALSE)=0,"",VLOOKUP($A133,parlvotes_lh!$A$11:$ZZ$200,206,FALSE)))</f>
        <v/>
      </c>
      <c r="U133" s="170" t="str">
        <f>IF(ISERROR(VLOOKUP($A133,parlvotes_lh!$A$11:$ZZ$200,226,FALSE))=TRUE,"",IF(VLOOKUP($A133,parlvotes_lh!$A$11:$ZZ$200,226,FALSE)=0,"",VLOOKUP($A133,parlvotes_lh!$A$11:$ZZ$200,226,FALSE)))</f>
        <v/>
      </c>
      <c r="V133" s="170" t="str">
        <f>IF(ISERROR(VLOOKUP($A133,parlvotes_lh!$A$11:$ZZ$200,246,FALSE))=TRUE,"",IF(VLOOKUP($A133,parlvotes_lh!$A$11:$ZZ$200,246,FALSE)=0,"",VLOOKUP($A133,parlvotes_lh!$A$11:$ZZ$200,246,FALSE)))</f>
        <v/>
      </c>
      <c r="W133" s="170" t="str">
        <f>IF(ISERROR(VLOOKUP($A133,parlvotes_lh!$A$11:$ZZ$200,266,FALSE))=TRUE,"",IF(VLOOKUP($A133,parlvotes_lh!$A$11:$ZZ$200,266,FALSE)=0,"",VLOOKUP($A133,parlvotes_lh!$A$11:$ZZ$200,266,FALSE)))</f>
        <v/>
      </c>
      <c r="X133" s="170" t="str">
        <f>IF(ISERROR(VLOOKUP($A133,parlvotes_lh!$A$11:$ZZ$200,286,FALSE))=TRUE,"",IF(VLOOKUP($A133,parlvotes_lh!$A$11:$ZZ$200,286,FALSE)=0,"",VLOOKUP($A133,parlvotes_lh!$A$11:$ZZ$200,286,FALSE)))</f>
        <v/>
      </c>
      <c r="Y133" s="170" t="str">
        <f>IF(ISERROR(VLOOKUP($A133,parlvotes_lh!$A$11:$ZZ$200,306,FALSE))=TRUE,"",IF(VLOOKUP($A133,parlvotes_lh!$A$11:$ZZ$200,306,FALSE)=0,"",VLOOKUP($A133,parlvotes_lh!$A$11:$ZZ$200,306,FALSE)))</f>
        <v/>
      </c>
      <c r="Z133" s="170" t="str">
        <f>IF(ISERROR(VLOOKUP($A133,parlvotes_lh!$A$11:$ZZ$200,326,FALSE))=TRUE,"",IF(VLOOKUP($A133,parlvotes_lh!$A$11:$ZZ$200,326,FALSE)=0,"",VLOOKUP($A133,parlvotes_lh!$A$11:$ZZ$200,326,FALSE)))</f>
        <v/>
      </c>
      <c r="AA133" s="170" t="str">
        <f>IF(ISERROR(VLOOKUP($A133,parlvotes_lh!$A$11:$ZZ$200,346,FALSE))=TRUE,"",IF(VLOOKUP($A133,parlvotes_lh!$A$11:$ZZ$200,346,FALSE)=0,"",VLOOKUP($A133,parlvotes_lh!$A$11:$ZZ$200,346,FALSE)))</f>
        <v/>
      </c>
      <c r="AB133" s="170" t="str">
        <f>IF(ISERROR(VLOOKUP($A133,parlvotes_lh!$A$11:$ZZ$200,366,FALSE))=TRUE,"",IF(VLOOKUP($A133,parlvotes_lh!$A$11:$ZZ$200,366,FALSE)=0,"",VLOOKUP($A133,parlvotes_lh!$A$11:$ZZ$200,366,FALSE)))</f>
        <v/>
      </c>
      <c r="AC133" s="170" t="str">
        <f>IF(ISERROR(VLOOKUP($A133,parlvotes_lh!$A$11:$ZZ$200,386,FALSE))=TRUE,"",IF(VLOOKUP($A133,parlvotes_lh!$A$11:$ZZ$200,386,FALSE)=0,"",VLOOKUP($A133,parlvotes_lh!$A$11:$ZZ$200,386,FALSE)))</f>
        <v/>
      </c>
    </row>
    <row r="134" spans="1:29" ht="13.5" customHeight="1">
      <c r="A134" s="164"/>
      <c r="B134" s="95" t="str">
        <f>IF(A134="","",MID(info_weblinks!$C$3,32,3))</f>
        <v/>
      </c>
      <c r="C134" s="95" t="str">
        <f>IF(info_parties!G134="","",info_parties!G134)</f>
        <v/>
      </c>
      <c r="D134" s="95" t="str">
        <f>IF(info_parties!K134="","",info_parties!K134)</f>
        <v/>
      </c>
      <c r="E134" s="95" t="str">
        <f>IF(info_parties!H134="","",info_parties!H134)</f>
        <v/>
      </c>
      <c r="F134" s="165" t="str">
        <f t="shared" si="8"/>
        <v/>
      </c>
      <c r="G134" s="166" t="str">
        <f t="shared" si="9"/>
        <v/>
      </c>
      <c r="H134" s="167" t="str">
        <f t="shared" si="10"/>
        <v/>
      </c>
      <c r="I134" s="168" t="str">
        <f t="shared" si="11"/>
        <v/>
      </c>
      <c r="J134" s="169" t="str">
        <f>IF(ISERROR(VLOOKUP($A134,parlvotes_lh!$A$11:$ZZ$200,6,FALSE))=TRUE,"",IF(VLOOKUP($A134,parlvotes_lh!$A$11:$ZZ$200,6,FALSE)=0,"",VLOOKUP($A134,parlvotes_lh!$A$11:$ZZ$200,6,FALSE)))</f>
        <v/>
      </c>
      <c r="K134" s="169" t="str">
        <f>IF(ISERROR(VLOOKUP($A134,parlvotes_lh!$A$11:$ZZ$200,26,FALSE))=TRUE,"",IF(VLOOKUP($A134,parlvotes_lh!$A$11:$ZZ$200,26,FALSE)=0,"",VLOOKUP($A134,parlvotes_lh!$A$11:$ZZ$200,26,FALSE)))</f>
        <v/>
      </c>
      <c r="L134" s="169" t="str">
        <f>IF(ISERROR(VLOOKUP($A134,parlvotes_lh!$A$11:$ZZ$200,46,FALSE))=TRUE,"",IF(VLOOKUP($A134,parlvotes_lh!$A$11:$ZZ$200,46,FALSE)=0,"",VLOOKUP($A134,parlvotes_lh!$A$11:$ZZ$200,46,FALSE)))</f>
        <v/>
      </c>
      <c r="M134" s="169" t="str">
        <f>IF(ISERROR(VLOOKUP($A134,parlvotes_lh!$A$11:$ZZ$200,66,FALSE))=TRUE,"",IF(VLOOKUP($A134,parlvotes_lh!$A$11:$ZZ$200,66,FALSE)=0,"",VLOOKUP($A134,parlvotes_lh!$A$11:$ZZ$200,66,FALSE)))</f>
        <v/>
      </c>
      <c r="N134" s="169" t="str">
        <f>IF(ISERROR(VLOOKUP($A134,parlvotes_lh!$A$11:$ZZ$200,86,FALSE))=TRUE,"",IF(VLOOKUP($A134,parlvotes_lh!$A$11:$ZZ$200,86,FALSE)=0,"",VLOOKUP($A134,parlvotes_lh!$A$11:$ZZ$200,86,FALSE)))</f>
        <v/>
      </c>
      <c r="O134" s="169" t="str">
        <f>IF(ISERROR(VLOOKUP($A134,parlvotes_lh!$A$11:$ZZ$200,106,FALSE))=TRUE,"",IF(VLOOKUP($A134,parlvotes_lh!$A$11:$ZZ$200,106,FALSE)=0,"",VLOOKUP($A134,parlvotes_lh!$A$11:$ZZ$200,106,FALSE)))</f>
        <v/>
      </c>
      <c r="P134" s="169" t="str">
        <f>IF(ISERROR(VLOOKUP($A134,parlvotes_lh!$A$11:$ZZ$200,126,FALSE))=TRUE,"",IF(VLOOKUP($A134,parlvotes_lh!$A$11:$ZZ$200,126,FALSE)=0,"",VLOOKUP($A134,parlvotes_lh!$A$11:$ZZ$200,126,FALSE)))</f>
        <v/>
      </c>
      <c r="Q134" s="170" t="str">
        <f>IF(ISERROR(VLOOKUP($A134,parlvotes_lh!$A$11:$ZZ$200,146,FALSE))=TRUE,"",IF(VLOOKUP($A134,parlvotes_lh!$A$11:$ZZ$200,146,FALSE)=0,"",VLOOKUP($A134,parlvotes_lh!$A$11:$ZZ$200,146,FALSE)))</f>
        <v/>
      </c>
      <c r="R134" s="170" t="str">
        <f>IF(ISERROR(VLOOKUP($A134,parlvotes_lh!$A$11:$ZZ$200,166,FALSE))=TRUE,"",IF(VLOOKUP($A134,parlvotes_lh!$A$11:$ZZ$200,166,FALSE)=0,"",VLOOKUP($A134,parlvotes_lh!$A$11:$ZZ$200,166,FALSE)))</f>
        <v/>
      </c>
      <c r="S134" s="170" t="str">
        <f>IF(ISERROR(VLOOKUP($A134,parlvotes_lh!$A$11:$ZZ$200,186,FALSE))=TRUE,"",IF(VLOOKUP($A134,parlvotes_lh!$A$11:$ZZ$200,186,FALSE)=0,"",VLOOKUP($A134,parlvotes_lh!$A$11:$ZZ$200,186,FALSE)))</f>
        <v/>
      </c>
      <c r="T134" s="170" t="str">
        <f>IF(ISERROR(VLOOKUP($A134,parlvotes_lh!$A$11:$ZZ$200,206,FALSE))=TRUE,"",IF(VLOOKUP($A134,parlvotes_lh!$A$11:$ZZ$200,206,FALSE)=0,"",VLOOKUP($A134,parlvotes_lh!$A$11:$ZZ$200,206,FALSE)))</f>
        <v/>
      </c>
      <c r="U134" s="170" t="str">
        <f>IF(ISERROR(VLOOKUP($A134,parlvotes_lh!$A$11:$ZZ$200,226,FALSE))=TRUE,"",IF(VLOOKUP($A134,parlvotes_lh!$A$11:$ZZ$200,226,FALSE)=0,"",VLOOKUP($A134,parlvotes_lh!$A$11:$ZZ$200,226,FALSE)))</f>
        <v/>
      </c>
      <c r="V134" s="170" t="str">
        <f>IF(ISERROR(VLOOKUP($A134,parlvotes_lh!$A$11:$ZZ$200,246,FALSE))=TRUE,"",IF(VLOOKUP($A134,parlvotes_lh!$A$11:$ZZ$200,246,FALSE)=0,"",VLOOKUP($A134,parlvotes_lh!$A$11:$ZZ$200,246,FALSE)))</f>
        <v/>
      </c>
      <c r="W134" s="170" t="str">
        <f>IF(ISERROR(VLOOKUP($A134,parlvotes_lh!$A$11:$ZZ$200,266,FALSE))=TRUE,"",IF(VLOOKUP($A134,parlvotes_lh!$A$11:$ZZ$200,266,FALSE)=0,"",VLOOKUP($A134,parlvotes_lh!$A$11:$ZZ$200,266,FALSE)))</f>
        <v/>
      </c>
      <c r="X134" s="170" t="str">
        <f>IF(ISERROR(VLOOKUP($A134,parlvotes_lh!$A$11:$ZZ$200,286,FALSE))=TRUE,"",IF(VLOOKUP($A134,parlvotes_lh!$A$11:$ZZ$200,286,FALSE)=0,"",VLOOKUP($A134,parlvotes_lh!$A$11:$ZZ$200,286,FALSE)))</f>
        <v/>
      </c>
      <c r="Y134" s="170" t="str">
        <f>IF(ISERROR(VLOOKUP($A134,parlvotes_lh!$A$11:$ZZ$200,306,FALSE))=TRUE,"",IF(VLOOKUP($A134,parlvotes_lh!$A$11:$ZZ$200,306,FALSE)=0,"",VLOOKUP($A134,parlvotes_lh!$A$11:$ZZ$200,306,FALSE)))</f>
        <v/>
      </c>
      <c r="Z134" s="170" t="str">
        <f>IF(ISERROR(VLOOKUP($A134,parlvotes_lh!$A$11:$ZZ$200,326,FALSE))=TRUE,"",IF(VLOOKUP($A134,parlvotes_lh!$A$11:$ZZ$200,326,FALSE)=0,"",VLOOKUP($A134,parlvotes_lh!$A$11:$ZZ$200,326,FALSE)))</f>
        <v/>
      </c>
      <c r="AA134" s="170" t="str">
        <f>IF(ISERROR(VLOOKUP($A134,parlvotes_lh!$A$11:$ZZ$200,346,FALSE))=TRUE,"",IF(VLOOKUP($A134,parlvotes_lh!$A$11:$ZZ$200,346,FALSE)=0,"",VLOOKUP($A134,parlvotes_lh!$A$11:$ZZ$200,346,FALSE)))</f>
        <v/>
      </c>
      <c r="AB134" s="170" t="str">
        <f>IF(ISERROR(VLOOKUP($A134,parlvotes_lh!$A$11:$ZZ$200,366,FALSE))=TRUE,"",IF(VLOOKUP($A134,parlvotes_lh!$A$11:$ZZ$200,366,FALSE)=0,"",VLOOKUP($A134,parlvotes_lh!$A$11:$ZZ$200,366,FALSE)))</f>
        <v/>
      </c>
      <c r="AC134" s="170" t="str">
        <f>IF(ISERROR(VLOOKUP($A134,parlvotes_lh!$A$11:$ZZ$200,386,FALSE))=TRUE,"",IF(VLOOKUP($A134,parlvotes_lh!$A$11:$ZZ$200,386,FALSE)=0,"",VLOOKUP($A134,parlvotes_lh!$A$11:$ZZ$200,386,FALSE)))</f>
        <v/>
      </c>
    </row>
    <row r="135" spans="1:29" ht="13.5" customHeight="1">
      <c r="A135" s="164"/>
      <c r="B135" s="95" t="str">
        <f>IF(A135="","",MID(info_weblinks!$C$3,32,3))</f>
        <v/>
      </c>
      <c r="C135" s="95" t="str">
        <f>IF(info_parties!G135="","",info_parties!G135)</f>
        <v/>
      </c>
      <c r="D135" s="95" t="str">
        <f>IF(info_parties!K135="","",info_parties!K135)</f>
        <v/>
      </c>
      <c r="E135" s="95" t="str">
        <f>IF(info_parties!H135="","",info_parties!H135)</f>
        <v/>
      </c>
      <c r="F135" s="165" t="str">
        <f t="shared" si="8"/>
        <v/>
      </c>
      <c r="G135" s="166" t="str">
        <f t="shared" si="9"/>
        <v/>
      </c>
      <c r="H135" s="167" t="str">
        <f t="shared" si="10"/>
        <v/>
      </c>
      <c r="I135" s="168" t="str">
        <f t="shared" si="11"/>
        <v/>
      </c>
      <c r="J135" s="169" t="str">
        <f>IF(ISERROR(VLOOKUP($A135,parlvotes_lh!$A$11:$ZZ$200,6,FALSE))=TRUE,"",IF(VLOOKUP($A135,parlvotes_lh!$A$11:$ZZ$200,6,FALSE)=0,"",VLOOKUP($A135,parlvotes_lh!$A$11:$ZZ$200,6,FALSE)))</f>
        <v/>
      </c>
      <c r="K135" s="169" t="str">
        <f>IF(ISERROR(VLOOKUP($A135,parlvotes_lh!$A$11:$ZZ$200,26,FALSE))=TRUE,"",IF(VLOOKUP($A135,parlvotes_lh!$A$11:$ZZ$200,26,FALSE)=0,"",VLOOKUP($A135,parlvotes_lh!$A$11:$ZZ$200,26,FALSE)))</f>
        <v/>
      </c>
      <c r="L135" s="169" t="str">
        <f>IF(ISERROR(VLOOKUP($A135,parlvotes_lh!$A$11:$ZZ$200,46,FALSE))=TRUE,"",IF(VLOOKUP($A135,parlvotes_lh!$A$11:$ZZ$200,46,FALSE)=0,"",VLOOKUP($A135,parlvotes_lh!$A$11:$ZZ$200,46,FALSE)))</f>
        <v/>
      </c>
      <c r="M135" s="169" t="str">
        <f>IF(ISERROR(VLOOKUP($A135,parlvotes_lh!$A$11:$ZZ$200,66,FALSE))=TRUE,"",IF(VLOOKUP($A135,parlvotes_lh!$A$11:$ZZ$200,66,FALSE)=0,"",VLOOKUP($A135,parlvotes_lh!$A$11:$ZZ$200,66,FALSE)))</f>
        <v/>
      </c>
      <c r="N135" s="169" t="str">
        <f>IF(ISERROR(VLOOKUP($A135,parlvotes_lh!$A$11:$ZZ$200,86,FALSE))=TRUE,"",IF(VLOOKUP($A135,parlvotes_lh!$A$11:$ZZ$200,86,FALSE)=0,"",VLOOKUP($A135,parlvotes_lh!$A$11:$ZZ$200,86,FALSE)))</f>
        <v/>
      </c>
      <c r="O135" s="169" t="str">
        <f>IF(ISERROR(VLOOKUP($A135,parlvotes_lh!$A$11:$ZZ$200,106,FALSE))=TRUE,"",IF(VLOOKUP($A135,parlvotes_lh!$A$11:$ZZ$200,106,FALSE)=0,"",VLOOKUP($A135,parlvotes_lh!$A$11:$ZZ$200,106,FALSE)))</f>
        <v/>
      </c>
      <c r="P135" s="169" t="str">
        <f>IF(ISERROR(VLOOKUP($A135,parlvotes_lh!$A$11:$ZZ$200,126,FALSE))=TRUE,"",IF(VLOOKUP($A135,parlvotes_lh!$A$11:$ZZ$200,126,FALSE)=0,"",VLOOKUP($A135,parlvotes_lh!$A$11:$ZZ$200,126,FALSE)))</f>
        <v/>
      </c>
      <c r="Q135" s="170" t="str">
        <f>IF(ISERROR(VLOOKUP($A135,parlvotes_lh!$A$11:$ZZ$200,146,FALSE))=TRUE,"",IF(VLOOKUP($A135,parlvotes_lh!$A$11:$ZZ$200,146,FALSE)=0,"",VLOOKUP($A135,parlvotes_lh!$A$11:$ZZ$200,146,FALSE)))</f>
        <v/>
      </c>
      <c r="R135" s="170" t="str">
        <f>IF(ISERROR(VLOOKUP($A135,parlvotes_lh!$A$11:$ZZ$200,166,FALSE))=TRUE,"",IF(VLOOKUP($A135,parlvotes_lh!$A$11:$ZZ$200,166,FALSE)=0,"",VLOOKUP($A135,parlvotes_lh!$A$11:$ZZ$200,166,FALSE)))</f>
        <v/>
      </c>
      <c r="S135" s="170" t="str">
        <f>IF(ISERROR(VLOOKUP($A135,parlvotes_lh!$A$11:$ZZ$200,186,FALSE))=TRUE,"",IF(VLOOKUP($A135,parlvotes_lh!$A$11:$ZZ$200,186,FALSE)=0,"",VLOOKUP($A135,parlvotes_lh!$A$11:$ZZ$200,186,FALSE)))</f>
        <v/>
      </c>
      <c r="T135" s="170" t="str">
        <f>IF(ISERROR(VLOOKUP($A135,parlvotes_lh!$A$11:$ZZ$200,206,FALSE))=TRUE,"",IF(VLOOKUP($A135,parlvotes_lh!$A$11:$ZZ$200,206,FALSE)=0,"",VLOOKUP($A135,parlvotes_lh!$A$11:$ZZ$200,206,FALSE)))</f>
        <v/>
      </c>
      <c r="U135" s="170" t="str">
        <f>IF(ISERROR(VLOOKUP($A135,parlvotes_lh!$A$11:$ZZ$200,226,FALSE))=TRUE,"",IF(VLOOKUP($A135,parlvotes_lh!$A$11:$ZZ$200,226,FALSE)=0,"",VLOOKUP($A135,parlvotes_lh!$A$11:$ZZ$200,226,FALSE)))</f>
        <v/>
      </c>
      <c r="V135" s="170" t="str">
        <f>IF(ISERROR(VLOOKUP($A135,parlvotes_lh!$A$11:$ZZ$200,246,FALSE))=TRUE,"",IF(VLOOKUP($A135,parlvotes_lh!$A$11:$ZZ$200,246,FALSE)=0,"",VLOOKUP($A135,parlvotes_lh!$A$11:$ZZ$200,246,FALSE)))</f>
        <v/>
      </c>
      <c r="W135" s="170" t="str">
        <f>IF(ISERROR(VLOOKUP($A135,parlvotes_lh!$A$11:$ZZ$200,266,FALSE))=TRUE,"",IF(VLOOKUP($A135,parlvotes_lh!$A$11:$ZZ$200,266,FALSE)=0,"",VLOOKUP($A135,parlvotes_lh!$A$11:$ZZ$200,266,FALSE)))</f>
        <v/>
      </c>
      <c r="X135" s="170" t="str">
        <f>IF(ISERROR(VLOOKUP($A135,parlvotes_lh!$A$11:$ZZ$200,286,FALSE))=TRUE,"",IF(VLOOKUP($A135,parlvotes_lh!$A$11:$ZZ$200,286,FALSE)=0,"",VLOOKUP($A135,parlvotes_lh!$A$11:$ZZ$200,286,FALSE)))</f>
        <v/>
      </c>
      <c r="Y135" s="170" t="str">
        <f>IF(ISERROR(VLOOKUP($A135,parlvotes_lh!$A$11:$ZZ$200,306,FALSE))=TRUE,"",IF(VLOOKUP($A135,parlvotes_lh!$A$11:$ZZ$200,306,FALSE)=0,"",VLOOKUP($A135,parlvotes_lh!$A$11:$ZZ$200,306,FALSE)))</f>
        <v/>
      </c>
      <c r="Z135" s="170" t="str">
        <f>IF(ISERROR(VLOOKUP($A135,parlvotes_lh!$A$11:$ZZ$200,326,FALSE))=TRUE,"",IF(VLOOKUP($A135,parlvotes_lh!$A$11:$ZZ$200,326,FALSE)=0,"",VLOOKUP($A135,parlvotes_lh!$A$11:$ZZ$200,326,FALSE)))</f>
        <v/>
      </c>
      <c r="AA135" s="170" t="str">
        <f>IF(ISERROR(VLOOKUP($A135,parlvotes_lh!$A$11:$ZZ$200,346,FALSE))=TRUE,"",IF(VLOOKUP($A135,parlvotes_lh!$A$11:$ZZ$200,346,FALSE)=0,"",VLOOKUP($A135,parlvotes_lh!$A$11:$ZZ$200,346,FALSE)))</f>
        <v/>
      </c>
      <c r="AB135" s="170" t="str">
        <f>IF(ISERROR(VLOOKUP($A135,parlvotes_lh!$A$11:$ZZ$200,366,FALSE))=TRUE,"",IF(VLOOKUP($A135,parlvotes_lh!$A$11:$ZZ$200,366,FALSE)=0,"",VLOOKUP($A135,parlvotes_lh!$A$11:$ZZ$200,366,FALSE)))</f>
        <v/>
      </c>
      <c r="AC135" s="170" t="str">
        <f>IF(ISERROR(VLOOKUP($A135,parlvotes_lh!$A$11:$ZZ$200,386,FALSE))=TRUE,"",IF(VLOOKUP($A135,parlvotes_lh!$A$11:$ZZ$200,386,FALSE)=0,"",VLOOKUP($A135,parlvotes_lh!$A$11:$ZZ$200,386,FALSE)))</f>
        <v/>
      </c>
    </row>
    <row r="136" spans="1:29" ht="13.5" customHeight="1">
      <c r="A136" s="164"/>
      <c r="B136" s="95" t="str">
        <f>IF(A136="","",MID(info_weblinks!$C$3,32,3))</f>
        <v/>
      </c>
      <c r="C136" s="95" t="str">
        <f>IF(info_parties!G136="","",info_parties!G136)</f>
        <v/>
      </c>
      <c r="D136" s="95" t="str">
        <f>IF(info_parties!K136="","",info_parties!K136)</f>
        <v/>
      </c>
      <c r="E136" s="95" t="str">
        <f>IF(info_parties!H136="","",info_parties!H136)</f>
        <v/>
      </c>
      <c r="F136" s="165" t="str">
        <f t="shared" si="8"/>
        <v/>
      </c>
      <c r="G136" s="166" t="str">
        <f t="shared" si="9"/>
        <v/>
      </c>
      <c r="H136" s="167" t="str">
        <f t="shared" si="10"/>
        <v/>
      </c>
      <c r="I136" s="168" t="str">
        <f t="shared" si="11"/>
        <v/>
      </c>
      <c r="J136" s="169" t="str">
        <f>IF(ISERROR(VLOOKUP($A136,parlvotes_lh!$A$11:$ZZ$200,6,FALSE))=TRUE,"",IF(VLOOKUP($A136,parlvotes_lh!$A$11:$ZZ$200,6,FALSE)=0,"",VLOOKUP($A136,parlvotes_lh!$A$11:$ZZ$200,6,FALSE)))</f>
        <v/>
      </c>
      <c r="K136" s="169" t="str">
        <f>IF(ISERROR(VLOOKUP($A136,parlvotes_lh!$A$11:$ZZ$200,26,FALSE))=TRUE,"",IF(VLOOKUP($A136,parlvotes_lh!$A$11:$ZZ$200,26,FALSE)=0,"",VLOOKUP($A136,parlvotes_lh!$A$11:$ZZ$200,26,FALSE)))</f>
        <v/>
      </c>
      <c r="L136" s="169" t="str">
        <f>IF(ISERROR(VLOOKUP($A136,parlvotes_lh!$A$11:$ZZ$200,46,FALSE))=TRUE,"",IF(VLOOKUP($A136,parlvotes_lh!$A$11:$ZZ$200,46,FALSE)=0,"",VLOOKUP($A136,parlvotes_lh!$A$11:$ZZ$200,46,FALSE)))</f>
        <v/>
      </c>
      <c r="M136" s="169" t="str">
        <f>IF(ISERROR(VLOOKUP($A136,parlvotes_lh!$A$11:$ZZ$200,66,FALSE))=TRUE,"",IF(VLOOKUP($A136,parlvotes_lh!$A$11:$ZZ$200,66,FALSE)=0,"",VLOOKUP($A136,parlvotes_lh!$A$11:$ZZ$200,66,FALSE)))</f>
        <v/>
      </c>
      <c r="N136" s="169" t="str">
        <f>IF(ISERROR(VLOOKUP($A136,parlvotes_lh!$A$11:$ZZ$200,86,FALSE))=TRUE,"",IF(VLOOKUP($A136,parlvotes_lh!$A$11:$ZZ$200,86,FALSE)=0,"",VLOOKUP($A136,parlvotes_lh!$A$11:$ZZ$200,86,FALSE)))</f>
        <v/>
      </c>
      <c r="O136" s="169" t="str">
        <f>IF(ISERROR(VLOOKUP($A136,parlvotes_lh!$A$11:$ZZ$200,106,FALSE))=TRUE,"",IF(VLOOKUP($A136,parlvotes_lh!$A$11:$ZZ$200,106,FALSE)=0,"",VLOOKUP($A136,parlvotes_lh!$A$11:$ZZ$200,106,FALSE)))</f>
        <v/>
      </c>
      <c r="P136" s="169" t="str">
        <f>IF(ISERROR(VLOOKUP($A136,parlvotes_lh!$A$11:$ZZ$200,126,FALSE))=TRUE,"",IF(VLOOKUP($A136,parlvotes_lh!$A$11:$ZZ$200,126,FALSE)=0,"",VLOOKUP($A136,parlvotes_lh!$A$11:$ZZ$200,126,FALSE)))</f>
        <v/>
      </c>
      <c r="Q136" s="170" t="str">
        <f>IF(ISERROR(VLOOKUP($A136,parlvotes_lh!$A$11:$ZZ$200,146,FALSE))=TRUE,"",IF(VLOOKUP($A136,parlvotes_lh!$A$11:$ZZ$200,146,FALSE)=0,"",VLOOKUP($A136,parlvotes_lh!$A$11:$ZZ$200,146,FALSE)))</f>
        <v/>
      </c>
      <c r="R136" s="170" t="str">
        <f>IF(ISERROR(VLOOKUP($A136,parlvotes_lh!$A$11:$ZZ$200,166,FALSE))=TRUE,"",IF(VLOOKUP($A136,parlvotes_lh!$A$11:$ZZ$200,166,FALSE)=0,"",VLOOKUP($A136,parlvotes_lh!$A$11:$ZZ$200,166,FALSE)))</f>
        <v/>
      </c>
      <c r="S136" s="170" t="str">
        <f>IF(ISERROR(VLOOKUP($A136,parlvotes_lh!$A$11:$ZZ$200,186,FALSE))=TRUE,"",IF(VLOOKUP($A136,parlvotes_lh!$A$11:$ZZ$200,186,FALSE)=0,"",VLOOKUP($A136,parlvotes_lh!$A$11:$ZZ$200,186,FALSE)))</f>
        <v/>
      </c>
      <c r="T136" s="170" t="str">
        <f>IF(ISERROR(VLOOKUP($A136,parlvotes_lh!$A$11:$ZZ$200,206,FALSE))=TRUE,"",IF(VLOOKUP($A136,parlvotes_lh!$A$11:$ZZ$200,206,FALSE)=0,"",VLOOKUP($A136,parlvotes_lh!$A$11:$ZZ$200,206,FALSE)))</f>
        <v/>
      </c>
      <c r="U136" s="170" t="str">
        <f>IF(ISERROR(VLOOKUP($A136,parlvotes_lh!$A$11:$ZZ$200,226,FALSE))=TRUE,"",IF(VLOOKUP($A136,parlvotes_lh!$A$11:$ZZ$200,226,FALSE)=0,"",VLOOKUP($A136,parlvotes_lh!$A$11:$ZZ$200,226,FALSE)))</f>
        <v/>
      </c>
      <c r="V136" s="170" t="str">
        <f>IF(ISERROR(VLOOKUP($A136,parlvotes_lh!$A$11:$ZZ$200,246,FALSE))=TRUE,"",IF(VLOOKUP($A136,parlvotes_lh!$A$11:$ZZ$200,246,FALSE)=0,"",VLOOKUP($A136,parlvotes_lh!$A$11:$ZZ$200,246,FALSE)))</f>
        <v/>
      </c>
      <c r="W136" s="170" t="str">
        <f>IF(ISERROR(VLOOKUP($A136,parlvotes_lh!$A$11:$ZZ$200,266,FALSE))=TRUE,"",IF(VLOOKUP($A136,parlvotes_lh!$A$11:$ZZ$200,266,FALSE)=0,"",VLOOKUP($A136,parlvotes_lh!$A$11:$ZZ$200,266,FALSE)))</f>
        <v/>
      </c>
      <c r="X136" s="170" t="str">
        <f>IF(ISERROR(VLOOKUP($A136,parlvotes_lh!$A$11:$ZZ$200,286,FALSE))=TRUE,"",IF(VLOOKUP($A136,parlvotes_lh!$A$11:$ZZ$200,286,FALSE)=0,"",VLOOKUP($A136,parlvotes_lh!$A$11:$ZZ$200,286,FALSE)))</f>
        <v/>
      </c>
      <c r="Y136" s="170" t="str">
        <f>IF(ISERROR(VLOOKUP($A136,parlvotes_lh!$A$11:$ZZ$200,306,FALSE))=TRUE,"",IF(VLOOKUP($A136,parlvotes_lh!$A$11:$ZZ$200,306,FALSE)=0,"",VLOOKUP($A136,parlvotes_lh!$A$11:$ZZ$200,306,FALSE)))</f>
        <v/>
      </c>
      <c r="Z136" s="170" t="str">
        <f>IF(ISERROR(VLOOKUP($A136,parlvotes_lh!$A$11:$ZZ$200,326,FALSE))=TRUE,"",IF(VLOOKUP($A136,parlvotes_lh!$A$11:$ZZ$200,326,FALSE)=0,"",VLOOKUP($A136,parlvotes_lh!$A$11:$ZZ$200,326,FALSE)))</f>
        <v/>
      </c>
      <c r="AA136" s="170" t="str">
        <f>IF(ISERROR(VLOOKUP($A136,parlvotes_lh!$A$11:$ZZ$200,346,FALSE))=TRUE,"",IF(VLOOKUP($A136,parlvotes_lh!$A$11:$ZZ$200,346,FALSE)=0,"",VLOOKUP($A136,parlvotes_lh!$A$11:$ZZ$200,346,FALSE)))</f>
        <v/>
      </c>
      <c r="AB136" s="170" t="str">
        <f>IF(ISERROR(VLOOKUP($A136,parlvotes_lh!$A$11:$ZZ$200,366,FALSE))=TRUE,"",IF(VLOOKUP($A136,parlvotes_lh!$A$11:$ZZ$200,366,FALSE)=0,"",VLOOKUP($A136,parlvotes_lh!$A$11:$ZZ$200,366,FALSE)))</f>
        <v/>
      </c>
      <c r="AC136" s="170" t="str">
        <f>IF(ISERROR(VLOOKUP($A136,parlvotes_lh!$A$11:$ZZ$200,386,FALSE))=TRUE,"",IF(VLOOKUP($A136,parlvotes_lh!$A$11:$ZZ$200,386,FALSE)=0,"",VLOOKUP($A136,parlvotes_lh!$A$11:$ZZ$200,386,FALSE)))</f>
        <v/>
      </c>
    </row>
    <row r="137" spans="1:29" ht="13.5" customHeight="1">
      <c r="A137" s="164"/>
      <c r="B137" s="95" t="str">
        <f>IF(A137="","",MID(info_weblinks!$C$3,32,3))</f>
        <v/>
      </c>
      <c r="C137" s="95" t="str">
        <f>IF(info_parties!G137="","",info_parties!G137)</f>
        <v/>
      </c>
      <c r="D137" s="95" t="str">
        <f>IF(info_parties!K137="","",info_parties!K137)</f>
        <v/>
      </c>
      <c r="E137" s="95" t="str">
        <f>IF(info_parties!H137="","",info_parties!H137)</f>
        <v/>
      </c>
      <c r="F137" s="165" t="str">
        <f t="shared" si="8"/>
        <v/>
      </c>
      <c r="G137" s="166" t="str">
        <f t="shared" si="9"/>
        <v/>
      </c>
      <c r="H137" s="167" t="str">
        <f t="shared" si="10"/>
        <v/>
      </c>
      <c r="I137" s="168" t="str">
        <f t="shared" si="11"/>
        <v/>
      </c>
      <c r="J137" s="169" t="str">
        <f>IF(ISERROR(VLOOKUP($A137,parlvotes_lh!$A$11:$ZZ$200,6,FALSE))=TRUE,"",IF(VLOOKUP($A137,parlvotes_lh!$A$11:$ZZ$200,6,FALSE)=0,"",VLOOKUP($A137,parlvotes_lh!$A$11:$ZZ$200,6,FALSE)))</f>
        <v/>
      </c>
      <c r="K137" s="169" t="str">
        <f>IF(ISERROR(VLOOKUP($A137,parlvotes_lh!$A$11:$ZZ$200,26,FALSE))=TRUE,"",IF(VLOOKUP($A137,parlvotes_lh!$A$11:$ZZ$200,26,FALSE)=0,"",VLOOKUP($A137,parlvotes_lh!$A$11:$ZZ$200,26,FALSE)))</f>
        <v/>
      </c>
      <c r="L137" s="169" t="str">
        <f>IF(ISERROR(VLOOKUP($A137,parlvotes_lh!$A$11:$ZZ$200,46,FALSE))=TRUE,"",IF(VLOOKUP($A137,parlvotes_lh!$A$11:$ZZ$200,46,FALSE)=0,"",VLOOKUP($A137,parlvotes_lh!$A$11:$ZZ$200,46,FALSE)))</f>
        <v/>
      </c>
      <c r="M137" s="169" t="str">
        <f>IF(ISERROR(VLOOKUP($A137,parlvotes_lh!$A$11:$ZZ$200,66,FALSE))=TRUE,"",IF(VLOOKUP($A137,parlvotes_lh!$A$11:$ZZ$200,66,FALSE)=0,"",VLOOKUP($A137,parlvotes_lh!$A$11:$ZZ$200,66,FALSE)))</f>
        <v/>
      </c>
      <c r="N137" s="169" t="str">
        <f>IF(ISERROR(VLOOKUP($A137,parlvotes_lh!$A$11:$ZZ$200,86,FALSE))=TRUE,"",IF(VLOOKUP($A137,parlvotes_lh!$A$11:$ZZ$200,86,FALSE)=0,"",VLOOKUP($A137,parlvotes_lh!$A$11:$ZZ$200,86,FALSE)))</f>
        <v/>
      </c>
      <c r="O137" s="169" t="str">
        <f>IF(ISERROR(VLOOKUP($A137,parlvotes_lh!$A$11:$ZZ$200,106,FALSE))=TRUE,"",IF(VLOOKUP($A137,parlvotes_lh!$A$11:$ZZ$200,106,FALSE)=0,"",VLOOKUP($A137,parlvotes_lh!$A$11:$ZZ$200,106,FALSE)))</f>
        <v/>
      </c>
      <c r="P137" s="169" t="str">
        <f>IF(ISERROR(VLOOKUP($A137,parlvotes_lh!$A$11:$ZZ$200,126,FALSE))=TRUE,"",IF(VLOOKUP($A137,parlvotes_lh!$A$11:$ZZ$200,126,FALSE)=0,"",VLOOKUP($A137,parlvotes_lh!$A$11:$ZZ$200,126,FALSE)))</f>
        <v/>
      </c>
      <c r="Q137" s="170" t="str">
        <f>IF(ISERROR(VLOOKUP($A137,parlvotes_lh!$A$11:$ZZ$200,146,FALSE))=TRUE,"",IF(VLOOKUP($A137,parlvotes_lh!$A$11:$ZZ$200,146,FALSE)=0,"",VLOOKUP($A137,parlvotes_lh!$A$11:$ZZ$200,146,FALSE)))</f>
        <v/>
      </c>
      <c r="R137" s="170" t="str">
        <f>IF(ISERROR(VLOOKUP($A137,parlvotes_lh!$A$11:$ZZ$200,166,FALSE))=TRUE,"",IF(VLOOKUP($A137,parlvotes_lh!$A$11:$ZZ$200,166,FALSE)=0,"",VLOOKUP($A137,parlvotes_lh!$A$11:$ZZ$200,166,FALSE)))</f>
        <v/>
      </c>
      <c r="S137" s="170" t="str">
        <f>IF(ISERROR(VLOOKUP($A137,parlvotes_lh!$A$11:$ZZ$200,186,FALSE))=TRUE,"",IF(VLOOKUP($A137,parlvotes_lh!$A$11:$ZZ$200,186,FALSE)=0,"",VLOOKUP($A137,parlvotes_lh!$A$11:$ZZ$200,186,FALSE)))</f>
        <v/>
      </c>
      <c r="T137" s="170" t="str">
        <f>IF(ISERROR(VLOOKUP($A137,parlvotes_lh!$A$11:$ZZ$200,206,FALSE))=TRUE,"",IF(VLOOKUP($A137,parlvotes_lh!$A$11:$ZZ$200,206,FALSE)=0,"",VLOOKUP($A137,parlvotes_lh!$A$11:$ZZ$200,206,FALSE)))</f>
        <v/>
      </c>
      <c r="U137" s="170" t="str">
        <f>IF(ISERROR(VLOOKUP($A137,parlvotes_lh!$A$11:$ZZ$200,226,FALSE))=TRUE,"",IF(VLOOKUP($A137,parlvotes_lh!$A$11:$ZZ$200,226,FALSE)=0,"",VLOOKUP($A137,parlvotes_lh!$A$11:$ZZ$200,226,FALSE)))</f>
        <v/>
      </c>
      <c r="V137" s="170" t="str">
        <f>IF(ISERROR(VLOOKUP($A137,parlvotes_lh!$A$11:$ZZ$200,246,FALSE))=TRUE,"",IF(VLOOKUP($A137,parlvotes_lh!$A$11:$ZZ$200,246,FALSE)=0,"",VLOOKUP($A137,parlvotes_lh!$A$11:$ZZ$200,246,FALSE)))</f>
        <v/>
      </c>
      <c r="W137" s="170" t="str">
        <f>IF(ISERROR(VLOOKUP($A137,parlvotes_lh!$A$11:$ZZ$200,266,FALSE))=TRUE,"",IF(VLOOKUP($A137,parlvotes_lh!$A$11:$ZZ$200,266,FALSE)=0,"",VLOOKUP($A137,parlvotes_lh!$A$11:$ZZ$200,266,FALSE)))</f>
        <v/>
      </c>
      <c r="X137" s="170" t="str">
        <f>IF(ISERROR(VLOOKUP($A137,parlvotes_lh!$A$11:$ZZ$200,286,FALSE))=TRUE,"",IF(VLOOKUP($A137,parlvotes_lh!$A$11:$ZZ$200,286,FALSE)=0,"",VLOOKUP($A137,parlvotes_lh!$A$11:$ZZ$200,286,FALSE)))</f>
        <v/>
      </c>
      <c r="Y137" s="170" t="str">
        <f>IF(ISERROR(VLOOKUP($A137,parlvotes_lh!$A$11:$ZZ$200,306,FALSE))=TRUE,"",IF(VLOOKUP($A137,parlvotes_lh!$A$11:$ZZ$200,306,FALSE)=0,"",VLOOKUP($A137,parlvotes_lh!$A$11:$ZZ$200,306,FALSE)))</f>
        <v/>
      </c>
      <c r="Z137" s="170" t="str">
        <f>IF(ISERROR(VLOOKUP($A137,parlvotes_lh!$A$11:$ZZ$200,326,FALSE))=TRUE,"",IF(VLOOKUP($A137,parlvotes_lh!$A$11:$ZZ$200,326,FALSE)=0,"",VLOOKUP($A137,parlvotes_lh!$A$11:$ZZ$200,326,FALSE)))</f>
        <v/>
      </c>
      <c r="AA137" s="170" t="str">
        <f>IF(ISERROR(VLOOKUP($A137,parlvotes_lh!$A$11:$ZZ$200,346,FALSE))=TRUE,"",IF(VLOOKUP($A137,parlvotes_lh!$A$11:$ZZ$200,346,FALSE)=0,"",VLOOKUP($A137,parlvotes_lh!$A$11:$ZZ$200,346,FALSE)))</f>
        <v/>
      </c>
      <c r="AB137" s="170" t="str">
        <f>IF(ISERROR(VLOOKUP($A137,parlvotes_lh!$A$11:$ZZ$200,366,FALSE))=TRUE,"",IF(VLOOKUP($A137,parlvotes_lh!$A$11:$ZZ$200,366,FALSE)=0,"",VLOOKUP($A137,parlvotes_lh!$A$11:$ZZ$200,366,FALSE)))</f>
        <v/>
      </c>
      <c r="AC137" s="170" t="str">
        <f>IF(ISERROR(VLOOKUP($A137,parlvotes_lh!$A$11:$ZZ$200,386,FALSE))=TRUE,"",IF(VLOOKUP($A137,parlvotes_lh!$A$11:$ZZ$200,386,FALSE)=0,"",VLOOKUP($A137,parlvotes_lh!$A$11:$ZZ$200,386,FALSE)))</f>
        <v/>
      </c>
    </row>
    <row r="138" spans="1:29" ht="13.5" customHeight="1">
      <c r="A138" s="164"/>
      <c r="B138" s="95" t="str">
        <f>IF(A138="","",MID(info_weblinks!$C$3,32,3))</f>
        <v/>
      </c>
      <c r="C138" s="95" t="str">
        <f>IF(info_parties!G138="","",info_parties!G138)</f>
        <v/>
      </c>
      <c r="D138" s="95" t="str">
        <f>IF(info_parties!K138="","",info_parties!K138)</f>
        <v/>
      </c>
      <c r="E138" s="95" t="str">
        <f>IF(info_parties!H138="","",info_parties!H138)</f>
        <v/>
      </c>
      <c r="F138" s="165" t="str">
        <f t="shared" si="8"/>
        <v/>
      </c>
      <c r="G138" s="166" t="str">
        <f t="shared" si="9"/>
        <v/>
      </c>
      <c r="H138" s="167" t="str">
        <f t="shared" si="10"/>
        <v/>
      </c>
      <c r="I138" s="168" t="str">
        <f t="shared" si="11"/>
        <v/>
      </c>
      <c r="J138" s="169" t="str">
        <f>IF(ISERROR(VLOOKUP($A138,parlvotes_lh!$A$11:$ZZ$200,6,FALSE))=TRUE,"",IF(VLOOKUP($A138,parlvotes_lh!$A$11:$ZZ$200,6,FALSE)=0,"",VLOOKUP($A138,parlvotes_lh!$A$11:$ZZ$200,6,FALSE)))</f>
        <v/>
      </c>
      <c r="K138" s="169" t="str">
        <f>IF(ISERROR(VLOOKUP($A138,parlvotes_lh!$A$11:$ZZ$200,26,FALSE))=TRUE,"",IF(VLOOKUP($A138,parlvotes_lh!$A$11:$ZZ$200,26,FALSE)=0,"",VLOOKUP($A138,parlvotes_lh!$A$11:$ZZ$200,26,FALSE)))</f>
        <v/>
      </c>
      <c r="L138" s="169" t="str">
        <f>IF(ISERROR(VLOOKUP($A138,parlvotes_lh!$A$11:$ZZ$200,46,FALSE))=TRUE,"",IF(VLOOKUP($A138,parlvotes_lh!$A$11:$ZZ$200,46,FALSE)=0,"",VLOOKUP($A138,parlvotes_lh!$A$11:$ZZ$200,46,FALSE)))</f>
        <v/>
      </c>
      <c r="M138" s="169" t="str">
        <f>IF(ISERROR(VLOOKUP($A138,parlvotes_lh!$A$11:$ZZ$200,66,FALSE))=TRUE,"",IF(VLOOKUP($A138,parlvotes_lh!$A$11:$ZZ$200,66,FALSE)=0,"",VLOOKUP($A138,parlvotes_lh!$A$11:$ZZ$200,66,FALSE)))</f>
        <v/>
      </c>
      <c r="N138" s="169" t="str">
        <f>IF(ISERROR(VLOOKUP($A138,parlvotes_lh!$A$11:$ZZ$200,86,FALSE))=TRUE,"",IF(VLOOKUP($A138,parlvotes_lh!$A$11:$ZZ$200,86,FALSE)=0,"",VLOOKUP($A138,parlvotes_lh!$A$11:$ZZ$200,86,FALSE)))</f>
        <v/>
      </c>
      <c r="O138" s="169" t="str">
        <f>IF(ISERROR(VLOOKUP($A138,parlvotes_lh!$A$11:$ZZ$200,106,FALSE))=TRUE,"",IF(VLOOKUP($A138,parlvotes_lh!$A$11:$ZZ$200,106,FALSE)=0,"",VLOOKUP($A138,parlvotes_lh!$A$11:$ZZ$200,106,FALSE)))</f>
        <v/>
      </c>
      <c r="P138" s="169" t="str">
        <f>IF(ISERROR(VLOOKUP($A138,parlvotes_lh!$A$11:$ZZ$200,126,FALSE))=TRUE,"",IF(VLOOKUP($A138,parlvotes_lh!$A$11:$ZZ$200,126,FALSE)=0,"",VLOOKUP($A138,parlvotes_lh!$A$11:$ZZ$200,126,FALSE)))</f>
        <v/>
      </c>
      <c r="Q138" s="170" t="str">
        <f>IF(ISERROR(VLOOKUP($A138,parlvotes_lh!$A$11:$ZZ$200,146,FALSE))=TRUE,"",IF(VLOOKUP($A138,parlvotes_lh!$A$11:$ZZ$200,146,FALSE)=0,"",VLOOKUP($A138,parlvotes_lh!$A$11:$ZZ$200,146,FALSE)))</f>
        <v/>
      </c>
      <c r="R138" s="170" t="str">
        <f>IF(ISERROR(VLOOKUP($A138,parlvotes_lh!$A$11:$ZZ$200,166,FALSE))=TRUE,"",IF(VLOOKUP($A138,parlvotes_lh!$A$11:$ZZ$200,166,FALSE)=0,"",VLOOKUP($A138,parlvotes_lh!$A$11:$ZZ$200,166,FALSE)))</f>
        <v/>
      </c>
      <c r="S138" s="170" t="str">
        <f>IF(ISERROR(VLOOKUP($A138,parlvotes_lh!$A$11:$ZZ$200,186,FALSE))=TRUE,"",IF(VLOOKUP($A138,parlvotes_lh!$A$11:$ZZ$200,186,FALSE)=0,"",VLOOKUP($A138,parlvotes_lh!$A$11:$ZZ$200,186,FALSE)))</f>
        <v/>
      </c>
      <c r="T138" s="170" t="str">
        <f>IF(ISERROR(VLOOKUP($A138,parlvotes_lh!$A$11:$ZZ$200,206,FALSE))=TRUE,"",IF(VLOOKUP($A138,parlvotes_lh!$A$11:$ZZ$200,206,FALSE)=0,"",VLOOKUP($A138,parlvotes_lh!$A$11:$ZZ$200,206,FALSE)))</f>
        <v/>
      </c>
      <c r="U138" s="170" t="str">
        <f>IF(ISERROR(VLOOKUP($A138,parlvotes_lh!$A$11:$ZZ$200,226,FALSE))=TRUE,"",IF(VLOOKUP($A138,parlvotes_lh!$A$11:$ZZ$200,226,FALSE)=0,"",VLOOKUP($A138,parlvotes_lh!$A$11:$ZZ$200,226,FALSE)))</f>
        <v/>
      </c>
      <c r="V138" s="170" t="str">
        <f>IF(ISERROR(VLOOKUP($A138,parlvotes_lh!$A$11:$ZZ$200,246,FALSE))=TRUE,"",IF(VLOOKUP($A138,parlvotes_lh!$A$11:$ZZ$200,246,FALSE)=0,"",VLOOKUP($A138,parlvotes_lh!$A$11:$ZZ$200,246,FALSE)))</f>
        <v/>
      </c>
      <c r="W138" s="170" t="str">
        <f>IF(ISERROR(VLOOKUP($A138,parlvotes_lh!$A$11:$ZZ$200,266,FALSE))=TRUE,"",IF(VLOOKUP($A138,parlvotes_lh!$A$11:$ZZ$200,266,FALSE)=0,"",VLOOKUP($A138,parlvotes_lh!$A$11:$ZZ$200,266,FALSE)))</f>
        <v/>
      </c>
      <c r="X138" s="170" t="str">
        <f>IF(ISERROR(VLOOKUP($A138,parlvotes_lh!$A$11:$ZZ$200,286,FALSE))=TRUE,"",IF(VLOOKUP($A138,parlvotes_lh!$A$11:$ZZ$200,286,FALSE)=0,"",VLOOKUP($A138,parlvotes_lh!$A$11:$ZZ$200,286,FALSE)))</f>
        <v/>
      </c>
      <c r="Y138" s="170" t="str">
        <f>IF(ISERROR(VLOOKUP($A138,parlvotes_lh!$A$11:$ZZ$200,306,FALSE))=TRUE,"",IF(VLOOKUP($A138,parlvotes_lh!$A$11:$ZZ$200,306,FALSE)=0,"",VLOOKUP($A138,parlvotes_lh!$A$11:$ZZ$200,306,FALSE)))</f>
        <v/>
      </c>
      <c r="Z138" s="170" t="str">
        <f>IF(ISERROR(VLOOKUP($A138,parlvotes_lh!$A$11:$ZZ$200,326,FALSE))=TRUE,"",IF(VLOOKUP($A138,parlvotes_lh!$A$11:$ZZ$200,326,FALSE)=0,"",VLOOKUP($A138,parlvotes_lh!$A$11:$ZZ$200,326,FALSE)))</f>
        <v/>
      </c>
      <c r="AA138" s="170" t="str">
        <f>IF(ISERROR(VLOOKUP($A138,parlvotes_lh!$A$11:$ZZ$200,346,FALSE))=TRUE,"",IF(VLOOKUP($A138,parlvotes_lh!$A$11:$ZZ$200,346,FALSE)=0,"",VLOOKUP($A138,parlvotes_lh!$A$11:$ZZ$200,346,FALSE)))</f>
        <v/>
      </c>
      <c r="AB138" s="170" t="str">
        <f>IF(ISERROR(VLOOKUP($A138,parlvotes_lh!$A$11:$ZZ$200,366,FALSE))=TRUE,"",IF(VLOOKUP($A138,parlvotes_lh!$A$11:$ZZ$200,366,FALSE)=0,"",VLOOKUP($A138,parlvotes_lh!$A$11:$ZZ$200,366,FALSE)))</f>
        <v/>
      </c>
      <c r="AC138" s="170" t="str">
        <f>IF(ISERROR(VLOOKUP($A138,parlvotes_lh!$A$11:$ZZ$200,386,FALSE))=TRUE,"",IF(VLOOKUP($A138,parlvotes_lh!$A$11:$ZZ$200,386,FALSE)=0,"",VLOOKUP($A138,parlvotes_lh!$A$11:$ZZ$200,386,FALSE)))</f>
        <v/>
      </c>
    </row>
    <row r="139" spans="1:29" ht="13.5" customHeight="1">
      <c r="A139" s="164"/>
      <c r="B139" s="95" t="str">
        <f>IF(A139="","",MID(info_weblinks!$C$3,32,3))</f>
        <v/>
      </c>
      <c r="C139" s="95" t="str">
        <f>IF(info_parties!G139="","",info_parties!G139)</f>
        <v/>
      </c>
      <c r="D139" s="95" t="str">
        <f>IF(info_parties!K139="","",info_parties!K139)</f>
        <v/>
      </c>
      <c r="E139" s="95" t="str">
        <f>IF(info_parties!H139="","",info_parties!H139)</f>
        <v/>
      </c>
      <c r="F139" s="165" t="str">
        <f t="shared" si="8"/>
        <v/>
      </c>
      <c r="G139" s="166" t="str">
        <f t="shared" si="9"/>
        <v/>
      </c>
      <c r="H139" s="167" t="str">
        <f t="shared" si="10"/>
        <v/>
      </c>
      <c r="I139" s="168" t="str">
        <f t="shared" si="11"/>
        <v/>
      </c>
      <c r="J139" s="169" t="str">
        <f>IF(ISERROR(VLOOKUP($A139,parlvotes_lh!$A$11:$ZZ$200,6,FALSE))=TRUE,"",IF(VLOOKUP($A139,parlvotes_lh!$A$11:$ZZ$200,6,FALSE)=0,"",VLOOKUP($A139,parlvotes_lh!$A$11:$ZZ$200,6,FALSE)))</f>
        <v/>
      </c>
      <c r="K139" s="169" t="str">
        <f>IF(ISERROR(VLOOKUP($A139,parlvotes_lh!$A$11:$ZZ$200,26,FALSE))=TRUE,"",IF(VLOOKUP($A139,parlvotes_lh!$A$11:$ZZ$200,26,FALSE)=0,"",VLOOKUP($A139,parlvotes_lh!$A$11:$ZZ$200,26,FALSE)))</f>
        <v/>
      </c>
      <c r="L139" s="169" t="str">
        <f>IF(ISERROR(VLOOKUP($A139,parlvotes_lh!$A$11:$ZZ$200,46,FALSE))=TRUE,"",IF(VLOOKUP($A139,parlvotes_lh!$A$11:$ZZ$200,46,FALSE)=0,"",VLOOKUP($A139,parlvotes_lh!$A$11:$ZZ$200,46,FALSE)))</f>
        <v/>
      </c>
      <c r="M139" s="169" t="str">
        <f>IF(ISERROR(VLOOKUP($A139,parlvotes_lh!$A$11:$ZZ$200,66,FALSE))=TRUE,"",IF(VLOOKUP($A139,parlvotes_lh!$A$11:$ZZ$200,66,FALSE)=0,"",VLOOKUP($A139,parlvotes_lh!$A$11:$ZZ$200,66,FALSE)))</f>
        <v/>
      </c>
      <c r="N139" s="169" t="str">
        <f>IF(ISERROR(VLOOKUP($A139,parlvotes_lh!$A$11:$ZZ$200,86,FALSE))=TRUE,"",IF(VLOOKUP($A139,parlvotes_lh!$A$11:$ZZ$200,86,FALSE)=0,"",VLOOKUP($A139,parlvotes_lh!$A$11:$ZZ$200,86,FALSE)))</f>
        <v/>
      </c>
      <c r="O139" s="169" t="str">
        <f>IF(ISERROR(VLOOKUP($A139,parlvotes_lh!$A$11:$ZZ$200,106,FALSE))=TRUE,"",IF(VLOOKUP($A139,parlvotes_lh!$A$11:$ZZ$200,106,FALSE)=0,"",VLOOKUP($A139,parlvotes_lh!$A$11:$ZZ$200,106,FALSE)))</f>
        <v/>
      </c>
      <c r="P139" s="169" t="str">
        <f>IF(ISERROR(VLOOKUP($A139,parlvotes_lh!$A$11:$ZZ$200,126,FALSE))=TRUE,"",IF(VLOOKUP($A139,parlvotes_lh!$A$11:$ZZ$200,126,FALSE)=0,"",VLOOKUP($A139,parlvotes_lh!$A$11:$ZZ$200,126,FALSE)))</f>
        <v/>
      </c>
      <c r="Q139" s="170" t="str">
        <f>IF(ISERROR(VLOOKUP($A139,parlvotes_lh!$A$11:$ZZ$200,146,FALSE))=TRUE,"",IF(VLOOKUP($A139,parlvotes_lh!$A$11:$ZZ$200,146,FALSE)=0,"",VLOOKUP($A139,parlvotes_lh!$A$11:$ZZ$200,146,FALSE)))</f>
        <v/>
      </c>
      <c r="R139" s="170" t="str">
        <f>IF(ISERROR(VLOOKUP($A139,parlvotes_lh!$A$11:$ZZ$200,166,FALSE))=TRUE,"",IF(VLOOKUP($A139,parlvotes_lh!$A$11:$ZZ$200,166,FALSE)=0,"",VLOOKUP($A139,parlvotes_lh!$A$11:$ZZ$200,166,FALSE)))</f>
        <v/>
      </c>
      <c r="S139" s="170" t="str">
        <f>IF(ISERROR(VLOOKUP($A139,parlvotes_lh!$A$11:$ZZ$200,186,FALSE))=TRUE,"",IF(VLOOKUP($A139,parlvotes_lh!$A$11:$ZZ$200,186,FALSE)=0,"",VLOOKUP($A139,parlvotes_lh!$A$11:$ZZ$200,186,FALSE)))</f>
        <v/>
      </c>
      <c r="T139" s="170" t="str">
        <f>IF(ISERROR(VLOOKUP($A139,parlvotes_lh!$A$11:$ZZ$200,206,FALSE))=TRUE,"",IF(VLOOKUP($A139,parlvotes_lh!$A$11:$ZZ$200,206,FALSE)=0,"",VLOOKUP($A139,parlvotes_lh!$A$11:$ZZ$200,206,FALSE)))</f>
        <v/>
      </c>
      <c r="U139" s="170" t="str">
        <f>IF(ISERROR(VLOOKUP($A139,parlvotes_lh!$A$11:$ZZ$200,226,FALSE))=TRUE,"",IF(VLOOKUP($A139,parlvotes_lh!$A$11:$ZZ$200,226,FALSE)=0,"",VLOOKUP($A139,parlvotes_lh!$A$11:$ZZ$200,226,FALSE)))</f>
        <v/>
      </c>
      <c r="V139" s="170" t="str">
        <f>IF(ISERROR(VLOOKUP($A139,parlvotes_lh!$A$11:$ZZ$200,246,FALSE))=TRUE,"",IF(VLOOKUP($A139,parlvotes_lh!$A$11:$ZZ$200,246,FALSE)=0,"",VLOOKUP($A139,parlvotes_lh!$A$11:$ZZ$200,246,FALSE)))</f>
        <v/>
      </c>
      <c r="W139" s="170" t="str">
        <f>IF(ISERROR(VLOOKUP($A139,parlvotes_lh!$A$11:$ZZ$200,266,FALSE))=TRUE,"",IF(VLOOKUP($A139,parlvotes_lh!$A$11:$ZZ$200,266,FALSE)=0,"",VLOOKUP($A139,parlvotes_lh!$A$11:$ZZ$200,266,FALSE)))</f>
        <v/>
      </c>
      <c r="X139" s="170" t="str">
        <f>IF(ISERROR(VLOOKUP($A139,parlvotes_lh!$A$11:$ZZ$200,286,FALSE))=TRUE,"",IF(VLOOKUP($A139,parlvotes_lh!$A$11:$ZZ$200,286,FALSE)=0,"",VLOOKUP($A139,parlvotes_lh!$A$11:$ZZ$200,286,FALSE)))</f>
        <v/>
      </c>
      <c r="Y139" s="170" t="str">
        <f>IF(ISERROR(VLOOKUP($A139,parlvotes_lh!$A$11:$ZZ$200,306,FALSE))=TRUE,"",IF(VLOOKUP($A139,parlvotes_lh!$A$11:$ZZ$200,306,FALSE)=0,"",VLOOKUP($A139,parlvotes_lh!$A$11:$ZZ$200,306,FALSE)))</f>
        <v/>
      </c>
      <c r="Z139" s="170" t="str">
        <f>IF(ISERROR(VLOOKUP($A139,parlvotes_lh!$A$11:$ZZ$200,326,FALSE))=TRUE,"",IF(VLOOKUP($A139,parlvotes_lh!$A$11:$ZZ$200,326,FALSE)=0,"",VLOOKUP($A139,parlvotes_lh!$A$11:$ZZ$200,326,FALSE)))</f>
        <v/>
      </c>
      <c r="AA139" s="170" t="str">
        <f>IF(ISERROR(VLOOKUP($A139,parlvotes_lh!$A$11:$ZZ$200,346,FALSE))=TRUE,"",IF(VLOOKUP($A139,parlvotes_lh!$A$11:$ZZ$200,346,FALSE)=0,"",VLOOKUP($A139,parlvotes_lh!$A$11:$ZZ$200,346,FALSE)))</f>
        <v/>
      </c>
      <c r="AB139" s="170" t="str">
        <f>IF(ISERROR(VLOOKUP($A139,parlvotes_lh!$A$11:$ZZ$200,366,FALSE))=TRUE,"",IF(VLOOKUP($A139,parlvotes_lh!$A$11:$ZZ$200,366,FALSE)=0,"",VLOOKUP($A139,parlvotes_lh!$A$11:$ZZ$200,366,FALSE)))</f>
        <v/>
      </c>
      <c r="AC139" s="170" t="str">
        <f>IF(ISERROR(VLOOKUP($A139,parlvotes_lh!$A$11:$ZZ$200,386,FALSE))=TRUE,"",IF(VLOOKUP($A139,parlvotes_lh!$A$11:$ZZ$200,386,FALSE)=0,"",VLOOKUP($A139,parlvotes_lh!$A$11:$ZZ$200,386,FALSE)))</f>
        <v/>
      </c>
    </row>
    <row r="140" spans="1:29" ht="13.5" customHeight="1">
      <c r="A140" s="164"/>
      <c r="B140" s="95" t="str">
        <f>IF(A140="","",MID(info_weblinks!$C$3,32,3))</f>
        <v/>
      </c>
      <c r="C140" s="95" t="str">
        <f>IF(info_parties!G140="","",info_parties!G140)</f>
        <v/>
      </c>
      <c r="D140" s="95" t="str">
        <f>IF(info_parties!K140="","",info_parties!K140)</f>
        <v/>
      </c>
      <c r="E140" s="95" t="str">
        <f>IF(info_parties!H140="","",info_parties!H140)</f>
        <v/>
      </c>
      <c r="F140" s="165" t="str">
        <f t="shared" si="8"/>
        <v/>
      </c>
      <c r="G140" s="166" t="str">
        <f t="shared" si="9"/>
        <v/>
      </c>
      <c r="H140" s="167" t="str">
        <f t="shared" si="10"/>
        <v/>
      </c>
      <c r="I140" s="168" t="str">
        <f t="shared" si="11"/>
        <v/>
      </c>
      <c r="J140" s="169" t="str">
        <f>IF(ISERROR(VLOOKUP($A140,parlvotes_lh!$A$11:$ZZ$200,6,FALSE))=TRUE,"",IF(VLOOKUP($A140,parlvotes_lh!$A$11:$ZZ$200,6,FALSE)=0,"",VLOOKUP($A140,parlvotes_lh!$A$11:$ZZ$200,6,FALSE)))</f>
        <v/>
      </c>
      <c r="K140" s="169" t="str">
        <f>IF(ISERROR(VLOOKUP($A140,parlvotes_lh!$A$11:$ZZ$200,26,FALSE))=TRUE,"",IF(VLOOKUP($A140,parlvotes_lh!$A$11:$ZZ$200,26,FALSE)=0,"",VLOOKUP($A140,parlvotes_lh!$A$11:$ZZ$200,26,FALSE)))</f>
        <v/>
      </c>
      <c r="L140" s="169" t="str">
        <f>IF(ISERROR(VLOOKUP($A140,parlvotes_lh!$A$11:$ZZ$200,46,FALSE))=TRUE,"",IF(VLOOKUP($A140,parlvotes_lh!$A$11:$ZZ$200,46,FALSE)=0,"",VLOOKUP($A140,parlvotes_lh!$A$11:$ZZ$200,46,FALSE)))</f>
        <v/>
      </c>
      <c r="M140" s="169" t="str">
        <f>IF(ISERROR(VLOOKUP($A140,parlvotes_lh!$A$11:$ZZ$200,66,FALSE))=TRUE,"",IF(VLOOKUP($A140,parlvotes_lh!$A$11:$ZZ$200,66,FALSE)=0,"",VLOOKUP($A140,parlvotes_lh!$A$11:$ZZ$200,66,FALSE)))</f>
        <v/>
      </c>
      <c r="N140" s="169" t="str">
        <f>IF(ISERROR(VLOOKUP($A140,parlvotes_lh!$A$11:$ZZ$200,86,FALSE))=TRUE,"",IF(VLOOKUP($A140,parlvotes_lh!$A$11:$ZZ$200,86,FALSE)=0,"",VLOOKUP($A140,parlvotes_lh!$A$11:$ZZ$200,86,FALSE)))</f>
        <v/>
      </c>
      <c r="O140" s="169" t="str">
        <f>IF(ISERROR(VLOOKUP($A140,parlvotes_lh!$A$11:$ZZ$200,106,FALSE))=TRUE,"",IF(VLOOKUP($A140,parlvotes_lh!$A$11:$ZZ$200,106,FALSE)=0,"",VLOOKUP($A140,parlvotes_lh!$A$11:$ZZ$200,106,FALSE)))</f>
        <v/>
      </c>
      <c r="P140" s="169" t="str">
        <f>IF(ISERROR(VLOOKUP($A140,parlvotes_lh!$A$11:$ZZ$200,126,FALSE))=TRUE,"",IF(VLOOKUP($A140,parlvotes_lh!$A$11:$ZZ$200,126,FALSE)=0,"",VLOOKUP($A140,parlvotes_lh!$A$11:$ZZ$200,126,FALSE)))</f>
        <v/>
      </c>
      <c r="Q140" s="170" t="str">
        <f>IF(ISERROR(VLOOKUP($A140,parlvotes_lh!$A$11:$ZZ$200,146,FALSE))=TRUE,"",IF(VLOOKUP($A140,parlvotes_lh!$A$11:$ZZ$200,146,FALSE)=0,"",VLOOKUP($A140,parlvotes_lh!$A$11:$ZZ$200,146,FALSE)))</f>
        <v/>
      </c>
      <c r="R140" s="170" t="str">
        <f>IF(ISERROR(VLOOKUP($A140,parlvotes_lh!$A$11:$ZZ$200,166,FALSE))=TRUE,"",IF(VLOOKUP($A140,parlvotes_lh!$A$11:$ZZ$200,166,FALSE)=0,"",VLOOKUP($A140,parlvotes_lh!$A$11:$ZZ$200,166,FALSE)))</f>
        <v/>
      </c>
      <c r="S140" s="170" t="str">
        <f>IF(ISERROR(VLOOKUP($A140,parlvotes_lh!$A$11:$ZZ$200,186,FALSE))=TRUE,"",IF(VLOOKUP($A140,parlvotes_lh!$A$11:$ZZ$200,186,FALSE)=0,"",VLOOKUP($A140,parlvotes_lh!$A$11:$ZZ$200,186,FALSE)))</f>
        <v/>
      </c>
      <c r="T140" s="170" t="str">
        <f>IF(ISERROR(VLOOKUP($A140,parlvotes_lh!$A$11:$ZZ$200,206,FALSE))=TRUE,"",IF(VLOOKUP($A140,parlvotes_lh!$A$11:$ZZ$200,206,FALSE)=0,"",VLOOKUP($A140,parlvotes_lh!$A$11:$ZZ$200,206,FALSE)))</f>
        <v/>
      </c>
      <c r="U140" s="170" t="str">
        <f>IF(ISERROR(VLOOKUP($A140,parlvotes_lh!$A$11:$ZZ$200,226,FALSE))=TRUE,"",IF(VLOOKUP($A140,parlvotes_lh!$A$11:$ZZ$200,226,FALSE)=0,"",VLOOKUP($A140,parlvotes_lh!$A$11:$ZZ$200,226,FALSE)))</f>
        <v/>
      </c>
      <c r="V140" s="170" t="str">
        <f>IF(ISERROR(VLOOKUP($A140,parlvotes_lh!$A$11:$ZZ$200,246,FALSE))=TRUE,"",IF(VLOOKUP($A140,parlvotes_lh!$A$11:$ZZ$200,246,FALSE)=0,"",VLOOKUP($A140,parlvotes_lh!$A$11:$ZZ$200,246,FALSE)))</f>
        <v/>
      </c>
      <c r="W140" s="170" t="str">
        <f>IF(ISERROR(VLOOKUP($A140,parlvotes_lh!$A$11:$ZZ$200,266,FALSE))=TRUE,"",IF(VLOOKUP($A140,parlvotes_lh!$A$11:$ZZ$200,266,FALSE)=0,"",VLOOKUP($A140,parlvotes_lh!$A$11:$ZZ$200,266,FALSE)))</f>
        <v/>
      </c>
      <c r="X140" s="170" t="str">
        <f>IF(ISERROR(VLOOKUP($A140,parlvotes_lh!$A$11:$ZZ$200,286,FALSE))=TRUE,"",IF(VLOOKUP($A140,parlvotes_lh!$A$11:$ZZ$200,286,FALSE)=0,"",VLOOKUP($A140,parlvotes_lh!$A$11:$ZZ$200,286,FALSE)))</f>
        <v/>
      </c>
      <c r="Y140" s="170" t="str">
        <f>IF(ISERROR(VLOOKUP($A140,parlvotes_lh!$A$11:$ZZ$200,306,FALSE))=TRUE,"",IF(VLOOKUP($A140,parlvotes_lh!$A$11:$ZZ$200,306,FALSE)=0,"",VLOOKUP($A140,parlvotes_lh!$A$11:$ZZ$200,306,FALSE)))</f>
        <v/>
      </c>
      <c r="Z140" s="170" t="str">
        <f>IF(ISERROR(VLOOKUP($A140,parlvotes_lh!$A$11:$ZZ$200,326,FALSE))=TRUE,"",IF(VLOOKUP($A140,parlvotes_lh!$A$11:$ZZ$200,326,FALSE)=0,"",VLOOKUP($A140,parlvotes_lh!$A$11:$ZZ$200,326,FALSE)))</f>
        <v/>
      </c>
      <c r="AA140" s="170" t="str">
        <f>IF(ISERROR(VLOOKUP($A140,parlvotes_lh!$A$11:$ZZ$200,346,FALSE))=TRUE,"",IF(VLOOKUP($A140,parlvotes_lh!$A$11:$ZZ$200,346,FALSE)=0,"",VLOOKUP($A140,parlvotes_lh!$A$11:$ZZ$200,346,FALSE)))</f>
        <v/>
      </c>
      <c r="AB140" s="170" t="str">
        <f>IF(ISERROR(VLOOKUP($A140,parlvotes_lh!$A$11:$ZZ$200,366,FALSE))=TRUE,"",IF(VLOOKUP($A140,parlvotes_lh!$A$11:$ZZ$200,366,FALSE)=0,"",VLOOKUP($A140,parlvotes_lh!$A$11:$ZZ$200,366,FALSE)))</f>
        <v/>
      </c>
      <c r="AC140" s="170" t="str">
        <f>IF(ISERROR(VLOOKUP($A140,parlvotes_lh!$A$11:$ZZ$200,386,FALSE))=TRUE,"",IF(VLOOKUP($A140,parlvotes_lh!$A$11:$ZZ$200,386,FALSE)=0,"",VLOOKUP($A140,parlvotes_lh!$A$11:$ZZ$200,386,FALSE)))</f>
        <v/>
      </c>
    </row>
    <row r="141" spans="1:29" ht="13.5" customHeight="1">
      <c r="A141" s="164"/>
      <c r="B141" s="95" t="str">
        <f>IF(A141="","",MID(info_weblinks!$C$3,32,3))</f>
        <v/>
      </c>
      <c r="C141" s="95" t="str">
        <f>IF(info_parties!G141="","",info_parties!G141)</f>
        <v/>
      </c>
      <c r="D141" s="95" t="str">
        <f>IF(info_parties!K141="","",info_parties!K141)</f>
        <v/>
      </c>
      <c r="E141" s="95" t="str">
        <f>IF(info_parties!H141="","",info_parties!H141)</f>
        <v/>
      </c>
      <c r="F141" s="165" t="str">
        <f t="shared" si="8"/>
        <v/>
      </c>
      <c r="G141" s="166" t="str">
        <f t="shared" si="9"/>
        <v/>
      </c>
      <c r="H141" s="167" t="str">
        <f t="shared" si="10"/>
        <v/>
      </c>
      <c r="I141" s="168" t="str">
        <f t="shared" si="11"/>
        <v/>
      </c>
      <c r="J141" s="169" t="str">
        <f>IF(ISERROR(VLOOKUP($A141,parlvotes_lh!$A$11:$ZZ$200,6,FALSE))=TRUE,"",IF(VLOOKUP($A141,parlvotes_lh!$A$11:$ZZ$200,6,FALSE)=0,"",VLOOKUP($A141,parlvotes_lh!$A$11:$ZZ$200,6,FALSE)))</f>
        <v/>
      </c>
      <c r="K141" s="169" t="str">
        <f>IF(ISERROR(VLOOKUP($A141,parlvotes_lh!$A$11:$ZZ$200,26,FALSE))=TRUE,"",IF(VLOOKUP($A141,parlvotes_lh!$A$11:$ZZ$200,26,FALSE)=0,"",VLOOKUP($A141,parlvotes_lh!$A$11:$ZZ$200,26,FALSE)))</f>
        <v/>
      </c>
      <c r="L141" s="169" t="str">
        <f>IF(ISERROR(VLOOKUP($A141,parlvotes_lh!$A$11:$ZZ$200,46,FALSE))=TRUE,"",IF(VLOOKUP($A141,parlvotes_lh!$A$11:$ZZ$200,46,FALSE)=0,"",VLOOKUP($A141,parlvotes_lh!$A$11:$ZZ$200,46,FALSE)))</f>
        <v/>
      </c>
      <c r="M141" s="169" t="str">
        <f>IF(ISERROR(VLOOKUP($A141,parlvotes_lh!$A$11:$ZZ$200,66,FALSE))=TRUE,"",IF(VLOOKUP($A141,parlvotes_lh!$A$11:$ZZ$200,66,FALSE)=0,"",VLOOKUP($A141,parlvotes_lh!$A$11:$ZZ$200,66,FALSE)))</f>
        <v/>
      </c>
      <c r="N141" s="169" t="str">
        <f>IF(ISERROR(VLOOKUP($A141,parlvotes_lh!$A$11:$ZZ$200,86,FALSE))=TRUE,"",IF(VLOOKUP($A141,parlvotes_lh!$A$11:$ZZ$200,86,FALSE)=0,"",VLOOKUP($A141,parlvotes_lh!$A$11:$ZZ$200,86,FALSE)))</f>
        <v/>
      </c>
      <c r="O141" s="169" t="str">
        <f>IF(ISERROR(VLOOKUP($A141,parlvotes_lh!$A$11:$ZZ$200,106,FALSE))=TRUE,"",IF(VLOOKUP($A141,parlvotes_lh!$A$11:$ZZ$200,106,FALSE)=0,"",VLOOKUP($A141,parlvotes_lh!$A$11:$ZZ$200,106,FALSE)))</f>
        <v/>
      </c>
      <c r="P141" s="169" t="str">
        <f>IF(ISERROR(VLOOKUP($A141,parlvotes_lh!$A$11:$ZZ$200,126,FALSE))=TRUE,"",IF(VLOOKUP($A141,parlvotes_lh!$A$11:$ZZ$200,126,FALSE)=0,"",VLOOKUP($A141,parlvotes_lh!$A$11:$ZZ$200,126,FALSE)))</f>
        <v/>
      </c>
      <c r="Q141" s="170" t="str">
        <f>IF(ISERROR(VLOOKUP($A141,parlvotes_lh!$A$11:$ZZ$200,146,FALSE))=TRUE,"",IF(VLOOKUP($A141,parlvotes_lh!$A$11:$ZZ$200,146,FALSE)=0,"",VLOOKUP($A141,parlvotes_lh!$A$11:$ZZ$200,146,FALSE)))</f>
        <v/>
      </c>
      <c r="R141" s="170" t="str">
        <f>IF(ISERROR(VLOOKUP($A141,parlvotes_lh!$A$11:$ZZ$200,166,FALSE))=TRUE,"",IF(VLOOKUP($A141,parlvotes_lh!$A$11:$ZZ$200,166,FALSE)=0,"",VLOOKUP($A141,parlvotes_lh!$A$11:$ZZ$200,166,FALSE)))</f>
        <v/>
      </c>
      <c r="S141" s="170" t="str">
        <f>IF(ISERROR(VLOOKUP($A141,parlvotes_lh!$A$11:$ZZ$200,186,FALSE))=TRUE,"",IF(VLOOKUP($A141,parlvotes_lh!$A$11:$ZZ$200,186,FALSE)=0,"",VLOOKUP($A141,parlvotes_lh!$A$11:$ZZ$200,186,FALSE)))</f>
        <v/>
      </c>
      <c r="T141" s="170" t="str">
        <f>IF(ISERROR(VLOOKUP($A141,parlvotes_lh!$A$11:$ZZ$200,206,FALSE))=TRUE,"",IF(VLOOKUP($A141,parlvotes_lh!$A$11:$ZZ$200,206,FALSE)=0,"",VLOOKUP($A141,parlvotes_lh!$A$11:$ZZ$200,206,FALSE)))</f>
        <v/>
      </c>
      <c r="U141" s="170" t="str">
        <f>IF(ISERROR(VLOOKUP($A141,parlvotes_lh!$A$11:$ZZ$200,226,FALSE))=TRUE,"",IF(VLOOKUP($A141,parlvotes_lh!$A$11:$ZZ$200,226,FALSE)=0,"",VLOOKUP($A141,parlvotes_lh!$A$11:$ZZ$200,226,FALSE)))</f>
        <v/>
      </c>
      <c r="V141" s="170" t="str">
        <f>IF(ISERROR(VLOOKUP($A141,parlvotes_lh!$A$11:$ZZ$200,246,FALSE))=TRUE,"",IF(VLOOKUP($A141,parlvotes_lh!$A$11:$ZZ$200,246,FALSE)=0,"",VLOOKUP($A141,parlvotes_lh!$A$11:$ZZ$200,246,FALSE)))</f>
        <v/>
      </c>
      <c r="W141" s="170" t="str">
        <f>IF(ISERROR(VLOOKUP($A141,parlvotes_lh!$A$11:$ZZ$200,266,FALSE))=TRUE,"",IF(VLOOKUP($A141,parlvotes_lh!$A$11:$ZZ$200,266,FALSE)=0,"",VLOOKUP($A141,parlvotes_lh!$A$11:$ZZ$200,266,FALSE)))</f>
        <v/>
      </c>
      <c r="X141" s="170" t="str">
        <f>IF(ISERROR(VLOOKUP($A141,parlvotes_lh!$A$11:$ZZ$200,286,FALSE))=TRUE,"",IF(VLOOKUP($A141,parlvotes_lh!$A$11:$ZZ$200,286,FALSE)=0,"",VLOOKUP($A141,parlvotes_lh!$A$11:$ZZ$200,286,FALSE)))</f>
        <v/>
      </c>
      <c r="Y141" s="170" t="str">
        <f>IF(ISERROR(VLOOKUP($A141,parlvotes_lh!$A$11:$ZZ$200,306,FALSE))=TRUE,"",IF(VLOOKUP($A141,parlvotes_lh!$A$11:$ZZ$200,306,FALSE)=0,"",VLOOKUP($A141,parlvotes_lh!$A$11:$ZZ$200,306,FALSE)))</f>
        <v/>
      </c>
      <c r="Z141" s="170" t="str">
        <f>IF(ISERROR(VLOOKUP($A141,parlvotes_lh!$A$11:$ZZ$200,326,FALSE))=TRUE,"",IF(VLOOKUP($A141,parlvotes_lh!$A$11:$ZZ$200,326,FALSE)=0,"",VLOOKUP($A141,parlvotes_lh!$A$11:$ZZ$200,326,FALSE)))</f>
        <v/>
      </c>
      <c r="AA141" s="170" t="str">
        <f>IF(ISERROR(VLOOKUP($A141,parlvotes_lh!$A$11:$ZZ$200,346,FALSE))=TRUE,"",IF(VLOOKUP($A141,parlvotes_lh!$A$11:$ZZ$200,346,FALSE)=0,"",VLOOKUP($A141,parlvotes_lh!$A$11:$ZZ$200,346,FALSE)))</f>
        <v/>
      </c>
      <c r="AB141" s="170" t="str">
        <f>IF(ISERROR(VLOOKUP($A141,parlvotes_lh!$A$11:$ZZ$200,366,FALSE))=TRUE,"",IF(VLOOKUP($A141,parlvotes_lh!$A$11:$ZZ$200,366,FALSE)=0,"",VLOOKUP($A141,parlvotes_lh!$A$11:$ZZ$200,366,FALSE)))</f>
        <v/>
      </c>
      <c r="AC141" s="170" t="str">
        <f>IF(ISERROR(VLOOKUP($A141,parlvotes_lh!$A$11:$ZZ$200,386,FALSE))=TRUE,"",IF(VLOOKUP($A141,parlvotes_lh!$A$11:$ZZ$200,386,FALSE)=0,"",VLOOKUP($A141,parlvotes_lh!$A$11:$ZZ$200,386,FALSE)))</f>
        <v/>
      </c>
    </row>
    <row r="142" spans="1:29" ht="13.5" customHeight="1">
      <c r="A142" s="164"/>
      <c r="B142" s="95" t="str">
        <f>IF(A142="","",MID(info_weblinks!$C$3,32,3))</f>
        <v/>
      </c>
      <c r="C142" s="95" t="str">
        <f>IF(info_parties!G142="","",info_parties!G142)</f>
        <v/>
      </c>
      <c r="D142" s="95" t="str">
        <f>IF(info_parties!K142="","",info_parties!K142)</f>
        <v/>
      </c>
      <c r="E142" s="95" t="str">
        <f>IF(info_parties!H142="","",info_parties!H142)</f>
        <v/>
      </c>
      <c r="F142" s="165" t="str">
        <f t="shared" si="8"/>
        <v/>
      </c>
      <c r="G142" s="166" t="str">
        <f t="shared" si="9"/>
        <v/>
      </c>
      <c r="H142" s="167" t="str">
        <f t="shared" si="10"/>
        <v/>
      </c>
      <c r="I142" s="168" t="str">
        <f t="shared" si="11"/>
        <v/>
      </c>
      <c r="J142" s="169" t="str">
        <f>IF(ISERROR(VLOOKUP($A142,parlvotes_lh!$A$11:$ZZ$200,6,FALSE))=TRUE,"",IF(VLOOKUP($A142,parlvotes_lh!$A$11:$ZZ$200,6,FALSE)=0,"",VLOOKUP($A142,parlvotes_lh!$A$11:$ZZ$200,6,FALSE)))</f>
        <v/>
      </c>
      <c r="K142" s="169" t="str">
        <f>IF(ISERROR(VLOOKUP($A142,parlvotes_lh!$A$11:$ZZ$200,26,FALSE))=TRUE,"",IF(VLOOKUP($A142,parlvotes_lh!$A$11:$ZZ$200,26,FALSE)=0,"",VLOOKUP($A142,parlvotes_lh!$A$11:$ZZ$200,26,FALSE)))</f>
        <v/>
      </c>
      <c r="L142" s="169" t="str">
        <f>IF(ISERROR(VLOOKUP($A142,parlvotes_lh!$A$11:$ZZ$200,46,FALSE))=TRUE,"",IF(VLOOKUP($A142,parlvotes_lh!$A$11:$ZZ$200,46,FALSE)=0,"",VLOOKUP($A142,parlvotes_lh!$A$11:$ZZ$200,46,FALSE)))</f>
        <v/>
      </c>
      <c r="M142" s="169" t="str">
        <f>IF(ISERROR(VLOOKUP($A142,parlvotes_lh!$A$11:$ZZ$200,66,FALSE))=TRUE,"",IF(VLOOKUP($A142,parlvotes_lh!$A$11:$ZZ$200,66,FALSE)=0,"",VLOOKUP($A142,parlvotes_lh!$A$11:$ZZ$200,66,FALSE)))</f>
        <v/>
      </c>
      <c r="N142" s="169" t="str">
        <f>IF(ISERROR(VLOOKUP($A142,parlvotes_lh!$A$11:$ZZ$200,86,FALSE))=TRUE,"",IF(VLOOKUP($A142,parlvotes_lh!$A$11:$ZZ$200,86,FALSE)=0,"",VLOOKUP($A142,parlvotes_lh!$A$11:$ZZ$200,86,FALSE)))</f>
        <v/>
      </c>
      <c r="O142" s="169" t="str">
        <f>IF(ISERROR(VLOOKUP($A142,parlvotes_lh!$A$11:$ZZ$200,106,FALSE))=TRUE,"",IF(VLOOKUP($A142,parlvotes_lh!$A$11:$ZZ$200,106,FALSE)=0,"",VLOOKUP($A142,parlvotes_lh!$A$11:$ZZ$200,106,FALSE)))</f>
        <v/>
      </c>
      <c r="P142" s="169" t="str">
        <f>IF(ISERROR(VLOOKUP($A142,parlvotes_lh!$A$11:$ZZ$200,126,FALSE))=TRUE,"",IF(VLOOKUP($A142,parlvotes_lh!$A$11:$ZZ$200,126,FALSE)=0,"",VLOOKUP($A142,parlvotes_lh!$A$11:$ZZ$200,126,FALSE)))</f>
        <v/>
      </c>
      <c r="Q142" s="170" t="str">
        <f>IF(ISERROR(VLOOKUP($A142,parlvotes_lh!$A$11:$ZZ$200,146,FALSE))=TRUE,"",IF(VLOOKUP($A142,parlvotes_lh!$A$11:$ZZ$200,146,FALSE)=0,"",VLOOKUP($A142,parlvotes_lh!$A$11:$ZZ$200,146,FALSE)))</f>
        <v/>
      </c>
      <c r="R142" s="170" t="str">
        <f>IF(ISERROR(VLOOKUP($A142,parlvotes_lh!$A$11:$ZZ$200,166,FALSE))=TRUE,"",IF(VLOOKUP($A142,parlvotes_lh!$A$11:$ZZ$200,166,FALSE)=0,"",VLOOKUP($A142,parlvotes_lh!$A$11:$ZZ$200,166,FALSE)))</f>
        <v/>
      </c>
      <c r="S142" s="170" t="str">
        <f>IF(ISERROR(VLOOKUP($A142,parlvotes_lh!$A$11:$ZZ$200,186,FALSE))=TRUE,"",IF(VLOOKUP($A142,parlvotes_lh!$A$11:$ZZ$200,186,FALSE)=0,"",VLOOKUP($A142,parlvotes_lh!$A$11:$ZZ$200,186,FALSE)))</f>
        <v/>
      </c>
      <c r="T142" s="170" t="str">
        <f>IF(ISERROR(VLOOKUP($A142,parlvotes_lh!$A$11:$ZZ$200,206,FALSE))=TRUE,"",IF(VLOOKUP($A142,parlvotes_lh!$A$11:$ZZ$200,206,FALSE)=0,"",VLOOKUP($A142,parlvotes_lh!$A$11:$ZZ$200,206,FALSE)))</f>
        <v/>
      </c>
      <c r="U142" s="170" t="str">
        <f>IF(ISERROR(VLOOKUP($A142,parlvotes_lh!$A$11:$ZZ$200,226,FALSE))=TRUE,"",IF(VLOOKUP($A142,parlvotes_lh!$A$11:$ZZ$200,226,FALSE)=0,"",VLOOKUP($A142,parlvotes_lh!$A$11:$ZZ$200,226,FALSE)))</f>
        <v/>
      </c>
      <c r="V142" s="170" t="str">
        <f>IF(ISERROR(VLOOKUP($A142,parlvotes_lh!$A$11:$ZZ$200,246,FALSE))=TRUE,"",IF(VLOOKUP($A142,parlvotes_lh!$A$11:$ZZ$200,246,FALSE)=0,"",VLOOKUP($A142,parlvotes_lh!$A$11:$ZZ$200,246,FALSE)))</f>
        <v/>
      </c>
      <c r="W142" s="170" t="str">
        <f>IF(ISERROR(VLOOKUP($A142,parlvotes_lh!$A$11:$ZZ$200,266,FALSE))=TRUE,"",IF(VLOOKUP($A142,parlvotes_lh!$A$11:$ZZ$200,266,FALSE)=0,"",VLOOKUP($A142,parlvotes_lh!$A$11:$ZZ$200,266,FALSE)))</f>
        <v/>
      </c>
      <c r="X142" s="170" t="str">
        <f>IF(ISERROR(VLOOKUP($A142,parlvotes_lh!$A$11:$ZZ$200,286,FALSE))=TRUE,"",IF(VLOOKUP($A142,parlvotes_lh!$A$11:$ZZ$200,286,FALSE)=0,"",VLOOKUP($A142,parlvotes_lh!$A$11:$ZZ$200,286,FALSE)))</f>
        <v/>
      </c>
      <c r="Y142" s="170" t="str">
        <f>IF(ISERROR(VLOOKUP($A142,parlvotes_lh!$A$11:$ZZ$200,306,FALSE))=TRUE,"",IF(VLOOKUP($A142,parlvotes_lh!$A$11:$ZZ$200,306,FALSE)=0,"",VLOOKUP($A142,parlvotes_lh!$A$11:$ZZ$200,306,FALSE)))</f>
        <v/>
      </c>
      <c r="Z142" s="170" t="str">
        <f>IF(ISERROR(VLOOKUP($A142,parlvotes_lh!$A$11:$ZZ$200,326,FALSE))=TRUE,"",IF(VLOOKUP($A142,parlvotes_lh!$A$11:$ZZ$200,326,FALSE)=0,"",VLOOKUP($A142,parlvotes_lh!$A$11:$ZZ$200,326,FALSE)))</f>
        <v/>
      </c>
      <c r="AA142" s="170" t="str">
        <f>IF(ISERROR(VLOOKUP($A142,parlvotes_lh!$A$11:$ZZ$200,346,FALSE))=TRUE,"",IF(VLOOKUP($A142,parlvotes_lh!$A$11:$ZZ$200,346,FALSE)=0,"",VLOOKUP($A142,parlvotes_lh!$A$11:$ZZ$200,346,FALSE)))</f>
        <v/>
      </c>
      <c r="AB142" s="170" t="str">
        <f>IF(ISERROR(VLOOKUP($A142,parlvotes_lh!$A$11:$ZZ$200,366,FALSE))=TRUE,"",IF(VLOOKUP($A142,parlvotes_lh!$A$11:$ZZ$200,366,FALSE)=0,"",VLOOKUP($A142,parlvotes_lh!$A$11:$ZZ$200,366,FALSE)))</f>
        <v/>
      </c>
      <c r="AC142" s="170" t="str">
        <f>IF(ISERROR(VLOOKUP($A142,parlvotes_lh!$A$11:$ZZ$200,386,FALSE))=TRUE,"",IF(VLOOKUP($A142,parlvotes_lh!$A$11:$ZZ$200,386,FALSE)=0,"",VLOOKUP($A142,parlvotes_lh!$A$11:$ZZ$200,386,FALSE)))</f>
        <v/>
      </c>
    </row>
    <row r="143" spans="1:29" ht="13.5" customHeight="1">
      <c r="A143" s="164"/>
      <c r="B143" s="95" t="str">
        <f>IF(A143="","",MID(info_weblinks!$C$3,32,3))</f>
        <v/>
      </c>
      <c r="C143" s="95" t="str">
        <f>IF(info_parties!G143="","",info_parties!G143)</f>
        <v/>
      </c>
      <c r="D143" s="95" t="str">
        <f>IF(info_parties!K143="","",info_parties!K143)</f>
        <v/>
      </c>
      <c r="E143" s="95" t="str">
        <f>IF(info_parties!H143="","",info_parties!H143)</f>
        <v/>
      </c>
      <c r="F143" s="165" t="str">
        <f t="shared" si="8"/>
        <v/>
      </c>
      <c r="G143" s="166" t="str">
        <f t="shared" si="9"/>
        <v/>
      </c>
      <c r="H143" s="167" t="str">
        <f t="shared" si="10"/>
        <v/>
      </c>
      <c r="I143" s="168" t="str">
        <f t="shared" si="11"/>
        <v/>
      </c>
      <c r="J143" s="169" t="str">
        <f>IF(ISERROR(VLOOKUP($A143,parlvotes_lh!$A$11:$ZZ$200,6,FALSE))=TRUE,"",IF(VLOOKUP($A143,parlvotes_lh!$A$11:$ZZ$200,6,FALSE)=0,"",VLOOKUP($A143,parlvotes_lh!$A$11:$ZZ$200,6,FALSE)))</f>
        <v/>
      </c>
      <c r="K143" s="169" t="str">
        <f>IF(ISERROR(VLOOKUP($A143,parlvotes_lh!$A$11:$ZZ$200,26,FALSE))=TRUE,"",IF(VLOOKUP($A143,parlvotes_lh!$A$11:$ZZ$200,26,FALSE)=0,"",VLOOKUP($A143,parlvotes_lh!$A$11:$ZZ$200,26,FALSE)))</f>
        <v/>
      </c>
      <c r="L143" s="169" t="str">
        <f>IF(ISERROR(VLOOKUP($A143,parlvotes_lh!$A$11:$ZZ$200,46,FALSE))=TRUE,"",IF(VLOOKUP($A143,parlvotes_lh!$A$11:$ZZ$200,46,FALSE)=0,"",VLOOKUP($A143,parlvotes_lh!$A$11:$ZZ$200,46,FALSE)))</f>
        <v/>
      </c>
      <c r="M143" s="169" t="str">
        <f>IF(ISERROR(VLOOKUP($A143,parlvotes_lh!$A$11:$ZZ$200,66,FALSE))=TRUE,"",IF(VLOOKUP($A143,parlvotes_lh!$A$11:$ZZ$200,66,FALSE)=0,"",VLOOKUP($A143,parlvotes_lh!$A$11:$ZZ$200,66,FALSE)))</f>
        <v/>
      </c>
      <c r="N143" s="169" t="str">
        <f>IF(ISERROR(VLOOKUP($A143,parlvotes_lh!$A$11:$ZZ$200,86,FALSE))=TRUE,"",IF(VLOOKUP($A143,parlvotes_lh!$A$11:$ZZ$200,86,FALSE)=0,"",VLOOKUP($A143,parlvotes_lh!$A$11:$ZZ$200,86,FALSE)))</f>
        <v/>
      </c>
      <c r="O143" s="169" t="str">
        <f>IF(ISERROR(VLOOKUP($A143,parlvotes_lh!$A$11:$ZZ$200,106,FALSE))=TRUE,"",IF(VLOOKUP($A143,parlvotes_lh!$A$11:$ZZ$200,106,FALSE)=0,"",VLOOKUP($A143,parlvotes_lh!$A$11:$ZZ$200,106,FALSE)))</f>
        <v/>
      </c>
      <c r="P143" s="169" t="str">
        <f>IF(ISERROR(VLOOKUP($A143,parlvotes_lh!$A$11:$ZZ$200,126,FALSE))=TRUE,"",IF(VLOOKUP($A143,parlvotes_lh!$A$11:$ZZ$200,126,FALSE)=0,"",VLOOKUP($A143,parlvotes_lh!$A$11:$ZZ$200,126,FALSE)))</f>
        <v/>
      </c>
      <c r="Q143" s="170" t="str">
        <f>IF(ISERROR(VLOOKUP($A143,parlvotes_lh!$A$11:$ZZ$200,146,FALSE))=TRUE,"",IF(VLOOKUP($A143,parlvotes_lh!$A$11:$ZZ$200,146,FALSE)=0,"",VLOOKUP($A143,parlvotes_lh!$A$11:$ZZ$200,146,FALSE)))</f>
        <v/>
      </c>
      <c r="R143" s="170" t="str">
        <f>IF(ISERROR(VLOOKUP($A143,parlvotes_lh!$A$11:$ZZ$200,166,FALSE))=TRUE,"",IF(VLOOKUP($A143,parlvotes_lh!$A$11:$ZZ$200,166,FALSE)=0,"",VLOOKUP($A143,parlvotes_lh!$A$11:$ZZ$200,166,FALSE)))</f>
        <v/>
      </c>
      <c r="S143" s="170" t="str">
        <f>IF(ISERROR(VLOOKUP($A143,parlvotes_lh!$A$11:$ZZ$200,186,FALSE))=TRUE,"",IF(VLOOKUP($A143,parlvotes_lh!$A$11:$ZZ$200,186,FALSE)=0,"",VLOOKUP($A143,parlvotes_lh!$A$11:$ZZ$200,186,FALSE)))</f>
        <v/>
      </c>
      <c r="T143" s="170" t="str">
        <f>IF(ISERROR(VLOOKUP($A143,parlvotes_lh!$A$11:$ZZ$200,206,FALSE))=TRUE,"",IF(VLOOKUP($A143,parlvotes_lh!$A$11:$ZZ$200,206,FALSE)=0,"",VLOOKUP($A143,parlvotes_lh!$A$11:$ZZ$200,206,FALSE)))</f>
        <v/>
      </c>
      <c r="U143" s="170" t="str">
        <f>IF(ISERROR(VLOOKUP($A143,parlvotes_lh!$A$11:$ZZ$200,226,FALSE))=TRUE,"",IF(VLOOKUP($A143,parlvotes_lh!$A$11:$ZZ$200,226,FALSE)=0,"",VLOOKUP($A143,parlvotes_lh!$A$11:$ZZ$200,226,FALSE)))</f>
        <v/>
      </c>
      <c r="V143" s="170" t="str">
        <f>IF(ISERROR(VLOOKUP($A143,parlvotes_lh!$A$11:$ZZ$200,246,FALSE))=TRUE,"",IF(VLOOKUP($A143,parlvotes_lh!$A$11:$ZZ$200,246,FALSE)=0,"",VLOOKUP($A143,parlvotes_lh!$A$11:$ZZ$200,246,FALSE)))</f>
        <v/>
      </c>
      <c r="W143" s="170" t="str">
        <f>IF(ISERROR(VLOOKUP($A143,parlvotes_lh!$A$11:$ZZ$200,266,FALSE))=TRUE,"",IF(VLOOKUP($A143,parlvotes_lh!$A$11:$ZZ$200,266,FALSE)=0,"",VLOOKUP($A143,parlvotes_lh!$A$11:$ZZ$200,266,FALSE)))</f>
        <v/>
      </c>
      <c r="X143" s="170" t="str">
        <f>IF(ISERROR(VLOOKUP($A143,parlvotes_lh!$A$11:$ZZ$200,286,FALSE))=TRUE,"",IF(VLOOKUP($A143,parlvotes_lh!$A$11:$ZZ$200,286,FALSE)=0,"",VLOOKUP($A143,parlvotes_lh!$A$11:$ZZ$200,286,FALSE)))</f>
        <v/>
      </c>
      <c r="Y143" s="170" t="str">
        <f>IF(ISERROR(VLOOKUP($A143,parlvotes_lh!$A$11:$ZZ$200,306,FALSE))=TRUE,"",IF(VLOOKUP($A143,parlvotes_lh!$A$11:$ZZ$200,306,FALSE)=0,"",VLOOKUP($A143,parlvotes_lh!$A$11:$ZZ$200,306,FALSE)))</f>
        <v/>
      </c>
      <c r="Z143" s="170" t="str">
        <f>IF(ISERROR(VLOOKUP($A143,parlvotes_lh!$A$11:$ZZ$200,326,FALSE))=TRUE,"",IF(VLOOKUP($A143,parlvotes_lh!$A$11:$ZZ$200,326,FALSE)=0,"",VLOOKUP($A143,parlvotes_lh!$A$11:$ZZ$200,326,FALSE)))</f>
        <v/>
      </c>
      <c r="AA143" s="170" t="str">
        <f>IF(ISERROR(VLOOKUP($A143,parlvotes_lh!$A$11:$ZZ$200,346,FALSE))=TRUE,"",IF(VLOOKUP($A143,parlvotes_lh!$A$11:$ZZ$200,346,FALSE)=0,"",VLOOKUP($A143,parlvotes_lh!$A$11:$ZZ$200,346,FALSE)))</f>
        <v/>
      </c>
      <c r="AB143" s="170" t="str">
        <f>IF(ISERROR(VLOOKUP($A143,parlvotes_lh!$A$11:$ZZ$200,366,FALSE))=TRUE,"",IF(VLOOKUP($A143,parlvotes_lh!$A$11:$ZZ$200,366,FALSE)=0,"",VLOOKUP($A143,parlvotes_lh!$A$11:$ZZ$200,366,FALSE)))</f>
        <v/>
      </c>
      <c r="AC143" s="170" t="str">
        <f>IF(ISERROR(VLOOKUP($A143,parlvotes_lh!$A$11:$ZZ$200,386,FALSE))=TRUE,"",IF(VLOOKUP($A143,parlvotes_lh!$A$11:$ZZ$200,386,FALSE)=0,"",VLOOKUP($A143,parlvotes_lh!$A$11:$ZZ$200,386,FALSE)))</f>
        <v/>
      </c>
    </row>
    <row r="144" spans="1:29" ht="13.5" customHeight="1">
      <c r="A144" s="164"/>
      <c r="B144" s="95" t="str">
        <f>IF(A144="","",MID(info_weblinks!$C$3,32,3))</f>
        <v/>
      </c>
      <c r="C144" s="95" t="str">
        <f>IF(info_parties!G144="","",info_parties!G144)</f>
        <v/>
      </c>
      <c r="D144" s="95" t="str">
        <f>IF(info_parties!K144="","",info_parties!K144)</f>
        <v/>
      </c>
      <c r="E144" s="95" t="str">
        <f>IF(info_parties!H144="","",info_parties!H144)</f>
        <v/>
      </c>
      <c r="F144" s="165" t="str">
        <f t="shared" si="8"/>
        <v/>
      </c>
      <c r="G144" s="166" t="str">
        <f t="shared" si="9"/>
        <v/>
      </c>
      <c r="H144" s="167" t="str">
        <f t="shared" si="10"/>
        <v/>
      </c>
      <c r="I144" s="168" t="str">
        <f t="shared" si="11"/>
        <v/>
      </c>
      <c r="J144" s="169" t="str">
        <f>IF(ISERROR(VLOOKUP($A144,parlvotes_lh!$A$11:$ZZ$200,6,FALSE))=TRUE,"",IF(VLOOKUP($A144,parlvotes_lh!$A$11:$ZZ$200,6,FALSE)=0,"",VLOOKUP($A144,parlvotes_lh!$A$11:$ZZ$200,6,FALSE)))</f>
        <v/>
      </c>
      <c r="K144" s="169" t="str">
        <f>IF(ISERROR(VLOOKUP($A144,parlvotes_lh!$A$11:$ZZ$200,26,FALSE))=TRUE,"",IF(VLOOKUP($A144,parlvotes_lh!$A$11:$ZZ$200,26,FALSE)=0,"",VLOOKUP($A144,parlvotes_lh!$A$11:$ZZ$200,26,FALSE)))</f>
        <v/>
      </c>
      <c r="L144" s="169" t="str">
        <f>IF(ISERROR(VLOOKUP($A144,parlvotes_lh!$A$11:$ZZ$200,46,FALSE))=TRUE,"",IF(VLOOKUP($A144,parlvotes_lh!$A$11:$ZZ$200,46,FALSE)=0,"",VLOOKUP($A144,parlvotes_lh!$A$11:$ZZ$200,46,FALSE)))</f>
        <v/>
      </c>
      <c r="M144" s="169" t="str">
        <f>IF(ISERROR(VLOOKUP($A144,parlvotes_lh!$A$11:$ZZ$200,66,FALSE))=TRUE,"",IF(VLOOKUP($A144,parlvotes_lh!$A$11:$ZZ$200,66,FALSE)=0,"",VLOOKUP($A144,parlvotes_lh!$A$11:$ZZ$200,66,FALSE)))</f>
        <v/>
      </c>
      <c r="N144" s="169" t="str">
        <f>IF(ISERROR(VLOOKUP($A144,parlvotes_lh!$A$11:$ZZ$200,86,FALSE))=TRUE,"",IF(VLOOKUP($A144,parlvotes_lh!$A$11:$ZZ$200,86,FALSE)=0,"",VLOOKUP($A144,parlvotes_lh!$A$11:$ZZ$200,86,FALSE)))</f>
        <v/>
      </c>
      <c r="O144" s="169" t="str">
        <f>IF(ISERROR(VLOOKUP($A144,parlvotes_lh!$A$11:$ZZ$200,106,FALSE))=TRUE,"",IF(VLOOKUP($A144,parlvotes_lh!$A$11:$ZZ$200,106,FALSE)=0,"",VLOOKUP($A144,parlvotes_lh!$A$11:$ZZ$200,106,FALSE)))</f>
        <v/>
      </c>
      <c r="P144" s="169" t="str">
        <f>IF(ISERROR(VLOOKUP($A144,parlvotes_lh!$A$11:$ZZ$200,126,FALSE))=TRUE,"",IF(VLOOKUP($A144,parlvotes_lh!$A$11:$ZZ$200,126,FALSE)=0,"",VLOOKUP($A144,parlvotes_lh!$A$11:$ZZ$200,126,FALSE)))</f>
        <v/>
      </c>
      <c r="Q144" s="170" t="str">
        <f>IF(ISERROR(VLOOKUP($A144,parlvotes_lh!$A$11:$ZZ$200,146,FALSE))=TRUE,"",IF(VLOOKUP($A144,parlvotes_lh!$A$11:$ZZ$200,146,FALSE)=0,"",VLOOKUP($A144,parlvotes_lh!$A$11:$ZZ$200,146,FALSE)))</f>
        <v/>
      </c>
      <c r="R144" s="170" t="str">
        <f>IF(ISERROR(VLOOKUP($A144,parlvotes_lh!$A$11:$ZZ$200,166,FALSE))=TRUE,"",IF(VLOOKUP($A144,parlvotes_lh!$A$11:$ZZ$200,166,FALSE)=0,"",VLOOKUP($A144,parlvotes_lh!$A$11:$ZZ$200,166,FALSE)))</f>
        <v/>
      </c>
      <c r="S144" s="170" t="str">
        <f>IF(ISERROR(VLOOKUP($A144,parlvotes_lh!$A$11:$ZZ$200,186,FALSE))=TRUE,"",IF(VLOOKUP($A144,parlvotes_lh!$A$11:$ZZ$200,186,FALSE)=0,"",VLOOKUP($A144,parlvotes_lh!$A$11:$ZZ$200,186,FALSE)))</f>
        <v/>
      </c>
      <c r="T144" s="170" t="str">
        <f>IF(ISERROR(VLOOKUP($A144,parlvotes_lh!$A$11:$ZZ$200,206,FALSE))=TRUE,"",IF(VLOOKUP($A144,parlvotes_lh!$A$11:$ZZ$200,206,FALSE)=0,"",VLOOKUP($A144,parlvotes_lh!$A$11:$ZZ$200,206,FALSE)))</f>
        <v/>
      </c>
      <c r="U144" s="170" t="str">
        <f>IF(ISERROR(VLOOKUP($A144,parlvotes_lh!$A$11:$ZZ$200,226,FALSE))=TRUE,"",IF(VLOOKUP($A144,parlvotes_lh!$A$11:$ZZ$200,226,FALSE)=0,"",VLOOKUP($A144,parlvotes_lh!$A$11:$ZZ$200,226,FALSE)))</f>
        <v/>
      </c>
      <c r="V144" s="170" t="str">
        <f>IF(ISERROR(VLOOKUP($A144,parlvotes_lh!$A$11:$ZZ$200,246,FALSE))=TRUE,"",IF(VLOOKUP($A144,parlvotes_lh!$A$11:$ZZ$200,246,FALSE)=0,"",VLOOKUP($A144,parlvotes_lh!$A$11:$ZZ$200,246,FALSE)))</f>
        <v/>
      </c>
      <c r="W144" s="170" t="str">
        <f>IF(ISERROR(VLOOKUP($A144,parlvotes_lh!$A$11:$ZZ$200,266,FALSE))=TRUE,"",IF(VLOOKUP($A144,parlvotes_lh!$A$11:$ZZ$200,266,FALSE)=0,"",VLOOKUP($A144,parlvotes_lh!$A$11:$ZZ$200,266,FALSE)))</f>
        <v/>
      </c>
      <c r="X144" s="170" t="str">
        <f>IF(ISERROR(VLOOKUP($A144,parlvotes_lh!$A$11:$ZZ$200,286,FALSE))=TRUE,"",IF(VLOOKUP($A144,parlvotes_lh!$A$11:$ZZ$200,286,FALSE)=0,"",VLOOKUP($A144,parlvotes_lh!$A$11:$ZZ$200,286,FALSE)))</f>
        <v/>
      </c>
      <c r="Y144" s="170" t="str">
        <f>IF(ISERROR(VLOOKUP($A144,parlvotes_lh!$A$11:$ZZ$200,306,FALSE))=TRUE,"",IF(VLOOKUP($A144,parlvotes_lh!$A$11:$ZZ$200,306,FALSE)=0,"",VLOOKUP($A144,parlvotes_lh!$A$11:$ZZ$200,306,FALSE)))</f>
        <v/>
      </c>
      <c r="Z144" s="170" t="str">
        <f>IF(ISERROR(VLOOKUP($A144,parlvotes_lh!$A$11:$ZZ$200,326,FALSE))=TRUE,"",IF(VLOOKUP($A144,parlvotes_lh!$A$11:$ZZ$200,326,FALSE)=0,"",VLOOKUP($A144,parlvotes_lh!$A$11:$ZZ$200,326,FALSE)))</f>
        <v/>
      </c>
      <c r="AA144" s="170" t="str">
        <f>IF(ISERROR(VLOOKUP($A144,parlvotes_lh!$A$11:$ZZ$200,346,FALSE))=TRUE,"",IF(VLOOKUP($A144,parlvotes_lh!$A$11:$ZZ$200,346,FALSE)=0,"",VLOOKUP($A144,parlvotes_lh!$A$11:$ZZ$200,346,FALSE)))</f>
        <v/>
      </c>
      <c r="AB144" s="170" t="str">
        <f>IF(ISERROR(VLOOKUP($A144,parlvotes_lh!$A$11:$ZZ$200,366,FALSE))=TRUE,"",IF(VLOOKUP($A144,parlvotes_lh!$A$11:$ZZ$200,366,FALSE)=0,"",VLOOKUP($A144,parlvotes_lh!$A$11:$ZZ$200,366,FALSE)))</f>
        <v/>
      </c>
      <c r="AC144" s="170" t="str">
        <f>IF(ISERROR(VLOOKUP($A144,parlvotes_lh!$A$11:$ZZ$200,386,FALSE))=TRUE,"",IF(VLOOKUP($A144,parlvotes_lh!$A$11:$ZZ$200,386,FALSE)=0,"",VLOOKUP($A144,parlvotes_lh!$A$11:$ZZ$200,386,FALSE)))</f>
        <v/>
      </c>
    </row>
    <row r="145" spans="1:29" ht="13.5" customHeight="1">
      <c r="A145" s="164"/>
      <c r="B145" s="95" t="str">
        <f>IF(A145="","",MID(info_weblinks!$C$3,32,3))</f>
        <v/>
      </c>
      <c r="C145" s="95" t="str">
        <f>IF(info_parties!G145="","",info_parties!G145)</f>
        <v/>
      </c>
      <c r="D145" s="95" t="str">
        <f>IF(info_parties!K145="","",info_parties!K145)</f>
        <v/>
      </c>
      <c r="E145" s="95" t="str">
        <f>IF(info_parties!H145="","",info_parties!H145)</f>
        <v/>
      </c>
      <c r="F145" s="165" t="str">
        <f t="shared" si="8"/>
        <v/>
      </c>
      <c r="G145" s="166" t="str">
        <f t="shared" si="9"/>
        <v/>
      </c>
      <c r="H145" s="167" t="str">
        <f t="shared" si="10"/>
        <v/>
      </c>
      <c r="I145" s="168" t="str">
        <f t="shared" si="11"/>
        <v/>
      </c>
      <c r="J145" s="169" t="str">
        <f>IF(ISERROR(VLOOKUP($A145,parlvotes_lh!$A$11:$ZZ$200,6,FALSE))=TRUE,"",IF(VLOOKUP($A145,parlvotes_lh!$A$11:$ZZ$200,6,FALSE)=0,"",VLOOKUP($A145,parlvotes_lh!$A$11:$ZZ$200,6,FALSE)))</f>
        <v/>
      </c>
      <c r="K145" s="169" t="str">
        <f>IF(ISERROR(VLOOKUP($A145,parlvotes_lh!$A$11:$ZZ$200,26,FALSE))=TRUE,"",IF(VLOOKUP($A145,parlvotes_lh!$A$11:$ZZ$200,26,FALSE)=0,"",VLOOKUP($A145,parlvotes_lh!$A$11:$ZZ$200,26,FALSE)))</f>
        <v/>
      </c>
      <c r="L145" s="169" t="str">
        <f>IF(ISERROR(VLOOKUP($A145,parlvotes_lh!$A$11:$ZZ$200,46,FALSE))=TRUE,"",IF(VLOOKUP($A145,parlvotes_lh!$A$11:$ZZ$200,46,FALSE)=0,"",VLOOKUP($A145,parlvotes_lh!$A$11:$ZZ$200,46,FALSE)))</f>
        <v/>
      </c>
      <c r="M145" s="169" t="str">
        <f>IF(ISERROR(VLOOKUP($A145,parlvotes_lh!$A$11:$ZZ$200,66,FALSE))=TRUE,"",IF(VLOOKUP($A145,parlvotes_lh!$A$11:$ZZ$200,66,FALSE)=0,"",VLOOKUP($A145,parlvotes_lh!$A$11:$ZZ$200,66,FALSE)))</f>
        <v/>
      </c>
      <c r="N145" s="169" t="str">
        <f>IF(ISERROR(VLOOKUP($A145,parlvotes_lh!$A$11:$ZZ$200,86,FALSE))=TRUE,"",IF(VLOOKUP($A145,parlvotes_lh!$A$11:$ZZ$200,86,FALSE)=0,"",VLOOKUP($A145,parlvotes_lh!$A$11:$ZZ$200,86,FALSE)))</f>
        <v/>
      </c>
      <c r="O145" s="169" t="str">
        <f>IF(ISERROR(VLOOKUP($A145,parlvotes_lh!$A$11:$ZZ$200,106,FALSE))=TRUE,"",IF(VLOOKUP($A145,parlvotes_lh!$A$11:$ZZ$200,106,FALSE)=0,"",VLOOKUP($A145,parlvotes_lh!$A$11:$ZZ$200,106,FALSE)))</f>
        <v/>
      </c>
      <c r="P145" s="169" t="str">
        <f>IF(ISERROR(VLOOKUP($A145,parlvotes_lh!$A$11:$ZZ$200,126,FALSE))=TRUE,"",IF(VLOOKUP($A145,parlvotes_lh!$A$11:$ZZ$200,126,FALSE)=0,"",VLOOKUP($A145,parlvotes_lh!$A$11:$ZZ$200,126,FALSE)))</f>
        <v/>
      </c>
      <c r="Q145" s="170" t="str">
        <f>IF(ISERROR(VLOOKUP($A145,parlvotes_lh!$A$11:$ZZ$200,146,FALSE))=TRUE,"",IF(VLOOKUP($A145,parlvotes_lh!$A$11:$ZZ$200,146,FALSE)=0,"",VLOOKUP($A145,parlvotes_lh!$A$11:$ZZ$200,146,FALSE)))</f>
        <v/>
      </c>
      <c r="R145" s="170" t="str">
        <f>IF(ISERROR(VLOOKUP($A145,parlvotes_lh!$A$11:$ZZ$200,166,FALSE))=TRUE,"",IF(VLOOKUP($A145,parlvotes_lh!$A$11:$ZZ$200,166,FALSE)=0,"",VLOOKUP($A145,parlvotes_lh!$A$11:$ZZ$200,166,FALSE)))</f>
        <v/>
      </c>
      <c r="S145" s="170" t="str">
        <f>IF(ISERROR(VLOOKUP($A145,parlvotes_lh!$A$11:$ZZ$200,186,FALSE))=TRUE,"",IF(VLOOKUP($A145,parlvotes_lh!$A$11:$ZZ$200,186,FALSE)=0,"",VLOOKUP($A145,parlvotes_lh!$A$11:$ZZ$200,186,FALSE)))</f>
        <v/>
      </c>
      <c r="T145" s="170" t="str">
        <f>IF(ISERROR(VLOOKUP($A145,parlvotes_lh!$A$11:$ZZ$200,206,FALSE))=TRUE,"",IF(VLOOKUP($A145,parlvotes_lh!$A$11:$ZZ$200,206,FALSE)=0,"",VLOOKUP($A145,parlvotes_lh!$A$11:$ZZ$200,206,FALSE)))</f>
        <v/>
      </c>
      <c r="U145" s="170" t="str">
        <f>IF(ISERROR(VLOOKUP($A145,parlvotes_lh!$A$11:$ZZ$200,226,FALSE))=TRUE,"",IF(VLOOKUP($A145,parlvotes_lh!$A$11:$ZZ$200,226,FALSE)=0,"",VLOOKUP($A145,parlvotes_lh!$A$11:$ZZ$200,226,FALSE)))</f>
        <v/>
      </c>
      <c r="V145" s="170" t="str">
        <f>IF(ISERROR(VLOOKUP($A145,parlvotes_lh!$A$11:$ZZ$200,246,FALSE))=TRUE,"",IF(VLOOKUP($A145,parlvotes_lh!$A$11:$ZZ$200,246,FALSE)=0,"",VLOOKUP($A145,parlvotes_lh!$A$11:$ZZ$200,246,FALSE)))</f>
        <v/>
      </c>
      <c r="W145" s="170" t="str">
        <f>IF(ISERROR(VLOOKUP($A145,parlvotes_lh!$A$11:$ZZ$200,266,FALSE))=TRUE,"",IF(VLOOKUP($A145,parlvotes_lh!$A$11:$ZZ$200,266,FALSE)=0,"",VLOOKUP($A145,parlvotes_lh!$A$11:$ZZ$200,266,FALSE)))</f>
        <v/>
      </c>
      <c r="X145" s="170" t="str">
        <f>IF(ISERROR(VLOOKUP($A145,parlvotes_lh!$A$11:$ZZ$200,286,FALSE))=TRUE,"",IF(VLOOKUP($A145,parlvotes_lh!$A$11:$ZZ$200,286,FALSE)=0,"",VLOOKUP($A145,parlvotes_lh!$A$11:$ZZ$200,286,FALSE)))</f>
        <v/>
      </c>
      <c r="Y145" s="170" t="str">
        <f>IF(ISERROR(VLOOKUP($A145,parlvotes_lh!$A$11:$ZZ$200,306,FALSE))=TRUE,"",IF(VLOOKUP($A145,parlvotes_lh!$A$11:$ZZ$200,306,FALSE)=0,"",VLOOKUP($A145,parlvotes_lh!$A$11:$ZZ$200,306,FALSE)))</f>
        <v/>
      </c>
      <c r="Z145" s="170" t="str">
        <f>IF(ISERROR(VLOOKUP($A145,parlvotes_lh!$A$11:$ZZ$200,326,FALSE))=TRUE,"",IF(VLOOKUP($A145,parlvotes_lh!$A$11:$ZZ$200,326,FALSE)=0,"",VLOOKUP($A145,parlvotes_lh!$A$11:$ZZ$200,326,FALSE)))</f>
        <v/>
      </c>
      <c r="AA145" s="170" t="str">
        <f>IF(ISERROR(VLOOKUP($A145,parlvotes_lh!$A$11:$ZZ$200,346,FALSE))=TRUE,"",IF(VLOOKUP($A145,parlvotes_lh!$A$11:$ZZ$200,346,FALSE)=0,"",VLOOKUP($A145,parlvotes_lh!$A$11:$ZZ$200,346,FALSE)))</f>
        <v/>
      </c>
      <c r="AB145" s="170" t="str">
        <f>IF(ISERROR(VLOOKUP($A145,parlvotes_lh!$A$11:$ZZ$200,366,FALSE))=TRUE,"",IF(VLOOKUP($A145,parlvotes_lh!$A$11:$ZZ$200,366,FALSE)=0,"",VLOOKUP($A145,parlvotes_lh!$A$11:$ZZ$200,366,FALSE)))</f>
        <v/>
      </c>
      <c r="AC145" s="170" t="str">
        <f>IF(ISERROR(VLOOKUP($A145,parlvotes_lh!$A$11:$ZZ$200,386,FALSE))=TRUE,"",IF(VLOOKUP($A145,parlvotes_lh!$A$11:$ZZ$200,386,FALSE)=0,"",VLOOKUP($A145,parlvotes_lh!$A$11:$ZZ$200,386,FALSE)))</f>
        <v/>
      </c>
    </row>
    <row r="146" spans="1:29" ht="13.5" customHeight="1">
      <c r="A146" s="164"/>
      <c r="B146" s="95" t="str">
        <f>IF(A146="","",MID(info_weblinks!$C$3,32,3))</f>
        <v/>
      </c>
      <c r="C146" s="95" t="str">
        <f>IF(info_parties!G146="","",info_parties!G146)</f>
        <v/>
      </c>
      <c r="D146" s="95" t="str">
        <f>IF(info_parties!K146="","",info_parties!K146)</f>
        <v/>
      </c>
      <c r="E146" s="95" t="str">
        <f>IF(info_parties!H146="","",info_parties!H146)</f>
        <v/>
      </c>
      <c r="F146" s="165" t="str">
        <f t="shared" si="8"/>
        <v/>
      </c>
      <c r="G146" s="166" t="str">
        <f t="shared" si="9"/>
        <v/>
      </c>
      <c r="H146" s="167" t="str">
        <f t="shared" si="10"/>
        <v/>
      </c>
      <c r="I146" s="168" t="str">
        <f t="shared" si="11"/>
        <v/>
      </c>
      <c r="J146" s="169" t="str">
        <f>IF(ISERROR(VLOOKUP($A146,parlvotes_lh!$A$11:$ZZ$200,6,FALSE))=TRUE,"",IF(VLOOKUP($A146,parlvotes_lh!$A$11:$ZZ$200,6,FALSE)=0,"",VLOOKUP($A146,parlvotes_lh!$A$11:$ZZ$200,6,FALSE)))</f>
        <v/>
      </c>
      <c r="K146" s="169" t="str">
        <f>IF(ISERROR(VLOOKUP($A146,parlvotes_lh!$A$11:$ZZ$200,26,FALSE))=TRUE,"",IF(VLOOKUP($A146,parlvotes_lh!$A$11:$ZZ$200,26,FALSE)=0,"",VLOOKUP($A146,parlvotes_lh!$A$11:$ZZ$200,26,FALSE)))</f>
        <v/>
      </c>
      <c r="L146" s="169" t="str">
        <f>IF(ISERROR(VLOOKUP($A146,parlvotes_lh!$A$11:$ZZ$200,46,FALSE))=TRUE,"",IF(VLOOKUP($A146,parlvotes_lh!$A$11:$ZZ$200,46,FALSE)=0,"",VLOOKUP($A146,parlvotes_lh!$A$11:$ZZ$200,46,FALSE)))</f>
        <v/>
      </c>
      <c r="M146" s="169" t="str">
        <f>IF(ISERROR(VLOOKUP($A146,parlvotes_lh!$A$11:$ZZ$200,66,FALSE))=TRUE,"",IF(VLOOKUP($A146,parlvotes_lh!$A$11:$ZZ$200,66,FALSE)=0,"",VLOOKUP($A146,parlvotes_lh!$A$11:$ZZ$200,66,FALSE)))</f>
        <v/>
      </c>
      <c r="N146" s="169" t="str">
        <f>IF(ISERROR(VLOOKUP($A146,parlvotes_lh!$A$11:$ZZ$200,86,FALSE))=TRUE,"",IF(VLOOKUP($A146,parlvotes_lh!$A$11:$ZZ$200,86,FALSE)=0,"",VLOOKUP($A146,parlvotes_lh!$A$11:$ZZ$200,86,FALSE)))</f>
        <v/>
      </c>
      <c r="O146" s="169" t="str">
        <f>IF(ISERROR(VLOOKUP($A146,parlvotes_lh!$A$11:$ZZ$200,106,FALSE))=TRUE,"",IF(VLOOKUP($A146,parlvotes_lh!$A$11:$ZZ$200,106,FALSE)=0,"",VLOOKUP($A146,parlvotes_lh!$A$11:$ZZ$200,106,FALSE)))</f>
        <v/>
      </c>
      <c r="P146" s="169" t="str">
        <f>IF(ISERROR(VLOOKUP($A146,parlvotes_lh!$A$11:$ZZ$200,126,FALSE))=TRUE,"",IF(VLOOKUP($A146,parlvotes_lh!$A$11:$ZZ$200,126,FALSE)=0,"",VLOOKUP($A146,parlvotes_lh!$A$11:$ZZ$200,126,FALSE)))</f>
        <v/>
      </c>
      <c r="Q146" s="170" t="str">
        <f>IF(ISERROR(VLOOKUP($A146,parlvotes_lh!$A$11:$ZZ$200,146,FALSE))=TRUE,"",IF(VLOOKUP($A146,parlvotes_lh!$A$11:$ZZ$200,146,FALSE)=0,"",VLOOKUP($A146,parlvotes_lh!$A$11:$ZZ$200,146,FALSE)))</f>
        <v/>
      </c>
      <c r="R146" s="170" t="str">
        <f>IF(ISERROR(VLOOKUP($A146,parlvotes_lh!$A$11:$ZZ$200,166,FALSE))=TRUE,"",IF(VLOOKUP($A146,parlvotes_lh!$A$11:$ZZ$200,166,FALSE)=0,"",VLOOKUP($A146,parlvotes_lh!$A$11:$ZZ$200,166,FALSE)))</f>
        <v/>
      </c>
      <c r="S146" s="170" t="str">
        <f>IF(ISERROR(VLOOKUP($A146,parlvotes_lh!$A$11:$ZZ$200,186,FALSE))=TRUE,"",IF(VLOOKUP($A146,parlvotes_lh!$A$11:$ZZ$200,186,FALSE)=0,"",VLOOKUP($A146,parlvotes_lh!$A$11:$ZZ$200,186,FALSE)))</f>
        <v/>
      </c>
      <c r="T146" s="170" t="str">
        <f>IF(ISERROR(VLOOKUP($A146,parlvotes_lh!$A$11:$ZZ$200,206,FALSE))=TRUE,"",IF(VLOOKUP($A146,parlvotes_lh!$A$11:$ZZ$200,206,FALSE)=0,"",VLOOKUP($A146,parlvotes_lh!$A$11:$ZZ$200,206,FALSE)))</f>
        <v/>
      </c>
      <c r="U146" s="170" t="str">
        <f>IF(ISERROR(VLOOKUP($A146,parlvotes_lh!$A$11:$ZZ$200,226,FALSE))=TRUE,"",IF(VLOOKUP($A146,parlvotes_lh!$A$11:$ZZ$200,226,FALSE)=0,"",VLOOKUP($A146,parlvotes_lh!$A$11:$ZZ$200,226,FALSE)))</f>
        <v/>
      </c>
      <c r="V146" s="170" t="str">
        <f>IF(ISERROR(VLOOKUP($A146,parlvotes_lh!$A$11:$ZZ$200,246,FALSE))=TRUE,"",IF(VLOOKUP($A146,parlvotes_lh!$A$11:$ZZ$200,246,FALSE)=0,"",VLOOKUP($A146,parlvotes_lh!$A$11:$ZZ$200,246,FALSE)))</f>
        <v/>
      </c>
      <c r="W146" s="170" t="str">
        <f>IF(ISERROR(VLOOKUP($A146,parlvotes_lh!$A$11:$ZZ$200,266,FALSE))=TRUE,"",IF(VLOOKUP($A146,parlvotes_lh!$A$11:$ZZ$200,266,FALSE)=0,"",VLOOKUP($A146,parlvotes_lh!$A$11:$ZZ$200,266,FALSE)))</f>
        <v/>
      </c>
      <c r="X146" s="170" t="str">
        <f>IF(ISERROR(VLOOKUP($A146,parlvotes_lh!$A$11:$ZZ$200,286,FALSE))=TRUE,"",IF(VLOOKUP($A146,parlvotes_lh!$A$11:$ZZ$200,286,FALSE)=0,"",VLOOKUP($A146,parlvotes_lh!$A$11:$ZZ$200,286,FALSE)))</f>
        <v/>
      </c>
      <c r="Y146" s="170" t="str">
        <f>IF(ISERROR(VLOOKUP($A146,parlvotes_lh!$A$11:$ZZ$200,306,FALSE))=TRUE,"",IF(VLOOKUP($A146,parlvotes_lh!$A$11:$ZZ$200,306,FALSE)=0,"",VLOOKUP($A146,parlvotes_lh!$A$11:$ZZ$200,306,FALSE)))</f>
        <v/>
      </c>
      <c r="Z146" s="170" t="str">
        <f>IF(ISERROR(VLOOKUP($A146,parlvotes_lh!$A$11:$ZZ$200,326,FALSE))=TRUE,"",IF(VLOOKUP($A146,parlvotes_lh!$A$11:$ZZ$200,326,FALSE)=0,"",VLOOKUP($A146,parlvotes_lh!$A$11:$ZZ$200,326,FALSE)))</f>
        <v/>
      </c>
      <c r="AA146" s="170" t="str">
        <f>IF(ISERROR(VLOOKUP($A146,parlvotes_lh!$A$11:$ZZ$200,346,FALSE))=TRUE,"",IF(VLOOKUP($A146,parlvotes_lh!$A$11:$ZZ$200,346,FALSE)=0,"",VLOOKUP($A146,parlvotes_lh!$A$11:$ZZ$200,346,FALSE)))</f>
        <v/>
      </c>
      <c r="AB146" s="170" t="str">
        <f>IF(ISERROR(VLOOKUP($A146,parlvotes_lh!$A$11:$ZZ$200,366,FALSE))=TRUE,"",IF(VLOOKUP($A146,parlvotes_lh!$A$11:$ZZ$200,366,FALSE)=0,"",VLOOKUP($A146,parlvotes_lh!$A$11:$ZZ$200,366,FALSE)))</f>
        <v/>
      </c>
      <c r="AC146" s="170" t="str">
        <f>IF(ISERROR(VLOOKUP($A146,parlvotes_lh!$A$11:$ZZ$200,386,FALSE))=TRUE,"",IF(VLOOKUP($A146,parlvotes_lh!$A$11:$ZZ$200,386,FALSE)=0,"",VLOOKUP($A146,parlvotes_lh!$A$11:$ZZ$200,386,FALSE)))</f>
        <v/>
      </c>
    </row>
    <row r="147" spans="1:29" ht="13.5" customHeight="1">
      <c r="A147" s="164"/>
      <c r="B147" s="95" t="str">
        <f>IF(A147="","",MID(info_weblinks!$C$3,32,3))</f>
        <v/>
      </c>
      <c r="C147" s="95" t="str">
        <f>IF(info_parties!G147="","",info_parties!G147)</f>
        <v/>
      </c>
      <c r="D147" s="95" t="str">
        <f>IF(info_parties!K147="","",info_parties!K147)</f>
        <v/>
      </c>
      <c r="E147" s="95" t="str">
        <f>IF(info_parties!H147="","",info_parties!H147)</f>
        <v/>
      </c>
      <c r="F147" s="165" t="str">
        <f t="shared" si="8"/>
        <v/>
      </c>
      <c r="G147" s="166" t="str">
        <f t="shared" si="9"/>
        <v/>
      </c>
      <c r="H147" s="167" t="str">
        <f t="shared" si="10"/>
        <v/>
      </c>
      <c r="I147" s="168" t="str">
        <f t="shared" si="11"/>
        <v/>
      </c>
      <c r="J147" s="169" t="str">
        <f>IF(ISERROR(VLOOKUP($A147,parlvotes_lh!$A$11:$ZZ$200,6,FALSE))=TRUE,"",IF(VLOOKUP($A147,parlvotes_lh!$A$11:$ZZ$200,6,FALSE)=0,"",VLOOKUP($A147,parlvotes_lh!$A$11:$ZZ$200,6,FALSE)))</f>
        <v/>
      </c>
      <c r="K147" s="169" t="str">
        <f>IF(ISERROR(VLOOKUP($A147,parlvotes_lh!$A$11:$ZZ$200,26,FALSE))=TRUE,"",IF(VLOOKUP($A147,parlvotes_lh!$A$11:$ZZ$200,26,FALSE)=0,"",VLOOKUP($A147,parlvotes_lh!$A$11:$ZZ$200,26,FALSE)))</f>
        <v/>
      </c>
      <c r="L147" s="169" t="str">
        <f>IF(ISERROR(VLOOKUP($A147,parlvotes_lh!$A$11:$ZZ$200,46,FALSE))=TRUE,"",IF(VLOOKUP($A147,parlvotes_lh!$A$11:$ZZ$200,46,FALSE)=0,"",VLOOKUP($A147,parlvotes_lh!$A$11:$ZZ$200,46,FALSE)))</f>
        <v/>
      </c>
      <c r="M147" s="169" t="str">
        <f>IF(ISERROR(VLOOKUP($A147,parlvotes_lh!$A$11:$ZZ$200,66,FALSE))=TRUE,"",IF(VLOOKUP($A147,parlvotes_lh!$A$11:$ZZ$200,66,FALSE)=0,"",VLOOKUP($A147,parlvotes_lh!$A$11:$ZZ$200,66,FALSE)))</f>
        <v/>
      </c>
      <c r="N147" s="169" t="str">
        <f>IF(ISERROR(VLOOKUP($A147,parlvotes_lh!$A$11:$ZZ$200,86,FALSE))=TRUE,"",IF(VLOOKUP($A147,parlvotes_lh!$A$11:$ZZ$200,86,FALSE)=0,"",VLOOKUP($A147,parlvotes_lh!$A$11:$ZZ$200,86,FALSE)))</f>
        <v/>
      </c>
      <c r="O147" s="169" t="str">
        <f>IF(ISERROR(VLOOKUP($A147,parlvotes_lh!$A$11:$ZZ$200,106,FALSE))=TRUE,"",IF(VLOOKUP($A147,parlvotes_lh!$A$11:$ZZ$200,106,FALSE)=0,"",VLOOKUP($A147,parlvotes_lh!$A$11:$ZZ$200,106,FALSE)))</f>
        <v/>
      </c>
      <c r="P147" s="169" t="str">
        <f>IF(ISERROR(VLOOKUP($A147,parlvotes_lh!$A$11:$ZZ$200,126,FALSE))=TRUE,"",IF(VLOOKUP($A147,parlvotes_lh!$A$11:$ZZ$200,126,FALSE)=0,"",VLOOKUP($A147,parlvotes_lh!$A$11:$ZZ$200,126,FALSE)))</f>
        <v/>
      </c>
      <c r="Q147" s="170" t="str">
        <f>IF(ISERROR(VLOOKUP($A147,parlvotes_lh!$A$11:$ZZ$200,146,FALSE))=TRUE,"",IF(VLOOKUP($A147,parlvotes_lh!$A$11:$ZZ$200,146,FALSE)=0,"",VLOOKUP($A147,parlvotes_lh!$A$11:$ZZ$200,146,FALSE)))</f>
        <v/>
      </c>
      <c r="R147" s="170" t="str">
        <f>IF(ISERROR(VLOOKUP($A147,parlvotes_lh!$A$11:$ZZ$200,166,FALSE))=TRUE,"",IF(VLOOKUP($A147,parlvotes_lh!$A$11:$ZZ$200,166,FALSE)=0,"",VLOOKUP($A147,parlvotes_lh!$A$11:$ZZ$200,166,FALSE)))</f>
        <v/>
      </c>
      <c r="S147" s="170" t="str">
        <f>IF(ISERROR(VLOOKUP($A147,parlvotes_lh!$A$11:$ZZ$200,186,FALSE))=TRUE,"",IF(VLOOKUP($A147,parlvotes_lh!$A$11:$ZZ$200,186,FALSE)=0,"",VLOOKUP($A147,parlvotes_lh!$A$11:$ZZ$200,186,FALSE)))</f>
        <v/>
      </c>
      <c r="T147" s="170" t="str">
        <f>IF(ISERROR(VLOOKUP($A147,parlvotes_lh!$A$11:$ZZ$200,206,FALSE))=TRUE,"",IF(VLOOKUP($A147,parlvotes_lh!$A$11:$ZZ$200,206,FALSE)=0,"",VLOOKUP($A147,parlvotes_lh!$A$11:$ZZ$200,206,FALSE)))</f>
        <v/>
      </c>
      <c r="U147" s="170" t="str">
        <f>IF(ISERROR(VLOOKUP($A147,parlvotes_lh!$A$11:$ZZ$200,226,FALSE))=TRUE,"",IF(VLOOKUP($A147,parlvotes_lh!$A$11:$ZZ$200,226,FALSE)=0,"",VLOOKUP($A147,parlvotes_lh!$A$11:$ZZ$200,226,FALSE)))</f>
        <v/>
      </c>
      <c r="V147" s="170" t="str">
        <f>IF(ISERROR(VLOOKUP($A147,parlvotes_lh!$A$11:$ZZ$200,246,FALSE))=TRUE,"",IF(VLOOKUP($A147,parlvotes_lh!$A$11:$ZZ$200,246,FALSE)=0,"",VLOOKUP($A147,parlvotes_lh!$A$11:$ZZ$200,246,FALSE)))</f>
        <v/>
      </c>
      <c r="W147" s="170" t="str">
        <f>IF(ISERROR(VLOOKUP($A147,parlvotes_lh!$A$11:$ZZ$200,266,FALSE))=TRUE,"",IF(VLOOKUP($A147,parlvotes_lh!$A$11:$ZZ$200,266,FALSE)=0,"",VLOOKUP($A147,parlvotes_lh!$A$11:$ZZ$200,266,FALSE)))</f>
        <v/>
      </c>
      <c r="X147" s="170" t="str">
        <f>IF(ISERROR(VLOOKUP($A147,parlvotes_lh!$A$11:$ZZ$200,286,FALSE))=TRUE,"",IF(VLOOKUP($A147,parlvotes_lh!$A$11:$ZZ$200,286,FALSE)=0,"",VLOOKUP($A147,parlvotes_lh!$A$11:$ZZ$200,286,FALSE)))</f>
        <v/>
      </c>
      <c r="Y147" s="170" t="str">
        <f>IF(ISERROR(VLOOKUP($A147,parlvotes_lh!$A$11:$ZZ$200,306,FALSE))=TRUE,"",IF(VLOOKUP($A147,parlvotes_lh!$A$11:$ZZ$200,306,FALSE)=0,"",VLOOKUP($A147,parlvotes_lh!$A$11:$ZZ$200,306,FALSE)))</f>
        <v/>
      </c>
      <c r="Z147" s="170" t="str">
        <f>IF(ISERROR(VLOOKUP($A147,parlvotes_lh!$A$11:$ZZ$200,326,FALSE))=TRUE,"",IF(VLOOKUP($A147,parlvotes_lh!$A$11:$ZZ$200,326,FALSE)=0,"",VLOOKUP($A147,parlvotes_lh!$A$11:$ZZ$200,326,FALSE)))</f>
        <v/>
      </c>
      <c r="AA147" s="170" t="str">
        <f>IF(ISERROR(VLOOKUP($A147,parlvotes_lh!$A$11:$ZZ$200,346,FALSE))=TRUE,"",IF(VLOOKUP($A147,parlvotes_lh!$A$11:$ZZ$200,346,FALSE)=0,"",VLOOKUP($A147,parlvotes_lh!$A$11:$ZZ$200,346,FALSE)))</f>
        <v/>
      </c>
      <c r="AB147" s="170" t="str">
        <f>IF(ISERROR(VLOOKUP($A147,parlvotes_lh!$A$11:$ZZ$200,366,FALSE))=TRUE,"",IF(VLOOKUP($A147,parlvotes_lh!$A$11:$ZZ$200,366,FALSE)=0,"",VLOOKUP($A147,parlvotes_lh!$A$11:$ZZ$200,366,FALSE)))</f>
        <v/>
      </c>
      <c r="AC147" s="170" t="str">
        <f>IF(ISERROR(VLOOKUP($A147,parlvotes_lh!$A$11:$ZZ$200,386,FALSE))=TRUE,"",IF(VLOOKUP($A147,parlvotes_lh!$A$11:$ZZ$200,386,FALSE)=0,"",VLOOKUP($A147,parlvotes_lh!$A$11:$ZZ$200,386,FALSE)))</f>
        <v/>
      </c>
    </row>
    <row r="148" spans="1:29" ht="13.5" customHeight="1">
      <c r="A148" s="164"/>
      <c r="B148" s="95" t="str">
        <f>IF(A148="","",MID(info_weblinks!$C$3,32,3))</f>
        <v/>
      </c>
      <c r="C148" s="95" t="str">
        <f>IF(info_parties!G148="","",info_parties!G148)</f>
        <v/>
      </c>
      <c r="D148" s="95" t="str">
        <f>IF(info_parties!K148="","",info_parties!K148)</f>
        <v/>
      </c>
      <c r="E148" s="95" t="str">
        <f>IF(info_parties!H148="","",info_parties!H148)</f>
        <v/>
      </c>
      <c r="F148" s="165" t="str">
        <f t="shared" si="8"/>
        <v/>
      </c>
      <c r="G148" s="166" t="str">
        <f t="shared" si="9"/>
        <v/>
      </c>
      <c r="H148" s="167" t="str">
        <f t="shared" si="10"/>
        <v/>
      </c>
      <c r="I148" s="168" t="str">
        <f t="shared" si="11"/>
        <v/>
      </c>
      <c r="J148" s="169" t="str">
        <f>IF(ISERROR(VLOOKUP($A148,parlvotes_lh!$A$11:$ZZ$200,6,FALSE))=TRUE,"",IF(VLOOKUP($A148,parlvotes_lh!$A$11:$ZZ$200,6,FALSE)=0,"",VLOOKUP($A148,parlvotes_lh!$A$11:$ZZ$200,6,FALSE)))</f>
        <v/>
      </c>
      <c r="K148" s="169" t="str">
        <f>IF(ISERROR(VLOOKUP($A148,parlvotes_lh!$A$11:$ZZ$200,26,FALSE))=TRUE,"",IF(VLOOKUP($A148,parlvotes_lh!$A$11:$ZZ$200,26,FALSE)=0,"",VLOOKUP($A148,parlvotes_lh!$A$11:$ZZ$200,26,FALSE)))</f>
        <v/>
      </c>
      <c r="L148" s="169" t="str">
        <f>IF(ISERROR(VLOOKUP($A148,parlvotes_lh!$A$11:$ZZ$200,46,FALSE))=TRUE,"",IF(VLOOKUP($A148,parlvotes_lh!$A$11:$ZZ$200,46,FALSE)=0,"",VLOOKUP($A148,parlvotes_lh!$A$11:$ZZ$200,46,FALSE)))</f>
        <v/>
      </c>
      <c r="M148" s="169" t="str">
        <f>IF(ISERROR(VLOOKUP($A148,parlvotes_lh!$A$11:$ZZ$200,66,FALSE))=TRUE,"",IF(VLOOKUP($A148,parlvotes_lh!$A$11:$ZZ$200,66,FALSE)=0,"",VLOOKUP($A148,parlvotes_lh!$A$11:$ZZ$200,66,FALSE)))</f>
        <v/>
      </c>
      <c r="N148" s="169" t="str">
        <f>IF(ISERROR(VLOOKUP($A148,parlvotes_lh!$A$11:$ZZ$200,86,FALSE))=TRUE,"",IF(VLOOKUP($A148,parlvotes_lh!$A$11:$ZZ$200,86,FALSE)=0,"",VLOOKUP($A148,parlvotes_lh!$A$11:$ZZ$200,86,FALSE)))</f>
        <v/>
      </c>
      <c r="O148" s="169" t="str">
        <f>IF(ISERROR(VLOOKUP($A148,parlvotes_lh!$A$11:$ZZ$200,106,FALSE))=TRUE,"",IF(VLOOKUP($A148,parlvotes_lh!$A$11:$ZZ$200,106,FALSE)=0,"",VLOOKUP($A148,parlvotes_lh!$A$11:$ZZ$200,106,FALSE)))</f>
        <v/>
      </c>
      <c r="P148" s="169" t="str">
        <f>IF(ISERROR(VLOOKUP($A148,parlvotes_lh!$A$11:$ZZ$200,126,FALSE))=TRUE,"",IF(VLOOKUP($A148,parlvotes_lh!$A$11:$ZZ$200,126,FALSE)=0,"",VLOOKUP($A148,parlvotes_lh!$A$11:$ZZ$200,126,FALSE)))</f>
        <v/>
      </c>
      <c r="Q148" s="170" t="str">
        <f>IF(ISERROR(VLOOKUP($A148,parlvotes_lh!$A$11:$ZZ$200,146,FALSE))=TRUE,"",IF(VLOOKUP($A148,parlvotes_lh!$A$11:$ZZ$200,146,FALSE)=0,"",VLOOKUP($A148,parlvotes_lh!$A$11:$ZZ$200,146,FALSE)))</f>
        <v/>
      </c>
      <c r="R148" s="170" t="str">
        <f>IF(ISERROR(VLOOKUP($A148,parlvotes_lh!$A$11:$ZZ$200,166,FALSE))=TRUE,"",IF(VLOOKUP($A148,parlvotes_lh!$A$11:$ZZ$200,166,FALSE)=0,"",VLOOKUP($A148,parlvotes_lh!$A$11:$ZZ$200,166,FALSE)))</f>
        <v/>
      </c>
      <c r="S148" s="170" t="str">
        <f>IF(ISERROR(VLOOKUP($A148,parlvotes_lh!$A$11:$ZZ$200,186,FALSE))=TRUE,"",IF(VLOOKUP($A148,parlvotes_lh!$A$11:$ZZ$200,186,FALSE)=0,"",VLOOKUP($A148,parlvotes_lh!$A$11:$ZZ$200,186,FALSE)))</f>
        <v/>
      </c>
      <c r="T148" s="170" t="str">
        <f>IF(ISERROR(VLOOKUP($A148,parlvotes_lh!$A$11:$ZZ$200,206,FALSE))=TRUE,"",IF(VLOOKUP($A148,parlvotes_lh!$A$11:$ZZ$200,206,FALSE)=0,"",VLOOKUP($A148,parlvotes_lh!$A$11:$ZZ$200,206,FALSE)))</f>
        <v/>
      </c>
      <c r="U148" s="170" t="str">
        <f>IF(ISERROR(VLOOKUP($A148,parlvotes_lh!$A$11:$ZZ$200,226,FALSE))=TRUE,"",IF(VLOOKUP($A148,parlvotes_lh!$A$11:$ZZ$200,226,FALSE)=0,"",VLOOKUP($A148,parlvotes_lh!$A$11:$ZZ$200,226,FALSE)))</f>
        <v/>
      </c>
      <c r="V148" s="170" t="str">
        <f>IF(ISERROR(VLOOKUP($A148,parlvotes_lh!$A$11:$ZZ$200,246,FALSE))=TRUE,"",IF(VLOOKUP($A148,parlvotes_lh!$A$11:$ZZ$200,246,FALSE)=0,"",VLOOKUP($A148,parlvotes_lh!$A$11:$ZZ$200,246,FALSE)))</f>
        <v/>
      </c>
      <c r="W148" s="170" t="str">
        <f>IF(ISERROR(VLOOKUP($A148,parlvotes_lh!$A$11:$ZZ$200,266,FALSE))=TRUE,"",IF(VLOOKUP($A148,parlvotes_lh!$A$11:$ZZ$200,266,FALSE)=0,"",VLOOKUP($A148,parlvotes_lh!$A$11:$ZZ$200,266,FALSE)))</f>
        <v/>
      </c>
      <c r="X148" s="170" t="str">
        <f>IF(ISERROR(VLOOKUP($A148,parlvotes_lh!$A$11:$ZZ$200,286,FALSE))=TRUE,"",IF(VLOOKUP($A148,parlvotes_lh!$A$11:$ZZ$200,286,FALSE)=0,"",VLOOKUP($A148,parlvotes_lh!$A$11:$ZZ$200,286,FALSE)))</f>
        <v/>
      </c>
      <c r="Y148" s="170" t="str">
        <f>IF(ISERROR(VLOOKUP($A148,parlvotes_lh!$A$11:$ZZ$200,306,FALSE))=TRUE,"",IF(VLOOKUP($A148,parlvotes_lh!$A$11:$ZZ$200,306,FALSE)=0,"",VLOOKUP($A148,parlvotes_lh!$A$11:$ZZ$200,306,FALSE)))</f>
        <v/>
      </c>
      <c r="Z148" s="170" t="str">
        <f>IF(ISERROR(VLOOKUP($A148,parlvotes_lh!$A$11:$ZZ$200,326,FALSE))=TRUE,"",IF(VLOOKUP($A148,parlvotes_lh!$A$11:$ZZ$200,326,FALSE)=0,"",VLOOKUP($A148,parlvotes_lh!$A$11:$ZZ$200,326,FALSE)))</f>
        <v/>
      </c>
      <c r="AA148" s="170" t="str">
        <f>IF(ISERROR(VLOOKUP($A148,parlvotes_lh!$A$11:$ZZ$200,346,FALSE))=TRUE,"",IF(VLOOKUP($A148,parlvotes_lh!$A$11:$ZZ$200,346,FALSE)=0,"",VLOOKUP($A148,parlvotes_lh!$A$11:$ZZ$200,346,FALSE)))</f>
        <v/>
      </c>
      <c r="AB148" s="170" t="str">
        <f>IF(ISERROR(VLOOKUP($A148,parlvotes_lh!$A$11:$ZZ$200,366,FALSE))=TRUE,"",IF(VLOOKUP($A148,parlvotes_lh!$A$11:$ZZ$200,366,FALSE)=0,"",VLOOKUP($A148,parlvotes_lh!$A$11:$ZZ$200,366,FALSE)))</f>
        <v/>
      </c>
      <c r="AC148" s="170" t="str">
        <f>IF(ISERROR(VLOOKUP($A148,parlvotes_lh!$A$11:$ZZ$200,386,FALSE))=TRUE,"",IF(VLOOKUP($A148,parlvotes_lh!$A$11:$ZZ$200,386,FALSE)=0,"",VLOOKUP($A148,parlvotes_lh!$A$11:$ZZ$200,386,FALSE)))</f>
        <v/>
      </c>
    </row>
    <row r="149" spans="1:29" ht="13.5" customHeight="1">
      <c r="A149" s="164"/>
      <c r="B149" s="95" t="str">
        <f>IF(A149="","",MID(info_weblinks!$C$3,32,3))</f>
        <v/>
      </c>
      <c r="C149" s="95" t="str">
        <f>IF(info_parties!G149="","",info_parties!G149)</f>
        <v/>
      </c>
      <c r="D149" s="95" t="str">
        <f>IF(info_parties!K149="","",info_parties!K149)</f>
        <v/>
      </c>
      <c r="E149" s="95" t="str">
        <f>IF(info_parties!H149="","",info_parties!H149)</f>
        <v/>
      </c>
      <c r="F149" s="165" t="str">
        <f t="shared" si="8"/>
        <v/>
      </c>
      <c r="G149" s="166" t="str">
        <f t="shared" si="9"/>
        <v/>
      </c>
      <c r="H149" s="167" t="str">
        <f t="shared" si="10"/>
        <v/>
      </c>
      <c r="I149" s="168" t="str">
        <f t="shared" si="11"/>
        <v/>
      </c>
      <c r="J149" s="169" t="str">
        <f>IF(ISERROR(VLOOKUP($A149,parlvotes_lh!$A$11:$ZZ$200,6,FALSE))=TRUE,"",IF(VLOOKUP($A149,parlvotes_lh!$A$11:$ZZ$200,6,FALSE)=0,"",VLOOKUP($A149,parlvotes_lh!$A$11:$ZZ$200,6,FALSE)))</f>
        <v/>
      </c>
      <c r="K149" s="169" t="str">
        <f>IF(ISERROR(VLOOKUP($A149,parlvotes_lh!$A$11:$ZZ$200,26,FALSE))=TRUE,"",IF(VLOOKUP($A149,parlvotes_lh!$A$11:$ZZ$200,26,FALSE)=0,"",VLOOKUP($A149,parlvotes_lh!$A$11:$ZZ$200,26,FALSE)))</f>
        <v/>
      </c>
      <c r="L149" s="169" t="str">
        <f>IF(ISERROR(VLOOKUP($A149,parlvotes_lh!$A$11:$ZZ$200,46,FALSE))=TRUE,"",IF(VLOOKUP($A149,parlvotes_lh!$A$11:$ZZ$200,46,FALSE)=0,"",VLOOKUP($A149,parlvotes_lh!$A$11:$ZZ$200,46,FALSE)))</f>
        <v/>
      </c>
      <c r="M149" s="169" t="str">
        <f>IF(ISERROR(VLOOKUP($A149,parlvotes_lh!$A$11:$ZZ$200,66,FALSE))=TRUE,"",IF(VLOOKUP($A149,parlvotes_lh!$A$11:$ZZ$200,66,FALSE)=0,"",VLOOKUP($A149,parlvotes_lh!$A$11:$ZZ$200,66,FALSE)))</f>
        <v/>
      </c>
      <c r="N149" s="169" t="str">
        <f>IF(ISERROR(VLOOKUP($A149,parlvotes_lh!$A$11:$ZZ$200,86,FALSE))=TRUE,"",IF(VLOOKUP($A149,parlvotes_lh!$A$11:$ZZ$200,86,FALSE)=0,"",VLOOKUP($A149,parlvotes_lh!$A$11:$ZZ$200,86,FALSE)))</f>
        <v/>
      </c>
      <c r="O149" s="169" t="str">
        <f>IF(ISERROR(VLOOKUP($A149,parlvotes_lh!$A$11:$ZZ$200,106,FALSE))=TRUE,"",IF(VLOOKUP($A149,parlvotes_lh!$A$11:$ZZ$200,106,FALSE)=0,"",VLOOKUP($A149,parlvotes_lh!$A$11:$ZZ$200,106,FALSE)))</f>
        <v/>
      </c>
      <c r="P149" s="169" t="str">
        <f>IF(ISERROR(VLOOKUP($A149,parlvotes_lh!$A$11:$ZZ$200,126,FALSE))=TRUE,"",IF(VLOOKUP($A149,parlvotes_lh!$A$11:$ZZ$200,126,FALSE)=0,"",VLOOKUP($A149,parlvotes_lh!$A$11:$ZZ$200,126,FALSE)))</f>
        <v/>
      </c>
      <c r="Q149" s="170" t="str">
        <f>IF(ISERROR(VLOOKUP($A149,parlvotes_lh!$A$11:$ZZ$200,146,FALSE))=TRUE,"",IF(VLOOKUP($A149,parlvotes_lh!$A$11:$ZZ$200,146,FALSE)=0,"",VLOOKUP($A149,parlvotes_lh!$A$11:$ZZ$200,146,FALSE)))</f>
        <v/>
      </c>
      <c r="R149" s="170" t="str">
        <f>IF(ISERROR(VLOOKUP($A149,parlvotes_lh!$A$11:$ZZ$200,166,FALSE))=TRUE,"",IF(VLOOKUP($A149,parlvotes_lh!$A$11:$ZZ$200,166,FALSE)=0,"",VLOOKUP($A149,parlvotes_lh!$A$11:$ZZ$200,166,FALSE)))</f>
        <v/>
      </c>
      <c r="S149" s="170" t="str">
        <f>IF(ISERROR(VLOOKUP($A149,parlvotes_lh!$A$11:$ZZ$200,186,FALSE))=TRUE,"",IF(VLOOKUP($A149,parlvotes_lh!$A$11:$ZZ$200,186,FALSE)=0,"",VLOOKUP($A149,parlvotes_lh!$A$11:$ZZ$200,186,FALSE)))</f>
        <v/>
      </c>
      <c r="T149" s="170" t="str">
        <f>IF(ISERROR(VLOOKUP($A149,parlvotes_lh!$A$11:$ZZ$200,206,FALSE))=TRUE,"",IF(VLOOKUP($A149,parlvotes_lh!$A$11:$ZZ$200,206,FALSE)=0,"",VLOOKUP($A149,parlvotes_lh!$A$11:$ZZ$200,206,FALSE)))</f>
        <v/>
      </c>
      <c r="U149" s="170" t="str">
        <f>IF(ISERROR(VLOOKUP($A149,parlvotes_lh!$A$11:$ZZ$200,226,FALSE))=TRUE,"",IF(VLOOKUP($A149,parlvotes_lh!$A$11:$ZZ$200,226,FALSE)=0,"",VLOOKUP($A149,parlvotes_lh!$A$11:$ZZ$200,226,FALSE)))</f>
        <v/>
      </c>
      <c r="V149" s="170" t="str">
        <f>IF(ISERROR(VLOOKUP($A149,parlvotes_lh!$A$11:$ZZ$200,246,FALSE))=TRUE,"",IF(VLOOKUP($A149,parlvotes_lh!$A$11:$ZZ$200,246,FALSE)=0,"",VLOOKUP($A149,parlvotes_lh!$A$11:$ZZ$200,246,FALSE)))</f>
        <v/>
      </c>
      <c r="W149" s="170" t="str">
        <f>IF(ISERROR(VLOOKUP($A149,parlvotes_lh!$A$11:$ZZ$200,266,FALSE))=TRUE,"",IF(VLOOKUP($A149,parlvotes_lh!$A$11:$ZZ$200,266,FALSE)=0,"",VLOOKUP($A149,parlvotes_lh!$A$11:$ZZ$200,266,FALSE)))</f>
        <v/>
      </c>
      <c r="X149" s="170" t="str">
        <f>IF(ISERROR(VLOOKUP($A149,parlvotes_lh!$A$11:$ZZ$200,286,FALSE))=TRUE,"",IF(VLOOKUP($A149,parlvotes_lh!$A$11:$ZZ$200,286,FALSE)=0,"",VLOOKUP($A149,parlvotes_lh!$A$11:$ZZ$200,286,FALSE)))</f>
        <v/>
      </c>
      <c r="Y149" s="170" t="str">
        <f>IF(ISERROR(VLOOKUP($A149,parlvotes_lh!$A$11:$ZZ$200,306,FALSE))=TRUE,"",IF(VLOOKUP($A149,parlvotes_lh!$A$11:$ZZ$200,306,FALSE)=0,"",VLOOKUP($A149,parlvotes_lh!$A$11:$ZZ$200,306,FALSE)))</f>
        <v/>
      </c>
      <c r="Z149" s="170" t="str">
        <f>IF(ISERROR(VLOOKUP($A149,parlvotes_lh!$A$11:$ZZ$200,326,FALSE))=TRUE,"",IF(VLOOKUP($A149,parlvotes_lh!$A$11:$ZZ$200,326,FALSE)=0,"",VLOOKUP($A149,parlvotes_lh!$A$11:$ZZ$200,326,FALSE)))</f>
        <v/>
      </c>
      <c r="AA149" s="170" t="str">
        <f>IF(ISERROR(VLOOKUP($A149,parlvotes_lh!$A$11:$ZZ$200,346,FALSE))=TRUE,"",IF(VLOOKUP($A149,parlvotes_lh!$A$11:$ZZ$200,346,FALSE)=0,"",VLOOKUP($A149,parlvotes_lh!$A$11:$ZZ$200,346,FALSE)))</f>
        <v/>
      </c>
      <c r="AB149" s="170" t="str">
        <f>IF(ISERROR(VLOOKUP($A149,parlvotes_lh!$A$11:$ZZ$200,366,FALSE))=TRUE,"",IF(VLOOKUP($A149,parlvotes_lh!$A$11:$ZZ$200,366,FALSE)=0,"",VLOOKUP($A149,parlvotes_lh!$A$11:$ZZ$200,366,FALSE)))</f>
        <v/>
      </c>
      <c r="AC149" s="170" t="str">
        <f>IF(ISERROR(VLOOKUP($A149,parlvotes_lh!$A$11:$ZZ$200,386,FALSE))=TRUE,"",IF(VLOOKUP($A149,parlvotes_lh!$A$11:$ZZ$200,386,FALSE)=0,"",VLOOKUP($A149,parlvotes_lh!$A$11:$ZZ$200,386,FALSE)))</f>
        <v/>
      </c>
    </row>
    <row r="150" spans="1:29" ht="13.5" customHeight="1">
      <c r="A150" s="164"/>
      <c r="B150" s="95" t="str">
        <f>IF(A150="","",MID(info_weblinks!$C$3,32,3))</f>
        <v/>
      </c>
      <c r="C150" s="95" t="str">
        <f>IF(info_parties!G150="","",info_parties!G150)</f>
        <v/>
      </c>
      <c r="D150" s="95" t="str">
        <f>IF(info_parties!K150="","",info_parties!K150)</f>
        <v/>
      </c>
      <c r="E150" s="95" t="str">
        <f>IF(info_parties!H150="","",info_parties!H150)</f>
        <v/>
      </c>
      <c r="F150" s="165" t="str">
        <f t="shared" si="8"/>
        <v/>
      </c>
      <c r="G150" s="166" t="str">
        <f t="shared" si="9"/>
        <v/>
      </c>
      <c r="H150" s="167" t="str">
        <f t="shared" si="10"/>
        <v/>
      </c>
      <c r="I150" s="168" t="str">
        <f t="shared" si="11"/>
        <v/>
      </c>
      <c r="J150" s="169" t="str">
        <f>IF(ISERROR(VLOOKUP($A150,parlvotes_lh!$A$11:$ZZ$200,6,FALSE))=TRUE,"",IF(VLOOKUP($A150,parlvotes_lh!$A$11:$ZZ$200,6,FALSE)=0,"",VLOOKUP($A150,parlvotes_lh!$A$11:$ZZ$200,6,FALSE)))</f>
        <v/>
      </c>
      <c r="K150" s="169" t="str">
        <f>IF(ISERROR(VLOOKUP($A150,parlvotes_lh!$A$11:$ZZ$200,26,FALSE))=TRUE,"",IF(VLOOKUP($A150,parlvotes_lh!$A$11:$ZZ$200,26,FALSE)=0,"",VLOOKUP($A150,parlvotes_lh!$A$11:$ZZ$200,26,FALSE)))</f>
        <v/>
      </c>
      <c r="L150" s="169" t="str">
        <f>IF(ISERROR(VLOOKUP($A150,parlvotes_lh!$A$11:$ZZ$200,46,FALSE))=TRUE,"",IF(VLOOKUP($A150,parlvotes_lh!$A$11:$ZZ$200,46,FALSE)=0,"",VLOOKUP($A150,parlvotes_lh!$A$11:$ZZ$200,46,FALSE)))</f>
        <v/>
      </c>
      <c r="M150" s="169" t="str">
        <f>IF(ISERROR(VLOOKUP($A150,parlvotes_lh!$A$11:$ZZ$200,66,FALSE))=TRUE,"",IF(VLOOKUP($A150,parlvotes_lh!$A$11:$ZZ$200,66,FALSE)=0,"",VLOOKUP($A150,parlvotes_lh!$A$11:$ZZ$200,66,FALSE)))</f>
        <v/>
      </c>
      <c r="N150" s="169" t="str">
        <f>IF(ISERROR(VLOOKUP($A150,parlvotes_lh!$A$11:$ZZ$200,86,FALSE))=TRUE,"",IF(VLOOKUP($A150,parlvotes_lh!$A$11:$ZZ$200,86,FALSE)=0,"",VLOOKUP($A150,parlvotes_lh!$A$11:$ZZ$200,86,FALSE)))</f>
        <v/>
      </c>
      <c r="O150" s="169" t="str">
        <f>IF(ISERROR(VLOOKUP($A150,parlvotes_lh!$A$11:$ZZ$200,106,FALSE))=TRUE,"",IF(VLOOKUP($A150,parlvotes_lh!$A$11:$ZZ$200,106,FALSE)=0,"",VLOOKUP($A150,parlvotes_lh!$A$11:$ZZ$200,106,FALSE)))</f>
        <v/>
      </c>
      <c r="P150" s="169" t="str">
        <f>IF(ISERROR(VLOOKUP($A150,parlvotes_lh!$A$11:$ZZ$200,126,FALSE))=TRUE,"",IF(VLOOKUP($A150,parlvotes_lh!$A$11:$ZZ$200,126,FALSE)=0,"",VLOOKUP($A150,parlvotes_lh!$A$11:$ZZ$200,126,FALSE)))</f>
        <v/>
      </c>
      <c r="Q150" s="170" t="str">
        <f>IF(ISERROR(VLOOKUP($A150,parlvotes_lh!$A$11:$ZZ$200,146,FALSE))=TRUE,"",IF(VLOOKUP($A150,parlvotes_lh!$A$11:$ZZ$200,146,FALSE)=0,"",VLOOKUP($A150,parlvotes_lh!$A$11:$ZZ$200,146,FALSE)))</f>
        <v/>
      </c>
      <c r="R150" s="170" t="str">
        <f>IF(ISERROR(VLOOKUP($A150,parlvotes_lh!$A$11:$ZZ$200,166,FALSE))=TRUE,"",IF(VLOOKUP($A150,parlvotes_lh!$A$11:$ZZ$200,166,FALSE)=0,"",VLOOKUP($A150,parlvotes_lh!$A$11:$ZZ$200,166,FALSE)))</f>
        <v/>
      </c>
      <c r="S150" s="170" t="str">
        <f>IF(ISERROR(VLOOKUP($A150,parlvotes_lh!$A$11:$ZZ$200,186,FALSE))=TRUE,"",IF(VLOOKUP($A150,parlvotes_lh!$A$11:$ZZ$200,186,FALSE)=0,"",VLOOKUP($A150,parlvotes_lh!$A$11:$ZZ$200,186,FALSE)))</f>
        <v/>
      </c>
      <c r="T150" s="170" t="str">
        <f>IF(ISERROR(VLOOKUP($A150,parlvotes_lh!$A$11:$ZZ$200,206,FALSE))=TRUE,"",IF(VLOOKUP($A150,parlvotes_lh!$A$11:$ZZ$200,206,FALSE)=0,"",VLOOKUP($A150,parlvotes_lh!$A$11:$ZZ$200,206,FALSE)))</f>
        <v/>
      </c>
      <c r="U150" s="170" t="str">
        <f>IF(ISERROR(VLOOKUP($A150,parlvotes_lh!$A$11:$ZZ$200,226,FALSE))=TRUE,"",IF(VLOOKUP($A150,parlvotes_lh!$A$11:$ZZ$200,226,FALSE)=0,"",VLOOKUP($A150,parlvotes_lh!$A$11:$ZZ$200,226,FALSE)))</f>
        <v/>
      </c>
      <c r="V150" s="170" t="str">
        <f>IF(ISERROR(VLOOKUP($A150,parlvotes_lh!$A$11:$ZZ$200,246,FALSE))=TRUE,"",IF(VLOOKUP($A150,parlvotes_lh!$A$11:$ZZ$200,246,FALSE)=0,"",VLOOKUP($A150,parlvotes_lh!$A$11:$ZZ$200,246,FALSE)))</f>
        <v/>
      </c>
      <c r="W150" s="170" t="str">
        <f>IF(ISERROR(VLOOKUP($A150,parlvotes_lh!$A$11:$ZZ$200,266,FALSE))=TRUE,"",IF(VLOOKUP($A150,parlvotes_lh!$A$11:$ZZ$200,266,FALSE)=0,"",VLOOKUP($A150,parlvotes_lh!$A$11:$ZZ$200,266,FALSE)))</f>
        <v/>
      </c>
      <c r="X150" s="170" t="str">
        <f>IF(ISERROR(VLOOKUP($A150,parlvotes_lh!$A$11:$ZZ$200,286,FALSE))=TRUE,"",IF(VLOOKUP($A150,parlvotes_lh!$A$11:$ZZ$200,286,FALSE)=0,"",VLOOKUP($A150,parlvotes_lh!$A$11:$ZZ$200,286,FALSE)))</f>
        <v/>
      </c>
      <c r="Y150" s="170" t="str">
        <f>IF(ISERROR(VLOOKUP($A150,parlvotes_lh!$A$11:$ZZ$200,306,FALSE))=TRUE,"",IF(VLOOKUP($A150,parlvotes_lh!$A$11:$ZZ$200,306,FALSE)=0,"",VLOOKUP($A150,parlvotes_lh!$A$11:$ZZ$200,306,FALSE)))</f>
        <v/>
      </c>
      <c r="Z150" s="170" t="str">
        <f>IF(ISERROR(VLOOKUP($A150,parlvotes_lh!$A$11:$ZZ$200,326,FALSE))=TRUE,"",IF(VLOOKUP($A150,parlvotes_lh!$A$11:$ZZ$200,326,FALSE)=0,"",VLOOKUP($A150,parlvotes_lh!$A$11:$ZZ$200,326,FALSE)))</f>
        <v/>
      </c>
      <c r="AA150" s="170" t="str">
        <f>IF(ISERROR(VLOOKUP($A150,parlvotes_lh!$A$11:$ZZ$200,346,FALSE))=TRUE,"",IF(VLOOKUP($A150,parlvotes_lh!$A$11:$ZZ$200,346,FALSE)=0,"",VLOOKUP($A150,parlvotes_lh!$A$11:$ZZ$200,346,FALSE)))</f>
        <v/>
      </c>
      <c r="AB150" s="170" t="str">
        <f>IF(ISERROR(VLOOKUP($A150,parlvotes_lh!$A$11:$ZZ$200,366,FALSE))=TRUE,"",IF(VLOOKUP($A150,parlvotes_lh!$A$11:$ZZ$200,366,FALSE)=0,"",VLOOKUP($A150,parlvotes_lh!$A$11:$ZZ$200,366,FALSE)))</f>
        <v/>
      </c>
      <c r="AC150" s="170" t="str">
        <f>IF(ISERROR(VLOOKUP($A150,parlvotes_lh!$A$11:$ZZ$200,386,FALSE))=TRUE,"",IF(VLOOKUP($A150,parlvotes_lh!$A$11:$ZZ$200,386,FALSE)=0,"",VLOOKUP($A150,parlvotes_lh!$A$11:$ZZ$200,386,FALSE)))</f>
        <v/>
      </c>
    </row>
    <row r="151" spans="1:29" ht="13.5" customHeight="1">
      <c r="A151" s="164"/>
      <c r="B151" s="95" t="str">
        <f>IF(A151="","",MID(info_weblinks!$C$3,32,3))</f>
        <v/>
      </c>
      <c r="C151" s="95" t="str">
        <f>IF(info_parties!G151="","",info_parties!G151)</f>
        <v/>
      </c>
      <c r="D151" s="95" t="str">
        <f>IF(info_parties!K151="","",info_parties!K151)</f>
        <v/>
      </c>
      <c r="E151" s="95" t="str">
        <f>IF(info_parties!H151="","",info_parties!H151)</f>
        <v/>
      </c>
      <c r="F151" s="165" t="str">
        <f t="shared" si="8"/>
        <v/>
      </c>
      <c r="G151" s="166" t="str">
        <f t="shared" si="9"/>
        <v/>
      </c>
      <c r="H151" s="167" t="str">
        <f t="shared" si="10"/>
        <v/>
      </c>
      <c r="I151" s="168" t="str">
        <f t="shared" si="11"/>
        <v/>
      </c>
      <c r="J151" s="169" t="str">
        <f>IF(ISERROR(VLOOKUP($A151,parlvotes_lh!$A$11:$ZZ$200,6,FALSE))=TRUE,"",IF(VLOOKUP($A151,parlvotes_lh!$A$11:$ZZ$200,6,FALSE)=0,"",VLOOKUP($A151,parlvotes_lh!$A$11:$ZZ$200,6,FALSE)))</f>
        <v/>
      </c>
      <c r="K151" s="169" t="str">
        <f>IF(ISERROR(VLOOKUP($A151,parlvotes_lh!$A$11:$ZZ$200,26,FALSE))=TRUE,"",IF(VLOOKUP($A151,parlvotes_lh!$A$11:$ZZ$200,26,FALSE)=0,"",VLOOKUP($A151,parlvotes_lh!$A$11:$ZZ$200,26,FALSE)))</f>
        <v/>
      </c>
      <c r="L151" s="169" t="str">
        <f>IF(ISERROR(VLOOKUP($A151,parlvotes_lh!$A$11:$ZZ$200,46,FALSE))=TRUE,"",IF(VLOOKUP($A151,parlvotes_lh!$A$11:$ZZ$200,46,FALSE)=0,"",VLOOKUP($A151,parlvotes_lh!$A$11:$ZZ$200,46,FALSE)))</f>
        <v/>
      </c>
      <c r="M151" s="169" t="str">
        <f>IF(ISERROR(VLOOKUP($A151,parlvotes_lh!$A$11:$ZZ$200,66,FALSE))=TRUE,"",IF(VLOOKUP($A151,parlvotes_lh!$A$11:$ZZ$200,66,FALSE)=0,"",VLOOKUP($A151,parlvotes_lh!$A$11:$ZZ$200,66,FALSE)))</f>
        <v/>
      </c>
      <c r="N151" s="169" t="str">
        <f>IF(ISERROR(VLOOKUP($A151,parlvotes_lh!$A$11:$ZZ$200,86,FALSE))=TRUE,"",IF(VLOOKUP($A151,parlvotes_lh!$A$11:$ZZ$200,86,FALSE)=0,"",VLOOKUP($A151,parlvotes_lh!$A$11:$ZZ$200,86,FALSE)))</f>
        <v/>
      </c>
      <c r="O151" s="169" t="str">
        <f>IF(ISERROR(VLOOKUP($A151,parlvotes_lh!$A$11:$ZZ$200,106,FALSE))=TRUE,"",IF(VLOOKUP($A151,parlvotes_lh!$A$11:$ZZ$200,106,FALSE)=0,"",VLOOKUP($A151,parlvotes_lh!$A$11:$ZZ$200,106,FALSE)))</f>
        <v/>
      </c>
      <c r="P151" s="169" t="str">
        <f>IF(ISERROR(VLOOKUP($A151,parlvotes_lh!$A$11:$ZZ$200,126,FALSE))=TRUE,"",IF(VLOOKUP($A151,parlvotes_lh!$A$11:$ZZ$200,126,FALSE)=0,"",VLOOKUP($A151,parlvotes_lh!$A$11:$ZZ$200,126,FALSE)))</f>
        <v/>
      </c>
      <c r="Q151" s="170" t="str">
        <f>IF(ISERROR(VLOOKUP($A151,parlvotes_lh!$A$11:$ZZ$200,146,FALSE))=TRUE,"",IF(VLOOKUP($A151,parlvotes_lh!$A$11:$ZZ$200,146,FALSE)=0,"",VLOOKUP($A151,parlvotes_lh!$A$11:$ZZ$200,146,FALSE)))</f>
        <v/>
      </c>
      <c r="R151" s="170" t="str">
        <f>IF(ISERROR(VLOOKUP($A151,parlvotes_lh!$A$11:$ZZ$200,166,FALSE))=TRUE,"",IF(VLOOKUP($A151,parlvotes_lh!$A$11:$ZZ$200,166,FALSE)=0,"",VLOOKUP($A151,parlvotes_lh!$A$11:$ZZ$200,166,FALSE)))</f>
        <v/>
      </c>
      <c r="S151" s="170" t="str">
        <f>IF(ISERROR(VLOOKUP($A151,parlvotes_lh!$A$11:$ZZ$200,186,FALSE))=TRUE,"",IF(VLOOKUP($A151,parlvotes_lh!$A$11:$ZZ$200,186,FALSE)=0,"",VLOOKUP($A151,parlvotes_lh!$A$11:$ZZ$200,186,FALSE)))</f>
        <v/>
      </c>
      <c r="T151" s="170" t="str">
        <f>IF(ISERROR(VLOOKUP($A151,parlvotes_lh!$A$11:$ZZ$200,206,FALSE))=TRUE,"",IF(VLOOKUP($A151,parlvotes_lh!$A$11:$ZZ$200,206,FALSE)=0,"",VLOOKUP($A151,parlvotes_lh!$A$11:$ZZ$200,206,FALSE)))</f>
        <v/>
      </c>
      <c r="U151" s="170" t="str">
        <f>IF(ISERROR(VLOOKUP($A151,parlvotes_lh!$A$11:$ZZ$200,226,FALSE))=TRUE,"",IF(VLOOKUP($A151,parlvotes_lh!$A$11:$ZZ$200,226,FALSE)=0,"",VLOOKUP($A151,parlvotes_lh!$A$11:$ZZ$200,226,FALSE)))</f>
        <v/>
      </c>
      <c r="V151" s="170" t="str">
        <f>IF(ISERROR(VLOOKUP($A151,parlvotes_lh!$A$11:$ZZ$200,246,FALSE))=TRUE,"",IF(VLOOKUP($A151,parlvotes_lh!$A$11:$ZZ$200,246,FALSE)=0,"",VLOOKUP($A151,parlvotes_lh!$A$11:$ZZ$200,246,FALSE)))</f>
        <v/>
      </c>
      <c r="W151" s="170" t="str">
        <f>IF(ISERROR(VLOOKUP($A151,parlvotes_lh!$A$11:$ZZ$200,266,FALSE))=TRUE,"",IF(VLOOKUP($A151,parlvotes_lh!$A$11:$ZZ$200,266,FALSE)=0,"",VLOOKUP($A151,parlvotes_lh!$A$11:$ZZ$200,266,FALSE)))</f>
        <v/>
      </c>
      <c r="X151" s="170" t="str">
        <f>IF(ISERROR(VLOOKUP($A151,parlvotes_lh!$A$11:$ZZ$200,286,FALSE))=TRUE,"",IF(VLOOKUP($A151,parlvotes_lh!$A$11:$ZZ$200,286,FALSE)=0,"",VLOOKUP($A151,parlvotes_lh!$A$11:$ZZ$200,286,FALSE)))</f>
        <v/>
      </c>
      <c r="Y151" s="170" t="str">
        <f>IF(ISERROR(VLOOKUP($A151,parlvotes_lh!$A$11:$ZZ$200,306,FALSE))=TRUE,"",IF(VLOOKUP($A151,parlvotes_lh!$A$11:$ZZ$200,306,FALSE)=0,"",VLOOKUP($A151,parlvotes_lh!$A$11:$ZZ$200,306,FALSE)))</f>
        <v/>
      </c>
      <c r="Z151" s="170" t="str">
        <f>IF(ISERROR(VLOOKUP($A151,parlvotes_lh!$A$11:$ZZ$200,326,FALSE))=TRUE,"",IF(VLOOKUP($A151,parlvotes_lh!$A$11:$ZZ$200,326,FALSE)=0,"",VLOOKUP($A151,parlvotes_lh!$A$11:$ZZ$200,326,FALSE)))</f>
        <v/>
      </c>
      <c r="AA151" s="170" t="str">
        <f>IF(ISERROR(VLOOKUP($A151,parlvotes_lh!$A$11:$ZZ$200,346,FALSE))=TRUE,"",IF(VLOOKUP($A151,parlvotes_lh!$A$11:$ZZ$200,346,FALSE)=0,"",VLOOKUP($A151,parlvotes_lh!$A$11:$ZZ$200,346,FALSE)))</f>
        <v/>
      </c>
      <c r="AB151" s="170" t="str">
        <f>IF(ISERROR(VLOOKUP($A151,parlvotes_lh!$A$11:$ZZ$200,366,FALSE))=TRUE,"",IF(VLOOKUP($A151,parlvotes_lh!$A$11:$ZZ$200,366,FALSE)=0,"",VLOOKUP($A151,parlvotes_lh!$A$11:$ZZ$200,366,FALSE)))</f>
        <v/>
      </c>
      <c r="AC151" s="170" t="str">
        <f>IF(ISERROR(VLOOKUP($A151,parlvotes_lh!$A$11:$ZZ$200,386,FALSE))=TRUE,"",IF(VLOOKUP($A151,parlvotes_lh!$A$11:$ZZ$200,386,FALSE)=0,"",VLOOKUP($A151,parlvotes_lh!$A$11:$ZZ$200,386,FALSE)))</f>
        <v/>
      </c>
    </row>
    <row r="152" spans="1:29" ht="13.5" customHeight="1">
      <c r="A152" s="164"/>
      <c r="B152" s="95" t="str">
        <f>IF(A152="","",MID(info_weblinks!$C$3,32,3))</f>
        <v/>
      </c>
      <c r="C152" s="95" t="str">
        <f>IF(info_parties!G152="","",info_parties!G152)</f>
        <v/>
      </c>
      <c r="D152" s="95" t="str">
        <f>IF(info_parties!K152="","",info_parties!K152)</f>
        <v/>
      </c>
      <c r="E152" s="95" t="str">
        <f>IF(info_parties!H152="","",info_parties!H152)</f>
        <v/>
      </c>
      <c r="F152" s="165" t="str">
        <f t="shared" si="8"/>
        <v/>
      </c>
      <c r="G152" s="166" t="str">
        <f t="shared" si="9"/>
        <v/>
      </c>
      <c r="H152" s="167" t="str">
        <f t="shared" si="10"/>
        <v/>
      </c>
      <c r="I152" s="168" t="str">
        <f t="shared" si="11"/>
        <v/>
      </c>
      <c r="J152" s="169" t="str">
        <f>IF(ISERROR(VLOOKUP($A152,parlvotes_lh!$A$11:$ZZ$200,6,FALSE))=TRUE,"",IF(VLOOKUP($A152,parlvotes_lh!$A$11:$ZZ$200,6,FALSE)=0,"",VLOOKUP($A152,parlvotes_lh!$A$11:$ZZ$200,6,FALSE)))</f>
        <v/>
      </c>
      <c r="K152" s="169" t="str">
        <f>IF(ISERROR(VLOOKUP($A152,parlvotes_lh!$A$11:$ZZ$200,26,FALSE))=TRUE,"",IF(VLOOKUP($A152,parlvotes_lh!$A$11:$ZZ$200,26,FALSE)=0,"",VLOOKUP($A152,parlvotes_lh!$A$11:$ZZ$200,26,FALSE)))</f>
        <v/>
      </c>
      <c r="L152" s="169" t="str">
        <f>IF(ISERROR(VLOOKUP($A152,parlvotes_lh!$A$11:$ZZ$200,46,FALSE))=TRUE,"",IF(VLOOKUP($A152,parlvotes_lh!$A$11:$ZZ$200,46,FALSE)=0,"",VLOOKUP($A152,parlvotes_lh!$A$11:$ZZ$200,46,FALSE)))</f>
        <v/>
      </c>
      <c r="M152" s="169" t="str">
        <f>IF(ISERROR(VLOOKUP($A152,parlvotes_lh!$A$11:$ZZ$200,66,FALSE))=TRUE,"",IF(VLOOKUP($A152,parlvotes_lh!$A$11:$ZZ$200,66,FALSE)=0,"",VLOOKUP($A152,parlvotes_lh!$A$11:$ZZ$200,66,FALSE)))</f>
        <v/>
      </c>
      <c r="N152" s="169" t="str">
        <f>IF(ISERROR(VLOOKUP($A152,parlvotes_lh!$A$11:$ZZ$200,86,FALSE))=TRUE,"",IF(VLOOKUP($A152,parlvotes_lh!$A$11:$ZZ$200,86,FALSE)=0,"",VLOOKUP($A152,parlvotes_lh!$A$11:$ZZ$200,86,FALSE)))</f>
        <v/>
      </c>
      <c r="O152" s="169" t="str">
        <f>IF(ISERROR(VLOOKUP($A152,parlvotes_lh!$A$11:$ZZ$200,106,FALSE))=TRUE,"",IF(VLOOKUP($A152,parlvotes_lh!$A$11:$ZZ$200,106,FALSE)=0,"",VLOOKUP($A152,parlvotes_lh!$A$11:$ZZ$200,106,FALSE)))</f>
        <v/>
      </c>
      <c r="P152" s="169" t="str">
        <f>IF(ISERROR(VLOOKUP($A152,parlvotes_lh!$A$11:$ZZ$200,126,FALSE))=TRUE,"",IF(VLOOKUP($A152,parlvotes_lh!$A$11:$ZZ$200,126,FALSE)=0,"",VLOOKUP($A152,parlvotes_lh!$A$11:$ZZ$200,126,FALSE)))</f>
        <v/>
      </c>
      <c r="Q152" s="170" t="str">
        <f>IF(ISERROR(VLOOKUP($A152,parlvotes_lh!$A$11:$ZZ$200,146,FALSE))=TRUE,"",IF(VLOOKUP($A152,parlvotes_lh!$A$11:$ZZ$200,146,FALSE)=0,"",VLOOKUP($A152,parlvotes_lh!$A$11:$ZZ$200,146,FALSE)))</f>
        <v/>
      </c>
      <c r="R152" s="170" t="str">
        <f>IF(ISERROR(VLOOKUP($A152,parlvotes_lh!$A$11:$ZZ$200,166,FALSE))=TRUE,"",IF(VLOOKUP($A152,parlvotes_lh!$A$11:$ZZ$200,166,FALSE)=0,"",VLOOKUP($A152,parlvotes_lh!$A$11:$ZZ$200,166,FALSE)))</f>
        <v/>
      </c>
      <c r="S152" s="170" t="str">
        <f>IF(ISERROR(VLOOKUP($A152,parlvotes_lh!$A$11:$ZZ$200,186,FALSE))=TRUE,"",IF(VLOOKUP($A152,parlvotes_lh!$A$11:$ZZ$200,186,FALSE)=0,"",VLOOKUP($A152,parlvotes_lh!$A$11:$ZZ$200,186,FALSE)))</f>
        <v/>
      </c>
      <c r="T152" s="170" t="str">
        <f>IF(ISERROR(VLOOKUP($A152,parlvotes_lh!$A$11:$ZZ$200,206,FALSE))=TRUE,"",IF(VLOOKUP($A152,parlvotes_lh!$A$11:$ZZ$200,206,FALSE)=0,"",VLOOKUP($A152,parlvotes_lh!$A$11:$ZZ$200,206,FALSE)))</f>
        <v/>
      </c>
      <c r="U152" s="170" t="str">
        <f>IF(ISERROR(VLOOKUP($A152,parlvotes_lh!$A$11:$ZZ$200,226,FALSE))=TRUE,"",IF(VLOOKUP($A152,parlvotes_lh!$A$11:$ZZ$200,226,FALSE)=0,"",VLOOKUP($A152,parlvotes_lh!$A$11:$ZZ$200,226,FALSE)))</f>
        <v/>
      </c>
      <c r="V152" s="170" t="str">
        <f>IF(ISERROR(VLOOKUP($A152,parlvotes_lh!$A$11:$ZZ$200,246,FALSE))=TRUE,"",IF(VLOOKUP($A152,parlvotes_lh!$A$11:$ZZ$200,246,FALSE)=0,"",VLOOKUP($A152,parlvotes_lh!$A$11:$ZZ$200,246,FALSE)))</f>
        <v/>
      </c>
      <c r="W152" s="170" t="str">
        <f>IF(ISERROR(VLOOKUP($A152,parlvotes_lh!$A$11:$ZZ$200,266,FALSE))=TRUE,"",IF(VLOOKUP($A152,parlvotes_lh!$A$11:$ZZ$200,266,FALSE)=0,"",VLOOKUP($A152,parlvotes_lh!$A$11:$ZZ$200,266,FALSE)))</f>
        <v/>
      </c>
      <c r="X152" s="170" t="str">
        <f>IF(ISERROR(VLOOKUP($A152,parlvotes_lh!$A$11:$ZZ$200,286,FALSE))=TRUE,"",IF(VLOOKUP($A152,parlvotes_lh!$A$11:$ZZ$200,286,FALSE)=0,"",VLOOKUP($A152,parlvotes_lh!$A$11:$ZZ$200,286,FALSE)))</f>
        <v/>
      </c>
      <c r="Y152" s="170" t="str">
        <f>IF(ISERROR(VLOOKUP($A152,parlvotes_lh!$A$11:$ZZ$200,306,FALSE))=TRUE,"",IF(VLOOKUP($A152,parlvotes_lh!$A$11:$ZZ$200,306,FALSE)=0,"",VLOOKUP($A152,parlvotes_lh!$A$11:$ZZ$200,306,FALSE)))</f>
        <v/>
      </c>
      <c r="Z152" s="170" t="str">
        <f>IF(ISERROR(VLOOKUP($A152,parlvotes_lh!$A$11:$ZZ$200,326,FALSE))=TRUE,"",IF(VLOOKUP($A152,parlvotes_lh!$A$11:$ZZ$200,326,FALSE)=0,"",VLOOKUP($A152,parlvotes_lh!$A$11:$ZZ$200,326,FALSE)))</f>
        <v/>
      </c>
      <c r="AA152" s="170" t="str">
        <f>IF(ISERROR(VLOOKUP($A152,parlvotes_lh!$A$11:$ZZ$200,346,FALSE))=TRUE,"",IF(VLOOKUP($A152,parlvotes_lh!$A$11:$ZZ$200,346,FALSE)=0,"",VLOOKUP($A152,parlvotes_lh!$A$11:$ZZ$200,346,FALSE)))</f>
        <v/>
      </c>
      <c r="AB152" s="170" t="str">
        <f>IF(ISERROR(VLOOKUP($A152,parlvotes_lh!$A$11:$ZZ$200,366,FALSE))=TRUE,"",IF(VLOOKUP($A152,parlvotes_lh!$A$11:$ZZ$200,366,FALSE)=0,"",VLOOKUP($A152,parlvotes_lh!$A$11:$ZZ$200,366,FALSE)))</f>
        <v/>
      </c>
      <c r="AC152" s="170" t="str">
        <f>IF(ISERROR(VLOOKUP($A152,parlvotes_lh!$A$11:$ZZ$200,386,FALSE))=TRUE,"",IF(VLOOKUP($A152,parlvotes_lh!$A$11:$ZZ$200,386,FALSE)=0,"",VLOOKUP($A152,parlvotes_lh!$A$11:$ZZ$200,386,FALSE)))</f>
        <v/>
      </c>
    </row>
    <row r="153" spans="1:29" ht="13.5" customHeight="1">
      <c r="A153" s="164"/>
      <c r="B153" s="95" t="str">
        <f>IF(A153="","",MID(info_weblinks!$C$3,32,3))</f>
        <v/>
      </c>
      <c r="C153" s="95" t="str">
        <f>IF(info_parties!G153="","",info_parties!G153)</f>
        <v/>
      </c>
      <c r="D153" s="95" t="str">
        <f>IF(info_parties!K153="","",info_parties!K153)</f>
        <v/>
      </c>
      <c r="E153" s="95" t="str">
        <f>IF(info_parties!H153="","",info_parties!H153)</f>
        <v/>
      </c>
      <c r="F153" s="165" t="str">
        <f t="shared" si="8"/>
        <v/>
      </c>
      <c r="G153" s="166" t="str">
        <f t="shared" si="9"/>
        <v/>
      </c>
      <c r="H153" s="167" t="str">
        <f t="shared" si="10"/>
        <v/>
      </c>
      <c r="I153" s="168" t="str">
        <f t="shared" si="11"/>
        <v/>
      </c>
      <c r="J153" s="169" t="str">
        <f>IF(ISERROR(VLOOKUP($A153,parlvotes_lh!$A$11:$ZZ$200,6,FALSE))=TRUE,"",IF(VLOOKUP($A153,parlvotes_lh!$A$11:$ZZ$200,6,FALSE)=0,"",VLOOKUP($A153,parlvotes_lh!$A$11:$ZZ$200,6,FALSE)))</f>
        <v/>
      </c>
      <c r="K153" s="169" t="str">
        <f>IF(ISERROR(VLOOKUP($A153,parlvotes_lh!$A$11:$ZZ$200,26,FALSE))=TRUE,"",IF(VLOOKUP($A153,parlvotes_lh!$A$11:$ZZ$200,26,FALSE)=0,"",VLOOKUP($A153,parlvotes_lh!$A$11:$ZZ$200,26,FALSE)))</f>
        <v/>
      </c>
      <c r="L153" s="169" t="str">
        <f>IF(ISERROR(VLOOKUP($A153,parlvotes_lh!$A$11:$ZZ$200,46,FALSE))=TRUE,"",IF(VLOOKUP($A153,parlvotes_lh!$A$11:$ZZ$200,46,FALSE)=0,"",VLOOKUP($A153,parlvotes_lh!$A$11:$ZZ$200,46,FALSE)))</f>
        <v/>
      </c>
      <c r="M153" s="169" t="str">
        <f>IF(ISERROR(VLOOKUP($A153,parlvotes_lh!$A$11:$ZZ$200,66,FALSE))=TRUE,"",IF(VLOOKUP($A153,parlvotes_lh!$A$11:$ZZ$200,66,FALSE)=0,"",VLOOKUP($A153,parlvotes_lh!$A$11:$ZZ$200,66,FALSE)))</f>
        <v/>
      </c>
      <c r="N153" s="169" t="str">
        <f>IF(ISERROR(VLOOKUP($A153,parlvotes_lh!$A$11:$ZZ$200,86,FALSE))=TRUE,"",IF(VLOOKUP($A153,parlvotes_lh!$A$11:$ZZ$200,86,FALSE)=0,"",VLOOKUP($A153,parlvotes_lh!$A$11:$ZZ$200,86,FALSE)))</f>
        <v/>
      </c>
      <c r="O153" s="169" t="str">
        <f>IF(ISERROR(VLOOKUP($A153,parlvotes_lh!$A$11:$ZZ$200,106,FALSE))=TRUE,"",IF(VLOOKUP($A153,parlvotes_lh!$A$11:$ZZ$200,106,FALSE)=0,"",VLOOKUP($A153,parlvotes_lh!$A$11:$ZZ$200,106,FALSE)))</f>
        <v/>
      </c>
      <c r="P153" s="169" t="str">
        <f>IF(ISERROR(VLOOKUP($A153,parlvotes_lh!$A$11:$ZZ$200,126,FALSE))=TRUE,"",IF(VLOOKUP($A153,parlvotes_lh!$A$11:$ZZ$200,126,FALSE)=0,"",VLOOKUP($A153,parlvotes_lh!$A$11:$ZZ$200,126,FALSE)))</f>
        <v/>
      </c>
      <c r="Q153" s="170" t="str">
        <f>IF(ISERROR(VLOOKUP($A153,parlvotes_lh!$A$11:$ZZ$200,146,FALSE))=TRUE,"",IF(VLOOKUP($A153,parlvotes_lh!$A$11:$ZZ$200,146,FALSE)=0,"",VLOOKUP($A153,parlvotes_lh!$A$11:$ZZ$200,146,FALSE)))</f>
        <v/>
      </c>
      <c r="R153" s="170" t="str">
        <f>IF(ISERROR(VLOOKUP($A153,parlvotes_lh!$A$11:$ZZ$200,166,FALSE))=TRUE,"",IF(VLOOKUP($A153,parlvotes_lh!$A$11:$ZZ$200,166,FALSE)=0,"",VLOOKUP($A153,parlvotes_lh!$A$11:$ZZ$200,166,FALSE)))</f>
        <v/>
      </c>
      <c r="S153" s="170" t="str">
        <f>IF(ISERROR(VLOOKUP($A153,parlvotes_lh!$A$11:$ZZ$200,186,FALSE))=TRUE,"",IF(VLOOKUP($A153,parlvotes_lh!$A$11:$ZZ$200,186,FALSE)=0,"",VLOOKUP($A153,parlvotes_lh!$A$11:$ZZ$200,186,FALSE)))</f>
        <v/>
      </c>
      <c r="T153" s="170" t="str">
        <f>IF(ISERROR(VLOOKUP($A153,parlvotes_lh!$A$11:$ZZ$200,206,FALSE))=TRUE,"",IF(VLOOKUP($A153,parlvotes_lh!$A$11:$ZZ$200,206,FALSE)=0,"",VLOOKUP($A153,parlvotes_lh!$A$11:$ZZ$200,206,FALSE)))</f>
        <v/>
      </c>
      <c r="U153" s="170" t="str">
        <f>IF(ISERROR(VLOOKUP($A153,parlvotes_lh!$A$11:$ZZ$200,226,FALSE))=TRUE,"",IF(VLOOKUP($A153,parlvotes_lh!$A$11:$ZZ$200,226,FALSE)=0,"",VLOOKUP($A153,parlvotes_lh!$A$11:$ZZ$200,226,FALSE)))</f>
        <v/>
      </c>
      <c r="V153" s="170" t="str">
        <f>IF(ISERROR(VLOOKUP($A153,parlvotes_lh!$A$11:$ZZ$200,246,FALSE))=TRUE,"",IF(VLOOKUP($A153,parlvotes_lh!$A$11:$ZZ$200,246,FALSE)=0,"",VLOOKUP($A153,parlvotes_lh!$A$11:$ZZ$200,246,FALSE)))</f>
        <v/>
      </c>
      <c r="W153" s="170" t="str">
        <f>IF(ISERROR(VLOOKUP($A153,parlvotes_lh!$A$11:$ZZ$200,266,FALSE))=TRUE,"",IF(VLOOKUP($A153,parlvotes_lh!$A$11:$ZZ$200,266,FALSE)=0,"",VLOOKUP($A153,parlvotes_lh!$A$11:$ZZ$200,266,FALSE)))</f>
        <v/>
      </c>
      <c r="X153" s="170" t="str">
        <f>IF(ISERROR(VLOOKUP($A153,parlvotes_lh!$A$11:$ZZ$200,286,FALSE))=TRUE,"",IF(VLOOKUP($A153,parlvotes_lh!$A$11:$ZZ$200,286,FALSE)=0,"",VLOOKUP($A153,parlvotes_lh!$A$11:$ZZ$200,286,FALSE)))</f>
        <v/>
      </c>
      <c r="Y153" s="170" t="str">
        <f>IF(ISERROR(VLOOKUP($A153,parlvotes_lh!$A$11:$ZZ$200,306,FALSE))=TRUE,"",IF(VLOOKUP($A153,parlvotes_lh!$A$11:$ZZ$200,306,FALSE)=0,"",VLOOKUP($A153,parlvotes_lh!$A$11:$ZZ$200,306,FALSE)))</f>
        <v/>
      </c>
      <c r="Z153" s="170" t="str">
        <f>IF(ISERROR(VLOOKUP($A153,parlvotes_lh!$A$11:$ZZ$200,326,FALSE))=TRUE,"",IF(VLOOKUP($A153,parlvotes_lh!$A$11:$ZZ$200,326,FALSE)=0,"",VLOOKUP($A153,parlvotes_lh!$A$11:$ZZ$200,326,FALSE)))</f>
        <v/>
      </c>
      <c r="AA153" s="170" t="str">
        <f>IF(ISERROR(VLOOKUP($A153,parlvotes_lh!$A$11:$ZZ$200,346,FALSE))=TRUE,"",IF(VLOOKUP($A153,parlvotes_lh!$A$11:$ZZ$200,346,FALSE)=0,"",VLOOKUP($A153,parlvotes_lh!$A$11:$ZZ$200,346,FALSE)))</f>
        <v/>
      </c>
      <c r="AB153" s="170" t="str">
        <f>IF(ISERROR(VLOOKUP($A153,parlvotes_lh!$A$11:$ZZ$200,366,FALSE))=TRUE,"",IF(VLOOKUP($A153,parlvotes_lh!$A$11:$ZZ$200,366,FALSE)=0,"",VLOOKUP($A153,parlvotes_lh!$A$11:$ZZ$200,366,FALSE)))</f>
        <v/>
      </c>
      <c r="AC153" s="170" t="str">
        <f>IF(ISERROR(VLOOKUP($A153,parlvotes_lh!$A$11:$ZZ$200,386,FALSE))=TRUE,"",IF(VLOOKUP($A153,parlvotes_lh!$A$11:$ZZ$200,386,FALSE)=0,"",VLOOKUP($A153,parlvotes_lh!$A$11:$ZZ$200,386,FALSE)))</f>
        <v/>
      </c>
    </row>
    <row r="154" spans="1:29" ht="13.5" customHeight="1">
      <c r="A154" s="164"/>
      <c r="B154" s="95" t="str">
        <f>IF(A154="","",MID(info_weblinks!$C$3,32,3))</f>
        <v/>
      </c>
      <c r="C154" s="95" t="str">
        <f>IF(info_parties!G154="","",info_parties!G154)</f>
        <v/>
      </c>
      <c r="D154" s="95" t="str">
        <f>IF(info_parties!K154="","",info_parties!K154)</f>
        <v/>
      </c>
      <c r="E154" s="95" t="str">
        <f>IF(info_parties!H154="","",info_parties!H154)</f>
        <v/>
      </c>
      <c r="F154" s="165" t="str">
        <f t="shared" si="8"/>
        <v/>
      </c>
      <c r="G154" s="166" t="str">
        <f t="shared" si="9"/>
        <v/>
      </c>
      <c r="H154" s="167" t="str">
        <f t="shared" si="10"/>
        <v/>
      </c>
      <c r="I154" s="168" t="str">
        <f t="shared" si="11"/>
        <v/>
      </c>
      <c r="J154" s="169" t="str">
        <f>IF(ISERROR(VLOOKUP($A154,parlvotes_lh!$A$11:$ZZ$200,6,FALSE))=TRUE,"",IF(VLOOKUP($A154,parlvotes_lh!$A$11:$ZZ$200,6,FALSE)=0,"",VLOOKUP($A154,parlvotes_lh!$A$11:$ZZ$200,6,FALSE)))</f>
        <v/>
      </c>
      <c r="K154" s="169" t="str">
        <f>IF(ISERROR(VLOOKUP($A154,parlvotes_lh!$A$11:$ZZ$200,26,FALSE))=TRUE,"",IF(VLOOKUP($A154,parlvotes_lh!$A$11:$ZZ$200,26,FALSE)=0,"",VLOOKUP($A154,parlvotes_lh!$A$11:$ZZ$200,26,FALSE)))</f>
        <v/>
      </c>
      <c r="L154" s="169" t="str">
        <f>IF(ISERROR(VLOOKUP($A154,parlvotes_lh!$A$11:$ZZ$200,46,FALSE))=TRUE,"",IF(VLOOKUP($A154,parlvotes_lh!$A$11:$ZZ$200,46,FALSE)=0,"",VLOOKUP($A154,parlvotes_lh!$A$11:$ZZ$200,46,FALSE)))</f>
        <v/>
      </c>
      <c r="M154" s="169" t="str">
        <f>IF(ISERROR(VLOOKUP($A154,parlvotes_lh!$A$11:$ZZ$200,66,FALSE))=TRUE,"",IF(VLOOKUP($A154,parlvotes_lh!$A$11:$ZZ$200,66,FALSE)=0,"",VLOOKUP($A154,parlvotes_lh!$A$11:$ZZ$200,66,FALSE)))</f>
        <v/>
      </c>
      <c r="N154" s="169" t="str">
        <f>IF(ISERROR(VLOOKUP($A154,parlvotes_lh!$A$11:$ZZ$200,86,FALSE))=TRUE,"",IF(VLOOKUP($A154,parlvotes_lh!$A$11:$ZZ$200,86,FALSE)=0,"",VLOOKUP($A154,parlvotes_lh!$A$11:$ZZ$200,86,FALSE)))</f>
        <v/>
      </c>
      <c r="O154" s="169" t="str">
        <f>IF(ISERROR(VLOOKUP($A154,parlvotes_lh!$A$11:$ZZ$200,106,FALSE))=TRUE,"",IF(VLOOKUP($A154,parlvotes_lh!$A$11:$ZZ$200,106,FALSE)=0,"",VLOOKUP($A154,parlvotes_lh!$A$11:$ZZ$200,106,FALSE)))</f>
        <v/>
      </c>
      <c r="P154" s="169" t="str">
        <f>IF(ISERROR(VLOOKUP($A154,parlvotes_lh!$A$11:$ZZ$200,126,FALSE))=TRUE,"",IF(VLOOKUP($A154,parlvotes_lh!$A$11:$ZZ$200,126,FALSE)=0,"",VLOOKUP($A154,parlvotes_lh!$A$11:$ZZ$200,126,FALSE)))</f>
        <v/>
      </c>
      <c r="Q154" s="170" t="str">
        <f>IF(ISERROR(VLOOKUP($A154,parlvotes_lh!$A$11:$ZZ$200,146,FALSE))=TRUE,"",IF(VLOOKUP($A154,parlvotes_lh!$A$11:$ZZ$200,146,FALSE)=0,"",VLOOKUP($A154,parlvotes_lh!$A$11:$ZZ$200,146,FALSE)))</f>
        <v/>
      </c>
      <c r="R154" s="170" t="str">
        <f>IF(ISERROR(VLOOKUP($A154,parlvotes_lh!$A$11:$ZZ$200,166,FALSE))=TRUE,"",IF(VLOOKUP($A154,parlvotes_lh!$A$11:$ZZ$200,166,FALSE)=0,"",VLOOKUP($A154,parlvotes_lh!$A$11:$ZZ$200,166,FALSE)))</f>
        <v/>
      </c>
      <c r="S154" s="170" t="str">
        <f>IF(ISERROR(VLOOKUP($A154,parlvotes_lh!$A$11:$ZZ$200,186,FALSE))=TRUE,"",IF(VLOOKUP($A154,parlvotes_lh!$A$11:$ZZ$200,186,FALSE)=0,"",VLOOKUP($A154,parlvotes_lh!$A$11:$ZZ$200,186,FALSE)))</f>
        <v/>
      </c>
      <c r="T154" s="170" t="str">
        <f>IF(ISERROR(VLOOKUP($A154,parlvotes_lh!$A$11:$ZZ$200,206,FALSE))=TRUE,"",IF(VLOOKUP($A154,parlvotes_lh!$A$11:$ZZ$200,206,FALSE)=0,"",VLOOKUP($A154,parlvotes_lh!$A$11:$ZZ$200,206,FALSE)))</f>
        <v/>
      </c>
      <c r="U154" s="170" t="str">
        <f>IF(ISERROR(VLOOKUP($A154,parlvotes_lh!$A$11:$ZZ$200,226,FALSE))=TRUE,"",IF(VLOOKUP($A154,parlvotes_lh!$A$11:$ZZ$200,226,FALSE)=0,"",VLOOKUP($A154,parlvotes_lh!$A$11:$ZZ$200,226,FALSE)))</f>
        <v/>
      </c>
      <c r="V154" s="170" t="str">
        <f>IF(ISERROR(VLOOKUP($A154,parlvotes_lh!$A$11:$ZZ$200,246,FALSE))=TRUE,"",IF(VLOOKUP($A154,parlvotes_lh!$A$11:$ZZ$200,246,FALSE)=0,"",VLOOKUP($A154,parlvotes_lh!$A$11:$ZZ$200,246,FALSE)))</f>
        <v/>
      </c>
      <c r="W154" s="170" t="str">
        <f>IF(ISERROR(VLOOKUP($A154,parlvotes_lh!$A$11:$ZZ$200,266,FALSE))=TRUE,"",IF(VLOOKUP($A154,parlvotes_lh!$A$11:$ZZ$200,266,FALSE)=0,"",VLOOKUP($A154,parlvotes_lh!$A$11:$ZZ$200,266,FALSE)))</f>
        <v/>
      </c>
      <c r="X154" s="170" t="str">
        <f>IF(ISERROR(VLOOKUP($A154,parlvotes_lh!$A$11:$ZZ$200,286,FALSE))=TRUE,"",IF(VLOOKUP($A154,parlvotes_lh!$A$11:$ZZ$200,286,FALSE)=0,"",VLOOKUP($A154,parlvotes_lh!$A$11:$ZZ$200,286,FALSE)))</f>
        <v/>
      </c>
      <c r="Y154" s="170" t="str">
        <f>IF(ISERROR(VLOOKUP($A154,parlvotes_lh!$A$11:$ZZ$200,306,FALSE))=TRUE,"",IF(VLOOKUP($A154,parlvotes_lh!$A$11:$ZZ$200,306,FALSE)=0,"",VLOOKUP($A154,parlvotes_lh!$A$11:$ZZ$200,306,FALSE)))</f>
        <v/>
      </c>
      <c r="Z154" s="170" t="str">
        <f>IF(ISERROR(VLOOKUP($A154,parlvotes_lh!$A$11:$ZZ$200,326,FALSE))=TRUE,"",IF(VLOOKUP($A154,parlvotes_lh!$A$11:$ZZ$200,326,FALSE)=0,"",VLOOKUP($A154,parlvotes_lh!$A$11:$ZZ$200,326,FALSE)))</f>
        <v/>
      </c>
      <c r="AA154" s="170" t="str">
        <f>IF(ISERROR(VLOOKUP($A154,parlvotes_lh!$A$11:$ZZ$200,346,FALSE))=TRUE,"",IF(VLOOKUP($A154,parlvotes_lh!$A$11:$ZZ$200,346,FALSE)=0,"",VLOOKUP($A154,parlvotes_lh!$A$11:$ZZ$200,346,FALSE)))</f>
        <v/>
      </c>
      <c r="AB154" s="170" t="str">
        <f>IF(ISERROR(VLOOKUP($A154,parlvotes_lh!$A$11:$ZZ$200,366,FALSE))=TRUE,"",IF(VLOOKUP($A154,parlvotes_lh!$A$11:$ZZ$200,366,FALSE)=0,"",VLOOKUP($A154,parlvotes_lh!$A$11:$ZZ$200,366,FALSE)))</f>
        <v/>
      </c>
      <c r="AC154" s="170" t="str">
        <f>IF(ISERROR(VLOOKUP($A154,parlvotes_lh!$A$11:$ZZ$200,386,FALSE))=TRUE,"",IF(VLOOKUP($A154,parlvotes_lh!$A$11:$ZZ$200,386,FALSE)=0,"",VLOOKUP($A154,parlvotes_lh!$A$11:$ZZ$200,386,FALSE)))</f>
        <v/>
      </c>
    </row>
    <row r="155" spans="1:29" ht="13.5" customHeight="1">
      <c r="A155" s="164"/>
      <c r="B155" s="95" t="str">
        <f>IF(A155="","",MID(info_weblinks!$C$3,32,3))</f>
        <v/>
      </c>
      <c r="C155" s="95" t="str">
        <f>IF(info_parties!G155="","",info_parties!G155)</f>
        <v/>
      </c>
      <c r="D155" s="95" t="str">
        <f>IF(info_parties!K155="","",info_parties!K155)</f>
        <v/>
      </c>
      <c r="E155" s="95" t="str">
        <f>IF(info_parties!H155="","",info_parties!H155)</f>
        <v/>
      </c>
      <c r="F155" s="165" t="str">
        <f t="shared" si="8"/>
        <v/>
      </c>
      <c r="G155" s="166" t="str">
        <f t="shared" si="9"/>
        <v/>
      </c>
      <c r="H155" s="167" t="str">
        <f t="shared" si="10"/>
        <v/>
      </c>
      <c r="I155" s="168" t="str">
        <f t="shared" si="11"/>
        <v/>
      </c>
      <c r="J155" s="169" t="str">
        <f>IF(ISERROR(VLOOKUP($A155,parlvotes_lh!$A$11:$ZZ$200,6,FALSE))=TRUE,"",IF(VLOOKUP($A155,parlvotes_lh!$A$11:$ZZ$200,6,FALSE)=0,"",VLOOKUP($A155,parlvotes_lh!$A$11:$ZZ$200,6,FALSE)))</f>
        <v/>
      </c>
      <c r="K155" s="169" t="str">
        <f>IF(ISERROR(VLOOKUP($A155,parlvotes_lh!$A$11:$ZZ$200,26,FALSE))=TRUE,"",IF(VLOOKUP($A155,parlvotes_lh!$A$11:$ZZ$200,26,FALSE)=0,"",VLOOKUP($A155,parlvotes_lh!$A$11:$ZZ$200,26,FALSE)))</f>
        <v/>
      </c>
      <c r="L155" s="169" t="str">
        <f>IF(ISERROR(VLOOKUP($A155,parlvotes_lh!$A$11:$ZZ$200,46,FALSE))=TRUE,"",IF(VLOOKUP($A155,parlvotes_lh!$A$11:$ZZ$200,46,FALSE)=0,"",VLOOKUP($A155,parlvotes_lh!$A$11:$ZZ$200,46,FALSE)))</f>
        <v/>
      </c>
      <c r="M155" s="169" t="str">
        <f>IF(ISERROR(VLOOKUP($A155,parlvotes_lh!$A$11:$ZZ$200,66,FALSE))=TRUE,"",IF(VLOOKUP($A155,parlvotes_lh!$A$11:$ZZ$200,66,FALSE)=0,"",VLOOKUP($A155,parlvotes_lh!$A$11:$ZZ$200,66,FALSE)))</f>
        <v/>
      </c>
      <c r="N155" s="169" t="str">
        <f>IF(ISERROR(VLOOKUP($A155,parlvotes_lh!$A$11:$ZZ$200,86,FALSE))=TRUE,"",IF(VLOOKUP($A155,parlvotes_lh!$A$11:$ZZ$200,86,FALSE)=0,"",VLOOKUP($A155,parlvotes_lh!$A$11:$ZZ$200,86,FALSE)))</f>
        <v/>
      </c>
      <c r="O155" s="169" t="str">
        <f>IF(ISERROR(VLOOKUP($A155,parlvotes_lh!$A$11:$ZZ$200,106,FALSE))=TRUE,"",IF(VLOOKUP($A155,parlvotes_lh!$A$11:$ZZ$200,106,FALSE)=0,"",VLOOKUP($A155,parlvotes_lh!$A$11:$ZZ$200,106,FALSE)))</f>
        <v/>
      </c>
      <c r="P155" s="169" t="str">
        <f>IF(ISERROR(VLOOKUP($A155,parlvotes_lh!$A$11:$ZZ$200,126,FALSE))=TRUE,"",IF(VLOOKUP($A155,parlvotes_lh!$A$11:$ZZ$200,126,FALSE)=0,"",VLOOKUP($A155,parlvotes_lh!$A$11:$ZZ$200,126,FALSE)))</f>
        <v/>
      </c>
      <c r="Q155" s="170" t="str">
        <f>IF(ISERROR(VLOOKUP($A155,parlvotes_lh!$A$11:$ZZ$200,146,FALSE))=TRUE,"",IF(VLOOKUP($A155,parlvotes_lh!$A$11:$ZZ$200,146,FALSE)=0,"",VLOOKUP($A155,parlvotes_lh!$A$11:$ZZ$200,146,FALSE)))</f>
        <v/>
      </c>
      <c r="R155" s="170" t="str">
        <f>IF(ISERROR(VLOOKUP($A155,parlvotes_lh!$A$11:$ZZ$200,166,FALSE))=TRUE,"",IF(VLOOKUP($A155,parlvotes_lh!$A$11:$ZZ$200,166,FALSE)=0,"",VLOOKUP($A155,parlvotes_lh!$A$11:$ZZ$200,166,FALSE)))</f>
        <v/>
      </c>
      <c r="S155" s="170" t="str">
        <f>IF(ISERROR(VLOOKUP($A155,parlvotes_lh!$A$11:$ZZ$200,186,FALSE))=TRUE,"",IF(VLOOKUP($A155,parlvotes_lh!$A$11:$ZZ$200,186,FALSE)=0,"",VLOOKUP($A155,parlvotes_lh!$A$11:$ZZ$200,186,FALSE)))</f>
        <v/>
      </c>
      <c r="T155" s="170" t="str">
        <f>IF(ISERROR(VLOOKUP($A155,parlvotes_lh!$A$11:$ZZ$200,206,FALSE))=TRUE,"",IF(VLOOKUP($A155,parlvotes_lh!$A$11:$ZZ$200,206,FALSE)=0,"",VLOOKUP($A155,parlvotes_lh!$A$11:$ZZ$200,206,FALSE)))</f>
        <v/>
      </c>
      <c r="U155" s="170" t="str">
        <f>IF(ISERROR(VLOOKUP($A155,parlvotes_lh!$A$11:$ZZ$200,226,FALSE))=TRUE,"",IF(VLOOKUP($A155,parlvotes_lh!$A$11:$ZZ$200,226,FALSE)=0,"",VLOOKUP($A155,parlvotes_lh!$A$11:$ZZ$200,226,FALSE)))</f>
        <v/>
      </c>
      <c r="V155" s="170" t="str">
        <f>IF(ISERROR(VLOOKUP($A155,parlvotes_lh!$A$11:$ZZ$200,246,FALSE))=TRUE,"",IF(VLOOKUP($A155,parlvotes_lh!$A$11:$ZZ$200,246,FALSE)=0,"",VLOOKUP($A155,parlvotes_lh!$A$11:$ZZ$200,246,FALSE)))</f>
        <v/>
      </c>
      <c r="W155" s="170" t="str">
        <f>IF(ISERROR(VLOOKUP($A155,parlvotes_lh!$A$11:$ZZ$200,266,FALSE))=TRUE,"",IF(VLOOKUP($A155,parlvotes_lh!$A$11:$ZZ$200,266,FALSE)=0,"",VLOOKUP($A155,parlvotes_lh!$A$11:$ZZ$200,266,FALSE)))</f>
        <v/>
      </c>
      <c r="X155" s="170" t="str">
        <f>IF(ISERROR(VLOOKUP($A155,parlvotes_lh!$A$11:$ZZ$200,286,FALSE))=TRUE,"",IF(VLOOKUP($A155,parlvotes_lh!$A$11:$ZZ$200,286,FALSE)=0,"",VLOOKUP($A155,parlvotes_lh!$A$11:$ZZ$200,286,FALSE)))</f>
        <v/>
      </c>
      <c r="Y155" s="170" t="str">
        <f>IF(ISERROR(VLOOKUP($A155,parlvotes_lh!$A$11:$ZZ$200,306,FALSE))=TRUE,"",IF(VLOOKUP($A155,parlvotes_lh!$A$11:$ZZ$200,306,FALSE)=0,"",VLOOKUP($A155,parlvotes_lh!$A$11:$ZZ$200,306,FALSE)))</f>
        <v/>
      </c>
      <c r="Z155" s="170" t="str">
        <f>IF(ISERROR(VLOOKUP($A155,parlvotes_lh!$A$11:$ZZ$200,326,FALSE))=TRUE,"",IF(VLOOKUP($A155,parlvotes_lh!$A$11:$ZZ$200,326,FALSE)=0,"",VLOOKUP($A155,parlvotes_lh!$A$11:$ZZ$200,326,FALSE)))</f>
        <v/>
      </c>
      <c r="AA155" s="170" t="str">
        <f>IF(ISERROR(VLOOKUP($A155,parlvotes_lh!$A$11:$ZZ$200,346,FALSE))=TRUE,"",IF(VLOOKUP($A155,parlvotes_lh!$A$11:$ZZ$200,346,FALSE)=0,"",VLOOKUP($A155,parlvotes_lh!$A$11:$ZZ$200,346,FALSE)))</f>
        <v/>
      </c>
      <c r="AB155" s="170" t="str">
        <f>IF(ISERROR(VLOOKUP($A155,parlvotes_lh!$A$11:$ZZ$200,366,FALSE))=TRUE,"",IF(VLOOKUP($A155,parlvotes_lh!$A$11:$ZZ$200,366,FALSE)=0,"",VLOOKUP($A155,parlvotes_lh!$A$11:$ZZ$200,366,FALSE)))</f>
        <v/>
      </c>
      <c r="AC155" s="170" t="str">
        <f>IF(ISERROR(VLOOKUP($A155,parlvotes_lh!$A$11:$ZZ$200,386,FALSE))=TRUE,"",IF(VLOOKUP($A155,parlvotes_lh!$A$11:$ZZ$200,386,FALSE)=0,"",VLOOKUP($A155,parlvotes_lh!$A$11:$ZZ$200,386,FALSE)))</f>
        <v/>
      </c>
    </row>
    <row r="156" spans="1:29" ht="13.5" customHeight="1">
      <c r="A156" s="164"/>
      <c r="B156" s="95" t="str">
        <f>IF(A156="","",MID(info_weblinks!$C$3,32,3))</f>
        <v/>
      </c>
      <c r="C156" s="95" t="str">
        <f>IF(info_parties!G156="","",info_parties!G156)</f>
        <v/>
      </c>
      <c r="D156" s="95" t="str">
        <f>IF(info_parties!K156="","",info_parties!K156)</f>
        <v/>
      </c>
      <c r="E156" s="95" t="str">
        <f>IF(info_parties!H156="","",info_parties!H156)</f>
        <v/>
      </c>
      <c r="F156" s="165" t="str">
        <f t="shared" si="8"/>
        <v/>
      </c>
      <c r="G156" s="166" t="str">
        <f t="shared" si="9"/>
        <v/>
      </c>
      <c r="H156" s="167" t="str">
        <f t="shared" si="10"/>
        <v/>
      </c>
      <c r="I156" s="168" t="str">
        <f t="shared" si="11"/>
        <v/>
      </c>
      <c r="J156" s="169" t="str">
        <f>IF(ISERROR(VLOOKUP($A156,parlvotes_lh!$A$11:$ZZ$200,6,FALSE))=TRUE,"",IF(VLOOKUP($A156,parlvotes_lh!$A$11:$ZZ$200,6,FALSE)=0,"",VLOOKUP($A156,parlvotes_lh!$A$11:$ZZ$200,6,FALSE)))</f>
        <v/>
      </c>
      <c r="K156" s="169" t="str">
        <f>IF(ISERROR(VLOOKUP($A156,parlvotes_lh!$A$11:$ZZ$200,26,FALSE))=TRUE,"",IF(VLOOKUP($A156,parlvotes_lh!$A$11:$ZZ$200,26,FALSE)=0,"",VLOOKUP($A156,parlvotes_lh!$A$11:$ZZ$200,26,FALSE)))</f>
        <v/>
      </c>
      <c r="L156" s="169" t="str">
        <f>IF(ISERROR(VLOOKUP($A156,parlvotes_lh!$A$11:$ZZ$200,46,FALSE))=TRUE,"",IF(VLOOKUP($A156,parlvotes_lh!$A$11:$ZZ$200,46,FALSE)=0,"",VLOOKUP($A156,parlvotes_lh!$A$11:$ZZ$200,46,FALSE)))</f>
        <v/>
      </c>
      <c r="M156" s="169" t="str">
        <f>IF(ISERROR(VLOOKUP($A156,parlvotes_lh!$A$11:$ZZ$200,66,FALSE))=TRUE,"",IF(VLOOKUP($A156,parlvotes_lh!$A$11:$ZZ$200,66,FALSE)=0,"",VLOOKUP($A156,parlvotes_lh!$A$11:$ZZ$200,66,FALSE)))</f>
        <v/>
      </c>
      <c r="N156" s="169" t="str">
        <f>IF(ISERROR(VLOOKUP($A156,parlvotes_lh!$A$11:$ZZ$200,86,FALSE))=TRUE,"",IF(VLOOKUP($A156,parlvotes_lh!$A$11:$ZZ$200,86,FALSE)=0,"",VLOOKUP($A156,parlvotes_lh!$A$11:$ZZ$200,86,FALSE)))</f>
        <v/>
      </c>
      <c r="O156" s="169" t="str">
        <f>IF(ISERROR(VLOOKUP($A156,parlvotes_lh!$A$11:$ZZ$200,106,FALSE))=TRUE,"",IF(VLOOKUP($A156,parlvotes_lh!$A$11:$ZZ$200,106,FALSE)=0,"",VLOOKUP($A156,parlvotes_lh!$A$11:$ZZ$200,106,FALSE)))</f>
        <v/>
      </c>
      <c r="P156" s="169" t="str">
        <f>IF(ISERROR(VLOOKUP($A156,parlvotes_lh!$A$11:$ZZ$200,126,FALSE))=TRUE,"",IF(VLOOKUP($A156,parlvotes_lh!$A$11:$ZZ$200,126,FALSE)=0,"",VLOOKUP($A156,parlvotes_lh!$A$11:$ZZ$200,126,FALSE)))</f>
        <v/>
      </c>
      <c r="Q156" s="170" t="str">
        <f>IF(ISERROR(VLOOKUP($A156,parlvotes_lh!$A$11:$ZZ$200,146,FALSE))=TRUE,"",IF(VLOOKUP($A156,parlvotes_lh!$A$11:$ZZ$200,146,FALSE)=0,"",VLOOKUP($A156,parlvotes_lh!$A$11:$ZZ$200,146,FALSE)))</f>
        <v/>
      </c>
      <c r="R156" s="170" t="str">
        <f>IF(ISERROR(VLOOKUP($A156,parlvotes_lh!$A$11:$ZZ$200,166,FALSE))=TRUE,"",IF(VLOOKUP($A156,parlvotes_lh!$A$11:$ZZ$200,166,FALSE)=0,"",VLOOKUP($A156,parlvotes_lh!$A$11:$ZZ$200,166,FALSE)))</f>
        <v/>
      </c>
      <c r="S156" s="170" t="str">
        <f>IF(ISERROR(VLOOKUP($A156,parlvotes_lh!$A$11:$ZZ$200,186,FALSE))=TRUE,"",IF(VLOOKUP($A156,parlvotes_lh!$A$11:$ZZ$200,186,FALSE)=0,"",VLOOKUP($A156,parlvotes_lh!$A$11:$ZZ$200,186,FALSE)))</f>
        <v/>
      </c>
      <c r="T156" s="170" t="str">
        <f>IF(ISERROR(VLOOKUP($A156,parlvotes_lh!$A$11:$ZZ$200,206,FALSE))=TRUE,"",IF(VLOOKUP($A156,parlvotes_lh!$A$11:$ZZ$200,206,FALSE)=0,"",VLOOKUP($A156,parlvotes_lh!$A$11:$ZZ$200,206,FALSE)))</f>
        <v/>
      </c>
      <c r="U156" s="170" t="str">
        <f>IF(ISERROR(VLOOKUP($A156,parlvotes_lh!$A$11:$ZZ$200,226,FALSE))=TRUE,"",IF(VLOOKUP($A156,parlvotes_lh!$A$11:$ZZ$200,226,FALSE)=0,"",VLOOKUP($A156,parlvotes_lh!$A$11:$ZZ$200,226,FALSE)))</f>
        <v/>
      </c>
      <c r="V156" s="170" t="str">
        <f>IF(ISERROR(VLOOKUP($A156,parlvotes_lh!$A$11:$ZZ$200,246,FALSE))=TRUE,"",IF(VLOOKUP($A156,parlvotes_lh!$A$11:$ZZ$200,246,FALSE)=0,"",VLOOKUP($A156,parlvotes_lh!$A$11:$ZZ$200,246,FALSE)))</f>
        <v/>
      </c>
      <c r="W156" s="170" t="str">
        <f>IF(ISERROR(VLOOKUP($A156,parlvotes_lh!$A$11:$ZZ$200,266,FALSE))=TRUE,"",IF(VLOOKUP($A156,parlvotes_lh!$A$11:$ZZ$200,266,FALSE)=0,"",VLOOKUP($A156,parlvotes_lh!$A$11:$ZZ$200,266,FALSE)))</f>
        <v/>
      </c>
      <c r="X156" s="170" t="str">
        <f>IF(ISERROR(VLOOKUP($A156,parlvotes_lh!$A$11:$ZZ$200,286,FALSE))=TRUE,"",IF(VLOOKUP($A156,parlvotes_lh!$A$11:$ZZ$200,286,FALSE)=0,"",VLOOKUP($A156,parlvotes_lh!$A$11:$ZZ$200,286,FALSE)))</f>
        <v/>
      </c>
      <c r="Y156" s="170" t="str">
        <f>IF(ISERROR(VLOOKUP($A156,parlvotes_lh!$A$11:$ZZ$200,306,FALSE))=TRUE,"",IF(VLOOKUP($A156,parlvotes_lh!$A$11:$ZZ$200,306,FALSE)=0,"",VLOOKUP($A156,parlvotes_lh!$A$11:$ZZ$200,306,FALSE)))</f>
        <v/>
      </c>
      <c r="Z156" s="170" t="str">
        <f>IF(ISERROR(VLOOKUP($A156,parlvotes_lh!$A$11:$ZZ$200,326,FALSE))=TRUE,"",IF(VLOOKUP($A156,parlvotes_lh!$A$11:$ZZ$200,326,FALSE)=0,"",VLOOKUP($A156,parlvotes_lh!$A$11:$ZZ$200,326,FALSE)))</f>
        <v/>
      </c>
      <c r="AA156" s="170" t="str">
        <f>IF(ISERROR(VLOOKUP($A156,parlvotes_lh!$A$11:$ZZ$200,346,FALSE))=TRUE,"",IF(VLOOKUP($A156,parlvotes_lh!$A$11:$ZZ$200,346,FALSE)=0,"",VLOOKUP($A156,parlvotes_lh!$A$11:$ZZ$200,346,FALSE)))</f>
        <v/>
      </c>
      <c r="AB156" s="170" t="str">
        <f>IF(ISERROR(VLOOKUP($A156,parlvotes_lh!$A$11:$ZZ$200,366,FALSE))=TRUE,"",IF(VLOOKUP($A156,parlvotes_lh!$A$11:$ZZ$200,366,FALSE)=0,"",VLOOKUP($A156,parlvotes_lh!$A$11:$ZZ$200,366,FALSE)))</f>
        <v/>
      </c>
      <c r="AC156" s="170" t="str">
        <f>IF(ISERROR(VLOOKUP($A156,parlvotes_lh!$A$11:$ZZ$200,386,FALSE))=TRUE,"",IF(VLOOKUP($A156,parlvotes_lh!$A$11:$ZZ$200,386,FALSE)=0,"",VLOOKUP($A156,parlvotes_lh!$A$11:$ZZ$200,386,FALSE)))</f>
        <v/>
      </c>
    </row>
    <row r="157" spans="1:29" ht="13.5" customHeight="1">
      <c r="A157" s="164"/>
      <c r="B157" s="95" t="str">
        <f>IF(A157="","",MID(info_weblinks!$C$3,32,3))</f>
        <v/>
      </c>
      <c r="C157" s="95" t="str">
        <f>IF(info_parties!G157="","",info_parties!G157)</f>
        <v/>
      </c>
      <c r="D157" s="95" t="str">
        <f>IF(info_parties!K157="","",info_parties!K157)</f>
        <v/>
      </c>
      <c r="E157" s="95" t="str">
        <f>IF(info_parties!H157="","",info_parties!H157)</f>
        <v/>
      </c>
      <c r="F157" s="165" t="str">
        <f t="shared" si="8"/>
        <v/>
      </c>
      <c r="G157" s="166" t="str">
        <f t="shared" si="9"/>
        <v/>
      </c>
      <c r="H157" s="167" t="str">
        <f t="shared" si="10"/>
        <v/>
      </c>
      <c r="I157" s="168" t="str">
        <f t="shared" si="11"/>
        <v/>
      </c>
      <c r="J157" s="169" t="str">
        <f>IF(ISERROR(VLOOKUP($A157,parlvotes_lh!$A$11:$ZZ$200,6,FALSE))=TRUE,"",IF(VLOOKUP($A157,parlvotes_lh!$A$11:$ZZ$200,6,FALSE)=0,"",VLOOKUP($A157,parlvotes_lh!$A$11:$ZZ$200,6,FALSE)))</f>
        <v/>
      </c>
      <c r="K157" s="169" t="str">
        <f>IF(ISERROR(VLOOKUP($A157,parlvotes_lh!$A$11:$ZZ$200,26,FALSE))=TRUE,"",IF(VLOOKUP($A157,parlvotes_lh!$A$11:$ZZ$200,26,FALSE)=0,"",VLOOKUP($A157,parlvotes_lh!$A$11:$ZZ$200,26,FALSE)))</f>
        <v/>
      </c>
      <c r="L157" s="169" t="str">
        <f>IF(ISERROR(VLOOKUP($A157,parlvotes_lh!$A$11:$ZZ$200,46,FALSE))=TRUE,"",IF(VLOOKUP($A157,parlvotes_lh!$A$11:$ZZ$200,46,FALSE)=0,"",VLOOKUP($A157,parlvotes_lh!$A$11:$ZZ$200,46,FALSE)))</f>
        <v/>
      </c>
      <c r="M157" s="169" t="str">
        <f>IF(ISERROR(VLOOKUP($A157,parlvotes_lh!$A$11:$ZZ$200,66,FALSE))=TRUE,"",IF(VLOOKUP($A157,parlvotes_lh!$A$11:$ZZ$200,66,FALSE)=0,"",VLOOKUP($A157,parlvotes_lh!$A$11:$ZZ$200,66,FALSE)))</f>
        <v/>
      </c>
      <c r="N157" s="169" t="str">
        <f>IF(ISERROR(VLOOKUP($A157,parlvotes_lh!$A$11:$ZZ$200,86,FALSE))=TRUE,"",IF(VLOOKUP($A157,parlvotes_lh!$A$11:$ZZ$200,86,FALSE)=0,"",VLOOKUP($A157,parlvotes_lh!$A$11:$ZZ$200,86,FALSE)))</f>
        <v/>
      </c>
      <c r="O157" s="169" t="str">
        <f>IF(ISERROR(VLOOKUP($A157,parlvotes_lh!$A$11:$ZZ$200,106,FALSE))=TRUE,"",IF(VLOOKUP($A157,parlvotes_lh!$A$11:$ZZ$200,106,FALSE)=0,"",VLOOKUP($A157,parlvotes_lh!$A$11:$ZZ$200,106,FALSE)))</f>
        <v/>
      </c>
      <c r="P157" s="169" t="str">
        <f>IF(ISERROR(VLOOKUP($A157,parlvotes_lh!$A$11:$ZZ$200,126,FALSE))=TRUE,"",IF(VLOOKUP($A157,parlvotes_lh!$A$11:$ZZ$200,126,FALSE)=0,"",VLOOKUP($A157,parlvotes_lh!$A$11:$ZZ$200,126,FALSE)))</f>
        <v/>
      </c>
      <c r="Q157" s="170" t="str">
        <f>IF(ISERROR(VLOOKUP($A157,parlvotes_lh!$A$11:$ZZ$200,146,FALSE))=TRUE,"",IF(VLOOKUP($A157,parlvotes_lh!$A$11:$ZZ$200,146,FALSE)=0,"",VLOOKUP($A157,parlvotes_lh!$A$11:$ZZ$200,146,FALSE)))</f>
        <v/>
      </c>
      <c r="R157" s="170" t="str">
        <f>IF(ISERROR(VLOOKUP($A157,parlvotes_lh!$A$11:$ZZ$200,166,FALSE))=TRUE,"",IF(VLOOKUP($A157,parlvotes_lh!$A$11:$ZZ$200,166,FALSE)=0,"",VLOOKUP($A157,parlvotes_lh!$A$11:$ZZ$200,166,FALSE)))</f>
        <v/>
      </c>
      <c r="S157" s="170" t="str">
        <f>IF(ISERROR(VLOOKUP($A157,parlvotes_lh!$A$11:$ZZ$200,186,FALSE))=TRUE,"",IF(VLOOKUP($A157,parlvotes_lh!$A$11:$ZZ$200,186,FALSE)=0,"",VLOOKUP($A157,parlvotes_lh!$A$11:$ZZ$200,186,FALSE)))</f>
        <v/>
      </c>
      <c r="T157" s="170" t="str">
        <f>IF(ISERROR(VLOOKUP($A157,parlvotes_lh!$A$11:$ZZ$200,206,FALSE))=TRUE,"",IF(VLOOKUP($A157,parlvotes_lh!$A$11:$ZZ$200,206,FALSE)=0,"",VLOOKUP($A157,parlvotes_lh!$A$11:$ZZ$200,206,FALSE)))</f>
        <v/>
      </c>
      <c r="U157" s="170" t="str">
        <f>IF(ISERROR(VLOOKUP($A157,parlvotes_lh!$A$11:$ZZ$200,226,FALSE))=TRUE,"",IF(VLOOKUP($A157,parlvotes_lh!$A$11:$ZZ$200,226,FALSE)=0,"",VLOOKUP($A157,parlvotes_lh!$A$11:$ZZ$200,226,FALSE)))</f>
        <v/>
      </c>
      <c r="V157" s="170" t="str">
        <f>IF(ISERROR(VLOOKUP($A157,parlvotes_lh!$A$11:$ZZ$200,246,FALSE))=TRUE,"",IF(VLOOKUP($A157,parlvotes_lh!$A$11:$ZZ$200,246,FALSE)=0,"",VLOOKUP($A157,parlvotes_lh!$A$11:$ZZ$200,246,FALSE)))</f>
        <v/>
      </c>
      <c r="W157" s="170" t="str">
        <f>IF(ISERROR(VLOOKUP($A157,parlvotes_lh!$A$11:$ZZ$200,266,FALSE))=TRUE,"",IF(VLOOKUP($A157,parlvotes_lh!$A$11:$ZZ$200,266,FALSE)=0,"",VLOOKUP($A157,parlvotes_lh!$A$11:$ZZ$200,266,FALSE)))</f>
        <v/>
      </c>
      <c r="X157" s="170" t="str">
        <f>IF(ISERROR(VLOOKUP($A157,parlvotes_lh!$A$11:$ZZ$200,286,FALSE))=TRUE,"",IF(VLOOKUP($A157,parlvotes_lh!$A$11:$ZZ$200,286,FALSE)=0,"",VLOOKUP($A157,parlvotes_lh!$A$11:$ZZ$200,286,FALSE)))</f>
        <v/>
      </c>
      <c r="Y157" s="170" t="str">
        <f>IF(ISERROR(VLOOKUP($A157,parlvotes_lh!$A$11:$ZZ$200,306,FALSE))=TRUE,"",IF(VLOOKUP($A157,parlvotes_lh!$A$11:$ZZ$200,306,FALSE)=0,"",VLOOKUP($A157,parlvotes_lh!$A$11:$ZZ$200,306,FALSE)))</f>
        <v/>
      </c>
      <c r="Z157" s="170" t="str">
        <f>IF(ISERROR(VLOOKUP($A157,parlvotes_lh!$A$11:$ZZ$200,326,FALSE))=TRUE,"",IF(VLOOKUP($A157,parlvotes_lh!$A$11:$ZZ$200,326,FALSE)=0,"",VLOOKUP($A157,parlvotes_lh!$A$11:$ZZ$200,326,FALSE)))</f>
        <v/>
      </c>
      <c r="AA157" s="170" t="str">
        <f>IF(ISERROR(VLOOKUP($A157,parlvotes_lh!$A$11:$ZZ$200,346,FALSE))=TRUE,"",IF(VLOOKUP($A157,parlvotes_lh!$A$11:$ZZ$200,346,FALSE)=0,"",VLOOKUP($A157,parlvotes_lh!$A$11:$ZZ$200,346,FALSE)))</f>
        <v/>
      </c>
      <c r="AB157" s="170" t="str">
        <f>IF(ISERROR(VLOOKUP($A157,parlvotes_lh!$A$11:$ZZ$200,366,FALSE))=TRUE,"",IF(VLOOKUP($A157,parlvotes_lh!$A$11:$ZZ$200,366,FALSE)=0,"",VLOOKUP($A157,parlvotes_lh!$A$11:$ZZ$200,366,FALSE)))</f>
        <v/>
      </c>
      <c r="AC157" s="170" t="str">
        <f>IF(ISERROR(VLOOKUP($A157,parlvotes_lh!$A$11:$ZZ$200,386,FALSE))=TRUE,"",IF(VLOOKUP($A157,parlvotes_lh!$A$11:$ZZ$200,386,FALSE)=0,"",VLOOKUP($A157,parlvotes_lh!$A$11:$ZZ$200,386,FALSE)))</f>
        <v/>
      </c>
    </row>
    <row r="158" spans="1:29" ht="13.5" customHeight="1">
      <c r="A158" s="164"/>
      <c r="B158" s="95" t="str">
        <f>IF(A158="","",MID(info_weblinks!$C$3,32,3))</f>
        <v/>
      </c>
      <c r="C158" s="95" t="str">
        <f>IF(info_parties!G158="","",info_parties!G158)</f>
        <v/>
      </c>
      <c r="D158" s="95" t="str">
        <f>IF(info_parties!K158="","",info_parties!K158)</f>
        <v/>
      </c>
      <c r="E158" s="95" t="str">
        <f>IF(info_parties!H158="","",info_parties!H158)</f>
        <v/>
      </c>
      <c r="F158" s="165" t="str">
        <f t="shared" si="8"/>
        <v/>
      </c>
      <c r="G158" s="166" t="str">
        <f t="shared" si="9"/>
        <v/>
      </c>
      <c r="H158" s="167" t="str">
        <f t="shared" si="10"/>
        <v/>
      </c>
      <c r="I158" s="168" t="str">
        <f t="shared" si="11"/>
        <v/>
      </c>
      <c r="J158" s="169" t="str">
        <f>IF(ISERROR(VLOOKUP($A158,parlvotes_lh!$A$11:$ZZ$200,6,FALSE))=TRUE,"",IF(VLOOKUP($A158,parlvotes_lh!$A$11:$ZZ$200,6,FALSE)=0,"",VLOOKUP($A158,parlvotes_lh!$A$11:$ZZ$200,6,FALSE)))</f>
        <v/>
      </c>
      <c r="K158" s="169" t="str">
        <f>IF(ISERROR(VLOOKUP($A158,parlvotes_lh!$A$11:$ZZ$200,26,FALSE))=TRUE,"",IF(VLOOKUP($A158,parlvotes_lh!$A$11:$ZZ$200,26,FALSE)=0,"",VLOOKUP($A158,parlvotes_lh!$A$11:$ZZ$200,26,FALSE)))</f>
        <v/>
      </c>
      <c r="L158" s="169" t="str">
        <f>IF(ISERROR(VLOOKUP($A158,parlvotes_lh!$A$11:$ZZ$200,46,FALSE))=TRUE,"",IF(VLOOKUP($A158,parlvotes_lh!$A$11:$ZZ$200,46,FALSE)=0,"",VLOOKUP($A158,parlvotes_lh!$A$11:$ZZ$200,46,FALSE)))</f>
        <v/>
      </c>
      <c r="M158" s="169" t="str">
        <f>IF(ISERROR(VLOOKUP($A158,parlvotes_lh!$A$11:$ZZ$200,66,FALSE))=TRUE,"",IF(VLOOKUP($A158,parlvotes_lh!$A$11:$ZZ$200,66,FALSE)=0,"",VLOOKUP($A158,parlvotes_lh!$A$11:$ZZ$200,66,FALSE)))</f>
        <v/>
      </c>
      <c r="N158" s="169" t="str">
        <f>IF(ISERROR(VLOOKUP($A158,parlvotes_lh!$A$11:$ZZ$200,86,FALSE))=TRUE,"",IF(VLOOKUP($A158,parlvotes_lh!$A$11:$ZZ$200,86,FALSE)=0,"",VLOOKUP($A158,parlvotes_lh!$A$11:$ZZ$200,86,FALSE)))</f>
        <v/>
      </c>
      <c r="O158" s="169" t="str">
        <f>IF(ISERROR(VLOOKUP($A158,parlvotes_lh!$A$11:$ZZ$200,106,FALSE))=TRUE,"",IF(VLOOKUP($A158,parlvotes_lh!$A$11:$ZZ$200,106,FALSE)=0,"",VLOOKUP($A158,parlvotes_lh!$A$11:$ZZ$200,106,FALSE)))</f>
        <v/>
      </c>
      <c r="P158" s="169" t="str">
        <f>IF(ISERROR(VLOOKUP($A158,parlvotes_lh!$A$11:$ZZ$200,126,FALSE))=TRUE,"",IF(VLOOKUP($A158,parlvotes_lh!$A$11:$ZZ$200,126,FALSE)=0,"",VLOOKUP($A158,parlvotes_lh!$A$11:$ZZ$200,126,FALSE)))</f>
        <v/>
      </c>
      <c r="Q158" s="170" t="str">
        <f>IF(ISERROR(VLOOKUP($A158,parlvotes_lh!$A$11:$ZZ$200,146,FALSE))=TRUE,"",IF(VLOOKUP($A158,parlvotes_lh!$A$11:$ZZ$200,146,FALSE)=0,"",VLOOKUP($A158,parlvotes_lh!$A$11:$ZZ$200,146,FALSE)))</f>
        <v/>
      </c>
      <c r="R158" s="170" t="str">
        <f>IF(ISERROR(VLOOKUP($A158,parlvotes_lh!$A$11:$ZZ$200,166,FALSE))=TRUE,"",IF(VLOOKUP($A158,parlvotes_lh!$A$11:$ZZ$200,166,FALSE)=0,"",VLOOKUP($A158,parlvotes_lh!$A$11:$ZZ$200,166,FALSE)))</f>
        <v/>
      </c>
      <c r="S158" s="170" t="str">
        <f>IF(ISERROR(VLOOKUP($A158,parlvotes_lh!$A$11:$ZZ$200,186,FALSE))=TRUE,"",IF(VLOOKUP($A158,parlvotes_lh!$A$11:$ZZ$200,186,FALSE)=0,"",VLOOKUP($A158,parlvotes_lh!$A$11:$ZZ$200,186,FALSE)))</f>
        <v/>
      </c>
      <c r="T158" s="170" t="str">
        <f>IF(ISERROR(VLOOKUP($A158,parlvotes_lh!$A$11:$ZZ$200,206,FALSE))=TRUE,"",IF(VLOOKUP($A158,parlvotes_lh!$A$11:$ZZ$200,206,FALSE)=0,"",VLOOKUP($A158,parlvotes_lh!$A$11:$ZZ$200,206,FALSE)))</f>
        <v/>
      </c>
      <c r="U158" s="170" t="str">
        <f>IF(ISERROR(VLOOKUP($A158,parlvotes_lh!$A$11:$ZZ$200,226,FALSE))=TRUE,"",IF(VLOOKUP($A158,parlvotes_lh!$A$11:$ZZ$200,226,FALSE)=0,"",VLOOKUP($A158,parlvotes_lh!$A$11:$ZZ$200,226,FALSE)))</f>
        <v/>
      </c>
      <c r="V158" s="170" t="str">
        <f>IF(ISERROR(VLOOKUP($A158,parlvotes_lh!$A$11:$ZZ$200,246,FALSE))=TRUE,"",IF(VLOOKUP($A158,parlvotes_lh!$A$11:$ZZ$200,246,FALSE)=0,"",VLOOKUP($A158,parlvotes_lh!$A$11:$ZZ$200,246,FALSE)))</f>
        <v/>
      </c>
      <c r="W158" s="170" t="str">
        <f>IF(ISERROR(VLOOKUP($A158,parlvotes_lh!$A$11:$ZZ$200,266,FALSE))=TRUE,"",IF(VLOOKUP($A158,parlvotes_lh!$A$11:$ZZ$200,266,FALSE)=0,"",VLOOKUP($A158,parlvotes_lh!$A$11:$ZZ$200,266,FALSE)))</f>
        <v/>
      </c>
      <c r="X158" s="170" t="str">
        <f>IF(ISERROR(VLOOKUP($A158,parlvotes_lh!$A$11:$ZZ$200,286,FALSE))=TRUE,"",IF(VLOOKUP($A158,parlvotes_lh!$A$11:$ZZ$200,286,FALSE)=0,"",VLOOKUP($A158,parlvotes_lh!$A$11:$ZZ$200,286,FALSE)))</f>
        <v/>
      </c>
      <c r="Y158" s="170" t="str">
        <f>IF(ISERROR(VLOOKUP($A158,parlvotes_lh!$A$11:$ZZ$200,306,FALSE))=TRUE,"",IF(VLOOKUP($A158,parlvotes_lh!$A$11:$ZZ$200,306,FALSE)=0,"",VLOOKUP($A158,parlvotes_lh!$A$11:$ZZ$200,306,FALSE)))</f>
        <v/>
      </c>
      <c r="Z158" s="170" t="str">
        <f>IF(ISERROR(VLOOKUP($A158,parlvotes_lh!$A$11:$ZZ$200,326,FALSE))=TRUE,"",IF(VLOOKUP($A158,parlvotes_lh!$A$11:$ZZ$200,326,FALSE)=0,"",VLOOKUP($A158,parlvotes_lh!$A$11:$ZZ$200,326,FALSE)))</f>
        <v/>
      </c>
      <c r="AA158" s="170" t="str">
        <f>IF(ISERROR(VLOOKUP($A158,parlvotes_lh!$A$11:$ZZ$200,346,FALSE))=TRUE,"",IF(VLOOKUP($A158,parlvotes_lh!$A$11:$ZZ$200,346,FALSE)=0,"",VLOOKUP($A158,parlvotes_lh!$A$11:$ZZ$200,346,FALSE)))</f>
        <v/>
      </c>
      <c r="AB158" s="170" t="str">
        <f>IF(ISERROR(VLOOKUP($A158,parlvotes_lh!$A$11:$ZZ$200,366,FALSE))=TRUE,"",IF(VLOOKUP($A158,parlvotes_lh!$A$11:$ZZ$200,366,FALSE)=0,"",VLOOKUP($A158,parlvotes_lh!$A$11:$ZZ$200,366,FALSE)))</f>
        <v/>
      </c>
      <c r="AC158" s="170" t="str">
        <f>IF(ISERROR(VLOOKUP($A158,parlvotes_lh!$A$11:$ZZ$200,386,FALSE))=TRUE,"",IF(VLOOKUP($A158,parlvotes_lh!$A$11:$ZZ$200,386,FALSE)=0,"",VLOOKUP($A158,parlvotes_lh!$A$11:$ZZ$200,386,FALSE)))</f>
        <v/>
      </c>
    </row>
    <row r="159" spans="1:29" ht="13.5" customHeight="1">
      <c r="A159" s="164"/>
      <c r="B159" s="95" t="str">
        <f>IF(A159="","",MID(info_weblinks!$C$3,32,3))</f>
        <v/>
      </c>
      <c r="C159" s="95" t="str">
        <f>IF(info_parties!G159="","",info_parties!G159)</f>
        <v/>
      </c>
      <c r="D159" s="95" t="str">
        <f>IF(info_parties!K159="","",info_parties!K159)</f>
        <v/>
      </c>
      <c r="E159" s="95" t="str">
        <f>IF(info_parties!H159="","",info_parties!H159)</f>
        <v/>
      </c>
      <c r="F159" s="165" t="str">
        <f t="shared" si="8"/>
        <v/>
      </c>
      <c r="G159" s="166" t="str">
        <f t="shared" si="9"/>
        <v/>
      </c>
      <c r="H159" s="167" t="str">
        <f t="shared" si="10"/>
        <v/>
      </c>
      <c r="I159" s="168" t="str">
        <f t="shared" si="11"/>
        <v/>
      </c>
      <c r="J159" s="169" t="str">
        <f>IF(ISERROR(VLOOKUP($A159,parlvotes_lh!$A$11:$ZZ$200,6,FALSE))=TRUE,"",IF(VLOOKUP($A159,parlvotes_lh!$A$11:$ZZ$200,6,FALSE)=0,"",VLOOKUP($A159,parlvotes_lh!$A$11:$ZZ$200,6,FALSE)))</f>
        <v/>
      </c>
      <c r="K159" s="169" t="str">
        <f>IF(ISERROR(VLOOKUP($A159,parlvotes_lh!$A$11:$ZZ$200,26,FALSE))=TRUE,"",IF(VLOOKUP($A159,parlvotes_lh!$A$11:$ZZ$200,26,FALSE)=0,"",VLOOKUP($A159,parlvotes_lh!$A$11:$ZZ$200,26,FALSE)))</f>
        <v/>
      </c>
      <c r="L159" s="169" t="str">
        <f>IF(ISERROR(VLOOKUP($A159,parlvotes_lh!$A$11:$ZZ$200,46,FALSE))=TRUE,"",IF(VLOOKUP($A159,parlvotes_lh!$A$11:$ZZ$200,46,FALSE)=0,"",VLOOKUP($A159,parlvotes_lh!$A$11:$ZZ$200,46,FALSE)))</f>
        <v/>
      </c>
      <c r="M159" s="169" t="str">
        <f>IF(ISERROR(VLOOKUP($A159,parlvotes_lh!$A$11:$ZZ$200,66,FALSE))=TRUE,"",IF(VLOOKUP($A159,parlvotes_lh!$A$11:$ZZ$200,66,FALSE)=0,"",VLOOKUP($A159,parlvotes_lh!$A$11:$ZZ$200,66,FALSE)))</f>
        <v/>
      </c>
      <c r="N159" s="169" t="str">
        <f>IF(ISERROR(VLOOKUP($A159,parlvotes_lh!$A$11:$ZZ$200,86,FALSE))=TRUE,"",IF(VLOOKUP($A159,parlvotes_lh!$A$11:$ZZ$200,86,FALSE)=0,"",VLOOKUP($A159,parlvotes_lh!$A$11:$ZZ$200,86,FALSE)))</f>
        <v/>
      </c>
      <c r="O159" s="169" t="str">
        <f>IF(ISERROR(VLOOKUP($A159,parlvotes_lh!$A$11:$ZZ$200,106,FALSE))=TRUE,"",IF(VLOOKUP($A159,parlvotes_lh!$A$11:$ZZ$200,106,FALSE)=0,"",VLOOKUP($A159,parlvotes_lh!$A$11:$ZZ$200,106,FALSE)))</f>
        <v/>
      </c>
      <c r="P159" s="169" t="str">
        <f>IF(ISERROR(VLOOKUP($A159,parlvotes_lh!$A$11:$ZZ$200,126,FALSE))=TRUE,"",IF(VLOOKUP($A159,parlvotes_lh!$A$11:$ZZ$200,126,FALSE)=0,"",VLOOKUP($A159,parlvotes_lh!$A$11:$ZZ$200,126,FALSE)))</f>
        <v/>
      </c>
      <c r="Q159" s="170" t="str">
        <f>IF(ISERROR(VLOOKUP($A159,parlvotes_lh!$A$11:$ZZ$200,146,FALSE))=TRUE,"",IF(VLOOKUP($A159,parlvotes_lh!$A$11:$ZZ$200,146,FALSE)=0,"",VLOOKUP($A159,parlvotes_lh!$A$11:$ZZ$200,146,FALSE)))</f>
        <v/>
      </c>
      <c r="R159" s="170" t="str">
        <f>IF(ISERROR(VLOOKUP($A159,parlvotes_lh!$A$11:$ZZ$200,166,FALSE))=TRUE,"",IF(VLOOKUP($A159,parlvotes_lh!$A$11:$ZZ$200,166,FALSE)=0,"",VLOOKUP($A159,parlvotes_lh!$A$11:$ZZ$200,166,FALSE)))</f>
        <v/>
      </c>
      <c r="S159" s="170" t="str">
        <f>IF(ISERROR(VLOOKUP($A159,parlvotes_lh!$A$11:$ZZ$200,186,FALSE))=TRUE,"",IF(VLOOKUP($A159,parlvotes_lh!$A$11:$ZZ$200,186,FALSE)=0,"",VLOOKUP($A159,parlvotes_lh!$A$11:$ZZ$200,186,FALSE)))</f>
        <v/>
      </c>
      <c r="T159" s="170" t="str">
        <f>IF(ISERROR(VLOOKUP($A159,parlvotes_lh!$A$11:$ZZ$200,206,FALSE))=TRUE,"",IF(VLOOKUP($A159,parlvotes_lh!$A$11:$ZZ$200,206,FALSE)=0,"",VLOOKUP($A159,parlvotes_lh!$A$11:$ZZ$200,206,FALSE)))</f>
        <v/>
      </c>
      <c r="U159" s="170" t="str">
        <f>IF(ISERROR(VLOOKUP($A159,parlvotes_lh!$A$11:$ZZ$200,226,FALSE))=TRUE,"",IF(VLOOKUP($A159,parlvotes_lh!$A$11:$ZZ$200,226,FALSE)=0,"",VLOOKUP($A159,parlvotes_lh!$A$11:$ZZ$200,226,FALSE)))</f>
        <v/>
      </c>
      <c r="V159" s="170" t="str">
        <f>IF(ISERROR(VLOOKUP($A159,parlvotes_lh!$A$11:$ZZ$200,246,FALSE))=TRUE,"",IF(VLOOKUP($A159,parlvotes_lh!$A$11:$ZZ$200,246,FALSE)=0,"",VLOOKUP($A159,parlvotes_lh!$A$11:$ZZ$200,246,FALSE)))</f>
        <v/>
      </c>
      <c r="W159" s="170" t="str">
        <f>IF(ISERROR(VLOOKUP($A159,parlvotes_lh!$A$11:$ZZ$200,266,FALSE))=TRUE,"",IF(VLOOKUP($A159,parlvotes_lh!$A$11:$ZZ$200,266,FALSE)=0,"",VLOOKUP($A159,parlvotes_lh!$A$11:$ZZ$200,266,FALSE)))</f>
        <v/>
      </c>
      <c r="X159" s="170" t="str">
        <f>IF(ISERROR(VLOOKUP($A159,parlvotes_lh!$A$11:$ZZ$200,286,FALSE))=TRUE,"",IF(VLOOKUP($A159,parlvotes_lh!$A$11:$ZZ$200,286,FALSE)=0,"",VLOOKUP($A159,parlvotes_lh!$A$11:$ZZ$200,286,FALSE)))</f>
        <v/>
      </c>
      <c r="Y159" s="170" t="str">
        <f>IF(ISERROR(VLOOKUP($A159,parlvotes_lh!$A$11:$ZZ$200,306,FALSE))=TRUE,"",IF(VLOOKUP($A159,parlvotes_lh!$A$11:$ZZ$200,306,FALSE)=0,"",VLOOKUP($A159,parlvotes_lh!$A$11:$ZZ$200,306,FALSE)))</f>
        <v/>
      </c>
      <c r="Z159" s="170" t="str">
        <f>IF(ISERROR(VLOOKUP($A159,parlvotes_lh!$A$11:$ZZ$200,326,FALSE))=TRUE,"",IF(VLOOKUP($A159,parlvotes_lh!$A$11:$ZZ$200,326,FALSE)=0,"",VLOOKUP($A159,parlvotes_lh!$A$11:$ZZ$200,326,FALSE)))</f>
        <v/>
      </c>
      <c r="AA159" s="170" t="str">
        <f>IF(ISERROR(VLOOKUP($A159,parlvotes_lh!$A$11:$ZZ$200,346,FALSE))=TRUE,"",IF(VLOOKUP($A159,parlvotes_lh!$A$11:$ZZ$200,346,FALSE)=0,"",VLOOKUP($A159,parlvotes_lh!$A$11:$ZZ$200,346,FALSE)))</f>
        <v/>
      </c>
      <c r="AB159" s="170" t="str">
        <f>IF(ISERROR(VLOOKUP($A159,parlvotes_lh!$A$11:$ZZ$200,366,FALSE))=TRUE,"",IF(VLOOKUP($A159,parlvotes_lh!$A$11:$ZZ$200,366,FALSE)=0,"",VLOOKUP($A159,parlvotes_lh!$A$11:$ZZ$200,366,FALSE)))</f>
        <v/>
      </c>
      <c r="AC159" s="170" t="str">
        <f>IF(ISERROR(VLOOKUP($A159,parlvotes_lh!$A$11:$ZZ$200,386,FALSE))=TRUE,"",IF(VLOOKUP($A159,parlvotes_lh!$A$11:$ZZ$200,386,FALSE)=0,"",VLOOKUP($A159,parlvotes_lh!$A$11:$ZZ$200,386,FALSE)))</f>
        <v/>
      </c>
    </row>
    <row r="160" spans="1:29" ht="13.5" customHeight="1">
      <c r="A160" s="164"/>
      <c r="B160" s="95" t="str">
        <f>IF(A160="","",MID(info_weblinks!$C$3,32,3))</f>
        <v/>
      </c>
      <c r="C160" s="95" t="str">
        <f>IF(info_parties!G160="","",info_parties!G160)</f>
        <v/>
      </c>
      <c r="D160" s="95" t="str">
        <f>IF(info_parties!K160="","",info_parties!K160)</f>
        <v/>
      </c>
      <c r="E160" s="95" t="str">
        <f>IF(info_parties!H160="","",info_parties!H160)</f>
        <v/>
      </c>
      <c r="F160" s="165" t="str">
        <f t="shared" si="8"/>
        <v/>
      </c>
      <c r="G160" s="166" t="str">
        <f t="shared" si="9"/>
        <v/>
      </c>
      <c r="H160" s="167" t="str">
        <f t="shared" si="10"/>
        <v/>
      </c>
      <c r="I160" s="168" t="str">
        <f t="shared" si="11"/>
        <v/>
      </c>
      <c r="J160" s="169" t="str">
        <f>IF(ISERROR(VLOOKUP($A160,parlvotes_lh!$A$11:$ZZ$200,6,FALSE))=TRUE,"",IF(VLOOKUP($A160,parlvotes_lh!$A$11:$ZZ$200,6,FALSE)=0,"",VLOOKUP($A160,parlvotes_lh!$A$11:$ZZ$200,6,FALSE)))</f>
        <v/>
      </c>
      <c r="K160" s="169" t="str">
        <f>IF(ISERROR(VLOOKUP($A160,parlvotes_lh!$A$11:$ZZ$200,26,FALSE))=TRUE,"",IF(VLOOKUP($A160,parlvotes_lh!$A$11:$ZZ$200,26,FALSE)=0,"",VLOOKUP($A160,parlvotes_lh!$A$11:$ZZ$200,26,FALSE)))</f>
        <v/>
      </c>
      <c r="L160" s="169" t="str">
        <f>IF(ISERROR(VLOOKUP($A160,parlvotes_lh!$A$11:$ZZ$200,46,FALSE))=TRUE,"",IF(VLOOKUP($A160,parlvotes_lh!$A$11:$ZZ$200,46,FALSE)=0,"",VLOOKUP($A160,parlvotes_lh!$A$11:$ZZ$200,46,FALSE)))</f>
        <v/>
      </c>
      <c r="M160" s="169" t="str">
        <f>IF(ISERROR(VLOOKUP($A160,parlvotes_lh!$A$11:$ZZ$200,66,FALSE))=TRUE,"",IF(VLOOKUP($A160,parlvotes_lh!$A$11:$ZZ$200,66,FALSE)=0,"",VLOOKUP($A160,parlvotes_lh!$A$11:$ZZ$200,66,FALSE)))</f>
        <v/>
      </c>
      <c r="N160" s="169" t="str">
        <f>IF(ISERROR(VLOOKUP($A160,parlvotes_lh!$A$11:$ZZ$200,86,FALSE))=TRUE,"",IF(VLOOKUP($A160,parlvotes_lh!$A$11:$ZZ$200,86,FALSE)=0,"",VLOOKUP($A160,parlvotes_lh!$A$11:$ZZ$200,86,FALSE)))</f>
        <v/>
      </c>
      <c r="O160" s="169" t="str">
        <f>IF(ISERROR(VLOOKUP($A160,parlvotes_lh!$A$11:$ZZ$200,106,FALSE))=TRUE,"",IF(VLOOKUP($A160,parlvotes_lh!$A$11:$ZZ$200,106,FALSE)=0,"",VLOOKUP($A160,parlvotes_lh!$A$11:$ZZ$200,106,FALSE)))</f>
        <v/>
      </c>
      <c r="P160" s="169" t="str">
        <f>IF(ISERROR(VLOOKUP($A160,parlvotes_lh!$A$11:$ZZ$200,126,FALSE))=TRUE,"",IF(VLOOKUP($A160,parlvotes_lh!$A$11:$ZZ$200,126,FALSE)=0,"",VLOOKUP($A160,parlvotes_lh!$A$11:$ZZ$200,126,FALSE)))</f>
        <v/>
      </c>
      <c r="Q160" s="170" t="str">
        <f>IF(ISERROR(VLOOKUP($A160,parlvotes_lh!$A$11:$ZZ$200,146,FALSE))=TRUE,"",IF(VLOOKUP($A160,parlvotes_lh!$A$11:$ZZ$200,146,FALSE)=0,"",VLOOKUP($A160,parlvotes_lh!$A$11:$ZZ$200,146,FALSE)))</f>
        <v/>
      </c>
      <c r="R160" s="170" t="str">
        <f>IF(ISERROR(VLOOKUP($A160,parlvotes_lh!$A$11:$ZZ$200,166,FALSE))=TRUE,"",IF(VLOOKUP($A160,parlvotes_lh!$A$11:$ZZ$200,166,FALSE)=0,"",VLOOKUP($A160,parlvotes_lh!$A$11:$ZZ$200,166,FALSE)))</f>
        <v/>
      </c>
      <c r="S160" s="170" t="str">
        <f>IF(ISERROR(VLOOKUP($A160,parlvotes_lh!$A$11:$ZZ$200,186,FALSE))=TRUE,"",IF(VLOOKUP($A160,parlvotes_lh!$A$11:$ZZ$200,186,FALSE)=0,"",VLOOKUP($A160,parlvotes_lh!$A$11:$ZZ$200,186,FALSE)))</f>
        <v/>
      </c>
      <c r="T160" s="170" t="str">
        <f>IF(ISERROR(VLOOKUP($A160,parlvotes_lh!$A$11:$ZZ$200,206,FALSE))=TRUE,"",IF(VLOOKUP($A160,parlvotes_lh!$A$11:$ZZ$200,206,FALSE)=0,"",VLOOKUP($A160,parlvotes_lh!$A$11:$ZZ$200,206,FALSE)))</f>
        <v/>
      </c>
      <c r="U160" s="170" t="str">
        <f>IF(ISERROR(VLOOKUP($A160,parlvotes_lh!$A$11:$ZZ$200,226,FALSE))=TRUE,"",IF(VLOOKUP($A160,parlvotes_lh!$A$11:$ZZ$200,226,FALSE)=0,"",VLOOKUP($A160,parlvotes_lh!$A$11:$ZZ$200,226,FALSE)))</f>
        <v/>
      </c>
      <c r="V160" s="170" t="str">
        <f>IF(ISERROR(VLOOKUP($A160,parlvotes_lh!$A$11:$ZZ$200,246,FALSE))=TRUE,"",IF(VLOOKUP($A160,parlvotes_lh!$A$11:$ZZ$200,246,FALSE)=0,"",VLOOKUP($A160,parlvotes_lh!$A$11:$ZZ$200,246,FALSE)))</f>
        <v/>
      </c>
      <c r="W160" s="170" t="str">
        <f>IF(ISERROR(VLOOKUP($A160,parlvotes_lh!$A$11:$ZZ$200,266,FALSE))=TRUE,"",IF(VLOOKUP($A160,parlvotes_lh!$A$11:$ZZ$200,266,FALSE)=0,"",VLOOKUP($A160,parlvotes_lh!$A$11:$ZZ$200,266,FALSE)))</f>
        <v/>
      </c>
      <c r="X160" s="170" t="str">
        <f>IF(ISERROR(VLOOKUP($A160,parlvotes_lh!$A$11:$ZZ$200,286,FALSE))=TRUE,"",IF(VLOOKUP($A160,parlvotes_lh!$A$11:$ZZ$200,286,FALSE)=0,"",VLOOKUP($A160,parlvotes_lh!$A$11:$ZZ$200,286,FALSE)))</f>
        <v/>
      </c>
      <c r="Y160" s="170" t="str">
        <f>IF(ISERROR(VLOOKUP($A160,parlvotes_lh!$A$11:$ZZ$200,306,FALSE))=TRUE,"",IF(VLOOKUP($A160,parlvotes_lh!$A$11:$ZZ$200,306,FALSE)=0,"",VLOOKUP($A160,parlvotes_lh!$A$11:$ZZ$200,306,FALSE)))</f>
        <v/>
      </c>
      <c r="Z160" s="170" t="str">
        <f>IF(ISERROR(VLOOKUP($A160,parlvotes_lh!$A$11:$ZZ$200,326,FALSE))=TRUE,"",IF(VLOOKUP($A160,parlvotes_lh!$A$11:$ZZ$200,326,FALSE)=0,"",VLOOKUP($A160,parlvotes_lh!$A$11:$ZZ$200,326,FALSE)))</f>
        <v/>
      </c>
      <c r="AA160" s="170" t="str">
        <f>IF(ISERROR(VLOOKUP($A160,parlvotes_lh!$A$11:$ZZ$200,346,FALSE))=TRUE,"",IF(VLOOKUP($A160,parlvotes_lh!$A$11:$ZZ$200,346,FALSE)=0,"",VLOOKUP($A160,parlvotes_lh!$A$11:$ZZ$200,346,FALSE)))</f>
        <v/>
      </c>
      <c r="AB160" s="170" t="str">
        <f>IF(ISERROR(VLOOKUP($A160,parlvotes_lh!$A$11:$ZZ$200,366,FALSE))=TRUE,"",IF(VLOOKUP($A160,parlvotes_lh!$A$11:$ZZ$200,366,FALSE)=0,"",VLOOKUP($A160,parlvotes_lh!$A$11:$ZZ$200,366,FALSE)))</f>
        <v/>
      </c>
      <c r="AC160" s="170" t="str">
        <f>IF(ISERROR(VLOOKUP($A160,parlvotes_lh!$A$11:$ZZ$200,386,FALSE))=TRUE,"",IF(VLOOKUP($A160,parlvotes_lh!$A$11:$ZZ$200,386,FALSE)=0,"",VLOOKUP($A160,parlvotes_lh!$A$11:$ZZ$200,386,FALSE)))</f>
        <v/>
      </c>
    </row>
    <row r="161" spans="1:29" ht="13.5" customHeight="1">
      <c r="A161" s="164"/>
      <c r="B161" s="95" t="str">
        <f>IF(A161="","",MID(info_weblinks!$C$3,32,3))</f>
        <v/>
      </c>
      <c r="C161" s="95" t="str">
        <f>IF(info_parties!G161="","",info_parties!G161)</f>
        <v/>
      </c>
      <c r="D161" s="95" t="str">
        <f>IF(info_parties!K161="","",info_parties!K161)</f>
        <v/>
      </c>
      <c r="E161" s="95" t="str">
        <f>IF(info_parties!H161="","",info_parties!H161)</f>
        <v/>
      </c>
      <c r="F161" s="165" t="str">
        <f t="shared" si="8"/>
        <v/>
      </c>
      <c r="G161" s="166" t="str">
        <f t="shared" si="9"/>
        <v/>
      </c>
      <c r="H161" s="167" t="str">
        <f t="shared" si="10"/>
        <v/>
      </c>
      <c r="I161" s="168" t="str">
        <f t="shared" si="11"/>
        <v/>
      </c>
      <c r="J161" s="169" t="str">
        <f>IF(ISERROR(VLOOKUP($A161,parlvotes_lh!$A$11:$ZZ$200,6,FALSE))=TRUE,"",IF(VLOOKUP($A161,parlvotes_lh!$A$11:$ZZ$200,6,FALSE)=0,"",VLOOKUP($A161,parlvotes_lh!$A$11:$ZZ$200,6,FALSE)))</f>
        <v/>
      </c>
      <c r="K161" s="169" t="str">
        <f>IF(ISERROR(VLOOKUP($A161,parlvotes_lh!$A$11:$ZZ$200,26,FALSE))=TRUE,"",IF(VLOOKUP($A161,parlvotes_lh!$A$11:$ZZ$200,26,FALSE)=0,"",VLOOKUP($A161,parlvotes_lh!$A$11:$ZZ$200,26,FALSE)))</f>
        <v/>
      </c>
      <c r="L161" s="169" t="str">
        <f>IF(ISERROR(VLOOKUP($A161,parlvotes_lh!$A$11:$ZZ$200,46,FALSE))=TRUE,"",IF(VLOOKUP($A161,parlvotes_lh!$A$11:$ZZ$200,46,FALSE)=0,"",VLOOKUP($A161,parlvotes_lh!$A$11:$ZZ$200,46,FALSE)))</f>
        <v/>
      </c>
      <c r="M161" s="169" t="str">
        <f>IF(ISERROR(VLOOKUP($A161,parlvotes_lh!$A$11:$ZZ$200,66,FALSE))=TRUE,"",IF(VLOOKUP($A161,parlvotes_lh!$A$11:$ZZ$200,66,FALSE)=0,"",VLOOKUP($A161,parlvotes_lh!$A$11:$ZZ$200,66,FALSE)))</f>
        <v/>
      </c>
      <c r="N161" s="169" t="str">
        <f>IF(ISERROR(VLOOKUP($A161,parlvotes_lh!$A$11:$ZZ$200,86,FALSE))=TRUE,"",IF(VLOOKUP($A161,parlvotes_lh!$A$11:$ZZ$200,86,FALSE)=0,"",VLOOKUP($A161,parlvotes_lh!$A$11:$ZZ$200,86,FALSE)))</f>
        <v/>
      </c>
      <c r="O161" s="169" t="str">
        <f>IF(ISERROR(VLOOKUP($A161,parlvotes_lh!$A$11:$ZZ$200,106,FALSE))=TRUE,"",IF(VLOOKUP($A161,parlvotes_lh!$A$11:$ZZ$200,106,FALSE)=0,"",VLOOKUP($A161,parlvotes_lh!$A$11:$ZZ$200,106,FALSE)))</f>
        <v/>
      </c>
      <c r="P161" s="169" t="str">
        <f>IF(ISERROR(VLOOKUP($A161,parlvotes_lh!$A$11:$ZZ$200,126,FALSE))=TRUE,"",IF(VLOOKUP($A161,parlvotes_lh!$A$11:$ZZ$200,126,FALSE)=0,"",VLOOKUP($A161,parlvotes_lh!$A$11:$ZZ$200,126,FALSE)))</f>
        <v/>
      </c>
      <c r="Q161" s="170" t="str">
        <f>IF(ISERROR(VLOOKUP($A161,parlvotes_lh!$A$11:$ZZ$200,146,FALSE))=TRUE,"",IF(VLOOKUP($A161,parlvotes_lh!$A$11:$ZZ$200,146,FALSE)=0,"",VLOOKUP($A161,parlvotes_lh!$A$11:$ZZ$200,146,FALSE)))</f>
        <v/>
      </c>
      <c r="R161" s="170" t="str">
        <f>IF(ISERROR(VLOOKUP($A161,parlvotes_lh!$A$11:$ZZ$200,166,FALSE))=TRUE,"",IF(VLOOKUP($A161,parlvotes_lh!$A$11:$ZZ$200,166,FALSE)=0,"",VLOOKUP($A161,parlvotes_lh!$A$11:$ZZ$200,166,FALSE)))</f>
        <v/>
      </c>
      <c r="S161" s="170" t="str">
        <f>IF(ISERROR(VLOOKUP($A161,parlvotes_lh!$A$11:$ZZ$200,186,FALSE))=TRUE,"",IF(VLOOKUP($A161,parlvotes_lh!$A$11:$ZZ$200,186,FALSE)=0,"",VLOOKUP($A161,parlvotes_lh!$A$11:$ZZ$200,186,FALSE)))</f>
        <v/>
      </c>
      <c r="T161" s="170" t="str">
        <f>IF(ISERROR(VLOOKUP($A161,parlvotes_lh!$A$11:$ZZ$200,206,FALSE))=TRUE,"",IF(VLOOKUP($A161,parlvotes_lh!$A$11:$ZZ$200,206,FALSE)=0,"",VLOOKUP($A161,parlvotes_lh!$A$11:$ZZ$200,206,FALSE)))</f>
        <v/>
      </c>
      <c r="U161" s="170" t="str">
        <f>IF(ISERROR(VLOOKUP($A161,parlvotes_lh!$A$11:$ZZ$200,226,FALSE))=TRUE,"",IF(VLOOKUP($A161,parlvotes_lh!$A$11:$ZZ$200,226,FALSE)=0,"",VLOOKUP($A161,parlvotes_lh!$A$11:$ZZ$200,226,FALSE)))</f>
        <v/>
      </c>
      <c r="V161" s="170" t="str">
        <f>IF(ISERROR(VLOOKUP($A161,parlvotes_lh!$A$11:$ZZ$200,246,FALSE))=TRUE,"",IF(VLOOKUP($A161,parlvotes_lh!$A$11:$ZZ$200,246,FALSE)=0,"",VLOOKUP($A161,parlvotes_lh!$A$11:$ZZ$200,246,FALSE)))</f>
        <v/>
      </c>
      <c r="W161" s="170" t="str">
        <f>IF(ISERROR(VLOOKUP($A161,parlvotes_lh!$A$11:$ZZ$200,266,FALSE))=TRUE,"",IF(VLOOKUP($A161,parlvotes_lh!$A$11:$ZZ$200,266,FALSE)=0,"",VLOOKUP($A161,parlvotes_lh!$A$11:$ZZ$200,266,FALSE)))</f>
        <v/>
      </c>
      <c r="X161" s="170" t="str">
        <f>IF(ISERROR(VLOOKUP($A161,parlvotes_lh!$A$11:$ZZ$200,286,FALSE))=TRUE,"",IF(VLOOKUP($A161,parlvotes_lh!$A$11:$ZZ$200,286,FALSE)=0,"",VLOOKUP($A161,parlvotes_lh!$A$11:$ZZ$200,286,FALSE)))</f>
        <v/>
      </c>
      <c r="Y161" s="170" t="str">
        <f>IF(ISERROR(VLOOKUP($A161,parlvotes_lh!$A$11:$ZZ$200,306,FALSE))=TRUE,"",IF(VLOOKUP($A161,parlvotes_lh!$A$11:$ZZ$200,306,FALSE)=0,"",VLOOKUP($A161,parlvotes_lh!$A$11:$ZZ$200,306,FALSE)))</f>
        <v/>
      </c>
      <c r="Z161" s="170" t="str">
        <f>IF(ISERROR(VLOOKUP($A161,parlvotes_lh!$A$11:$ZZ$200,326,FALSE))=TRUE,"",IF(VLOOKUP($A161,parlvotes_lh!$A$11:$ZZ$200,326,FALSE)=0,"",VLOOKUP($A161,parlvotes_lh!$A$11:$ZZ$200,326,FALSE)))</f>
        <v/>
      </c>
      <c r="AA161" s="170" t="str">
        <f>IF(ISERROR(VLOOKUP($A161,parlvotes_lh!$A$11:$ZZ$200,346,FALSE))=TRUE,"",IF(VLOOKUP($A161,parlvotes_lh!$A$11:$ZZ$200,346,FALSE)=0,"",VLOOKUP($A161,parlvotes_lh!$A$11:$ZZ$200,346,FALSE)))</f>
        <v/>
      </c>
      <c r="AB161" s="170" t="str">
        <f>IF(ISERROR(VLOOKUP($A161,parlvotes_lh!$A$11:$ZZ$200,366,FALSE))=TRUE,"",IF(VLOOKUP($A161,parlvotes_lh!$A$11:$ZZ$200,366,FALSE)=0,"",VLOOKUP($A161,parlvotes_lh!$A$11:$ZZ$200,366,FALSE)))</f>
        <v/>
      </c>
      <c r="AC161" s="170" t="str">
        <f>IF(ISERROR(VLOOKUP($A161,parlvotes_lh!$A$11:$ZZ$200,386,FALSE))=TRUE,"",IF(VLOOKUP($A161,parlvotes_lh!$A$11:$ZZ$200,386,FALSE)=0,"",VLOOKUP($A161,parlvotes_lh!$A$11:$ZZ$200,386,FALSE)))</f>
        <v/>
      </c>
    </row>
    <row r="162" spans="1:29" ht="13.5" customHeight="1">
      <c r="A162" s="164"/>
      <c r="B162" s="95" t="str">
        <f>IF(A162="","",MID(info_weblinks!$C$3,32,3))</f>
        <v/>
      </c>
      <c r="C162" s="95" t="str">
        <f>IF(info_parties!G162="","",info_parties!G162)</f>
        <v/>
      </c>
      <c r="D162" s="95" t="str">
        <f>IF(info_parties!K162="","",info_parties!K162)</f>
        <v/>
      </c>
      <c r="E162" s="95" t="str">
        <f>IF(info_parties!H162="","",info_parties!H162)</f>
        <v/>
      </c>
      <c r="F162" s="165" t="str">
        <f t="shared" si="8"/>
        <v/>
      </c>
      <c r="G162" s="166" t="str">
        <f t="shared" si="9"/>
        <v/>
      </c>
      <c r="H162" s="167" t="str">
        <f t="shared" si="10"/>
        <v/>
      </c>
      <c r="I162" s="168" t="str">
        <f t="shared" si="11"/>
        <v/>
      </c>
      <c r="J162" s="169" t="str">
        <f>IF(ISERROR(VLOOKUP($A162,parlvotes_lh!$A$11:$ZZ$200,6,FALSE))=TRUE,"",IF(VLOOKUP($A162,parlvotes_lh!$A$11:$ZZ$200,6,FALSE)=0,"",VLOOKUP($A162,parlvotes_lh!$A$11:$ZZ$200,6,FALSE)))</f>
        <v/>
      </c>
      <c r="K162" s="169" t="str">
        <f>IF(ISERROR(VLOOKUP($A162,parlvotes_lh!$A$11:$ZZ$200,26,FALSE))=TRUE,"",IF(VLOOKUP($A162,parlvotes_lh!$A$11:$ZZ$200,26,FALSE)=0,"",VLOOKUP($A162,parlvotes_lh!$A$11:$ZZ$200,26,FALSE)))</f>
        <v/>
      </c>
      <c r="L162" s="169" t="str">
        <f>IF(ISERROR(VLOOKUP($A162,parlvotes_lh!$A$11:$ZZ$200,46,FALSE))=TRUE,"",IF(VLOOKUP($A162,parlvotes_lh!$A$11:$ZZ$200,46,FALSE)=0,"",VLOOKUP($A162,parlvotes_lh!$A$11:$ZZ$200,46,FALSE)))</f>
        <v/>
      </c>
      <c r="M162" s="169" t="str">
        <f>IF(ISERROR(VLOOKUP($A162,parlvotes_lh!$A$11:$ZZ$200,66,FALSE))=TRUE,"",IF(VLOOKUP($A162,parlvotes_lh!$A$11:$ZZ$200,66,FALSE)=0,"",VLOOKUP($A162,parlvotes_lh!$A$11:$ZZ$200,66,FALSE)))</f>
        <v/>
      </c>
      <c r="N162" s="169" t="str">
        <f>IF(ISERROR(VLOOKUP($A162,parlvotes_lh!$A$11:$ZZ$200,86,FALSE))=TRUE,"",IF(VLOOKUP($A162,parlvotes_lh!$A$11:$ZZ$200,86,FALSE)=0,"",VLOOKUP($A162,parlvotes_lh!$A$11:$ZZ$200,86,FALSE)))</f>
        <v/>
      </c>
      <c r="O162" s="169" t="str">
        <f>IF(ISERROR(VLOOKUP($A162,parlvotes_lh!$A$11:$ZZ$200,106,FALSE))=TRUE,"",IF(VLOOKUP($A162,parlvotes_lh!$A$11:$ZZ$200,106,FALSE)=0,"",VLOOKUP($A162,parlvotes_lh!$A$11:$ZZ$200,106,FALSE)))</f>
        <v/>
      </c>
      <c r="P162" s="169" t="str">
        <f>IF(ISERROR(VLOOKUP($A162,parlvotes_lh!$A$11:$ZZ$200,126,FALSE))=TRUE,"",IF(VLOOKUP($A162,parlvotes_lh!$A$11:$ZZ$200,126,FALSE)=0,"",VLOOKUP($A162,parlvotes_lh!$A$11:$ZZ$200,126,FALSE)))</f>
        <v/>
      </c>
      <c r="Q162" s="170" t="str">
        <f>IF(ISERROR(VLOOKUP($A162,parlvotes_lh!$A$11:$ZZ$200,146,FALSE))=TRUE,"",IF(VLOOKUP($A162,parlvotes_lh!$A$11:$ZZ$200,146,FALSE)=0,"",VLOOKUP($A162,parlvotes_lh!$A$11:$ZZ$200,146,FALSE)))</f>
        <v/>
      </c>
      <c r="R162" s="170" t="str">
        <f>IF(ISERROR(VLOOKUP($A162,parlvotes_lh!$A$11:$ZZ$200,166,FALSE))=TRUE,"",IF(VLOOKUP($A162,parlvotes_lh!$A$11:$ZZ$200,166,FALSE)=0,"",VLOOKUP($A162,parlvotes_lh!$A$11:$ZZ$200,166,FALSE)))</f>
        <v/>
      </c>
      <c r="S162" s="170" t="str">
        <f>IF(ISERROR(VLOOKUP($A162,parlvotes_lh!$A$11:$ZZ$200,186,FALSE))=TRUE,"",IF(VLOOKUP($A162,parlvotes_lh!$A$11:$ZZ$200,186,FALSE)=0,"",VLOOKUP($A162,parlvotes_lh!$A$11:$ZZ$200,186,FALSE)))</f>
        <v/>
      </c>
      <c r="T162" s="170" t="str">
        <f>IF(ISERROR(VLOOKUP($A162,parlvotes_lh!$A$11:$ZZ$200,206,FALSE))=TRUE,"",IF(VLOOKUP($A162,parlvotes_lh!$A$11:$ZZ$200,206,FALSE)=0,"",VLOOKUP($A162,parlvotes_lh!$A$11:$ZZ$200,206,FALSE)))</f>
        <v/>
      </c>
      <c r="U162" s="170" t="str">
        <f>IF(ISERROR(VLOOKUP($A162,parlvotes_lh!$A$11:$ZZ$200,226,FALSE))=TRUE,"",IF(VLOOKUP($A162,parlvotes_lh!$A$11:$ZZ$200,226,FALSE)=0,"",VLOOKUP($A162,parlvotes_lh!$A$11:$ZZ$200,226,FALSE)))</f>
        <v/>
      </c>
      <c r="V162" s="170" t="str">
        <f>IF(ISERROR(VLOOKUP($A162,parlvotes_lh!$A$11:$ZZ$200,246,FALSE))=TRUE,"",IF(VLOOKUP($A162,parlvotes_lh!$A$11:$ZZ$200,246,FALSE)=0,"",VLOOKUP($A162,parlvotes_lh!$A$11:$ZZ$200,246,FALSE)))</f>
        <v/>
      </c>
      <c r="W162" s="170" t="str">
        <f>IF(ISERROR(VLOOKUP($A162,parlvotes_lh!$A$11:$ZZ$200,266,FALSE))=TRUE,"",IF(VLOOKUP($A162,parlvotes_lh!$A$11:$ZZ$200,266,FALSE)=0,"",VLOOKUP($A162,parlvotes_lh!$A$11:$ZZ$200,266,FALSE)))</f>
        <v/>
      </c>
      <c r="X162" s="170" t="str">
        <f>IF(ISERROR(VLOOKUP($A162,parlvotes_lh!$A$11:$ZZ$200,286,FALSE))=TRUE,"",IF(VLOOKUP($A162,parlvotes_lh!$A$11:$ZZ$200,286,FALSE)=0,"",VLOOKUP($A162,parlvotes_lh!$A$11:$ZZ$200,286,FALSE)))</f>
        <v/>
      </c>
      <c r="Y162" s="170" t="str">
        <f>IF(ISERROR(VLOOKUP($A162,parlvotes_lh!$A$11:$ZZ$200,306,FALSE))=TRUE,"",IF(VLOOKUP($A162,parlvotes_lh!$A$11:$ZZ$200,306,FALSE)=0,"",VLOOKUP($A162,parlvotes_lh!$A$11:$ZZ$200,306,FALSE)))</f>
        <v/>
      </c>
      <c r="Z162" s="170" t="str">
        <f>IF(ISERROR(VLOOKUP($A162,parlvotes_lh!$A$11:$ZZ$200,326,FALSE))=TRUE,"",IF(VLOOKUP($A162,parlvotes_lh!$A$11:$ZZ$200,326,FALSE)=0,"",VLOOKUP($A162,parlvotes_lh!$A$11:$ZZ$200,326,FALSE)))</f>
        <v/>
      </c>
      <c r="AA162" s="170" t="str">
        <f>IF(ISERROR(VLOOKUP($A162,parlvotes_lh!$A$11:$ZZ$200,346,FALSE))=TRUE,"",IF(VLOOKUP($A162,parlvotes_lh!$A$11:$ZZ$200,346,FALSE)=0,"",VLOOKUP($A162,parlvotes_lh!$A$11:$ZZ$200,346,FALSE)))</f>
        <v/>
      </c>
      <c r="AB162" s="170" t="str">
        <f>IF(ISERROR(VLOOKUP($A162,parlvotes_lh!$A$11:$ZZ$200,366,FALSE))=TRUE,"",IF(VLOOKUP($A162,parlvotes_lh!$A$11:$ZZ$200,366,FALSE)=0,"",VLOOKUP($A162,parlvotes_lh!$A$11:$ZZ$200,366,FALSE)))</f>
        <v/>
      </c>
      <c r="AC162" s="170" t="str">
        <f>IF(ISERROR(VLOOKUP($A162,parlvotes_lh!$A$11:$ZZ$200,386,FALSE))=TRUE,"",IF(VLOOKUP($A162,parlvotes_lh!$A$11:$ZZ$200,386,FALSE)=0,"",VLOOKUP($A162,parlvotes_lh!$A$11:$ZZ$200,386,FALSE)))</f>
        <v/>
      </c>
    </row>
    <row r="163" spans="1:29" ht="13.5" customHeight="1">
      <c r="A163" s="164"/>
      <c r="B163" s="95" t="str">
        <f>IF(A163="","",MID(info_weblinks!$C$3,32,3))</f>
        <v/>
      </c>
      <c r="C163" s="95" t="str">
        <f>IF(info_parties!G163="","",info_parties!G163)</f>
        <v/>
      </c>
      <c r="D163" s="95" t="str">
        <f>IF(info_parties!K163="","",info_parties!K163)</f>
        <v/>
      </c>
      <c r="E163" s="95" t="str">
        <f>IF(info_parties!H163="","",info_parties!H163)</f>
        <v/>
      </c>
      <c r="F163" s="165" t="str">
        <f t="shared" si="8"/>
        <v/>
      </c>
      <c r="G163" s="166" t="str">
        <f t="shared" si="9"/>
        <v/>
      </c>
      <c r="H163" s="167" t="str">
        <f t="shared" si="10"/>
        <v/>
      </c>
      <c r="I163" s="168" t="str">
        <f t="shared" si="11"/>
        <v/>
      </c>
      <c r="J163" s="169" t="str">
        <f>IF(ISERROR(VLOOKUP($A163,parlvotes_lh!$A$11:$ZZ$200,6,FALSE))=TRUE,"",IF(VLOOKUP($A163,parlvotes_lh!$A$11:$ZZ$200,6,FALSE)=0,"",VLOOKUP($A163,parlvotes_lh!$A$11:$ZZ$200,6,FALSE)))</f>
        <v/>
      </c>
      <c r="K163" s="169" t="str">
        <f>IF(ISERROR(VLOOKUP($A163,parlvotes_lh!$A$11:$ZZ$200,26,FALSE))=TRUE,"",IF(VLOOKUP($A163,parlvotes_lh!$A$11:$ZZ$200,26,FALSE)=0,"",VLOOKUP($A163,parlvotes_lh!$A$11:$ZZ$200,26,FALSE)))</f>
        <v/>
      </c>
      <c r="L163" s="169" t="str">
        <f>IF(ISERROR(VLOOKUP($A163,parlvotes_lh!$A$11:$ZZ$200,46,FALSE))=TRUE,"",IF(VLOOKUP($A163,parlvotes_lh!$A$11:$ZZ$200,46,FALSE)=0,"",VLOOKUP($A163,parlvotes_lh!$A$11:$ZZ$200,46,FALSE)))</f>
        <v/>
      </c>
      <c r="M163" s="169" t="str">
        <f>IF(ISERROR(VLOOKUP($A163,parlvotes_lh!$A$11:$ZZ$200,66,FALSE))=TRUE,"",IF(VLOOKUP($A163,parlvotes_lh!$A$11:$ZZ$200,66,FALSE)=0,"",VLOOKUP($A163,parlvotes_lh!$A$11:$ZZ$200,66,FALSE)))</f>
        <v/>
      </c>
      <c r="N163" s="169" t="str">
        <f>IF(ISERROR(VLOOKUP($A163,parlvotes_lh!$A$11:$ZZ$200,86,FALSE))=TRUE,"",IF(VLOOKUP($A163,parlvotes_lh!$A$11:$ZZ$200,86,FALSE)=0,"",VLOOKUP($A163,parlvotes_lh!$A$11:$ZZ$200,86,FALSE)))</f>
        <v/>
      </c>
      <c r="O163" s="169" t="str">
        <f>IF(ISERROR(VLOOKUP($A163,parlvotes_lh!$A$11:$ZZ$200,106,FALSE))=TRUE,"",IF(VLOOKUP($A163,parlvotes_lh!$A$11:$ZZ$200,106,FALSE)=0,"",VLOOKUP($A163,parlvotes_lh!$A$11:$ZZ$200,106,FALSE)))</f>
        <v/>
      </c>
      <c r="P163" s="169" t="str">
        <f>IF(ISERROR(VLOOKUP($A163,parlvotes_lh!$A$11:$ZZ$200,126,FALSE))=TRUE,"",IF(VLOOKUP($A163,parlvotes_lh!$A$11:$ZZ$200,126,FALSE)=0,"",VLOOKUP($A163,parlvotes_lh!$A$11:$ZZ$200,126,FALSE)))</f>
        <v/>
      </c>
      <c r="Q163" s="170" t="str">
        <f>IF(ISERROR(VLOOKUP($A163,parlvotes_lh!$A$11:$ZZ$200,146,FALSE))=TRUE,"",IF(VLOOKUP($A163,parlvotes_lh!$A$11:$ZZ$200,146,FALSE)=0,"",VLOOKUP($A163,parlvotes_lh!$A$11:$ZZ$200,146,FALSE)))</f>
        <v/>
      </c>
      <c r="R163" s="170" t="str">
        <f>IF(ISERROR(VLOOKUP($A163,parlvotes_lh!$A$11:$ZZ$200,166,FALSE))=TRUE,"",IF(VLOOKUP($A163,parlvotes_lh!$A$11:$ZZ$200,166,FALSE)=0,"",VLOOKUP($A163,parlvotes_lh!$A$11:$ZZ$200,166,FALSE)))</f>
        <v/>
      </c>
      <c r="S163" s="170" t="str">
        <f>IF(ISERROR(VLOOKUP($A163,parlvotes_lh!$A$11:$ZZ$200,186,FALSE))=TRUE,"",IF(VLOOKUP($A163,parlvotes_lh!$A$11:$ZZ$200,186,FALSE)=0,"",VLOOKUP($A163,parlvotes_lh!$A$11:$ZZ$200,186,FALSE)))</f>
        <v/>
      </c>
      <c r="T163" s="170" t="str">
        <f>IF(ISERROR(VLOOKUP($A163,parlvotes_lh!$A$11:$ZZ$200,206,FALSE))=TRUE,"",IF(VLOOKUP($A163,parlvotes_lh!$A$11:$ZZ$200,206,FALSE)=0,"",VLOOKUP($A163,parlvotes_lh!$A$11:$ZZ$200,206,FALSE)))</f>
        <v/>
      </c>
      <c r="U163" s="170" t="str">
        <f>IF(ISERROR(VLOOKUP($A163,parlvotes_lh!$A$11:$ZZ$200,226,FALSE))=TRUE,"",IF(VLOOKUP($A163,parlvotes_lh!$A$11:$ZZ$200,226,FALSE)=0,"",VLOOKUP($A163,parlvotes_lh!$A$11:$ZZ$200,226,FALSE)))</f>
        <v/>
      </c>
      <c r="V163" s="170" t="str">
        <f>IF(ISERROR(VLOOKUP($A163,parlvotes_lh!$A$11:$ZZ$200,246,FALSE))=TRUE,"",IF(VLOOKUP($A163,parlvotes_lh!$A$11:$ZZ$200,246,FALSE)=0,"",VLOOKUP($A163,parlvotes_lh!$A$11:$ZZ$200,246,FALSE)))</f>
        <v/>
      </c>
      <c r="W163" s="170" t="str">
        <f>IF(ISERROR(VLOOKUP($A163,parlvotes_lh!$A$11:$ZZ$200,266,FALSE))=TRUE,"",IF(VLOOKUP($A163,parlvotes_lh!$A$11:$ZZ$200,266,FALSE)=0,"",VLOOKUP($A163,parlvotes_lh!$A$11:$ZZ$200,266,FALSE)))</f>
        <v/>
      </c>
      <c r="X163" s="170" t="str">
        <f>IF(ISERROR(VLOOKUP($A163,parlvotes_lh!$A$11:$ZZ$200,286,FALSE))=TRUE,"",IF(VLOOKUP($A163,parlvotes_lh!$A$11:$ZZ$200,286,FALSE)=0,"",VLOOKUP($A163,parlvotes_lh!$A$11:$ZZ$200,286,FALSE)))</f>
        <v/>
      </c>
      <c r="Y163" s="170" t="str">
        <f>IF(ISERROR(VLOOKUP($A163,parlvotes_lh!$A$11:$ZZ$200,306,FALSE))=TRUE,"",IF(VLOOKUP($A163,parlvotes_lh!$A$11:$ZZ$200,306,FALSE)=0,"",VLOOKUP($A163,parlvotes_lh!$A$11:$ZZ$200,306,FALSE)))</f>
        <v/>
      </c>
      <c r="Z163" s="170" t="str">
        <f>IF(ISERROR(VLOOKUP($A163,parlvotes_lh!$A$11:$ZZ$200,326,FALSE))=TRUE,"",IF(VLOOKUP($A163,parlvotes_lh!$A$11:$ZZ$200,326,FALSE)=0,"",VLOOKUP($A163,parlvotes_lh!$A$11:$ZZ$200,326,FALSE)))</f>
        <v/>
      </c>
      <c r="AA163" s="170" t="str">
        <f>IF(ISERROR(VLOOKUP($A163,parlvotes_lh!$A$11:$ZZ$200,346,FALSE))=TRUE,"",IF(VLOOKUP($A163,parlvotes_lh!$A$11:$ZZ$200,346,FALSE)=0,"",VLOOKUP($A163,parlvotes_lh!$A$11:$ZZ$200,346,FALSE)))</f>
        <v/>
      </c>
      <c r="AB163" s="170" t="str">
        <f>IF(ISERROR(VLOOKUP($A163,parlvotes_lh!$A$11:$ZZ$200,366,FALSE))=TRUE,"",IF(VLOOKUP($A163,parlvotes_lh!$A$11:$ZZ$200,366,FALSE)=0,"",VLOOKUP($A163,parlvotes_lh!$A$11:$ZZ$200,366,FALSE)))</f>
        <v/>
      </c>
      <c r="AC163" s="170" t="str">
        <f>IF(ISERROR(VLOOKUP($A163,parlvotes_lh!$A$11:$ZZ$200,386,FALSE))=TRUE,"",IF(VLOOKUP($A163,parlvotes_lh!$A$11:$ZZ$200,386,FALSE)=0,"",VLOOKUP($A163,parlvotes_lh!$A$11:$ZZ$200,386,FALSE)))</f>
        <v/>
      </c>
    </row>
    <row r="164" spans="1:29" ht="13.5" customHeight="1">
      <c r="A164" s="164"/>
      <c r="B164" s="95" t="str">
        <f>IF(A164="","",MID(info_weblinks!$C$3,32,3))</f>
        <v/>
      </c>
      <c r="C164" s="95" t="str">
        <f>IF(info_parties!G164="","",info_parties!G164)</f>
        <v/>
      </c>
      <c r="D164" s="95" t="str">
        <f>IF(info_parties!K164="","",info_parties!K164)</f>
        <v/>
      </c>
      <c r="E164" s="95" t="str">
        <f>IF(info_parties!H164="","",info_parties!H164)</f>
        <v/>
      </c>
      <c r="F164" s="165" t="str">
        <f t="shared" si="8"/>
        <v/>
      </c>
      <c r="G164" s="166" t="str">
        <f t="shared" si="9"/>
        <v/>
      </c>
      <c r="H164" s="167" t="str">
        <f t="shared" si="10"/>
        <v/>
      </c>
      <c r="I164" s="168" t="str">
        <f t="shared" si="11"/>
        <v/>
      </c>
      <c r="J164" s="169" t="str">
        <f>IF(ISERROR(VLOOKUP($A164,parlvotes_lh!$A$11:$ZZ$200,6,FALSE))=TRUE,"",IF(VLOOKUP($A164,parlvotes_lh!$A$11:$ZZ$200,6,FALSE)=0,"",VLOOKUP($A164,parlvotes_lh!$A$11:$ZZ$200,6,FALSE)))</f>
        <v/>
      </c>
      <c r="K164" s="169" t="str">
        <f>IF(ISERROR(VLOOKUP($A164,parlvotes_lh!$A$11:$ZZ$200,26,FALSE))=TRUE,"",IF(VLOOKUP($A164,parlvotes_lh!$A$11:$ZZ$200,26,FALSE)=0,"",VLOOKUP($A164,parlvotes_lh!$A$11:$ZZ$200,26,FALSE)))</f>
        <v/>
      </c>
      <c r="L164" s="169" t="str">
        <f>IF(ISERROR(VLOOKUP($A164,parlvotes_lh!$A$11:$ZZ$200,46,FALSE))=TRUE,"",IF(VLOOKUP($A164,parlvotes_lh!$A$11:$ZZ$200,46,FALSE)=0,"",VLOOKUP($A164,parlvotes_lh!$A$11:$ZZ$200,46,FALSE)))</f>
        <v/>
      </c>
      <c r="M164" s="169" t="str">
        <f>IF(ISERROR(VLOOKUP($A164,parlvotes_lh!$A$11:$ZZ$200,66,FALSE))=TRUE,"",IF(VLOOKUP($A164,parlvotes_lh!$A$11:$ZZ$200,66,FALSE)=0,"",VLOOKUP($A164,parlvotes_lh!$A$11:$ZZ$200,66,FALSE)))</f>
        <v/>
      </c>
      <c r="N164" s="169" t="str">
        <f>IF(ISERROR(VLOOKUP($A164,parlvotes_lh!$A$11:$ZZ$200,86,FALSE))=TRUE,"",IF(VLOOKUP($A164,parlvotes_lh!$A$11:$ZZ$200,86,FALSE)=0,"",VLOOKUP($A164,parlvotes_lh!$A$11:$ZZ$200,86,FALSE)))</f>
        <v/>
      </c>
      <c r="O164" s="169" t="str">
        <f>IF(ISERROR(VLOOKUP($A164,parlvotes_lh!$A$11:$ZZ$200,106,FALSE))=TRUE,"",IF(VLOOKUP($A164,parlvotes_lh!$A$11:$ZZ$200,106,FALSE)=0,"",VLOOKUP($A164,parlvotes_lh!$A$11:$ZZ$200,106,FALSE)))</f>
        <v/>
      </c>
      <c r="P164" s="169" t="str">
        <f>IF(ISERROR(VLOOKUP($A164,parlvotes_lh!$A$11:$ZZ$200,126,FALSE))=TRUE,"",IF(VLOOKUP($A164,parlvotes_lh!$A$11:$ZZ$200,126,FALSE)=0,"",VLOOKUP($A164,parlvotes_lh!$A$11:$ZZ$200,126,FALSE)))</f>
        <v/>
      </c>
      <c r="Q164" s="170" t="str">
        <f>IF(ISERROR(VLOOKUP($A164,parlvotes_lh!$A$11:$ZZ$200,146,FALSE))=TRUE,"",IF(VLOOKUP($A164,parlvotes_lh!$A$11:$ZZ$200,146,FALSE)=0,"",VLOOKUP($A164,parlvotes_lh!$A$11:$ZZ$200,146,FALSE)))</f>
        <v/>
      </c>
      <c r="R164" s="170" t="str">
        <f>IF(ISERROR(VLOOKUP($A164,parlvotes_lh!$A$11:$ZZ$200,166,FALSE))=TRUE,"",IF(VLOOKUP($A164,parlvotes_lh!$A$11:$ZZ$200,166,FALSE)=0,"",VLOOKUP($A164,parlvotes_lh!$A$11:$ZZ$200,166,FALSE)))</f>
        <v/>
      </c>
      <c r="S164" s="170" t="str">
        <f>IF(ISERROR(VLOOKUP($A164,parlvotes_lh!$A$11:$ZZ$200,186,FALSE))=TRUE,"",IF(VLOOKUP($A164,parlvotes_lh!$A$11:$ZZ$200,186,FALSE)=0,"",VLOOKUP($A164,parlvotes_lh!$A$11:$ZZ$200,186,FALSE)))</f>
        <v/>
      </c>
      <c r="T164" s="170" t="str">
        <f>IF(ISERROR(VLOOKUP($A164,parlvotes_lh!$A$11:$ZZ$200,206,FALSE))=TRUE,"",IF(VLOOKUP($A164,parlvotes_lh!$A$11:$ZZ$200,206,FALSE)=0,"",VLOOKUP($A164,parlvotes_lh!$A$11:$ZZ$200,206,FALSE)))</f>
        <v/>
      </c>
      <c r="U164" s="170" t="str">
        <f>IF(ISERROR(VLOOKUP($A164,parlvotes_lh!$A$11:$ZZ$200,226,FALSE))=TRUE,"",IF(VLOOKUP($A164,parlvotes_lh!$A$11:$ZZ$200,226,FALSE)=0,"",VLOOKUP($A164,parlvotes_lh!$A$11:$ZZ$200,226,FALSE)))</f>
        <v/>
      </c>
      <c r="V164" s="170" t="str">
        <f>IF(ISERROR(VLOOKUP($A164,parlvotes_lh!$A$11:$ZZ$200,246,FALSE))=TRUE,"",IF(VLOOKUP($A164,parlvotes_lh!$A$11:$ZZ$200,246,FALSE)=0,"",VLOOKUP($A164,parlvotes_lh!$A$11:$ZZ$200,246,FALSE)))</f>
        <v/>
      </c>
      <c r="W164" s="170" t="str">
        <f>IF(ISERROR(VLOOKUP($A164,parlvotes_lh!$A$11:$ZZ$200,266,FALSE))=TRUE,"",IF(VLOOKUP($A164,parlvotes_lh!$A$11:$ZZ$200,266,FALSE)=0,"",VLOOKUP($A164,parlvotes_lh!$A$11:$ZZ$200,266,FALSE)))</f>
        <v/>
      </c>
      <c r="X164" s="170" t="str">
        <f>IF(ISERROR(VLOOKUP($A164,parlvotes_lh!$A$11:$ZZ$200,286,FALSE))=TRUE,"",IF(VLOOKUP($A164,parlvotes_lh!$A$11:$ZZ$200,286,FALSE)=0,"",VLOOKUP($A164,parlvotes_lh!$A$11:$ZZ$200,286,FALSE)))</f>
        <v/>
      </c>
      <c r="Y164" s="170" t="str">
        <f>IF(ISERROR(VLOOKUP($A164,parlvotes_lh!$A$11:$ZZ$200,306,FALSE))=TRUE,"",IF(VLOOKUP($A164,parlvotes_lh!$A$11:$ZZ$200,306,FALSE)=0,"",VLOOKUP($A164,parlvotes_lh!$A$11:$ZZ$200,306,FALSE)))</f>
        <v/>
      </c>
      <c r="Z164" s="170" t="str">
        <f>IF(ISERROR(VLOOKUP($A164,parlvotes_lh!$A$11:$ZZ$200,326,FALSE))=TRUE,"",IF(VLOOKUP($A164,parlvotes_lh!$A$11:$ZZ$200,326,FALSE)=0,"",VLOOKUP($A164,parlvotes_lh!$A$11:$ZZ$200,326,FALSE)))</f>
        <v/>
      </c>
      <c r="AA164" s="170" t="str">
        <f>IF(ISERROR(VLOOKUP($A164,parlvotes_lh!$A$11:$ZZ$200,346,FALSE))=TRUE,"",IF(VLOOKUP($A164,parlvotes_lh!$A$11:$ZZ$200,346,FALSE)=0,"",VLOOKUP($A164,parlvotes_lh!$A$11:$ZZ$200,346,FALSE)))</f>
        <v/>
      </c>
      <c r="AB164" s="170" t="str">
        <f>IF(ISERROR(VLOOKUP($A164,parlvotes_lh!$A$11:$ZZ$200,366,FALSE))=TRUE,"",IF(VLOOKUP($A164,parlvotes_lh!$A$11:$ZZ$200,366,FALSE)=0,"",VLOOKUP($A164,parlvotes_lh!$A$11:$ZZ$200,366,FALSE)))</f>
        <v/>
      </c>
      <c r="AC164" s="170" t="str">
        <f>IF(ISERROR(VLOOKUP($A164,parlvotes_lh!$A$11:$ZZ$200,386,FALSE))=TRUE,"",IF(VLOOKUP($A164,parlvotes_lh!$A$11:$ZZ$200,386,FALSE)=0,"",VLOOKUP($A164,parlvotes_lh!$A$11:$ZZ$200,386,FALSE)))</f>
        <v/>
      </c>
    </row>
    <row r="165" spans="1:29" ht="13.5" customHeight="1">
      <c r="A165" s="164"/>
      <c r="B165" s="95" t="str">
        <f>IF(A165="","",MID(info_weblinks!$C$3,32,3))</f>
        <v/>
      </c>
      <c r="C165" s="95" t="str">
        <f>IF(info_parties!G165="","",info_parties!G165)</f>
        <v/>
      </c>
      <c r="D165" s="95" t="str">
        <f>IF(info_parties!K165="","",info_parties!K165)</f>
        <v/>
      </c>
      <c r="E165" s="95" t="str">
        <f>IF(info_parties!H165="","",info_parties!H165)</f>
        <v/>
      </c>
      <c r="F165" s="165" t="str">
        <f t="shared" si="8"/>
        <v/>
      </c>
      <c r="G165" s="166" t="str">
        <f t="shared" si="9"/>
        <v/>
      </c>
      <c r="H165" s="167" t="str">
        <f t="shared" si="10"/>
        <v/>
      </c>
      <c r="I165" s="168" t="str">
        <f t="shared" si="11"/>
        <v/>
      </c>
      <c r="J165" s="169" t="str">
        <f>IF(ISERROR(VLOOKUP($A165,parlvotes_lh!$A$11:$ZZ$200,6,FALSE))=TRUE,"",IF(VLOOKUP($A165,parlvotes_lh!$A$11:$ZZ$200,6,FALSE)=0,"",VLOOKUP($A165,parlvotes_lh!$A$11:$ZZ$200,6,FALSE)))</f>
        <v/>
      </c>
      <c r="K165" s="169" t="str">
        <f>IF(ISERROR(VLOOKUP($A165,parlvotes_lh!$A$11:$ZZ$200,26,FALSE))=TRUE,"",IF(VLOOKUP($A165,parlvotes_lh!$A$11:$ZZ$200,26,FALSE)=0,"",VLOOKUP($A165,parlvotes_lh!$A$11:$ZZ$200,26,FALSE)))</f>
        <v/>
      </c>
      <c r="L165" s="169" t="str">
        <f>IF(ISERROR(VLOOKUP($A165,parlvotes_lh!$A$11:$ZZ$200,46,FALSE))=TRUE,"",IF(VLOOKUP($A165,parlvotes_lh!$A$11:$ZZ$200,46,FALSE)=0,"",VLOOKUP($A165,parlvotes_lh!$A$11:$ZZ$200,46,FALSE)))</f>
        <v/>
      </c>
      <c r="M165" s="169" t="str">
        <f>IF(ISERROR(VLOOKUP($A165,parlvotes_lh!$A$11:$ZZ$200,66,FALSE))=TRUE,"",IF(VLOOKUP($A165,parlvotes_lh!$A$11:$ZZ$200,66,FALSE)=0,"",VLOOKUP($A165,parlvotes_lh!$A$11:$ZZ$200,66,FALSE)))</f>
        <v/>
      </c>
      <c r="N165" s="169" t="str">
        <f>IF(ISERROR(VLOOKUP($A165,parlvotes_lh!$A$11:$ZZ$200,86,FALSE))=TRUE,"",IF(VLOOKUP($A165,parlvotes_lh!$A$11:$ZZ$200,86,FALSE)=0,"",VLOOKUP($A165,parlvotes_lh!$A$11:$ZZ$200,86,FALSE)))</f>
        <v/>
      </c>
      <c r="O165" s="169" t="str">
        <f>IF(ISERROR(VLOOKUP($A165,parlvotes_lh!$A$11:$ZZ$200,106,FALSE))=TRUE,"",IF(VLOOKUP($A165,parlvotes_lh!$A$11:$ZZ$200,106,FALSE)=0,"",VLOOKUP($A165,parlvotes_lh!$A$11:$ZZ$200,106,FALSE)))</f>
        <v/>
      </c>
      <c r="P165" s="169" t="str">
        <f>IF(ISERROR(VLOOKUP($A165,parlvotes_lh!$A$11:$ZZ$200,126,FALSE))=TRUE,"",IF(VLOOKUP($A165,parlvotes_lh!$A$11:$ZZ$200,126,FALSE)=0,"",VLOOKUP($A165,parlvotes_lh!$A$11:$ZZ$200,126,FALSE)))</f>
        <v/>
      </c>
      <c r="Q165" s="170" t="str">
        <f>IF(ISERROR(VLOOKUP($A165,parlvotes_lh!$A$11:$ZZ$200,146,FALSE))=TRUE,"",IF(VLOOKUP($A165,parlvotes_lh!$A$11:$ZZ$200,146,FALSE)=0,"",VLOOKUP($A165,parlvotes_lh!$A$11:$ZZ$200,146,FALSE)))</f>
        <v/>
      </c>
      <c r="R165" s="170" t="str">
        <f>IF(ISERROR(VLOOKUP($A165,parlvotes_lh!$A$11:$ZZ$200,166,FALSE))=TRUE,"",IF(VLOOKUP($A165,parlvotes_lh!$A$11:$ZZ$200,166,FALSE)=0,"",VLOOKUP($A165,parlvotes_lh!$A$11:$ZZ$200,166,FALSE)))</f>
        <v/>
      </c>
      <c r="S165" s="170" t="str">
        <f>IF(ISERROR(VLOOKUP($A165,parlvotes_lh!$A$11:$ZZ$200,186,FALSE))=TRUE,"",IF(VLOOKUP($A165,parlvotes_lh!$A$11:$ZZ$200,186,FALSE)=0,"",VLOOKUP($A165,parlvotes_lh!$A$11:$ZZ$200,186,FALSE)))</f>
        <v/>
      </c>
      <c r="T165" s="170" t="str">
        <f>IF(ISERROR(VLOOKUP($A165,parlvotes_lh!$A$11:$ZZ$200,206,FALSE))=TRUE,"",IF(VLOOKUP($A165,parlvotes_lh!$A$11:$ZZ$200,206,FALSE)=0,"",VLOOKUP($A165,parlvotes_lh!$A$11:$ZZ$200,206,FALSE)))</f>
        <v/>
      </c>
      <c r="U165" s="170" t="str">
        <f>IF(ISERROR(VLOOKUP($A165,parlvotes_lh!$A$11:$ZZ$200,226,FALSE))=TRUE,"",IF(VLOOKUP($A165,parlvotes_lh!$A$11:$ZZ$200,226,FALSE)=0,"",VLOOKUP($A165,parlvotes_lh!$A$11:$ZZ$200,226,FALSE)))</f>
        <v/>
      </c>
      <c r="V165" s="170" t="str">
        <f>IF(ISERROR(VLOOKUP($A165,parlvotes_lh!$A$11:$ZZ$200,246,FALSE))=TRUE,"",IF(VLOOKUP($A165,parlvotes_lh!$A$11:$ZZ$200,246,FALSE)=0,"",VLOOKUP($A165,parlvotes_lh!$A$11:$ZZ$200,246,FALSE)))</f>
        <v/>
      </c>
      <c r="W165" s="170" t="str">
        <f>IF(ISERROR(VLOOKUP($A165,parlvotes_lh!$A$11:$ZZ$200,266,FALSE))=TRUE,"",IF(VLOOKUP($A165,parlvotes_lh!$A$11:$ZZ$200,266,FALSE)=0,"",VLOOKUP($A165,parlvotes_lh!$A$11:$ZZ$200,266,FALSE)))</f>
        <v/>
      </c>
      <c r="X165" s="170" t="str">
        <f>IF(ISERROR(VLOOKUP($A165,parlvotes_lh!$A$11:$ZZ$200,286,FALSE))=TRUE,"",IF(VLOOKUP($A165,parlvotes_lh!$A$11:$ZZ$200,286,FALSE)=0,"",VLOOKUP($A165,parlvotes_lh!$A$11:$ZZ$200,286,FALSE)))</f>
        <v/>
      </c>
      <c r="Y165" s="170" t="str">
        <f>IF(ISERROR(VLOOKUP($A165,parlvotes_lh!$A$11:$ZZ$200,306,FALSE))=TRUE,"",IF(VLOOKUP($A165,parlvotes_lh!$A$11:$ZZ$200,306,FALSE)=0,"",VLOOKUP($A165,parlvotes_lh!$A$11:$ZZ$200,306,FALSE)))</f>
        <v/>
      </c>
      <c r="Z165" s="170" t="str">
        <f>IF(ISERROR(VLOOKUP($A165,parlvotes_lh!$A$11:$ZZ$200,326,FALSE))=TRUE,"",IF(VLOOKUP($A165,parlvotes_lh!$A$11:$ZZ$200,326,FALSE)=0,"",VLOOKUP($A165,parlvotes_lh!$A$11:$ZZ$200,326,FALSE)))</f>
        <v/>
      </c>
      <c r="AA165" s="170" t="str">
        <f>IF(ISERROR(VLOOKUP($A165,parlvotes_lh!$A$11:$ZZ$200,346,FALSE))=TRUE,"",IF(VLOOKUP($A165,parlvotes_lh!$A$11:$ZZ$200,346,FALSE)=0,"",VLOOKUP($A165,parlvotes_lh!$A$11:$ZZ$200,346,FALSE)))</f>
        <v/>
      </c>
      <c r="AB165" s="170" t="str">
        <f>IF(ISERROR(VLOOKUP($A165,parlvotes_lh!$A$11:$ZZ$200,366,FALSE))=TRUE,"",IF(VLOOKUP($A165,parlvotes_lh!$A$11:$ZZ$200,366,FALSE)=0,"",VLOOKUP($A165,parlvotes_lh!$A$11:$ZZ$200,366,FALSE)))</f>
        <v/>
      </c>
      <c r="AC165" s="170" t="str">
        <f>IF(ISERROR(VLOOKUP($A165,parlvotes_lh!$A$11:$ZZ$200,386,FALSE))=TRUE,"",IF(VLOOKUP($A165,parlvotes_lh!$A$11:$ZZ$200,386,FALSE)=0,"",VLOOKUP($A165,parlvotes_lh!$A$11:$ZZ$200,386,FALSE)))</f>
        <v/>
      </c>
    </row>
    <row r="166" spans="1:29" ht="13.5" customHeight="1">
      <c r="A166" s="164"/>
      <c r="B166" s="95" t="str">
        <f>IF(A166="","",MID(info_weblinks!$C$3,32,3))</f>
        <v/>
      </c>
      <c r="C166" s="95" t="str">
        <f>IF(info_parties!G166="","",info_parties!G166)</f>
        <v/>
      </c>
      <c r="D166" s="95" t="str">
        <f>IF(info_parties!K166="","",info_parties!K166)</f>
        <v/>
      </c>
      <c r="E166" s="95" t="str">
        <f>IF(info_parties!H166="","",info_parties!H166)</f>
        <v/>
      </c>
      <c r="F166" s="165" t="str">
        <f t="shared" si="8"/>
        <v/>
      </c>
      <c r="G166" s="166" t="str">
        <f t="shared" si="9"/>
        <v/>
      </c>
      <c r="H166" s="167" t="str">
        <f t="shared" si="10"/>
        <v/>
      </c>
      <c r="I166" s="168" t="str">
        <f t="shared" si="11"/>
        <v/>
      </c>
      <c r="J166" s="169" t="str">
        <f>IF(ISERROR(VLOOKUP($A166,parlvotes_lh!$A$11:$ZZ$200,6,FALSE))=TRUE,"",IF(VLOOKUP($A166,parlvotes_lh!$A$11:$ZZ$200,6,FALSE)=0,"",VLOOKUP($A166,parlvotes_lh!$A$11:$ZZ$200,6,FALSE)))</f>
        <v/>
      </c>
      <c r="K166" s="169" t="str">
        <f>IF(ISERROR(VLOOKUP($A166,parlvotes_lh!$A$11:$ZZ$200,26,FALSE))=TRUE,"",IF(VLOOKUP($A166,parlvotes_lh!$A$11:$ZZ$200,26,FALSE)=0,"",VLOOKUP($A166,parlvotes_lh!$A$11:$ZZ$200,26,FALSE)))</f>
        <v/>
      </c>
      <c r="L166" s="169" t="str">
        <f>IF(ISERROR(VLOOKUP($A166,parlvotes_lh!$A$11:$ZZ$200,46,FALSE))=TRUE,"",IF(VLOOKUP($A166,parlvotes_lh!$A$11:$ZZ$200,46,FALSE)=0,"",VLOOKUP($A166,parlvotes_lh!$A$11:$ZZ$200,46,FALSE)))</f>
        <v/>
      </c>
      <c r="M166" s="169" t="str">
        <f>IF(ISERROR(VLOOKUP($A166,parlvotes_lh!$A$11:$ZZ$200,66,FALSE))=TRUE,"",IF(VLOOKUP($A166,parlvotes_lh!$A$11:$ZZ$200,66,FALSE)=0,"",VLOOKUP($A166,parlvotes_lh!$A$11:$ZZ$200,66,FALSE)))</f>
        <v/>
      </c>
      <c r="N166" s="169" t="str">
        <f>IF(ISERROR(VLOOKUP($A166,parlvotes_lh!$A$11:$ZZ$200,86,FALSE))=TRUE,"",IF(VLOOKUP($A166,parlvotes_lh!$A$11:$ZZ$200,86,FALSE)=0,"",VLOOKUP($A166,parlvotes_lh!$A$11:$ZZ$200,86,FALSE)))</f>
        <v/>
      </c>
      <c r="O166" s="169" t="str">
        <f>IF(ISERROR(VLOOKUP($A166,parlvotes_lh!$A$11:$ZZ$200,106,FALSE))=TRUE,"",IF(VLOOKUP($A166,parlvotes_lh!$A$11:$ZZ$200,106,FALSE)=0,"",VLOOKUP($A166,parlvotes_lh!$A$11:$ZZ$200,106,FALSE)))</f>
        <v/>
      </c>
      <c r="P166" s="169" t="str">
        <f>IF(ISERROR(VLOOKUP($A166,parlvotes_lh!$A$11:$ZZ$200,126,FALSE))=TRUE,"",IF(VLOOKUP($A166,parlvotes_lh!$A$11:$ZZ$200,126,FALSE)=0,"",VLOOKUP($A166,parlvotes_lh!$A$11:$ZZ$200,126,FALSE)))</f>
        <v/>
      </c>
      <c r="Q166" s="170" t="str">
        <f>IF(ISERROR(VLOOKUP($A166,parlvotes_lh!$A$11:$ZZ$200,146,FALSE))=TRUE,"",IF(VLOOKUP($A166,parlvotes_lh!$A$11:$ZZ$200,146,FALSE)=0,"",VLOOKUP($A166,parlvotes_lh!$A$11:$ZZ$200,146,FALSE)))</f>
        <v/>
      </c>
      <c r="R166" s="170" t="str">
        <f>IF(ISERROR(VLOOKUP($A166,parlvotes_lh!$A$11:$ZZ$200,166,FALSE))=TRUE,"",IF(VLOOKUP($A166,parlvotes_lh!$A$11:$ZZ$200,166,FALSE)=0,"",VLOOKUP($A166,parlvotes_lh!$A$11:$ZZ$200,166,FALSE)))</f>
        <v/>
      </c>
      <c r="S166" s="170" t="str">
        <f>IF(ISERROR(VLOOKUP($A166,parlvotes_lh!$A$11:$ZZ$200,186,FALSE))=TRUE,"",IF(VLOOKUP($A166,parlvotes_lh!$A$11:$ZZ$200,186,FALSE)=0,"",VLOOKUP($A166,parlvotes_lh!$A$11:$ZZ$200,186,FALSE)))</f>
        <v/>
      </c>
      <c r="T166" s="170" t="str">
        <f>IF(ISERROR(VLOOKUP($A166,parlvotes_lh!$A$11:$ZZ$200,206,FALSE))=TRUE,"",IF(VLOOKUP($A166,parlvotes_lh!$A$11:$ZZ$200,206,FALSE)=0,"",VLOOKUP($A166,parlvotes_lh!$A$11:$ZZ$200,206,FALSE)))</f>
        <v/>
      </c>
      <c r="U166" s="170" t="str">
        <f>IF(ISERROR(VLOOKUP($A166,parlvotes_lh!$A$11:$ZZ$200,226,FALSE))=TRUE,"",IF(VLOOKUP($A166,parlvotes_lh!$A$11:$ZZ$200,226,FALSE)=0,"",VLOOKUP($A166,parlvotes_lh!$A$11:$ZZ$200,226,FALSE)))</f>
        <v/>
      </c>
      <c r="V166" s="170" t="str">
        <f>IF(ISERROR(VLOOKUP($A166,parlvotes_lh!$A$11:$ZZ$200,246,FALSE))=TRUE,"",IF(VLOOKUP($A166,parlvotes_lh!$A$11:$ZZ$200,246,FALSE)=0,"",VLOOKUP($A166,parlvotes_lh!$A$11:$ZZ$200,246,FALSE)))</f>
        <v/>
      </c>
      <c r="W166" s="170" t="str">
        <f>IF(ISERROR(VLOOKUP($A166,parlvotes_lh!$A$11:$ZZ$200,266,FALSE))=TRUE,"",IF(VLOOKUP($A166,parlvotes_lh!$A$11:$ZZ$200,266,FALSE)=0,"",VLOOKUP($A166,parlvotes_lh!$A$11:$ZZ$200,266,FALSE)))</f>
        <v/>
      </c>
      <c r="X166" s="170" t="str">
        <f>IF(ISERROR(VLOOKUP($A166,parlvotes_lh!$A$11:$ZZ$200,286,FALSE))=TRUE,"",IF(VLOOKUP($A166,parlvotes_lh!$A$11:$ZZ$200,286,FALSE)=0,"",VLOOKUP($A166,parlvotes_lh!$A$11:$ZZ$200,286,FALSE)))</f>
        <v/>
      </c>
      <c r="Y166" s="170" t="str">
        <f>IF(ISERROR(VLOOKUP($A166,parlvotes_lh!$A$11:$ZZ$200,306,FALSE))=TRUE,"",IF(VLOOKUP($A166,parlvotes_lh!$A$11:$ZZ$200,306,FALSE)=0,"",VLOOKUP($A166,parlvotes_lh!$A$11:$ZZ$200,306,FALSE)))</f>
        <v/>
      </c>
      <c r="Z166" s="170" t="str">
        <f>IF(ISERROR(VLOOKUP($A166,parlvotes_lh!$A$11:$ZZ$200,326,FALSE))=TRUE,"",IF(VLOOKUP($A166,parlvotes_lh!$A$11:$ZZ$200,326,FALSE)=0,"",VLOOKUP($A166,parlvotes_lh!$A$11:$ZZ$200,326,FALSE)))</f>
        <v/>
      </c>
      <c r="AA166" s="170" t="str">
        <f>IF(ISERROR(VLOOKUP($A166,parlvotes_lh!$A$11:$ZZ$200,346,FALSE))=TRUE,"",IF(VLOOKUP($A166,parlvotes_lh!$A$11:$ZZ$200,346,FALSE)=0,"",VLOOKUP($A166,parlvotes_lh!$A$11:$ZZ$200,346,FALSE)))</f>
        <v/>
      </c>
      <c r="AB166" s="170" t="str">
        <f>IF(ISERROR(VLOOKUP($A166,parlvotes_lh!$A$11:$ZZ$200,366,FALSE))=TRUE,"",IF(VLOOKUP($A166,parlvotes_lh!$A$11:$ZZ$200,366,FALSE)=0,"",VLOOKUP($A166,parlvotes_lh!$A$11:$ZZ$200,366,FALSE)))</f>
        <v/>
      </c>
      <c r="AC166" s="170" t="str">
        <f>IF(ISERROR(VLOOKUP($A166,parlvotes_lh!$A$11:$ZZ$200,386,FALSE))=TRUE,"",IF(VLOOKUP($A166,parlvotes_lh!$A$11:$ZZ$200,386,FALSE)=0,"",VLOOKUP($A166,parlvotes_lh!$A$11:$ZZ$200,386,FALSE)))</f>
        <v/>
      </c>
    </row>
    <row r="167" spans="1:29" ht="13.5" customHeight="1">
      <c r="A167" s="164"/>
      <c r="B167" s="95" t="str">
        <f>IF(A167="","",MID(info_weblinks!$C$3,32,3))</f>
        <v/>
      </c>
      <c r="C167" s="95" t="str">
        <f>IF(info_parties!G167="","",info_parties!G167)</f>
        <v/>
      </c>
      <c r="D167" s="95" t="str">
        <f>IF(info_parties!K167="","",info_parties!K167)</f>
        <v/>
      </c>
      <c r="E167" s="95" t="str">
        <f>IF(info_parties!H167="","",info_parties!H167)</f>
        <v/>
      </c>
      <c r="F167" s="165" t="str">
        <f t="shared" si="8"/>
        <v/>
      </c>
      <c r="G167" s="166" t="str">
        <f t="shared" si="9"/>
        <v/>
      </c>
      <c r="H167" s="167" t="str">
        <f t="shared" si="10"/>
        <v/>
      </c>
      <c r="I167" s="168" t="str">
        <f t="shared" si="11"/>
        <v/>
      </c>
      <c r="J167" s="169" t="str">
        <f>IF(ISERROR(VLOOKUP($A167,parlvotes_lh!$A$11:$ZZ$200,6,FALSE))=TRUE,"",IF(VLOOKUP($A167,parlvotes_lh!$A$11:$ZZ$200,6,FALSE)=0,"",VLOOKUP($A167,parlvotes_lh!$A$11:$ZZ$200,6,FALSE)))</f>
        <v/>
      </c>
      <c r="K167" s="169" t="str">
        <f>IF(ISERROR(VLOOKUP($A167,parlvotes_lh!$A$11:$ZZ$200,26,FALSE))=TRUE,"",IF(VLOOKUP($A167,parlvotes_lh!$A$11:$ZZ$200,26,FALSE)=0,"",VLOOKUP($A167,parlvotes_lh!$A$11:$ZZ$200,26,FALSE)))</f>
        <v/>
      </c>
      <c r="L167" s="169" t="str">
        <f>IF(ISERROR(VLOOKUP($A167,parlvotes_lh!$A$11:$ZZ$200,46,FALSE))=TRUE,"",IF(VLOOKUP($A167,parlvotes_lh!$A$11:$ZZ$200,46,FALSE)=0,"",VLOOKUP($A167,parlvotes_lh!$A$11:$ZZ$200,46,FALSE)))</f>
        <v/>
      </c>
      <c r="M167" s="169" t="str">
        <f>IF(ISERROR(VLOOKUP($A167,parlvotes_lh!$A$11:$ZZ$200,66,FALSE))=TRUE,"",IF(VLOOKUP($A167,parlvotes_lh!$A$11:$ZZ$200,66,FALSE)=0,"",VLOOKUP($A167,parlvotes_lh!$A$11:$ZZ$200,66,FALSE)))</f>
        <v/>
      </c>
      <c r="N167" s="169" t="str">
        <f>IF(ISERROR(VLOOKUP($A167,parlvotes_lh!$A$11:$ZZ$200,86,FALSE))=TRUE,"",IF(VLOOKUP($A167,parlvotes_lh!$A$11:$ZZ$200,86,FALSE)=0,"",VLOOKUP($A167,parlvotes_lh!$A$11:$ZZ$200,86,FALSE)))</f>
        <v/>
      </c>
      <c r="O167" s="169" t="str">
        <f>IF(ISERROR(VLOOKUP($A167,parlvotes_lh!$A$11:$ZZ$200,106,FALSE))=TRUE,"",IF(VLOOKUP($A167,parlvotes_lh!$A$11:$ZZ$200,106,FALSE)=0,"",VLOOKUP($A167,parlvotes_lh!$A$11:$ZZ$200,106,FALSE)))</f>
        <v/>
      </c>
      <c r="P167" s="169" t="str">
        <f>IF(ISERROR(VLOOKUP($A167,parlvotes_lh!$A$11:$ZZ$200,126,FALSE))=TRUE,"",IF(VLOOKUP($A167,parlvotes_lh!$A$11:$ZZ$200,126,FALSE)=0,"",VLOOKUP($A167,parlvotes_lh!$A$11:$ZZ$200,126,FALSE)))</f>
        <v/>
      </c>
      <c r="Q167" s="170" t="str">
        <f>IF(ISERROR(VLOOKUP($A167,parlvotes_lh!$A$11:$ZZ$200,146,FALSE))=TRUE,"",IF(VLOOKUP($A167,parlvotes_lh!$A$11:$ZZ$200,146,FALSE)=0,"",VLOOKUP($A167,parlvotes_lh!$A$11:$ZZ$200,146,FALSE)))</f>
        <v/>
      </c>
      <c r="R167" s="170" t="str">
        <f>IF(ISERROR(VLOOKUP($A167,parlvotes_lh!$A$11:$ZZ$200,166,FALSE))=TRUE,"",IF(VLOOKUP($A167,parlvotes_lh!$A$11:$ZZ$200,166,FALSE)=0,"",VLOOKUP($A167,parlvotes_lh!$A$11:$ZZ$200,166,FALSE)))</f>
        <v/>
      </c>
      <c r="S167" s="170" t="str">
        <f>IF(ISERROR(VLOOKUP($A167,parlvotes_lh!$A$11:$ZZ$200,186,FALSE))=TRUE,"",IF(VLOOKUP($A167,parlvotes_lh!$A$11:$ZZ$200,186,FALSE)=0,"",VLOOKUP($A167,parlvotes_lh!$A$11:$ZZ$200,186,FALSE)))</f>
        <v/>
      </c>
      <c r="T167" s="170" t="str">
        <f>IF(ISERROR(VLOOKUP($A167,parlvotes_lh!$A$11:$ZZ$200,206,FALSE))=TRUE,"",IF(VLOOKUP($A167,parlvotes_lh!$A$11:$ZZ$200,206,FALSE)=0,"",VLOOKUP($A167,parlvotes_lh!$A$11:$ZZ$200,206,FALSE)))</f>
        <v/>
      </c>
      <c r="U167" s="170" t="str">
        <f>IF(ISERROR(VLOOKUP($A167,parlvotes_lh!$A$11:$ZZ$200,226,FALSE))=TRUE,"",IF(VLOOKUP($A167,parlvotes_lh!$A$11:$ZZ$200,226,FALSE)=0,"",VLOOKUP($A167,parlvotes_lh!$A$11:$ZZ$200,226,FALSE)))</f>
        <v/>
      </c>
      <c r="V167" s="170" t="str">
        <f>IF(ISERROR(VLOOKUP($A167,parlvotes_lh!$A$11:$ZZ$200,246,FALSE))=TRUE,"",IF(VLOOKUP($A167,parlvotes_lh!$A$11:$ZZ$200,246,FALSE)=0,"",VLOOKUP($A167,parlvotes_lh!$A$11:$ZZ$200,246,FALSE)))</f>
        <v/>
      </c>
      <c r="W167" s="170" t="str">
        <f>IF(ISERROR(VLOOKUP($A167,parlvotes_lh!$A$11:$ZZ$200,266,FALSE))=TRUE,"",IF(VLOOKUP($A167,parlvotes_lh!$A$11:$ZZ$200,266,FALSE)=0,"",VLOOKUP($A167,parlvotes_lh!$A$11:$ZZ$200,266,FALSE)))</f>
        <v/>
      </c>
      <c r="X167" s="170" t="str">
        <f>IF(ISERROR(VLOOKUP($A167,parlvotes_lh!$A$11:$ZZ$200,286,FALSE))=TRUE,"",IF(VLOOKUP($A167,parlvotes_lh!$A$11:$ZZ$200,286,FALSE)=0,"",VLOOKUP($A167,parlvotes_lh!$A$11:$ZZ$200,286,FALSE)))</f>
        <v/>
      </c>
      <c r="Y167" s="170" t="str">
        <f>IF(ISERROR(VLOOKUP($A167,parlvotes_lh!$A$11:$ZZ$200,306,FALSE))=TRUE,"",IF(VLOOKUP($A167,parlvotes_lh!$A$11:$ZZ$200,306,FALSE)=0,"",VLOOKUP($A167,parlvotes_lh!$A$11:$ZZ$200,306,FALSE)))</f>
        <v/>
      </c>
      <c r="Z167" s="170" t="str">
        <f>IF(ISERROR(VLOOKUP($A167,parlvotes_lh!$A$11:$ZZ$200,326,FALSE))=TRUE,"",IF(VLOOKUP($A167,parlvotes_lh!$A$11:$ZZ$200,326,FALSE)=0,"",VLOOKUP($A167,parlvotes_lh!$A$11:$ZZ$200,326,FALSE)))</f>
        <v/>
      </c>
      <c r="AA167" s="170" t="str">
        <f>IF(ISERROR(VLOOKUP($A167,parlvotes_lh!$A$11:$ZZ$200,346,FALSE))=TRUE,"",IF(VLOOKUP($A167,parlvotes_lh!$A$11:$ZZ$200,346,FALSE)=0,"",VLOOKUP($A167,parlvotes_lh!$A$11:$ZZ$200,346,FALSE)))</f>
        <v/>
      </c>
      <c r="AB167" s="170" t="str">
        <f>IF(ISERROR(VLOOKUP($A167,parlvotes_lh!$A$11:$ZZ$200,366,FALSE))=TRUE,"",IF(VLOOKUP($A167,parlvotes_lh!$A$11:$ZZ$200,366,FALSE)=0,"",VLOOKUP($A167,parlvotes_lh!$A$11:$ZZ$200,366,FALSE)))</f>
        <v/>
      </c>
      <c r="AC167" s="170" t="str">
        <f>IF(ISERROR(VLOOKUP($A167,parlvotes_lh!$A$11:$ZZ$200,386,FALSE))=TRUE,"",IF(VLOOKUP($A167,parlvotes_lh!$A$11:$ZZ$200,386,FALSE)=0,"",VLOOKUP($A167,parlvotes_lh!$A$11:$ZZ$200,386,FALSE)))</f>
        <v/>
      </c>
    </row>
    <row r="168" spans="1:29" ht="13.5" customHeight="1">
      <c r="A168" s="164"/>
      <c r="B168" s="95" t="str">
        <f>IF(A168="","",MID(info_weblinks!$C$3,32,3))</f>
        <v/>
      </c>
      <c r="C168" s="95" t="str">
        <f>IF(info_parties!G168="","",info_parties!G168)</f>
        <v/>
      </c>
      <c r="D168" s="95" t="str">
        <f>IF(info_parties!K168="","",info_parties!K168)</f>
        <v/>
      </c>
      <c r="E168" s="95" t="str">
        <f>IF(info_parties!H168="","",info_parties!H168)</f>
        <v/>
      </c>
      <c r="F168" s="165" t="str">
        <f t="shared" si="8"/>
        <v/>
      </c>
      <c r="G168" s="166" t="str">
        <f t="shared" si="9"/>
        <v/>
      </c>
      <c r="H168" s="167" t="str">
        <f t="shared" si="10"/>
        <v/>
      </c>
      <c r="I168" s="168" t="str">
        <f t="shared" si="11"/>
        <v/>
      </c>
      <c r="J168" s="169" t="str">
        <f>IF(ISERROR(VLOOKUP($A168,parlvotes_lh!$A$11:$ZZ$200,6,FALSE))=TRUE,"",IF(VLOOKUP($A168,parlvotes_lh!$A$11:$ZZ$200,6,FALSE)=0,"",VLOOKUP($A168,parlvotes_lh!$A$11:$ZZ$200,6,FALSE)))</f>
        <v/>
      </c>
      <c r="K168" s="169" t="str">
        <f>IF(ISERROR(VLOOKUP($A168,parlvotes_lh!$A$11:$ZZ$200,26,FALSE))=TRUE,"",IF(VLOOKUP($A168,parlvotes_lh!$A$11:$ZZ$200,26,FALSE)=0,"",VLOOKUP($A168,parlvotes_lh!$A$11:$ZZ$200,26,FALSE)))</f>
        <v/>
      </c>
      <c r="L168" s="169" t="str">
        <f>IF(ISERROR(VLOOKUP($A168,parlvotes_lh!$A$11:$ZZ$200,46,FALSE))=TRUE,"",IF(VLOOKUP($A168,parlvotes_lh!$A$11:$ZZ$200,46,FALSE)=0,"",VLOOKUP($A168,parlvotes_lh!$A$11:$ZZ$200,46,FALSE)))</f>
        <v/>
      </c>
      <c r="M168" s="169" t="str">
        <f>IF(ISERROR(VLOOKUP($A168,parlvotes_lh!$A$11:$ZZ$200,66,FALSE))=TRUE,"",IF(VLOOKUP($A168,parlvotes_lh!$A$11:$ZZ$200,66,FALSE)=0,"",VLOOKUP($A168,parlvotes_lh!$A$11:$ZZ$200,66,FALSE)))</f>
        <v/>
      </c>
      <c r="N168" s="169" t="str">
        <f>IF(ISERROR(VLOOKUP($A168,parlvotes_lh!$A$11:$ZZ$200,86,FALSE))=TRUE,"",IF(VLOOKUP($A168,parlvotes_lh!$A$11:$ZZ$200,86,FALSE)=0,"",VLOOKUP($A168,parlvotes_lh!$A$11:$ZZ$200,86,FALSE)))</f>
        <v/>
      </c>
      <c r="O168" s="169" t="str">
        <f>IF(ISERROR(VLOOKUP($A168,parlvotes_lh!$A$11:$ZZ$200,106,FALSE))=TRUE,"",IF(VLOOKUP($A168,parlvotes_lh!$A$11:$ZZ$200,106,FALSE)=0,"",VLOOKUP($A168,parlvotes_lh!$A$11:$ZZ$200,106,FALSE)))</f>
        <v/>
      </c>
      <c r="P168" s="169" t="str">
        <f>IF(ISERROR(VLOOKUP($A168,parlvotes_lh!$A$11:$ZZ$200,126,FALSE))=TRUE,"",IF(VLOOKUP($A168,parlvotes_lh!$A$11:$ZZ$200,126,FALSE)=0,"",VLOOKUP($A168,parlvotes_lh!$A$11:$ZZ$200,126,FALSE)))</f>
        <v/>
      </c>
      <c r="Q168" s="170" t="str">
        <f>IF(ISERROR(VLOOKUP($A168,parlvotes_lh!$A$11:$ZZ$200,146,FALSE))=TRUE,"",IF(VLOOKUP($A168,parlvotes_lh!$A$11:$ZZ$200,146,FALSE)=0,"",VLOOKUP($A168,parlvotes_lh!$A$11:$ZZ$200,146,FALSE)))</f>
        <v/>
      </c>
      <c r="R168" s="170" t="str">
        <f>IF(ISERROR(VLOOKUP($A168,parlvotes_lh!$A$11:$ZZ$200,166,FALSE))=TRUE,"",IF(VLOOKUP($A168,parlvotes_lh!$A$11:$ZZ$200,166,FALSE)=0,"",VLOOKUP($A168,parlvotes_lh!$A$11:$ZZ$200,166,FALSE)))</f>
        <v/>
      </c>
      <c r="S168" s="170" t="str">
        <f>IF(ISERROR(VLOOKUP($A168,parlvotes_lh!$A$11:$ZZ$200,186,FALSE))=TRUE,"",IF(VLOOKUP($A168,parlvotes_lh!$A$11:$ZZ$200,186,FALSE)=0,"",VLOOKUP($A168,parlvotes_lh!$A$11:$ZZ$200,186,FALSE)))</f>
        <v/>
      </c>
      <c r="T168" s="170" t="str">
        <f>IF(ISERROR(VLOOKUP($A168,parlvotes_lh!$A$11:$ZZ$200,206,FALSE))=TRUE,"",IF(VLOOKUP($A168,parlvotes_lh!$A$11:$ZZ$200,206,FALSE)=0,"",VLOOKUP($A168,parlvotes_lh!$A$11:$ZZ$200,206,FALSE)))</f>
        <v/>
      </c>
      <c r="U168" s="170" t="str">
        <f>IF(ISERROR(VLOOKUP($A168,parlvotes_lh!$A$11:$ZZ$200,226,FALSE))=TRUE,"",IF(VLOOKUP($A168,parlvotes_lh!$A$11:$ZZ$200,226,FALSE)=0,"",VLOOKUP($A168,parlvotes_lh!$A$11:$ZZ$200,226,FALSE)))</f>
        <v/>
      </c>
      <c r="V168" s="170" t="str">
        <f>IF(ISERROR(VLOOKUP($A168,parlvotes_lh!$A$11:$ZZ$200,246,FALSE))=TRUE,"",IF(VLOOKUP($A168,parlvotes_lh!$A$11:$ZZ$200,246,FALSE)=0,"",VLOOKUP($A168,parlvotes_lh!$A$11:$ZZ$200,246,FALSE)))</f>
        <v/>
      </c>
      <c r="W168" s="170" t="str">
        <f>IF(ISERROR(VLOOKUP($A168,parlvotes_lh!$A$11:$ZZ$200,266,FALSE))=TRUE,"",IF(VLOOKUP($A168,parlvotes_lh!$A$11:$ZZ$200,266,FALSE)=0,"",VLOOKUP($A168,parlvotes_lh!$A$11:$ZZ$200,266,FALSE)))</f>
        <v/>
      </c>
      <c r="X168" s="170" t="str">
        <f>IF(ISERROR(VLOOKUP($A168,parlvotes_lh!$A$11:$ZZ$200,286,FALSE))=TRUE,"",IF(VLOOKUP($A168,parlvotes_lh!$A$11:$ZZ$200,286,FALSE)=0,"",VLOOKUP($A168,parlvotes_lh!$A$11:$ZZ$200,286,FALSE)))</f>
        <v/>
      </c>
      <c r="Y168" s="170" t="str">
        <f>IF(ISERROR(VLOOKUP($A168,parlvotes_lh!$A$11:$ZZ$200,306,FALSE))=TRUE,"",IF(VLOOKUP($A168,parlvotes_lh!$A$11:$ZZ$200,306,FALSE)=0,"",VLOOKUP($A168,parlvotes_lh!$A$11:$ZZ$200,306,FALSE)))</f>
        <v/>
      </c>
      <c r="Z168" s="170" t="str">
        <f>IF(ISERROR(VLOOKUP($A168,parlvotes_lh!$A$11:$ZZ$200,326,FALSE))=TRUE,"",IF(VLOOKUP($A168,parlvotes_lh!$A$11:$ZZ$200,326,FALSE)=0,"",VLOOKUP($A168,parlvotes_lh!$A$11:$ZZ$200,326,FALSE)))</f>
        <v/>
      </c>
      <c r="AA168" s="170" t="str">
        <f>IF(ISERROR(VLOOKUP($A168,parlvotes_lh!$A$11:$ZZ$200,346,FALSE))=TRUE,"",IF(VLOOKUP($A168,parlvotes_lh!$A$11:$ZZ$200,346,FALSE)=0,"",VLOOKUP($A168,parlvotes_lh!$A$11:$ZZ$200,346,FALSE)))</f>
        <v/>
      </c>
      <c r="AB168" s="170" t="str">
        <f>IF(ISERROR(VLOOKUP($A168,parlvotes_lh!$A$11:$ZZ$200,366,FALSE))=TRUE,"",IF(VLOOKUP($A168,parlvotes_lh!$A$11:$ZZ$200,366,FALSE)=0,"",VLOOKUP($A168,parlvotes_lh!$A$11:$ZZ$200,366,FALSE)))</f>
        <v/>
      </c>
      <c r="AC168" s="170" t="str">
        <f>IF(ISERROR(VLOOKUP($A168,parlvotes_lh!$A$11:$ZZ$200,386,FALSE))=TRUE,"",IF(VLOOKUP($A168,parlvotes_lh!$A$11:$ZZ$200,386,FALSE)=0,"",VLOOKUP($A168,parlvotes_lh!$A$11:$ZZ$200,386,FALSE)))</f>
        <v/>
      </c>
    </row>
    <row r="169" spans="1:29" ht="13.5" customHeight="1">
      <c r="A169" s="164"/>
      <c r="B169" s="95" t="str">
        <f>IF(A169="","",MID(info_weblinks!$C$3,32,3))</f>
        <v/>
      </c>
      <c r="C169" s="95" t="str">
        <f>IF(info_parties!G169="","",info_parties!G169)</f>
        <v/>
      </c>
      <c r="D169" s="95" t="str">
        <f>IF(info_parties!K169="","",info_parties!K169)</f>
        <v/>
      </c>
      <c r="E169" s="95" t="str">
        <f>IF(info_parties!H169="","",info_parties!H169)</f>
        <v/>
      </c>
      <c r="F169" s="165" t="str">
        <f t="shared" si="8"/>
        <v/>
      </c>
      <c r="G169" s="166" t="str">
        <f t="shared" si="9"/>
        <v/>
      </c>
      <c r="H169" s="167" t="str">
        <f t="shared" si="10"/>
        <v/>
      </c>
      <c r="I169" s="168" t="str">
        <f t="shared" si="11"/>
        <v/>
      </c>
      <c r="J169" s="169" t="str">
        <f>IF(ISERROR(VLOOKUP($A169,parlvotes_lh!$A$11:$ZZ$200,6,FALSE))=TRUE,"",IF(VLOOKUP($A169,parlvotes_lh!$A$11:$ZZ$200,6,FALSE)=0,"",VLOOKUP($A169,parlvotes_lh!$A$11:$ZZ$200,6,FALSE)))</f>
        <v/>
      </c>
      <c r="K169" s="169" t="str">
        <f>IF(ISERROR(VLOOKUP($A169,parlvotes_lh!$A$11:$ZZ$200,26,FALSE))=TRUE,"",IF(VLOOKUP($A169,parlvotes_lh!$A$11:$ZZ$200,26,FALSE)=0,"",VLOOKUP($A169,parlvotes_lh!$A$11:$ZZ$200,26,FALSE)))</f>
        <v/>
      </c>
      <c r="L169" s="169" t="str">
        <f>IF(ISERROR(VLOOKUP($A169,parlvotes_lh!$A$11:$ZZ$200,46,FALSE))=TRUE,"",IF(VLOOKUP($A169,parlvotes_lh!$A$11:$ZZ$200,46,FALSE)=0,"",VLOOKUP($A169,parlvotes_lh!$A$11:$ZZ$200,46,FALSE)))</f>
        <v/>
      </c>
      <c r="M169" s="169" t="str">
        <f>IF(ISERROR(VLOOKUP($A169,parlvotes_lh!$A$11:$ZZ$200,66,FALSE))=TRUE,"",IF(VLOOKUP($A169,parlvotes_lh!$A$11:$ZZ$200,66,FALSE)=0,"",VLOOKUP($A169,parlvotes_lh!$A$11:$ZZ$200,66,FALSE)))</f>
        <v/>
      </c>
      <c r="N169" s="169" t="str">
        <f>IF(ISERROR(VLOOKUP($A169,parlvotes_lh!$A$11:$ZZ$200,86,FALSE))=TRUE,"",IF(VLOOKUP($A169,parlvotes_lh!$A$11:$ZZ$200,86,FALSE)=0,"",VLOOKUP($A169,parlvotes_lh!$A$11:$ZZ$200,86,FALSE)))</f>
        <v/>
      </c>
      <c r="O169" s="169" t="str">
        <f>IF(ISERROR(VLOOKUP($A169,parlvotes_lh!$A$11:$ZZ$200,106,FALSE))=TRUE,"",IF(VLOOKUP($A169,parlvotes_lh!$A$11:$ZZ$200,106,FALSE)=0,"",VLOOKUP($A169,parlvotes_lh!$A$11:$ZZ$200,106,FALSE)))</f>
        <v/>
      </c>
      <c r="P169" s="169" t="str">
        <f>IF(ISERROR(VLOOKUP($A169,parlvotes_lh!$A$11:$ZZ$200,126,FALSE))=TRUE,"",IF(VLOOKUP($A169,parlvotes_lh!$A$11:$ZZ$200,126,FALSE)=0,"",VLOOKUP($A169,parlvotes_lh!$A$11:$ZZ$200,126,FALSE)))</f>
        <v/>
      </c>
      <c r="Q169" s="170" t="str">
        <f>IF(ISERROR(VLOOKUP($A169,parlvotes_lh!$A$11:$ZZ$200,146,FALSE))=TRUE,"",IF(VLOOKUP($A169,parlvotes_lh!$A$11:$ZZ$200,146,FALSE)=0,"",VLOOKUP($A169,parlvotes_lh!$A$11:$ZZ$200,146,FALSE)))</f>
        <v/>
      </c>
      <c r="R169" s="170" t="str">
        <f>IF(ISERROR(VLOOKUP($A169,parlvotes_lh!$A$11:$ZZ$200,166,FALSE))=TRUE,"",IF(VLOOKUP($A169,parlvotes_lh!$A$11:$ZZ$200,166,FALSE)=0,"",VLOOKUP($A169,parlvotes_lh!$A$11:$ZZ$200,166,FALSE)))</f>
        <v/>
      </c>
      <c r="S169" s="170" t="str">
        <f>IF(ISERROR(VLOOKUP($A169,parlvotes_lh!$A$11:$ZZ$200,186,FALSE))=TRUE,"",IF(VLOOKUP($A169,parlvotes_lh!$A$11:$ZZ$200,186,FALSE)=0,"",VLOOKUP($A169,parlvotes_lh!$A$11:$ZZ$200,186,FALSE)))</f>
        <v/>
      </c>
      <c r="T169" s="170" t="str">
        <f>IF(ISERROR(VLOOKUP($A169,parlvotes_lh!$A$11:$ZZ$200,206,FALSE))=TRUE,"",IF(VLOOKUP($A169,parlvotes_lh!$A$11:$ZZ$200,206,FALSE)=0,"",VLOOKUP($A169,parlvotes_lh!$A$11:$ZZ$200,206,FALSE)))</f>
        <v/>
      </c>
      <c r="U169" s="170" t="str">
        <f>IF(ISERROR(VLOOKUP($A169,parlvotes_lh!$A$11:$ZZ$200,226,FALSE))=TRUE,"",IF(VLOOKUP($A169,parlvotes_lh!$A$11:$ZZ$200,226,FALSE)=0,"",VLOOKUP($A169,parlvotes_lh!$A$11:$ZZ$200,226,FALSE)))</f>
        <v/>
      </c>
      <c r="V169" s="170" t="str">
        <f>IF(ISERROR(VLOOKUP($A169,parlvotes_lh!$A$11:$ZZ$200,246,FALSE))=TRUE,"",IF(VLOOKUP($A169,parlvotes_lh!$A$11:$ZZ$200,246,FALSE)=0,"",VLOOKUP($A169,parlvotes_lh!$A$11:$ZZ$200,246,FALSE)))</f>
        <v/>
      </c>
      <c r="W169" s="170" t="str">
        <f>IF(ISERROR(VLOOKUP($A169,parlvotes_lh!$A$11:$ZZ$200,266,FALSE))=TRUE,"",IF(VLOOKUP($A169,parlvotes_lh!$A$11:$ZZ$200,266,FALSE)=0,"",VLOOKUP($A169,parlvotes_lh!$A$11:$ZZ$200,266,FALSE)))</f>
        <v/>
      </c>
      <c r="X169" s="170" t="str">
        <f>IF(ISERROR(VLOOKUP($A169,parlvotes_lh!$A$11:$ZZ$200,286,FALSE))=TRUE,"",IF(VLOOKUP($A169,parlvotes_lh!$A$11:$ZZ$200,286,FALSE)=0,"",VLOOKUP($A169,parlvotes_lh!$A$11:$ZZ$200,286,FALSE)))</f>
        <v/>
      </c>
      <c r="Y169" s="170" t="str">
        <f>IF(ISERROR(VLOOKUP($A169,parlvotes_lh!$A$11:$ZZ$200,306,FALSE))=TRUE,"",IF(VLOOKUP($A169,parlvotes_lh!$A$11:$ZZ$200,306,FALSE)=0,"",VLOOKUP($A169,parlvotes_lh!$A$11:$ZZ$200,306,FALSE)))</f>
        <v/>
      </c>
      <c r="Z169" s="170" t="str">
        <f>IF(ISERROR(VLOOKUP($A169,parlvotes_lh!$A$11:$ZZ$200,326,FALSE))=TRUE,"",IF(VLOOKUP($A169,parlvotes_lh!$A$11:$ZZ$200,326,FALSE)=0,"",VLOOKUP($A169,parlvotes_lh!$A$11:$ZZ$200,326,FALSE)))</f>
        <v/>
      </c>
      <c r="AA169" s="170" t="str">
        <f>IF(ISERROR(VLOOKUP($A169,parlvotes_lh!$A$11:$ZZ$200,346,FALSE))=TRUE,"",IF(VLOOKUP($A169,parlvotes_lh!$A$11:$ZZ$200,346,FALSE)=0,"",VLOOKUP($A169,parlvotes_lh!$A$11:$ZZ$200,346,FALSE)))</f>
        <v/>
      </c>
      <c r="AB169" s="170" t="str">
        <f>IF(ISERROR(VLOOKUP($A169,parlvotes_lh!$A$11:$ZZ$200,366,FALSE))=TRUE,"",IF(VLOOKUP($A169,parlvotes_lh!$A$11:$ZZ$200,366,FALSE)=0,"",VLOOKUP($A169,parlvotes_lh!$A$11:$ZZ$200,366,FALSE)))</f>
        <v/>
      </c>
      <c r="AC169" s="170" t="str">
        <f>IF(ISERROR(VLOOKUP($A169,parlvotes_lh!$A$11:$ZZ$200,386,FALSE))=TRUE,"",IF(VLOOKUP($A169,parlvotes_lh!$A$11:$ZZ$200,386,FALSE)=0,"",VLOOKUP($A169,parlvotes_lh!$A$11:$ZZ$200,386,FALSE)))</f>
        <v/>
      </c>
    </row>
    <row r="170" spans="1:29" ht="13.5" customHeight="1">
      <c r="A170" s="164"/>
      <c r="B170" s="95" t="str">
        <f>IF(A170="","",MID(info_weblinks!$C$3,32,3))</f>
        <v/>
      </c>
      <c r="C170" s="95" t="str">
        <f>IF(info_parties!G170="","",info_parties!G170)</f>
        <v/>
      </c>
      <c r="D170" s="95" t="str">
        <f>IF(info_parties!K170="","",info_parties!K170)</f>
        <v/>
      </c>
      <c r="E170" s="95" t="str">
        <f>IF(info_parties!H170="","",info_parties!H170)</f>
        <v/>
      </c>
      <c r="F170" s="165" t="str">
        <f t="shared" si="8"/>
        <v/>
      </c>
      <c r="G170" s="166" t="str">
        <f t="shared" si="9"/>
        <v/>
      </c>
      <c r="H170" s="167" t="str">
        <f t="shared" si="10"/>
        <v/>
      </c>
      <c r="I170" s="168" t="str">
        <f t="shared" si="11"/>
        <v/>
      </c>
      <c r="J170" s="169" t="str">
        <f>IF(ISERROR(VLOOKUP($A170,parlvotes_lh!$A$11:$ZZ$200,6,FALSE))=TRUE,"",IF(VLOOKUP($A170,parlvotes_lh!$A$11:$ZZ$200,6,FALSE)=0,"",VLOOKUP($A170,parlvotes_lh!$A$11:$ZZ$200,6,FALSE)))</f>
        <v/>
      </c>
      <c r="K170" s="169" t="str">
        <f>IF(ISERROR(VLOOKUP($A170,parlvotes_lh!$A$11:$ZZ$200,26,FALSE))=TRUE,"",IF(VLOOKUP($A170,parlvotes_lh!$A$11:$ZZ$200,26,FALSE)=0,"",VLOOKUP($A170,parlvotes_lh!$A$11:$ZZ$200,26,FALSE)))</f>
        <v/>
      </c>
      <c r="L170" s="169" t="str">
        <f>IF(ISERROR(VLOOKUP($A170,parlvotes_lh!$A$11:$ZZ$200,46,FALSE))=TRUE,"",IF(VLOOKUP($A170,parlvotes_lh!$A$11:$ZZ$200,46,FALSE)=0,"",VLOOKUP($A170,parlvotes_lh!$A$11:$ZZ$200,46,FALSE)))</f>
        <v/>
      </c>
      <c r="M170" s="169" t="str">
        <f>IF(ISERROR(VLOOKUP($A170,parlvotes_lh!$A$11:$ZZ$200,66,FALSE))=TRUE,"",IF(VLOOKUP($A170,parlvotes_lh!$A$11:$ZZ$200,66,FALSE)=0,"",VLOOKUP($A170,parlvotes_lh!$A$11:$ZZ$200,66,FALSE)))</f>
        <v/>
      </c>
      <c r="N170" s="169" t="str">
        <f>IF(ISERROR(VLOOKUP($A170,parlvotes_lh!$A$11:$ZZ$200,86,FALSE))=TRUE,"",IF(VLOOKUP($A170,parlvotes_lh!$A$11:$ZZ$200,86,FALSE)=0,"",VLOOKUP($A170,parlvotes_lh!$A$11:$ZZ$200,86,FALSE)))</f>
        <v/>
      </c>
      <c r="O170" s="169" t="str">
        <f>IF(ISERROR(VLOOKUP($A170,parlvotes_lh!$A$11:$ZZ$200,106,FALSE))=TRUE,"",IF(VLOOKUP($A170,parlvotes_lh!$A$11:$ZZ$200,106,FALSE)=0,"",VLOOKUP($A170,parlvotes_lh!$A$11:$ZZ$200,106,FALSE)))</f>
        <v/>
      </c>
      <c r="P170" s="169" t="str">
        <f>IF(ISERROR(VLOOKUP($A170,parlvotes_lh!$A$11:$ZZ$200,126,FALSE))=TRUE,"",IF(VLOOKUP($A170,parlvotes_lh!$A$11:$ZZ$200,126,FALSE)=0,"",VLOOKUP($A170,parlvotes_lh!$A$11:$ZZ$200,126,FALSE)))</f>
        <v/>
      </c>
      <c r="Q170" s="170" t="str">
        <f>IF(ISERROR(VLOOKUP($A170,parlvotes_lh!$A$11:$ZZ$200,146,FALSE))=TRUE,"",IF(VLOOKUP($A170,parlvotes_lh!$A$11:$ZZ$200,146,FALSE)=0,"",VLOOKUP($A170,parlvotes_lh!$A$11:$ZZ$200,146,FALSE)))</f>
        <v/>
      </c>
      <c r="R170" s="170" t="str">
        <f>IF(ISERROR(VLOOKUP($A170,parlvotes_lh!$A$11:$ZZ$200,166,FALSE))=TRUE,"",IF(VLOOKUP($A170,parlvotes_lh!$A$11:$ZZ$200,166,FALSE)=0,"",VLOOKUP($A170,parlvotes_lh!$A$11:$ZZ$200,166,FALSE)))</f>
        <v/>
      </c>
      <c r="S170" s="170" t="str">
        <f>IF(ISERROR(VLOOKUP($A170,parlvotes_lh!$A$11:$ZZ$200,186,FALSE))=TRUE,"",IF(VLOOKUP($A170,parlvotes_lh!$A$11:$ZZ$200,186,FALSE)=0,"",VLOOKUP($A170,parlvotes_lh!$A$11:$ZZ$200,186,FALSE)))</f>
        <v/>
      </c>
      <c r="T170" s="170" t="str">
        <f>IF(ISERROR(VLOOKUP($A170,parlvotes_lh!$A$11:$ZZ$200,206,FALSE))=TRUE,"",IF(VLOOKUP($A170,parlvotes_lh!$A$11:$ZZ$200,206,FALSE)=0,"",VLOOKUP($A170,parlvotes_lh!$A$11:$ZZ$200,206,FALSE)))</f>
        <v/>
      </c>
      <c r="U170" s="170" t="str">
        <f>IF(ISERROR(VLOOKUP($A170,parlvotes_lh!$A$11:$ZZ$200,226,FALSE))=TRUE,"",IF(VLOOKUP($A170,parlvotes_lh!$A$11:$ZZ$200,226,FALSE)=0,"",VLOOKUP($A170,parlvotes_lh!$A$11:$ZZ$200,226,FALSE)))</f>
        <v/>
      </c>
      <c r="V170" s="170" t="str">
        <f>IF(ISERROR(VLOOKUP($A170,parlvotes_lh!$A$11:$ZZ$200,246,FALSE))=TRUE,"",IF(VLOOKUP($A170,parlvotes_lh!$A$11:$ZZ$200,246,FALSE)=0,"",VLOOKUP($A170,parlvotes_lh!$A$11:$ZZ$200,246,FALSE)))</f>
        <v/>
      </c>
      <c r="W170" s="170" t="str">
        <f>IF(ISERROR(VLOOKUP($A170,parlvotes_lh!$A$11:$ZZ$200,266,FALSE))=TRUE,"",IF(VLOOKUP($A170,parlvotes_lh!$A$11:$ZZ$200,266,FALSE)=0,"",VLOOKUP($A170,parlvotes_lh!$A$11:$ZZ$200,266,FALSE)))</f>
        <v/>
      </c>
      <c r="X170" s="170" t="str">
        <f>IF(ISERROR(VLOOKUP($A170,parlvotes_lh!$A$11:$ZZ$200,286,FALSE))=TRUE,"",IF(VLOOKUP($A170,parlvotes_lh!$A$11:$ZZ$200,286,FALSE)=0,"",VLOOKUP($A170,parlvotes_lh!$A$11:$ZZ$200,286,FALSE)))</f>
        <v/>
      </c>
      <c r="Y170" s="170" t="str">
        <f>IF(ISERROR(VLOOKUP($A170,parlvotes_lh!$A$11:$ZZ$200,306,FALSE))=TRUE,"",IF(VLOOKUP($A170,parlvotes_lh!$A$11:$ZZ$200,306,FALSE)=0,"",VLOOKUP($A170,parlvotes_lh!$A$11:$ZZ$200,306,FALSE)))</f>
        <v/>
      </c>
      <c r="Z170" s="170" t="str">
        <f>IF(ISERROR(VLOOKUP($A170,parlvotes_lh!$A$11:$ZZ$200,326,FALSE))=TRUE,"",IF(VLOOKUP($A170,parlvotes_lh!$A$11:$ZZ$200,326,FALSE)=0,"",VLOOKUP($A170,parlvotes_lh!$A$11:$ZZ$200,326,FALSE)))</f>
        <v/>
      </c>
      <c r="AA170" s="170" t="str">
        <f>IF(ISERROR(VLOOKUP($A170,parlvotes_lh!$A$11:$ZZ$200,346,FALSE))=TRUE,"",IF(VLOOKUP($A170,parlvotes_lh!$A$11:$ZZ$200,346,FALSE)=0,"",VLOOKUP($A170,parlvotes_lh!$A$11:$ZZ$200,346,FALSE)))</f>
        <v/>
      </c>
      <c r="AB170" s="170" t="str">
        <f>IF(ISERROR(VLOOKUP($A170,parlvotes_lh!$A$11:$ZZ$200,366,FALSE))=TRUE,"",IF(VLOOKUP($A170,parlvotes_lh!$A$11:$ZZ$200,366,FALSE)=0,"",VLOOKUP($A170,parlvotes_lh!$A$11:$ZZ$200,366,FALSE)))</f>
        <v/>
      </c>
      <c r="AC170" s="170" t="str">
        <f>IF(ISERROR(VLOOKUP($A170,parlvotes_lh!$A$11:$ZZ$200,386,FALSE))=TRUE,"",IF(VLOOKUP($A170,parlvotes_lh!$A$11:$ZZ$200,386,FALSE)=0,"",VLOOKUP($A170,parlvotes_lh!$A$11:$ZZ$200,386,FALSE)))</f>
        <v/>
      </c>
    </row>
    <row r="171" spans="1:29" ht="13.5" customHeight="1">
      <c r="A171" s="164"/>
      <c r="B171" s="95" t="str">
        <f>IF(A171="","",MID(info_weblinks!$C$3,32,3))</f>
        <v/>
      </c>
      <c r="C171" s="95" t="str">
        <f>IF(info_parties!G171="","",info_parties!G171)</f>
        <v/>
      </c>
      <c r="D171" s="95" t="str">
        <f>IF(info_parties!K171="","",info_parties!K171)</f>
        <v/>
      </c>
      <c r="E171" s="95" t="str">
        <f>IF(info_parties!H171="","",info_parties!H171)</f>
        <v/>
      </c>
      <c r="F171" s="165" t="str">
        <f t="shared" si="8"/>
        <v/>
      </c>
      <c r="G171" s="166" t="str">
        <f t="shared" si="9"/>
        <v/>
      </c>
      <c r="H171" s="167" t="str">
        <f t="shared" si="10"/>
        <v/>
      </c>
      <c r="I171" s="168" t="str">
        <f t="shared" si="11"/>
        <v/>
      </c>
      <c r="J171" s="169" t="str">
        <f>IF(ISERROR(VLOOKUP($A171,parlvotes_lh!$A$11:$ZZ$200,6,FALSE))=TRUE,"",IF(VLOOKUP($A171,parlvotes_lh!$A$11:$ZZ$200,6,FALSE)=0,"",VLOOKUP($A171,parlvotes_lh!$A$11:$ZZ$200,6,FALSE)))</f>
        <v/>
      </c>
      <c r="K171" s="169" t="str">
        <f>IF(ISERROR(VLOOKUP($A171,parlvotes_lh!$A$11:$ZZ$200,26,FALSE))=TRUE,"",IF(VLOOKUP($A171,parlvotes_lh!$A$11:$ZZ$200,26,FALSE)=0,"",VLOOKUP($A171,parlvotes_lh!$A$11:$ZZ$200,26,FALSE)))</f>
        <v/>
      </c>
      <c r="L171" s="169" t="str">
        <f>IF(ISERROR(VLOOKUP($A171,parlvotes_lh!$A$11:$ZZ$200,46,FALSE))=TRUE,"",IF(VLOOKUP($A171,parlvotes_lh!$A$11:$ZZ$200,46,FALSE)=0,"",VLOOKUP($A171,parlvotes_lh!$A$11:$ZZ$200,46,FALSE)))</f>
        <v/>
      </c>
      <c r="M171" s="169" t="str">
        <f>IF(ISERROR(VLOOKUP($A171,parlvotes_lh!$A$11:$ZZ$200,66,FALSE))=TRUE,"",IF(VLOOKUP($A171,parlvotes_lh!$A$11:$ZZ$200,66,FALSE)=0,"",VLOOKUP($A171,parlvotes_lh!$A$11:$ZZ$200,66,FALSE)))</f>
        <v/>
      </c>
      <c r="N171" s="169" t="str">
        <f>IF(ISERROR(VLOOKUP($A171,parlvotes_lh!$A$11:$ZZ$200,86,FALSE))=TRUE,"",IF(VLOOKUP($A171,parlvotes_lh!$A$11:$ZZ$200,86,FALSE)=0,"",VLOOKUP($A171,parlvotes_lh!$A$11:$ZZ$200,86,FALSE)))</f>
        <v/>
      </c>
      <c r="O171" s="169" t="str">
        <f>IF(ISERROR(VLOOKUP($A171,parlvotes_lh!$A$11:$ZZ$200,106,FALSE))=TRUE,"",IF(VLOOKUP($A171,parlvotes_lh!$A$11:$ZZ$200,106,FALSE)=0,"",VLOOKUP($A171,parlvotes_lh!$A$11:$ZZ$200,106,FALSE)))</f>
        <v/>
      </c>
      <c r="P171" s="169" t="str">
        <f>IF(ISERROR(VLOOKUP($A171,parlvotes_lh!$A$11:$ZZ$200,126,FALSE))=TRUE,"",IF(VLOOKUP($A171,parlvotes_lh!$A$11:$ZZ$200,126,FALSE)=0,"",VLOOKUP($A171,parlvotes_lh!$A$11:$ZZ$200,126,FALSE)))</f>
        <v/>
      </c>
      <c r="Q171" s="170" t="str">
        <f>IF(ISERROR(VLOOKUP($A171,parlvotes_lh!$A$11:$ZZ$200,146,FALSE))=TRUE,"",IF(VLOOKUP($A171,parlvotes_lh!$A$11:$ZZ$200,146,FALSE)=0,"",VLOOKUP($A171,parlvotes_lh!$A$11:$ZZ$200,146,FALSE)))</f>
        <v/>
      </c>
      <c r="R171" s="170" t="str">
        <f>IF(ISERROR(VLOOKUP($A171,parlvotes_lh!$A$11:$ZZ$200,166,FALSE))=TRUE,"",IF(VLOOKUP($A171,parlvotes_lh!$A$11:$ZZ$200,166,FALSE)=0,"",VLOOKUP($A171,parlvotes_lh!$A$11:$ZZ$200,166,FALSE)))</f>
        <v/>
      </c>
      <c r="S171" s="170" t="str">
        <f>IF(ISERROR(VLOOKUP($A171,parlvotes_lh!$A$11:$ZZ$200,186,FALSE))=TRUE,"",IF(VLOOKUP($A171,parlvotes_lh!$A$11:$ZZ$200,186,FALSE)=0,"",VLOOKUP($A171,parlvotes_lh!$A$11:$ZZ$200,186,FALSE)))</f>
        <v/>
      </c>
      <c r="T171" s="170" t="str">
        <f>IF(ISERROR(VLOOKUP($A171,parlvotes_lh!$A$11:$ZZ$200,206,FALSE))=TRUE,"",IF(VLOOKUP($A171,parlvotes_lh!$A$11:$ZZ$200,206,FALSE)=0,"",VLOOKUP($A171,parlvotes_lh!$A$11:$ZZ$200,206,FALSE)))</f>
        <v/>
      </c>
      <c r="U171" s="170" t="str">
        <f>IF(ISERROR(VLOOKUP($A171,parlvotes_lh!$A$11:$ZZ$200,226,FALSE))=TRUE,"",IF(VLOOKUP($A171,parlvotes_lh!$A$11:$ZZ$200,226,FALSE)=0,"",VLOOKUP($A171,parlvotes_lh!$A$11:$ZZ$200,226,FALSE)))</f>
        <v/>
      </c>
      <c r="V171" s="170" t="str">
        <f>IF(ISERROR(VLOOKUP($A171,parlvotes_lh!$A$11:$ZZ$200,246,FALSE))=TRUE,"",IF(VLOOKUP($A171,parlvotes_lh!$A$11:$ZZ$200,246,FALSE)=0,"",VLOOKUP($A171,parlvotes_lh!$A$11:$ZZ$200,246,FALSE)))</f>
        <v/>
      </c>
      <c r="W171" s="170" t="str">
        <f>IF(ISERROR(VLOOKUP($A171,parlvotes_lh!$A$11:$ZZ$200,266,FALSE))=TRUE,"",IF(VLOOKUP($A171,parlvotes_lh!$A$11:$ZZ$200,266,FALSE)=0,"",VLOOKUP($A171,parlvotes_lh!$A$11:$ZZ$200,266,FALSE)))</f>
        <v/>
      </c>
      <c r="X171" s="170" t="str">
        <f>IF(ISERROR(VLOOKUP($A171,parlvotes_lh!$A$11:$ZZ$200,286,FALSE))=TRUE,"",IF(VLOOKUP($A171,parlvotes_lh!$A$11:$ZZ$200,286,FALSE)=0,"",VLOOKUP($A171,parlvotes_lh!$A$11:$ZZ$200,286,FALSE)))</f>
        <v/>
      </c>
      <c r="Y171" s="170" t="str">
        <f>IF(ISERROR(VLOOKUP($A171,parlvotes_lh!$A$11:$ZZ$200,306,FALSE))=TRUE,"",IF(VLOOKUP($A171,parlvotes_lh!$A$11:$ZZ$200,306,FALSE)=0,"",VLOOKUP($A171,parlvotes_lh!$A$11:$ZZ$200,306,FALSE)))</f>
        <v/>
      </c>
      <c r="Z171" s="170" t="str">
        <f>IF(ISERROR(VLOOKUP($A171,parlvotes_lh!$A$11:$ZZ$200,326,FALSE))=TRUE,"",IF(VLOOKUP($A171,parlvotes_lh!$A$11:$ZZ$200,326,FALSE)=0,"",VLOOKUP($A171,parlvotes_lh!$A$11:$ZZ$200,326,FALSE)))</f>
        <v/>
      </c>
      <c r="AA171" s="170" t="str">
        <f>IF(ISERROR(VLOOKUP($A171,parlvotes_lh!$A$11:$ZZ$200,346,FALSE))=TRUE,"",IF(VLOOKUP($A171,parlvotes_lh!$A$11:$ZZ$200,346,FALSE)=0,"",VLOOKUP($A171,parlvotes_lh!$A$11:$ZZ$200,346,FALSE)))</f>
        <v/>
      </c>
      <c r="AB171" s="170" t="str">
        <f>IF(ISERROR(VLOOKUP($A171,parlvotes_lh!$A$11:$ZZ$200,366,FALSE))=TRUE,"",IF(VLOOKUP($A171,parlvotes_lh!$A$11:$ZZ$200,366,FALSE)=0,"",VLOOKUP($A171,parlvotes_lh!$A$11:$ZZ$200,366,FALSE)))</f>
        <v/>
      </c>
      <c r="AC171" s="170" t="str">
        <f>IF(ISERROR(VLOOKUP($A171,parlvotes_lh!$A$11:$ZZ$200,386,FALSE))=TRUE,"",IF(VLOOKUP($A171,parlvotes_lh!$A$11:$ZZ$200,386,FALSE)=0,"",VLOOKUP($A171,parlvotes_lh!$A$11:$ZZ$200,386,FALSE)))</f>
        <v/>
      </c>
    </row>
    <row r="172" spans="1:29" ht="13.5" customHeight="1">
      <c r="A172" s="164"/>
      <c r="B172" s="95" t="str">
        <f>IF(A172="","",MID(info_weblinks!$C$3,32,3))</f>
        <v/>
      </c>
      <c r="C172" s="95" t="str">
        <f>IF(info_parties!G172="","",info_parties!G172)</f>
        <v/>
      </c>
      <c r="D172" s="95" t="str">
        <f>IF(info_parties!K172="","",info_parties!K172)</f>
        <v/>
      </c>
      <c r="E172" s="95" t="str">
        <f>IF(info_parties!H172="","",info_parties!H172)</f>
        <v/>
      </c>
      <c r="F172" s="165" t="str">
        <f t="shared" si="8"/>
        <v/>
      </c>
      <c r="G172" s="166" t="str">
        <f t="shared" si="9"/>
        <v/>
      </c>
      <c r="H172" s="167" t="str">
        <f t="shared" si="10"/>
        <v/>
      </c>
      <c r="I172" s="168" t="str">
        <f t="shared" si="11"/>
        <v/>
      </c>
      <c r="J172" s="169" t="str">
        <f>IF(ISERROR(VLOOKUP($A172,parlvotes_lh!$A$11:$ZZ$200,6,FALSE))=TRUE,"",IF(VLOOKUP($A172,parlvotes_lh!$A$11:$ZZ$200,6,FALSE)=0,"",VLOOKUP($A172,parlvotes_lh!$A$11:$ZZ$200,6,FALSE)))</f>
        <v/>
      </c>
      <c r="K172" s="169" t="str">
        <f>IF(ISERROR(VLOOKUP($A172,parlvotes_lh!$A$11:$ZZ$200,26,FALSE))=TRUE,"",IF(VLOOKUP($A172,parlvotes_lh!$A$11:$ZZ$200,26,FALSE)=0,"",VLOOKUP($A172,parlvotes_lh!$A$11:$ZZ$200,26,FALSE)))</f>
        <v/>
      </c>
      <c r="L172" s="169" t="str">
        <f>IF(ISERROR(VLOOKUP($A172,parlvotes_lh!$A$11:$ZZ$200,46,FALSE))=TRUE,"",IF(VLOOKUP($A172,parlvotes_lh!$A$11:$ZZ$200,46,FALSE)=0,"",VLOOKUP($A172,parlvotes_lh!$A$11:$ZZ$200,46,FALSE)))</f>
        <v/>
      </c>
      <c r="M172" s="169" t="str">
        <f>IF(ISERROR(VLOOKUP($A172,parlvotes_lh!$A$11:$ZZ$200,66,FALSE))=TRUE,"",IF(VLOOKUP($A172,parlvotes_lh!$A$11:$ZZ$200,66,FALSE)=0,"",VLOOKUP($A172,parlvotes_lh!$A$11:$ZZ$200,66,FALSE)))</f>
        <v/>
      </c>
      <c r="N172" s="169" t="str">
        <f>IF(ISERROR(VLOOKUP($A172,parlvotes_lh!$A$11:$ZZ$200,86,FALSE))=TRUE,"",IF(VLOOKUP($A172,parlvotes_lh!$A$11:$ZZ$200,86,FALSE)=0,"",VLOOKUP($A172,parlvotes_lh!$A$11:$ZZ$200,86,FALSE)))</f>
        <v/>
      </c>
      <c r="O172" s="169" t="str">
        <f>IF(ISERROR(VLOOKUP($A172,parlvotes_lh!$A$11:$ZZ$200,106,FALSE))=TRUE,"",IF(VLOOKUP($A172,parlvotes_lh!$A$11:$ZZ$200,106,FALSE)=0,"",VLOOKUP($A172,parlvotes_lh!$A$11:$ZZ$200,106,FALSE)))</f>
        <v/>
      </c>
      <c r="P172" s="169" t="str">
        <f>IF(ISERROR(VLOOKUP($A172,parlvotes_lh!$A$11:$ZZ$200,126,FALSE))=TRUE,"",IF(VLOOKUP($A172,parlvotes_lh!$A$11:$ZZ$200,126,FALSE)=0,"",VLOOKUP($A172,parlvotes_lh!$A$11:$ZZ$200,126,FALSE)))</f>
        <v/>
      </c>
      <c r="Q172" s="170" t="str">
        <f>IF(ISERROR(VLOOKUP($A172,parlvotes_lh!$A$11:$ZZ$200,146,FALSE))=TRUE,"",IF(VLOOKUP($A172,parlvotes_lh!$A$11:$ZZ$200,146,FALSE)=0,"",VLOOKUP($A172,parlvotes_lh!$A$11:$ZZ$200,146,FALSE)))</f>
        <v/>
      </c>
      <c r="R172" s="170" t="str">
        <f>IF(ISERROR(VLOOKUP($A172,parlvotes_lh!$A$11:$ZZ$200,166,FALSE))=TRUE,"",IF(VLOOKUP($A172,parlvotes_lh!$A$11:$ZZ$200,166,FALSE)=0,"",VLOOKUP($A172,parlvotes_lh!$A$11:$ZZ$200,166,FALSE)))</f>
        <v/>
      </c>
      <c r="S172" s="170" t="str">
        <f>IF(ISERROR(VLOOKUP($A172,parlvotes_lh!$A$11:$ZZ$200,186,FALSE))=TRUE,"",IF(VLOOKUP($A172,parlvotes_lh!$A$11:$ZZ$200,186,FALSE)=0,"",VLOOKUP($A172,parlvotes_lh!$A$11:$ZZ$200,186,FALSE)))</f>
        <v/>
      </c>
      <c r="T172" s="170" t="str">
        <f>IF(ISERROR(VLOOKUP($A172,parlvotes_lh!$A$11:$ZZ$200,206,FALSE))=TRUE,"",IF(VLOOKUP($A172,parlvotes_lh!$A$11:$ZZ$200,206,FALSE)=0,"",VLOOKUP($A172,parlvotes_lh!$A$11:$ZZ$200,206,FALSE)))</f>
        <v/>
      </c>
      <c r="U172" s="170" t="str">
        <f>IF(ISERROR(VLOOKUP($A172,parlvotes_lh!$A$11:$ZZ$200,226,FALSE))=TRUE,"",IF(VLOOKUP($A172,parlvotes_lh!$A$11:$ZZ$200,226,FALSE)=0,"",VLOOKUP($A172,parlvotes_lh!$A$11:$ZZ$200,226,FALSE)))</f>
        <v/>
      </c>
      <c r="V172" s="170" t="str">
        <f>IF(ISERROR(VLOOKUP($A172,parlvotes_lh!$A$11:$ZZ$200,246,FALSE))=TRUE,"",IF(VLOOKUP($A172,parlvotes_lh!$A$11:$ZZ$200,246,FALSE)=0,"",VLOOKUP($A172,parlvotes_lh!$A$11:$ZZ$200,246,FALSE)))</f>
        <v/>
      </c>
      <c r="W172" s="170" t="str">
        <f>IF(ISERROR(VLOOKUP($A172,parlvotes_lh!$A$11:$ZZ$200,266,FALSE))=TRUE,"",IF(VLOOKUP($A172,parlvotes_lh!$A$11:$ZZ$200,266,FALSE)=0,"",VLOOKUP($A172,parlvotes_lh!$A$11:$ZZ$200,266,FALSE)))</f>
        <v/>
      </c>
      <c r="X172" s="170" t="str">
        <f>IF(ISERROR(VLOOKUP($A172,parlvotes_lh!$A$11:$ZZ$200,286,FALSE))=TRUE,"",IF(VLOOKUP($A172,parlvotes_lh!$A$11:$ZZ$200,286,FALSE)=0,"",VLOOKUP($A172,parlvotes_lh!$A$11:$ZZ$200,286,FALSE)))</f>
        <v/>
      </c>
      <c r="Y172" s="170" t="str">
        <f>IF(ISERROR(VLOOKUP($A172,parlvotes_lh!$A$11:$ZZ$200,306,FALSE))=TRUE,"",IF(VLOOKUP($A172,parlvotes_lh!$A$11:$ZZ$200,306,FALSE)=0,"",VLOOKUP($A172,parlvotes_lh!$A$11:$ZZ$200,306,FALSE)))</f>
        <v/>
      </c>
      <c r="Z172" s="170" t="str">
        <f>IF(ISERROR(VLOOKUP($A172,parlvotes_lh!$A$11:$ZZ$200,326,FALSE))=TRUE,"",IF(VLOOKUP($A172,parlvotes_lh!$A$11:$ZZ$200,326,FALSE)=0,"",VLOOKUP($A172,parlvotes_lh!$A$11:$ZZ$200,326,FALSE)))</f>
        <v/>
      </c>
      <c r="AA172" s="170" t="str">
        <f>IF(ISERROR(VLOOKUP($A172,parlvotes_lh!$A$11:$ZZ$200,346,FALSE))=TRUE,"",IF(VLOOKUP($A172,parlvotes_lh!$A$11:$ZZ$200,346,FALSE)=0,"",VLOOKUP($A172,parlvotes_lh!$A$11:$ZZ$200,346,FALSE)))</f>
        <v/>
      </c>
      <c r="AB172" s="170" t="str">
        <f>IF(ISERROR(VLOOKUP($A172,parlvotes_lh!$A$11:$ZZ$200,366,FALSE))=TRUE,"",IF(VLOOKUP($A172,parlvotes_lh!$A$11:$ZZ$200,366,FALSE)=0,"",VLOOKUP($A172,parlvotes_lh!$A$11:$ZZ$200,366,FALSE)))</f>
        <v/>
      </c>
      <c r="AC172" s="170" t="str">
        <f>IF(ISERROR(VLOOKUP($A172,parlvotes_lh!$A$11:$ZZ$200,386,FALSE))=TRUE,"",IF(VLOOKUP($A172,parlvotes_lh!$A$11:$ZZ$200,386,FALSE)=0,"",VLOOKUP($A172,parlvotes_lh!$A$11:$ZZ$200,386,FALSE)))</f>
        <v/>
      </c>
    </row>
    <row r="173" spans="1:29" ht="13.5" customHeight="1">
      <c r="A173" s="164"/>
      <c r="B173" s="95" t="str">
        <f>IF(A173="","",MID(info_weblinks!$C$3,32,3))</f>
        <v/>
      </c>
      <c r="C173" s="95" t="str">
        <f>IF(info_parties!G173="","",info_parties!G173)</f>
        <v/>
      </c>
      <c r="D173" s="95" t="str">
        <f>IF(info_parties!K173="","",info_parties!K173)</f>
        <v/>
      </c>
      <c r="E173" s="95" t="str">
        <f>IF(info_parties!H173="","",info_parties!H173)</f>
        <v/>
      </c>
      <c r="F173" s="165" t="str">
        <f t="shared" si="8"/>
        <v/>
      </c>
      <c r="G173" s="166" t="str">
        <f t="shared" si="9"/>
        <v/>
      </c>
      <c r="H173" s="167" t="str">
        <f t="shared" si="10"/>
        <v/>
      </c>
      <c r="I173" s="168" t="str">
        <f t="shared" si="11"/>
        <v/>
      </c>
      <c r="J173" s="169" t="str">
        <f>IF(ISERROR(VLOOKUP($A173,parlvotes_lh!$A$11:$ZZ$200,6,FALSE))=TRUE,"",IF(VLOOKUP($A173,parlvotes_lh!$A$11:$ZZ$200,6,FALSE)=0,"",VLOOKUP($A173,parlvotes_lh!$A$11:$ZZ$200,6,FALSE)))</f>
        <v/>
      </c>
      <c r="K173" s="169" t="str">
        <f>IF(ISERROR(VLOOKUP($A173,parlvotes_lh!$A$11:$ZZ$200,26,FALSE))=TRUE,"",IF(VLOOKUP($A173,parlvotes_lh!$A$11:$ZZ$200,26,FALSE)=0,"",VLOOKUP($A173,parlvotes_lh!$A$11:$ZZ$200,26,FALSE)))</f>
        <v/>
      </c>
      <c r="L173" s="169" t="str">
        <f>IF(ISERROR(VLOOKUP($A173,parlvotes_lh!$A$11:$ZZ$200,46,FALSE))=TRUE,"",IF(VLOOKUP($A173,parlvotes_lh!$A$11:$ZZ$200,46,FALSE)=0,"",VLOOKUP($A173,parlvotes_lh!$A$11:$ZZ$200,46,FALSE)))</f>
        <v/>
      </c>
      <c r="M173" s="169" t="str">
        <f>IF(ISERROR(VLOOKUP($A173,parlvotes_lh!$A$11:$ZZ$200,66,FALSE))=TRUE,"",IF(VLOOKUP($A173,parlvotes_lh!$A$11:$ZZ$200,66,FALSE)=0,"",VLOOKUP($A173,parlvotes_lh!$A$11:$ZZ$200,66,FALSE)))</f>
        <v/>
      </c>
      <c r="N173" s="169" t="str">
        <f>IF(ISERROR(VLOOKUP($A173,parlvotes_lh!$A$11:$ZZ$200,86,FALSE))=TRUE,"",IF(VLOOKUP($A173,parlvotes_lh!$A$11:$ZZ$200,86,FALSE)=0,"",VLOOKUP($A173,parlvotes_lh!$A$11:$ZZ$200,86,FALSE)))</f>
        <v/>
      </c>
      <c r="O173" s="169" t="str">
        <f>IF(ISERROR(VLOOKUP($A173,parlvotes_lh!$A$11:$ZZ$200,106,FALSE))=TRUE,"",IF(VLOOKUP($A173,parlvotes_lh!$A$11:$ZZ$200,106,FALSE)=0,"",VLOOKUP($A173,parlvotes_lh!$A$11:$ZZ$200,106,FALSE)))</f>
        <v/>
      </c>
      <c r="P173" s="169" t="str">
        <f>IF(ISERROR(VLOOKUP($A173,parlvotes_lh!$A$11:$ZZ$200,126,FALSE))=TRUE,"",IF(VLOOKUP($A173,parlvotes_lh!$A$11:$ZZ$200,126,FALSE)=0,"",VLOOKUP($A173,parlvotes_lh!$A$11:$ZZ$200,126,FALSE)))</f>
        <v/>
      </c>
      <c r="Q173" s="170" t="str">
        <f>IF(ISERROR(VLOOKUP($A173,parlvotes_lh!$A$11:$ZZ$200,146,FALSE))=TRUE,"",IF(VLOOKUP($A173,parlvotes_lh!$A$11:$ZZ$200,146,FALSE)=0,"",VLOOKUP($A173,parlvotes_lh!$A$11:$ZZ$200,146,FALSE)))</f>
        <v/>
      </c>
      <c r="R173" s="170" t="str">
        <f>IF(ISERROR(VLOOKUP($A173,parlvotes_lh!$A$11:$ZZ$200,166,FALSE))=TRUE,"",IF(VLOOKUP($A173,parlvotes_lh!$A$11:$ZZ$200,166,FALSE)=0,"",VLOOKUP($A173,parlvotes_lh!$A$11:$ZZ$200,166,FALSE)))</f>
        <v/>
      </c>
      <c r="S173" s="170" t="str">
        <f>IF(ISERROR(VLOOKUP($A173,parlvotes_lh!$A$11:$ZZ$200,186,FALSE))=TRUE,"",IF(VLOOKUP($A173,parlvotes_lh!$A$11:$ZZ$200,186,FALSE)=0,"",VLOOKUP($A173,parlvotes_lh!$A$11:$ZZ$200,186,FALSE)))</f>
        <v/>
      </c>
      <c r="T173" s="170" t="str">
        <f>IF(ISERROR(VLOOKUP($A173,parlvotes_lh!$A$11:$ZZ$200,206,FALSE))=TRUE,"",IF(VLOOKUP($A173,parlvotes_lh!$A$11:$ZZ$200,206,FALSE)=0,"",VLOOKUP($A173,parlvotes_lh!$A$11:$ZZ$200,206,FALSE)))</f>
        <v/>
      </c>
      <c r="U173" s="170" t="str">
        <f>IF(ISERROR(VLOOKUP($A173,parlvotes_lh!$A$11:$ZZ$200,226,FALSE))=TRUE,"",IF(VLOOKUP($A173,parlvotes_lh!$A$11:$ZZ$200,226,FALSE)=0,"",VLOOKUP($A173,parlvotes_lh!$A$11:$ZZ$200,226,FALSE)))</f>
        <v/>
      </c>
      <c r="V173" s="170" t="str">
        <f>IF(ISERROR(VLOOKUP($A173,parlvotes_lh!$A$11:$ZZ$200,246,FALSE))=TRUE,"",IF(VLOOKUP($A173,parlvotes_lh!$A$11:$ZZ$200,246,FALSE)=0,"",VLOOKUP($A173,parlvotes_lh!$A$11:$ZZ$200,246,FALSE)))</f>
        <v/>
      </c>
      <c r="W173" s="170" t="str">
        <f>IF(ISERROR(VLOOKUP($A173,parlvotes_lh!$A$11:$ZZ$200,266,FALSE))=TRUE,"",IF(VLOOKUP($A173,parlvotes_lh!$A$11:$ZZ$200,266,FALSE)=0,"",VLOOKUP($A173,parlvotes_lh!$A$11:$ZZ$200,266,FALSE)))</f>
        <v/>
      </c>
      <c r="X173" s="170" t="str">
        <f>IF(ISERROR(VLOOKUP($A173,parlvotes_lh!$A$11:$ZZ$200,286,FALSE))=TRUE,"",IF(VLOOKUP($A173,parlvotes_lh!$A$11:$ZZ$200,286,FALSE)=0,"",VLOOKUP($A173,parlvotes_lh!$A$11:$ZZ$200,286,FALSE)))</f>
        <v/>
      </c>
      <c r="Y173" s="170" t="str">
        <f>IF(ISERROR(VLOOKUP($A173,parlvotes_lh!$A$11:$ZZ$200,306,FALSE))=TRUE,"",IF(VLOOKUP($A173,parlvotes_lh!$A$11:$ZZ$200,306,FALSE)=0,"",VLOOKUP($A173,parlvotes_lh!$A$11:$ZZ$200,306,FALSE)))</f>
        <v/>
      </c>
      <c r="Z173" s="170" t="str">
        <f>IF(ISERROR(VLOOKUP($A173,parlvotes_lh!$A$11:$ZZ$200,326,FALSE))=TRUE,"",IF(VLOOKUP($A173,parlvotes_lh!$A$11:$ZZ$200,326,FALSE)=0,"",VLOOKUP($A173,parlvotes_lh!$A$11:$ZZ$200,326,FALSE)))</f>
        <v/>
      </c>
      <c r="AA173" s="170" t="str">
        <f>IF(ISERROR(VLOOKUP($A173,parlvotes_lh!$A$11:$ZZ$200,346,FALSE))=TRUE,"",IF(VLOOKUP($A173,parlvotes_lh!$A$11:$ZZ$200,346,FALSE)=0,"",VLOOKUP($A173,parlvotes_lh!$A$11:$ZZ$200,346,FALSE)))</f>
        <v/>
      </c>
      <c r="AB173" s="170" t="str">
        <f>IF(ISERROR(VLOOKUP($A173,parlvotes_lh!$A$11:$ZZ$200,366,FALSE))=TRUE,"",IF(VLOOKUP($A173,parlvotes_lh!$A$11:$ZZ$200,366,FALSE)=0,"",VLOOKUP($A173,parlvotes_lh!$A$11:$ZZ$200,366,FALSE)))</f>
        <v/>
      </c>
      <c r="AC173" s="170" t="str">
        <f>IF(ISERROR(VLOOKUP($A173,parlvotes_lh!$A$11:$ZZ$200,386,FALSE))=TRUE,"",IF(VLOOKUP($A173,parlvotes_lh!$A$11:$ZZ$200,386,FALSE)=0,"",VLOOKUP($A173,parlvotes_lh!$A$11:$ZZ$200,386,FALSE)))</f>
        <v/>
      </c>
    </row>
    <row r="174" spans="1:29" ht="13.5" customHeight="1">
      <c r="A174" s="164"/>
      <c r="B174" s="95" t="str">
        <f>IF(A174="","",MID(info_weblinks!$C$3,32,3))</f>
        <v/>
      </c>
      <c r="C174" s="95" t="str">
        <f>IF(info_parties!G174="","",info_parties!G174)</f>
        <v/>
      </c>
      <c r="D174" s="95" t="str">
        <f>IF(info_parties!K174="","",info_parties!K174)</f>
        <v/>
      </c>
      <c r="E174" s="95" t="str">
        <f>IF(info_parties!H174="","",info_parties!H174)</f>
        <v/>
      </c>
      <c r="F174" s="165" t="str">
        <f t="shared" si="8"/>
        <v/>
      </c>
      <c r="G174" s="166" t="str">
        <f t="shared" si="9"/>
        <v/>
      </c>
      <c r="H174" s="167" t="str">
        <f t="shared" si="10"/>
        <v/>
      </c>
      <c r="I174" s="168" t="str">
        <f t="shared" si="11"/>
        <v/>
      </c>
      <c r="J174" s="169" t="str">
        <f>IF(ISERROR(VLOOKUP($A174,parlvotes_lh!$A$11:$ZZ$200,6,FALSE))=TRUE,"",IF(VLOOKUP($A174,parlvotes_lh!$A$11:$ZZ$200,6,FALSE)=0,"",VLOOKUP($A174,parlvotes_lh!$A$11:$ZZ$200,6,FALSE)))</f>
        <v/>
      </c>
      <c r="K174" s="169" t="str">
        <f>IF(ISERROR(VLOOKUP($A174,parlvotes_lh!$A$11:$ZZ$200,26,FALSE))=TRUE,"",IF(VLOOKUP($A174,parlvotes_lh!$A$11:$ZZ$200,26,FALSE)=0,"",VLOOKUP($A174,parlvotes_lh!$A$11:$ZZ$200,26,FALSE)))</f>
        <v/>
      </c>
      <c r="L174" s="169" t="str">
        <f>IF(ISERROR(VLOOKUP($A174,parlvotes_lh!$A$11:$ZZ$200,46,FALSE))=TRUE,"",IF(VLOOKUP($A174,parlvotes_lh!$A$11:$ZZ$200,46,FALSE)=0,"",VLOOKUP($A174,parlvotes_lh!$A$11:$ZZ$200,46,FALSE)))</f>
        <v/>
      </c>
      <c r="M174" s="169" t="str">
        <f>IF(ISERROR(VLOOKUP($A174,parlvotes_lh!$A$11:$ZZ$200,66,FALSE))=TRUE,"",IF(VLOOKUP($A174,parlvotes_lh!$A$11:$ZZ$200,66,FALSE)=0,"",VLOOKUP($A174,parlvotes_lh!$A$11:$ZZ$200,66,FALSE)))</f>
        <v/>
      </c>
      <c r="N174" s="169" t="str">
        <f>IF(ISERROR(VLOOKUP($A174,parlvotes_lh!$A$11:$ZZ$200,86,FALSE))=TRUE,"",IF(VLOOKUP($A174,parlvotes_lh!$A$11:$ZZ$200,86,FALSE)=0,"",VLOOKUP($A174,parlvotes_lh!$A$11:$ZZ$200,86,FALSE)))</f>
        <v/>
      </c>
      <c r="O174" s="169" t="str">
        <f>IF(ISERROR(VLOOKUP($A174,parlvotes_lh!$A$11:$ZZ$200,106,FALSE))=TRUE,"",IF(VLOOKUP($A174,parlvotes_lh!$A$11:$ZZ$200,106,FALSE)=0,"",VLOOKUP($A174,parlvotes_lh!$A$11:$ZZ$200,106,FALSE)))</f>
        <v/>
      </c>
      <c r="P174" s="169" t="str">
        <f>IF(ISERROR(VLOOKUP($A174,parlvotes_lh!$A$11:$ZZ$200,126,FALSE))=TRUE,"",IF(VLOOKUP($A174,parlvotes_lh!$A$11:$ZZ$200,126,FALSE)=0,"",VLOOKUP($A174,parlvotes_lh!$A$11:$ZZ$200,126,FALSE)))</f>
        <v/>
      </c>
      <c r="Q174" s="170" t="str">
        <f>IF(ISERROR(VLOOKUP($A174,parlvotes_lh!$A$11:$ZZ$200,146,FALSE))=TRUE,"",IF(VLOOKUP($A174,parlvotes_lh!$A$11:$ZZ$200,146,FALSE)=0,"",VLOOKUP($A174,parlvotes_lh!$A$11:$ZZ$200,146,FALSE)))</f>
        <v/>
      </c>
      <c r="R174" s="170" t="str">
        <f>IF(ISERROR(VLOOKUP($A174,parlvotes_lh!$A$11:$ZZ$200,166,FALSE))=TRUE,"",IF(VLOOKUP($A174,parlvotes_lh!$A$11:$ZZ$200,166,FALSE)=0,"",VLOOKUP($A174,parlvotes_lh!$A$11:$ZZ$200,166,FALSE)))</f>
        <v/>
      </c>
      <c r="S174" s="170" t="str">
        <f>IF(ISERROR(VLOOKUP($A174,parlvotes_lh!$A$11:$ZZ$200,186,FALSE))=TRUE,"",IF(VLOOKUP($A174,parlvotes_lh!$A$11:$ZZ$200,186,FALSE)=0,"",VLOOKUP($A174,parlvotes_lh!$A$11:$ZZ$200,186,FALSE)))</f>
        <v/>
      </c>
      <c r="T174" s="170" t="str">
        <f>IF(ISERROR(VLOOKUP($A174,parlvotes_lh!$A$11:$ZZ$200,206,FALSE))=TRUE,"",IF(VLOOKUP($A174,parlvotes_lh!$A$11:$ZZ$200,206,FALSE)=0,"",VLOOKUP($A174,parlvotes_lh!$A$11:$ZZ$200,206,FALSE)))</f>
        <v/>
      </c>
      <c r="U174" s="170" t="str">
        <f>IF(ISERROR(VLOOKUP($A174,parlvotes_lh!$A$11:$ZZ$200,226,FALSE))=TRUE,"",IF(VLOOKUP($A174,parlvotes_lh!$A$11:$ZZ$200,226,FALSE)=0,"",VLOOKUP($A174,parlvotes_lh!$A$11:$ZZ$200,226,FALSE)))</f>
        <v/>
      </c>
      <c r="V174" s="170" t="str">
        <f>IF(ISERROR(VLOOKUP($A174,parlvotes_lh!$A$11:$ZZ$200,246,FALSE))=TRUE,"",IF(VLOOKUP($A174,parlvotes_lh!$A$11:$ZZ$200,246,FALSE)=0,"",VLOOKUP($A174,parlvotes_lh!$A$11:$ZZ$200,246,FALSE)))</f>
        <v/>
      </c>
      <c r="W174" s="170" t="str">
        <f>IF(ISERROR(VLOOKUP($A174,parlvotes_lh!$A$11:$ZZ$200,266,FALSE))=TRUE,"",IF(VLOOKUP($A174,parlvotes_lh!$A$11:$ZZ$200,266,FALSE)=0,"",VLOOKUP($A174,parlvotes_lh!$A$11:$ZZ$200,266,FALSE)))</f>
        <v/>
      </c>
      <c r="X174" s="170" t="str">
        <f>IF(ISERROR(VLOOKUP($A174,parlvotes_lh!$A$11:$ZZ$200,286,FALSE))=TRUE,"",IF(VLOOKUP($A174,parlvotes_lh!$A$11:$ZZ$200,286,FALSE)=0,"",VLOOKUP($A174,parlvotes_lh!$A$11:$ZZ$200,286,FALSE)))</f>
        <v/>
      </c>
      <c r="Y174" s="170" t="str">
        <f>IF(ISERROR(VLOOKUP($A174,parlvotes_lh!$A$11:$ZZ$200,306,FALSE))=TRUE,"",IF(VLOOKUP($A174,parlvotes_lh!$A$11:$ZZ$200,306,FALSE)=0,"",VLOOKUP($A174,parlvotes_lh!$A$11:$ZZ$200,306,FALSE)))</f>
        <v/>
      </c>
      <c r="Z174" s="170" t="str">
        <f>IF(ISERROR(VLOOKUP($A174,parlvotes_lh!$A$11:$ZZ$200,326,FALSE))=TRUE,"",IF(VLOOKUP($A174,parlvotes_lh!$A$11:$ZZ$200,326,FALSE)=0,"",VLOOKUP($A174,parlvotes_lh!$A$11:$ZZ$200,326,FALSE)))</f>
        <v/>
      </c>
      <c r="AA174" s="170" t="str">
        <f>IF(ISERROR(VLOOKUP($A174,parlvotes_lh!$A$11:$ZZ$200,346,FALSE))=TRUE,"",IF(VLOOKUP($A174,parlvotes_lh!$A$11:$ZZ$200,346,FALSE)=0,"",VLOOKUP($A174,parlvotes_lh!$A$11:$ZZ$200,346,FALSE)))</f>
        <v/>
      </c>
      <c r="AB174" s="170" t="str">
        <f>IF(ISERROR(VLOOKUP($A174,parlvotes_lh!$A$11:$ZZ$200,366,FALSE))=TRUE,"",IF(VLOOKUP($A174,parlvotes_lh!$A$11:$ZZ$200,366,FALSE)=0,"",VLOOKUP($A174,parlvotes_lh!$A$11:$ZZ$200,366,FALSE)))</f>
        <v/>
      </c>
      <c r="AC174" s="170" t="str">
        <f>IF(ISERROR(VLOOKUP($A174,parlvotes_lh!$A$11:$ZZ$200,386,FALSE))=TRUE,"",IF(VLOOKUP($A174,parlvotes_lh!$A$11:$ZZ$200,386,FALSE)=0,"",VLOOKUP($A174,parlvotes_lh!$A$11:$ZZ$200,386,FALSE)))</f>
        <v/>
      </c>
    </row>
    <row r="175" spans="1:29" ht="13.5" customHeight="1">
      <c r="A175" s="164"/>
      <c r="B175" s="95" t="str">
        <f>IF(A175="","",MID(info_weblinks!$C$3,32,3))</f>
        <v/>
      </c>
      <c r="C175" s="95" t="str">
        <f>IF(info_parties!G175="","",info_parties!G175)</f>
        <v/>
      </c>
      <c r="D175" s="95" t="str">
        <f>IF(info_parties!K175="","",info_parties!K175)</f>
        <v/>
      </c>
      <c r="E175" s="95" t="str">
        <f>IF(info_parties!H175="","",info_parties!H175)</f>
        <v/>
      </c>
      <c r="F175" s="165" t="str">
        <f t="shared" si="8"/>
        <v/>
      </c>
      <c r="G175" s="166" t="str">
        <f t="shared" si="9"/>
        <v/>
      </c>
      <c r="H175" s="167" t="str">
        <f t="shared" si="10"/>
        <v/>
      </c>
      <c r="I175" s="168" t="str">
        <f t="shared" si="11"/>
        <v/>
      </c>
      <c r="J175" s="169" t="str">
        <f>IF(ISERROR(VLOOKUP($A175,parlvotes_lh!$A$11:$ZZ$200,6,FALSE))=TRUE,"",IF(VLOOKUP($A175,parlvotes_lh!$A$11:$ZZ$200,6,FALSE)=0,"",VLOOKUP($A175,parlvotes_lh!$A$11:$ZZ$200,6,FALSE)))</f>
        <v/>
      </c>
      <c r="K175" s="169" t="str">
        <f>IF(ISERROR(VLOOKUP($A175,parlvotes_lh!$A$11:$ZZ$200,26,FALSE))=TRUE,"",IF(VLOOKUP($A175,parlvotes_lh!$A$11:$ZZ$200,26,FALSE)=0,"",VLOOKUP($A175,parlvotes_lh!$A$11:$ZZ$200,26,FALSE)))</f>
        <v/>
      </c>
      <c r="L175" s="169" t="str">
        <f>IF(ISERROR(VLOOKUP($A175,parlvotes_lh!$A$11:$ZZ$200,46,FALSE))=TRUE,"",IF(VLOOKUP($A175,parlvotes_lh!$A$11:$ZZ$200,46,FALSE)=0,"",VLOOKUP($A175,parlvotes_lh!$A$11:$ZZ$200,46,FALSE)))</f>
        <v/>
      </c>
      <c r="M175" s="169" t="str">
        <f>IF(ISERROR(VLOOKUP($A175,parlvotes_lh!$A$11:$ZZ$200,66,FALSE))=TRUE,"",IF(VLOOKUP($A175,parlvotes_lh!$A$11:$ZZ$200,66,FALSE)=0,"",VLOOKUP($A175,parlvotes_lh!$A$11:$ZZ$200,66,FALSE)))</f>
        <v/>
      </c>
      <c r="N175" s="169" t="str">
        <f>IF(ISERROR(VLOOKUP($A175,parlvotes_lh!$A$11:$ZZ$200,86,FALSE))=TRUE,"",IF(VLOOKUP($A175,parlvotes_lh!$A$11:$ZZ$200,86,FALSE)=0,"",VLOOKUP($A175,parlvotes_lh!$A$11:$ZZ$200,86,FALSE)))</f>
        <v/>
      </c>
      <c r="O175" s="169" t="str">
        <f>IF(ISERROR(VLOOKUP($A175,parlvotes_lh!$A$11:$ZZ$200,106,FALSE))=TRUE,"",IF(VLOOKUP($A175,parlvotes_lh!$A$11:$ZZ$200,106,FALSE)=0,"",VLOOKUP($A175,parlvotes_lh!$A$11:$ZZ$200,106,FALSE)))</f>
        <v/>
      </c>
      <c r="P175" s="169" t="str">
        <f>IF(ISERROR(VLOOKUP($A175,parlvotes_lh!$A$11:$ZZ$200,126,FALSE))=TRUE,"",IF(VLOOKUP($A175,parlvotes_lh!$A$11:$ZZ$200,126,FALSE)=0,"",VLOOKUP($A175,parlvotes_lh!$A$11:$ZZ$200,126,FALSE)))</f>
        <v/>
      </c>
      <c r="Q175" s="170" t="str">
        <f>IF(ISERROR(VLOOKUP($A175,parlvotes_lh!$A$11:$ZZ$200,146,FALSE))=TRUE,"",IF(VLOOKUP($A175,parlvotes_lh!$A$11:$ZZ$200,146,FALSE)=0,"",VLOOKUP($A175,parlvotes_lh!$A$11:$ZZ$200,146,FALSE)))</f>
        <v/>
      </c>
      <c r="R175" s="170" t="str">
        <f>IF(ISERROR(VLOOKUP($A175,parlvotes_lh!$A$11:$ZZ$200,166,FALSE))=TRUE,"",IF(VLOOKUP($A175,parlvotes_lh!$A$11:$ZZ$200,166,FALSE)=0,"",VLOOKUP($A175,parlvotes_lh!$A$11:$ZZ$200,166,FALSE)))</f>
        <v/>
      </c>
      <c r="S175" s="170" t="str">
        <f>IF(ISERROR(VLOOKUP($A175,parlvotes_lh!$A$11:$ZZ$200,186,FALSE))=TRUE,"",IF(VLOOKUP($A175,parlvotes_lh!$A$11:$ZZ$200,186,FALSE)=0,"",VLOOKUP($A175,parlvotes_lh!$A$11:$ZZ$200,186,FALSE)))</f>
        <v/>
      </c>
      <c r="T175" s="170" t="str">
        <f>IF(ISERROR(VLOOKUP($A175,parlvotes_lh!$A$11:$ZZ$200,206,FALSE))=TRUE,"",IF(VLOOKUP($A175,parlvotes_lh!$A$11:$ZZ$200,206,FALSE)=0,"",VLOOKUP($A175,parlvotes_lh!$A$11:$ZZ$200,206,FALSE)))</f>
        <v/>
      </c>
      <c r="U175" s="170" t="str">
        <f>IF(ISERROR(VLOOKUP($A175,parlvotes_lh!$A$11:$ZZ$200,226,FALSE))=TRUE,"",IF(VLOOKUP($A175,parlvotes_lh!$A$11:$ZZ$200,226,FALSE)=0,"",VLOOKUP($A175,parlvotes_lh!$A$11:$ZZ$200,226,FALSE)))</f>
        <v/>
      </c>
      <c r="V175" s="170" t="str">
        <f>IF(ISERROR(VLOOKUP($A175,parlvotes_lh!$A$11:$ZZ$200,246,FALSE))=TRUE,"",IF(VLOOKUP($A175,parlvotes_lh!$A$11:$ZZ$200,246,FALSE)=0,"",VLOOKUP($A175,parlvotes_lh!$A$11:$ZZ$200,246,FALSE)))</f>
        <v/>
      </c>
      <c r="W175" s="170" t="str">
        <f>IF(ISERROR(VLOOKUP($A175,parlvotes_lh!$A$11:$ZZ$200,266,FALSE))=TRUE,"",IF(VLOOKUP($A175,parlvotes_lh!$A$11:$ZZ$200,266,FALSE)=0,"",VLOOKUP($A175,parlvotes_lh!$A$11:$ZZ$200,266,FALSE)))</f>
        <v/>
      </c>
      <c r="X175" s="170" t="str">
        <f>IF(ISERROR(VLOOKUP($A175,parlvotes_lh!$A$11:$ZZ$200,286,FALSE))=TRUE,"",IF(VLOOKUP($A175,parlvotes_lh!$A$11:$ZZ$200,286,FALSE)=0,"",VLOOKUP($A175,parlvotes_lh!$A$11:$ZZ$200,286,FALSE)))</f>
        <v/>
      </c>
      <c r="Y175" s="170" t="str">
        <f>IF(ISERROR(VLOOKUP($A175,parlvotes_lh!$A$11:$ZZ$200,306,FALSE))=TRUE,"",IF(VLOOKUP($A175,parlvotes_lh!$A$11:$ZZ$200,306,FALSE)=0,"",VLOOKUP($A175,parlvotes_lh!$A$11:$ZZ$200,306,FALSE)))</f>
        <v/>
      </c>
      <c r="Z175" s="170" t="str">
        <f>IF(ISERROR(VLOOKUP($A175,parlvotes_lh!$A$11:$ZZ$200,326,FALSE))=TRUE,"",IF(VLOOKUP($A175,parlvotes_lh!$A$11:$ZZ$200,326,FALSE)=0,"",VLOOKUP($A175,parlvotes_lh!$A$11:$ZZ$200,326,FALSE)))</f>
        <v/>
      </c>
      <c r="AA175" s="170" t="str">
        <f>IF(ISERROR(VLOOKUP($A175,parlvotes_lh!$A$11:$ZZ$200,346,FALSE))=TRUE,"",IF(VLOOKUP($A175,parlvotes_lh!$A$11:$ZZ$200,346,FALSE)=0,"",VLOOKUP($A175,parlvotes_lh!$A$11:$ZZ$200,346,FALSE)))</f>
        <v/>
      </c>
      <c r="AB175" s="170" t="str">
        <f>IF(ISERROR(VLOOKUP($A175,parlvotes_lh!$A$11:$ZZ$200,366,FALSE))=TRUE,"",IF(VLOOKUP($A175,parlvotes_lh!$A$11:$ZZ$200,366,FALSE)=0,"",VLOOKUP($A175,parlvotes_lh!$A$11:$ZZ$200,366,FALSE)))</f>
        <v/>
      </c>
      <c r="AC175" s="170" t="str">
        <f>IF(ISERROR(VLOOKUP($A175,parlvotes_lh!$A$11:$ZZ$200,386,FALSE))=TRUE,"",IF(VLOOKUP($A175,parlvotes_lh!$A$11:$ZZ$200,386,FALSE)=0,"",VLOOKUP($A175,parlvotes_lh!$A$11:$ZZ$200,386,FALSE)))</f>
        <v/>
      </c>
    </row>
    <row r="176" spans="1:29" ht="13.5" customHeight="1">
      <c r="A176" s="164"/>
      <c r="B176" s="95" t="str">
        <f>IF(A176="","",MID(info_weblinks!$C$3,32,3))</f>
        <v/>
      </c>
      <c r="C176" s="95" t="str">
        <f>IF(info_parties!G176="","",info_parties!G176)</f>
        <v/>
      </c>
      <c r="D176" s="95" t="str">
        <f>IF(info_parties!K176="","",info_parties!K176)</f>
        <v/>
      </c>
      <c r="E176" s="95" t="str">
        <f>IF(info_parties!H176="","",info_parties!H176)</f>
        <v/>
      </c>
      <c r="F176" s="165" t="str">
        <f t="shared" si="8"/>
        <v/>
      </c>
      <c r="G176" s="166" t="str">
        <f t="shared" si="9"/>
        <v/>
      </c>
      <c r="H176" s="167" t="str">
        <f t="shared" si="10"/>
        <v/>
      </c>
      <c r="I176" s="168" t="str">
        <f t="shared" si="11"/>
        <v/>
      </c>
      <c r="J176" s="169" t="str">
        <f>IF(ISERROR(VLOOKUP($A176,parlvotes_lh!$A$11:$ZZ$200,6,FALSE))=TRUE,"",IF(VLOOKUP($A176,parlvotes_lh!$A$11:$ZZ$200,6,FALSE)=0,"",VLOOKUP($A176,parlvotes_lh!$A$11:$ZZ$200,6,FALSE)))</f>
        <v/>
      </c>
      <c r="K176" s="169" t="str">
        <f>IF(ISERROR(VLOOKUP($A176,parlvotes_lh!$A$11:$ZZ$200,26,FALSE))=TRUE,"",IF(VLOOKUP($A176,parlvotes_lh!$A$11:$ZZ$200,26,FALSE)=0,"",VLOOKUP($A176,parlvotes_lh!$A$11:$ZZ$200,26,FALSE)))</f>
        <v/>
      </c>
      <c r="L176" s="169" t="str">
        <f>IF(ISERROR(VLOOKUP($A176,parlvotes_lh!$A$11:$ZZ$200,46,FALSE))=TRUE,"",IF(VLOOKUP($A176,parlvotes_lh!$A$11:$ZZ$200,46,FALSE)=0,"",VLOOKUP($A176,parlvotes_lh!$A$11:$ZZ$200,46,FALSE)))</f>
        <v/>
      </c>
      <c r="M176" s="169" t="str">
        <f>IF(ISERROR(VLOOKUP($A176,parlvotes_lh!$A$11:$ZZ$200,66,FALSE))=TRUE,"",IF(VLOOKUP($A176,parlvotes_lh!$A$11:$ZZ$200,66,FALSE)=0,"",VLOOKUP($A176,parlvotes_lh!$A$11:$ZZ$200,66,FALSE)))</f>
        <v/>
      </c>
      <c r="N176" s="169" t="str">
        <f>IF(ISERROR(VLOOKUP($A176,parlvotes_lh!$A$11:$ZZ$200,86,FALSE))=TRUE,"",IF(VLOOKUP($A176,parlvotes_lh!$A$11:$ZZ$200,86,FALSE)=0,"",VLOOKUP($A176,parlvotes_lh!$A$11:$ZZ$200,86,FALSE)))</f>
        <v/>
      </c>
      <c r="O176" s="169" t="str">
        <f>IF(ISERROR(VLOOKUP($A176,parlvotes_lh!$A$11:$ZZ$200,106,FALSE))=TRUE,"",IF(VLOOKUP($A176,parlvotes_lh!$A$11:$ZZ$200,106,FALSE)=0,"",VLOOKUP($A176,parlvotes_lh!$A$11:$ZZ$200,106,FALSE)))</f>
        <v/>
      </c>
      <c r="P176" s="169" t="str">
        <f>IF(ISERROR(VLOOKUP($A176,parlvotes_lh!$A$11:$ZZ$200,126,FALSE))=TRUE,"",IF(VLOOKUP($A176,parlvotes_lh!$A$11:$ZZ$200,126,FALSE)=0,"",VLOOKUP($A176,parlvotes_lh!$A$11:$ZZ$200,126,FALSE)))</f>
        <v/>
      </c>
      <c r="Q176" s="170" t="str">
        <f>IF(ISERROR(VLOOKUP($A176,parlvotes_lh!$A$11:$ZZ$200,146,FALSE))=TRUE,"",IF(VLOOKUP($A176,parlvotes_lh!$A$11:$ZZ$200,146,FALSE)=0,"",VLOOKUP($A176,parlvotes_lh!$A$11:$ZZ$200,146,FALSE)))</f>
        <v/>
      </c>
      <c r="R176" s="170" t="str">
        <f>IF(ISERROR(VLOOKUP($A176,parlvotes_lh!$A$11:$ZZ$200,166,FALSE))=TRUE,"",IF(VLOOKUP($A176,parlvotes_lh!$A$11:$ZZ$200,166,FALSE)=0,"",VLOOKUP($A176,parlvotes_lh!$A$11:$ZZ$200,166,FALSE)))</f>
        <v/>
      </c>
      <c r="S176" s="170" t="str">
        <f>IF(ISERROR(VLOOKUP($A176,parlvotes_lh!$A$11:$ZZ$200,186,FALSE))=TRUE,"",IF(VLOOKUP($A176,parlvotes_lh!$A$11:$ZZ$200,186,FALSE)=0,"",VLOOKUP($A176,parlvotes_lh!$A$11:$ZZ$200,186,FALSE)))</f>
        <v/>
      </c>
      <c r="T176" s="170" t="str">
        <f>IF(ISERROR(VLOOKUP($A176,parlvotes_lh!$A$11:$ZZ$200,206,FALSE))=TRUE,"",IF(VLOOKUP($A176,parlvotes_lh!$A$11:$ZZ$200,206,FALSE)=0,"",VLOOKUP($A176,parlvotes_lh!$A$11:$ZZ$200,206,FALSE)))</f>
        <v/>
      </c>
      <c r="U176" s="170" t="str">
        <f>IF(ISERROR(VLOOKUP($A176,parlvotes_lh!$A$11:$ZZ$200,226,FALSE))=TRUE,"",IF(VLOOKUP($A176,parlvotes_lh!$A$11:$ZZ$200,226,FALSE)=0,"",VLOOKUP($A176,parlvotes_lh!$A$11:$ZZ$200,226,FALSE)))</f>
        <v/>
      </c>
      <c r="V176" s="170" t="str">
        <f>IF(ISERROR(VLOOKUP($A176,parlvotes_lh!$A$11:$ZZ$200,246,FALSE))=TRUE,"",IF(VLOOKUP($A176,parlvotes_lh!$A$11:$ZZ$200,246,FALSE)=0,"",VLOOKUP($A176,parlvotes_lh!$A$11:$ZZ$200,246,FALSE)))</f>
        <v/>
      </c>
      <c r="W176" s="170" t="str">
        <f>IF(ISERROR(VLOOKUP($A176,parlvotes_lh!$A$11:$ZZ$200,266,FALSE))=TRUE,"",IF(VLOOKUP($A176,parlvotes_lh!$A$11:$ZZ$200,266,FALSE)=0,"",VLOOKUP($A176,parlvotes_lh!$A$11:$ZZ$200,266,FALSE)))</f>
        <v/>
      </c>
      <c r="X176" s="170" t="str">
        <f>IF(ISERROR(VLOOKUP($A176,parlvotes_lh!$A$11:$ZZ$200,286,FALSE))=TRUE,"",IF(VLOOKUP($A176,parlvotes_lh!$A$11:$ZZ$200,286,FALSE)=0,"",VLOOKUP($A176,parlvotes_lh!$A$11:$ZZ$200,286,FALSE)))</f>
        <v/>
      </c>
      <c r="Y176" s="170" t="str">
        <f>IF(ISERROR(VLOOKUP($A176,parlvotes_lh!$A$11:$ZZ$200,306,FALSE))=TRUE,"",IF(VLOOKUP($A176,parlvotes_lh!$A$11:$ZZ$200,306,FALSE)=0,"",VLOOKUP($A176,parlvotes_lh!$A$11:$ZZ$200,306,FALSE)))</f>
        <v/>
      </c>
      <c r="Z176" s="170" t="str">
        <f>IF(ISERROR(VLOOKUP($A176,parlvotes_lh!$A$11:$ZZ$200,326,FALSE))=TRUE,"",IF(VLOOKUP($A176,parlvotes_lh!$A$11:$ZZ$200,326,FALSE)=0,"",VLOOKUP($A176,parlvotes_lh!$A$11:$ZZ$200,326,FALSE)))</f>
        <v/>
      </c>
      <c r="AA176" s="170" t="str">
        <f>IF(ISERROR(VLOOKUP($A176,parlvotes_lh!$A$11:$ZZ$200,346,FALSE))=TRUE,"",IF(VLOOKUP($A176,parlvotes_lh!$A$11:$ZZ$200,346,FALSE)=0,"",VLOOKUP($A176,parlvotes_lh!$A$11:$ZZ$200,346,FALSE)))</f>
        <v/>
      </c>
      <c r="AB176" s="170" t="str">
        <f>IF(ISERROR(VLOOKUP($A176,parlvotes_lh!$A$11:$ZZ$200,366,FALSE))=TRUE,"",IF(VLOOKUP($A176,parlvotes_lh!$A$11:$ZZ$200,366,FALSE)=0,"",VLOOKUP($A176,parlvotes_lh!$A$11:$ZZ$200,366,FALSE)))</f>
        <v/>
      </c>
      <c r="AC176" s="170" t="str">
        <f>IF(ISERROR(VLOOKUP($A176,parlvotes_lh!$A$11:$ZZ$200,386,FALSE))=TRUE,"",IF(VLOOKUP($A176,parlvotes_lh!$A$11:$ZZ$200,386,FALSE)=0,"",VLOOKUP($A176,parlvotes_lh!$A$11:$ZZ$200,386,FALSE)))</f>
        <v/>
      </c>
    </row>
    <row r="177" spans="1:29" ht="13.5" customHeight="1">
      <c r="A177" s="164"/>
      <c r="B177" s="95" t="str">
        <f>IF(A177="","",MID(info_weblinks!$C$3,32,3))</f>
        <v/>
      </c>
      <c r="C177" s="95" t="str">
        <f>IF(info_parties!G177="","",info_parties!G177)</f>
        <v/>
      </c>
      <c r="D177" s="95" t="str">
        <f>IF(info_parties!K177="","",info_parties!K177)</f>
        <v/>
      </c>
      <c r="E177" s="95" t="str">
        <f>IF(info_parties!H177="","",info_parties!H177)</f>
        <v/>
      </c>
      <c r="F177" s="165" t="str">
        <f t="shared" si="8"/>
        <v/>
      </c>
      <c r="G177" s="166" t="str">
        <f t="shared" si="9"/>
        <v/>
      </c>
      <c r="H177" s="167" t="str">
        <f t="shared" si="10"/>
        <v/>
      </c>
      <c r="I177" s="168" t="str">
        <f t="shared" si="11"/>
        <v/>
      </c>
      <c r="J177" s="169" t="str">
        <f>IF(ISERROR(VLOOKUP($A177,parlvotes_lh!$A$11:$ZZ$200,6,FALSE))=TRUE,"",IF(VLOOKUP($A177,parlvotes_lh!$A$11:$ZZ$200,6,FALSE)=0,"",VLOOKUP($A177,parlvotes_lh!$A$11:$ZZ$200,6,FALSE)))</f>
        <v/>
      </c>
      <c r="K177" s="169" t="str">
        <f>IF(ISERROR(VLOOKUP($A177,parlvotes_lh!$A$11:$ZZ$200,26,FALSE))=TRUE,"",IF(VLOOKUP($A177,parlvotes_lh!$A$11:$ZZ$200,26,FALSE)=0,"",VLOOKUP($A177,parlvotes_lh!$A$11:$ZZ$200,26,FALSE)))</f>
        <v/>
      </c>
      <c r="L177" s="169" t="str">
        <f>IF(ISERROR(VLOOKUP($A177,parlvotes_lh!$A$11:$ZZ$200,46,FALSE))=TRUE,"",IF(VLOOKUP($A177,parlvotes_lh!$A$11:$ZZ$200,46,FALSE)=0,"",VLOOKUP($A177,parlvotes_lh!$A$11:$ZZ$200,46,FALSE)))</f>
        <v/>
      </c>
      <c r="M177" s="169" t="str">
        <f>IF(ISERROR(VLOOKUP($A177,parlvotes_lh!$A$11:$ZZ$200,66,FALSE))=TRUE,"",IF(VLOOKUP($A177,parlvotes_lh!$A$11:$ZZ$200,66,FALSE)=0,"",VLOOKUP($A177,parlvotes_lh!$A$11:$ZZ$200,66,FALSE)))</f>
        <v/>
      </c>
      <c r="N177" s="169" t="str">
        <f>IF(ISERROR(VLOOKUP($A177,parlvotes_lh!$A$11:$ZZ$200,86,FALSE))=TRUE,"",IF(VLOOKUP($A177,parlvotes_lh!$A$11:$ZZ$200,86,FALSE)=0,"",VLOOKUP($A177,parlvotes_lh!$A$11:$ZZ$200,86,FALSE)))</f>
        <v/>
      </c>
      <c r="O177" s="169" t="str">
        <f>IF(ISERROR(VLOOKUP($A177,parlvotes_lh!$A$11:$ZZ$200,106,FALSE))=TRUE,"",IF(VLOOKUP($A177,parlvotes_lh!$A$11:$ZZ$200,106,FALSE)=0,"",VLOOKUP($A177,parlvotes_lh!$A$11:$ZZ$200,106,FALSE)))</f>
        <v/>
      </c>
      <c r="P177" s="169" t="str">
        <f>IF(ISERROR(VLOOKUP($A177,parlvotes_lh!$A$11:$ZZ$200,126,FALSE))=TRUE,"",IF(VLOOKUP($A177,parlvotes_lh!$A$11:$ZZ$200,126,FALSE)=0,"",VLOOKUP($A177,parlvotes_lh!$A$11:$ZZ$200,126,FALSE)))</f>
        <v/>
      </c>
      <c r="Q177" s="170" t="str">
        <f>IF(ISERROR(VLOOKUP($A177,parlvotes_lh!$A$11:$ZZ$200,146,FALSE))=TRUE,"",IF(VLOOKUP($A177,parlvotes_lh!$A$11:$ZZ$200,146,FALSE)=0,"",VLOOKUP($A177,parlvotes_lh!$A$11:$ZZ$200,146,FALSE)))</f>
        <v/>
      </c>
      <c r="R177" s="170" t="str">
        <f>IF(ISERROR(VLOOKUP($A177,parlvotes_lh!$A$11:$ZZ$200,166,FALSE))=TRUE,"",IF(VLOOKUP($A177,parlvotes_lh!$A$11:$ZZ$200,166,FALSE)=0,"",VLOOKUP($A177,parlvotes_lh!$A$11:$ZZ$200,166,FALSE)))</f>
        <v/>
      </c>
      <c r="S177" s="170" t="str">
        <f>IF(ISERROR(VLOOKUP($A177,parlvotes_lh!$A$11:$ZZ$200,186,FALSE))=TRUE,"",IF(VLOOKUP($A177,parlvotes_lh!$A$11:$ZZ$200,186,FALSE)=0,"",VLOOKUP($A177,parlvotes_lh!$A$11:$ZZ$200,186,FALSE)))</f>
        <v/>
      </c>
      <c r="T177" s="170" t="str">
        <f>IF(ISERROR(VLOOKUP($A177,parlvotes_lh!$A$11:$ZZ$200,206,FALSE))=TRUE,"",IF(VLOOKUP($A177,parlvotes_lh!$A$11:$ZZ$200,206,FALSE)=0,"",VLOOKUP($A177,parlvotes_lh!$A$11:$ZZ$200,206,FALSE)))</f>
        <v/>
      </c>
      <c r="U177" s="170" t="str">
        <f>IF(ISERROR(VLOOKUP($A177,parlvotes_lh!$A$11:$ZZ$200,226,FALSE))=TRUE,"",IF(VLOOKUP($A177,parlvotes_lh!$A$11:$ZZ$200,226,FALSE)=0,"",VLOOKUP($A177,parlvotes_lh!$A$11:$ZZ$200,226,FALSE)))</f>
        <v/>
      </c>
      <c r="V177" s="170" t="str">
        <f>IF(ISERROR(VLOOKUP($A177,parlvotes_lh!$A$11:$ZZ$200,246,FALSE))=TRUE,"",IF(VLOOKUP($A177,parlvotes_lh!$A$11:$ZZ$200,246,FALSE)=0,"",VLOOKUP($A177,parlvotes_lh!$A$11:$ZZ$200,246,FALSE)))</f>
        <v/>
      </c>
      <c r="W177" s="170" t="str">
        <f>IF(ISERROR(VLOOKUP($A177,parlvotes_lh!$A$11:$ZZ$200,266,FALSE))=TRUE,"",IF(VLOOKUP($A177,parlvotes_lh!$A$11:$ZZ$200,266,FALSE)=0,"",VLOOKUP($A177,parlvotes_lh!$A$11:$ZZ$200,266,FALSE)))</f>
        <v/>
      </c>
      <c r="X177" s="170" t="str">
        <f>IF(ISERROR(VLOOKUP($A177,parlvotes_lh!$A$11:$ZZ$200,286,FALSE))=TRUE,"",IF(VLOOKUP($A177,parlvotes_lh!$A$11:$ZZ$200,286,FALSE)=0,"",VLOOKUP($A177,parlvotes_lh!$A$11:$ZZ$200,286,FALSE)))</f>
        <v/>
      </c>
      <c r="Y177" s="170" t="str">
        <f>IF(ISERROR(VLOOKUP($A177,parlvotes_lh!$A$11:$ZZ$200,306,FALSE))=TRUE,"",IF(VLOOKUP($A177,parlvotes_lh!$A$11:$ZZ$200,306,FALSE)=0,"",VLOOKUP($A177,parlvotes_lh!$A$11:$ZZ$200,306,FALSE)))</f>
        <v/>
      </c>
      <c r="Z177" s="170" t="str">
        <f>IF(ISERROR(VLOOKUP($A177,parlvotes_lh!$A$11:$ZZ$200,326,FALSE))=TRUE,"",IF(VLOOKUP($A177,parlvotes_lh!$A$11:$ZZ$200,326,FALSE)=0,"",VLOOKUP($A177,parlvotes_lh!$A$11:$ZZ$200,326,FALSE)))</f>
        <v/>
      </c>
      <c r="AA177" s="170" t="str">
        <f>IF(ISERROR(VLOOKUP($A177,parlvotes_lh!$A$11:$ZZ$200,346,FALSE))=TRUE,"",IF(VLOOKUP($A177,parlvotes_lh!$A$11:$ZZ$200,346,FALSE)=0,"",VLOOKUP($A177,parlvotes_lh!$A$11:$ZZ$200,346,FALSE)))</f>
        <v/>
      </c>
      <c r="AB177" s="170" t="str">
        <f>IF(ISERROR(VLOOKUP($A177,parlvotes_lh!$A$11:$ZZ$200,366,FALSE))=TRUE,"",IF(VLOOKUP($A177,parlvotes_lh!$A$11:$ZZ$200,366,FALSE)=0,"",VLOOKUP($A177,parlvotes_lh!$A$11:$ZZ$200,366,FALSE)))</f>
        <v/>
      </c>
      <c r="AC177" s="170" t="str">
        <f>IF(ISERROR(VLOOKUP($A177,parlvotes_lh!$A$11:$ZZ$200,386,FALSE))=TRUE,"",IF(VLOOKUP($A177,parlvotes_lh!$A$11:$ZZ$200,386,FALSE)=0,"",VLOOKUP($A177,parlvotes_lh!$A$11:$ZZ$200,386,FALSE)))</f>
        <v/>
      </c>
    </row>
    <row r="178" spans="1:29" ht="13.5" customHeight="1">
      <c r="A178" s="164"/>
      <c r="B178" s="95" t="str">
        <f>IF(A178="","",MID(info_weblinks!$C$3,32,3))</f>
        <v/>
      </c>
      <c r="C178" s="95" t="str">
        <f>IF(info_parties!G178="","",info_parties!G178)</f>
        <v/>
      </c>
      <c r="D178" s="95" t="str">
        <f>IF(info_parties!K178="","",info_parties!K178)</f>
        <v/>
      </c>
      <c r="E178" s="95" t="str">
        <f>IF(info_parties!H178="","",info_parties!H178)</f>
        <v/>
      </c>
      <c r="F178" s="165" t="str">
        <f t="shared" si="8"/>
        <v/>
      </c>
      <c r="G178" s="166" t="str">
        <f t="shared" si="9"/>
        <v/>
      </c>
      <c r="H178" s="167" t="str">
        <f t="shared" si="10"/>
        <v/>
      </c>
      <c r="I178" s="168" t="str">
        <f t="shared" si="11"/>
        <v/>
      </c>
      <c r="J178" s="169" t="str">
        <f>IF(ISERROR(VLOOKUP($A178,parlvotes_lh!$A$11:$ZZ$200,6,FALSE))=TRUE,"",IF(VLOOKUP($A178,parlvotes_lh!$A$11:$ZZ$200,6,FALSE)=0,"",VLOOKUP($A178,parlvotes_lh!$A$11:$ZZ$200,6,FALSE)))</f>
        <v/>
      </c>
      <c r="K178" s="169" t="str">
        <f>IF(ISERROR(VLOOKUP($A178,parlvotes_lh!$A$11:$ZZ$200,26,FALSE))=TRUE,"",IF(VLOOKUP($A178,parlvotes_lh!$A$11:$ZZ$200,26,FALSE)=0,"",VLOOKUP($A178,parlvotes_lh!$A$11:$ZZ$200,26,FALSE)))</f>
        <v/>
      </c>
      <c r="L178" s="169" t="str">
        <f>IF(ISERROR(VLOOKUP($A178,parlvotes_lh!$A$11:$ZZ$200,46,FALSE))=TRUE,"",IF(VLOOKUP($A178,parlvotes_lh!$A$11:$ZZ$200,46,FALSE)=0,"",VLOOKUP($A178,parlvotes_lh!$A$11:$ZZ$200,46,FALSE)))</f>
        <v/>
      </c>
      <c r="M178" s="169" t="str">
        <f>IF(ISERROR(VLOOKUP($A178,parlvotes_lh!$A$11:$ZZ$200,66,FALSE))=TRUE,"",IF(VLOOKUP($A178,parlvotes_lh!$A$11:$ZZ$200,66,FALSE)=0,"",VLOOKUP($A178,parlvotes_lh!$A$11:$ZZ$200,66,FALSE)))</f>
        <v/>
      </c>
      <c r="N178" s="169" t="str">
        <f>IF(ISERROR(VLOOKUP($A178,parlvotes_lh!$A$11:$ZZ$200,86,FALSE))=TRUE,"",IF(VLOOKUP($A178,parlvotes_lh!$A$11:$ZZ$200,86,FALSE)=0,"",VLOOKUP($A178,parlvotes_lh!$A$11:$ZZ$200,86,FALSE)))</f>
        <v/>
      </c>
      <c r="O178" s="169" t="str">
        <f>IF(ISERROR(VLOOKUP($A178,parlvotes_lh!$A$11:$ZZ$200,106,FALSE))=TRUE,"",IF(VLOOKUP($A178,parlvotes_lh!$A$11:$ZZ$200,106,FALSE)=0,"",VLOOKUP($A178,parlvotes_lh!$A$11:$ZZ$200,106,FALSE)))</f>
        <v/>
      </c>
      <c r="P178" s="169" t="str">
        <f>IF(ISERROR(VLOOKUP($A178,parlvotes_lh!$A$11:$ZZ$200,126,FALSE))=TRUE,"",IF(VLOOKUP($A178,parlvotes_lh!$A$11:$ZZ$200,126,FALSE)=0,"",VLOOKUP($A178,parlvotes_lh!$A$11:$ZZ$200,126,FALSE)))</f>
        <v/>
      </c>
      <c r="Q178" s="170" t="str">
        <f>IF(ISERROR(VLOOKUP($A178,parlvotes_lh!$A$11:$ZZ$200,146,FALSE))=TRUE,"",IF(VLOOKUP($A178,parlvotes_lh!$A$11:$ZZ$200,146,FALSE)=0,"",VLOOKUP($A178,parlvotes_lh!$A$11:$ZZ$200,146,FALSE)))</f>
        <v/>
      </c>
      <c r="R178" s="170" t="str">
        <f>IF(ISERROR(VLOOKUP($A178,parlvotes_lh!$A$11:$ZZ$200,166,FALSE))=TRUE,"",IF(VLOOKUP($A178,parlvotes_lh!$A$11:$ZZ$200,166,FALSE)=0,"",VLOOKUP($A178,parlvotes_lh!$A$11:$ZZ$200,166,FALSE)))</f>
        <v/>
      </c>
      <c r="S178" s="170" t="str">
        <f>IF(ISERROR(VLOOKUP($A178,parlvotes_lh!$A$11:$ZZ$200,186,FALSE))=TRUE,"",IF(VLOOKUP($A178,parlvotes_lh!$A$11:$ZZ$200,186,FALSE)=0,"",VLOOKUP($A178,parlvotes_lh!$A$11:$ZZ$200,186,FALSE)))</f>
        <v/>
      </c>
      <c r="T178" s="170" t="str">
        <f>IF(ISERROR(VLOOKUP($A178,parlvotes_lh!$A$11:$ZZ$200,206,FALSE))=TRUE,"",IF(VLOOKUP($A178,parlvotes_lh!$A$11:$ZZ$200,206,FALSE)=0,"",VLOOKUP($A178,parlvotes_lh!$A$11:$ZZ$200,206,FALSE)))</f>
        <v/>
      </c>
      <c r="U178" s="170" t="str">
        <f>IF(ISERROR(VLOOKUP($A178,parlvotes_lh!$A$11:$ZZ$200,226,FALSE))=TRUE,"",IF(VLOOKUP($A178,parlvotes_lh!$A$11:$ZZ$200,226,FALSE)=0,"",VLOOKUP($A178,parlvotes_lh!$A$11:$ZZ$200,226,FALSE)))</f>
        <v/>
      </c>
      <c r="V178" s="170" t="str">
        <f>IF(ISERROR(VLOOKUP($A178,parlvotes_lh!$A$11:$ZZ$200,246,FALSE))=TRUE,"",IF(VLOOKUP($A178,parlvotes_lh!$A$11:$ZZ$200,246,FALSE)=0,"",VLOOKUP($A178,parlvotes_lh!$A$11:$ZZ$200,246,FALSE)))</f>
        <v/>
      </c>
      <c r="W178" s="170" t="str">
        <f>IF(ISERROR(VLOOKUP($A178,parlvotes_lh!$A$11:$ZZ$200,266,FALSE))=TRUE,"",IF(VLOOKUP($A178,parlvotes_lh!$A$11:$ZZ$200,266,FALSE)=0,"",VLOOKUP($A178,parlvotes_lh!$A$11:$ZZ$200,266,FALSE)))</f>
        <v/>
      </c>
      <c r="X178" s="170" t="str">
        <f>IF(ISERROR(VLOOKUP($A178,parlvotes_lh!$A$11:$ZZ$200,286,FALSE))=TRUE,"",IF(VLOOKUP($A178,parlvotes_lh!$A$11:$ZZ$200,286,FALSE)=0,"",VLOOKUP($A178,parlvotes_lh!$A$11:$ZZ$200,286,FALSE)))</f>
        <v/>
      </c>
      <c r="Y178" s="170" t="str">
        <f>IF(ISERROR(VLOOKUP($A178,parlvotes_lh!$A$11:$ZZ$200,306,FALSE))=TRUE,"",IF(VLOOKUP($A178,parlvotes_lh!$A$11:$ZZ$200,306,FALSE)=0,"",VLOOKUP($A178,parlvotes_lh!$A$11:$ZZ$200,306,FALSE)))</f>
        <v/>
      </c>
      <c r="Z178" s="170" t="str">
        <f>IF(ISERROR(VLOOKUP($A178,parlvotes_lh!$A$11:$ZZ$200,326,FALSE))=TRUE,"",IF(VLOOKUP($A178,parlvotes_lh!$A$11:$ZZ$200,326,FALSE)=0,"",VLOOKUP($A178,parlvotes_lh!$A$11:$ZZ$200,326,FALSE)))</f>
        <v/>
      </c>
      <c r="AA178" s="170" t="str">
        <f>IF(ISERROR(VLOOKUP($A178,parlvotes_lh!$A$11:$ZZ$200,346,FALSE))=TRUE,"",IF(VLOOKUP($A178,parlvotes_lh!$A$11:$ZZ$200,346,FALSE)=0,"",VLOOKUP($A178,parlvotes_lh!$A$11:$ZZ$200,346,FALSE)))</f>
        <v/>
      </c>
      <c r="AB178" s="170" t="str">
        <f>IF(ISERROR(VLOOKUP($A178,parlvotes_lh!$A$11:$ZZ$200,366,FALSE))=TRUE,"",IF(VLOOKUP($A178,parlvotes_lh!$A$11:$ZZ$200,366,FALSE)=0,"",VLOOKUP($A178,parlvotes_lh!$A$11:$ZZ$200,366,FALSE)))</f>
        <v/>
      </c>
      <c r="AC178" s="170" t="str">
        <f>IF(ISERROR(VLOOKUP($A178,parlvotes_lh!$A$11:$ZZ$200,386,FALSE))=TRUE,"",IF(VLOOKUP($A178,parlvotes_lh!$A$11:$ZZ$200,386,FALSE)=0,"",VLOOKUP($A178,parlvotes_lh!$A$11:$ZZ$200,386,FALSE)))</f>
        <v/>
      </c>
    </row>
    <row r="179" spans="1:29" ht="13.5" customHeight="1">
      <c r="A179" s="164"/>
      <c r="B179" s="95" t="str">
        <f>IF(A179="","",MID(info_weblinks!$C$3,32,3))</f>
        <v/>
      </c>
      <c r="C179" s="95" t="str">
        <f>IF(info_parties!G179="","",info_parties!G179)</f>
        <v/>
      </c>
      <c r="D179" s="95" t="str">
        <f>IF(info_parties!K179="","",info_parties!K179)</f>
        <v/>
      </c>
      <c r="E179" s="95" t="str">
        <f>IF(info_parties!H179="","",info_parties!H179)</f>
        <v/>
      </c>
      <c r="F179" s="165" t="str">
        <f t="shared" si="8"/>
        <v/>
      </c>
      <c r="G179" s="166" t="str">
        <f t="shared" si="9"/>
        <v/>
      </c>
      <c r="H179" s="167" t="str">
        <f t="shared" si="10"/>
        <v/>
      </c>
      <c r="I179" s="168" t="str">
        <f t="shared" si="11"/>
        <v/>
      </c>
      <c r="J179" s="169" t="str">
        <f>IF(ISERROR(VLOOKUP($A179,parlvotes_lh!$A$11:$ZZ$200,6,FALSE))=TRUE,"",IF(VLOOKUP($A179,parlvotes_lh!$A$11:$ZZ$200,6,FALSE)=0,"",VLOOKUP($A179,parlvotes_lh!$A$11:$ZZ$200,6,FALSE)))</f>
        <v/>
      </c>
      <c r="K179" s="169" t="str">
        <f>IF(ISERROR(VLOOKUP($A179,parlvotes_lh!$A$11:$ZZ$200,26,FALSE))=TRUE,"",IF(VLOOKUP($A179,parlvotes_lh!$A$11:$ZZ$200,26,FALSE)=0,"",VLOOKUP($A179,parlvotes_lh!$A$11:$ZZ$200,26,FALSE)))</f>
        <v/>
      </c>
      <c r="L179" s="169" t="str">
        <f>IF(ISERROR(VLOOKUP($A179,parlvotes_lh!$A$11:$ZZ$200,46,FALSE))=TRUE,"",IF(VLOOKUP($A179,parlvotes_lh!$A$11:$ZZ$200,46,FALSE)=0,"",VLOOKUP($A179,parlvotes_lh!$A$11:$ZZ$200,46,FALSE)))</f>
        <v/>
      </c>
      <c r="M179" s="169" t="str">
        <f>IF(ISERROR(VLOOKUP($A179,parlvotes_lh!$A$11:$ZZ$200,66,FALSE))=TRUE,"",IF(VLOOKUP($A179,parlvotes_lh!$A$11:$ZZ$200,66,FALSE)=0,"",VLOOKUP($A179,parlvotes_lh!$A$11:$ZZ$200,66,FALSE)))</f>
        <v/>
      </c>
      <c r="N179" s="169" t="str">
        <f>IF(ISERROR(VLOOKUP($A179,parlvotes_lh!$A$11:$ZZ$200,86,FALSE))=TRUE,"",IF(VLOOKUP($A179,parlvotes_lh!$A$11:$ZZ$200,86,FALSE)=0,"",VLOOKUP($A179,parlvotes_lh!$A$11:$ZZ$200,86,FALSE)))</f>
        <v/>
      </c>
      <c r="O179" s="169" t="str">
        <f>IF(ISERROR(VLOOKUP($A179,parlvotes_lh!$A$11:$ZZ$200,106,FALSE))=TRUE,"",IF(VLOOKUP($A179,parlvotes_lh!$A$11:$ZZ$200,106,FALSE)=0,"",VLOOKUP($A179,parlvotes_lh!$A$11:$ZZ$200,106,FALSE)))</f>
        <v/>
      </c>
      <c r="P179" s="169" t="str">
        <f>IF(ISERROR(VLOOKUP($A179,parlvotes_lh!$A$11:$ZZ$200,126,FALSE))=TRUE,"",IF(VLOOKUP($A179,parlvotes_lh!$A$11:$ZZ$200,126,FALSE)=0,"",VLOOKUP($A179,parlvotes_lh!$A$11:$ZZ$200,126,FALSE)))</f>
        <v/>
      </c>
      <c r="Q179" s="170" t="str">
        <f>IF(ISERROR(VLOOKUP($A179,parlvotes_lh!$A$11:$ZZ$200,146,FALSE))=TRUE,"",IF(VLOOKUP($A179,parlvotes_lh!$A$11:$ZZ$200,146,FALSE)=0,"",VLOOKUP($A179,parlvotes_lh!$A$11:$ZZ$200,146,FALSE)))</f>
        <v/>
      </c>
      <c r="R179" s="170" t="str">
        <f>IF(ISERROR(VLOOKUP($A179,parlvotes_lh!$A$11:$ZZ$200,166,FALSE))=TRUE,"",IF(VLOOKUP($A179,parlvotes_lh!$A$11:$ZZ$200,166,FALSE)=0,"",VLOOKUP($A179,parlvotes_lh!$A$11:$ZZ$200,166,FALSE)))</f>
        <v/>
      </c>
      <c r="S179" s="170" t="str">
        <f>IF(ISERROR(VLOOKUP($A179,parlvotes_lh!$A$11:$ZZ$200,186,FALSE))=TRUE,"",IF(VLOOKUP($A179,parlvotes_lh!$A$11:$ZZ$200,186,FALSE)=0,"",VLOOKUP($A179,parlvotes_lh!$A$11:$ZZ$200,186,FALSE)))</f>
        <v/>
      </c>
      <c r="T179" s="170" t="str">
        <f>IF(ISERROR(VLOOKUP($A179,parlvotes_lh!$A$11:$ZZ$200,206,FALSE))=TRUE,"",IF(VLOOKUP($A179,parlvotes_lh!$A$11:$ZZ$200,206,FALSE)=0,"",VLOOKUP($A179,parlvotes_lh!$A$11:$ZZ$200,206,FALSE)))</f>
        <v/>
      </c>
      <c r="U179" s="170" t="str">
        <f>IF(ISERROR(VLOOKUP($A179,parlvotes_lh!$A$11:$ZZ$200,226,FALSE))=TRUE,"",IF(VLOOKUP($A179,parlvotes_lh!$A$11:$ZZ$200,226,FALSE)=0,"",VLOOKUP($A179,parlvotes_lh!$A$11:$ZZ$200,226,FALSE)))</f>
        <v/>
      </c>
      <c r="V179" s="170" t="str">
        <f>IF(ISERROR(VLOOKUP($A179,parlvotes_lh!$A$11:$ZZ$200,246,FALSE))=TRUE,"",IF(VLOOKUP($A179,parlvotes_lh!$A$11:$ZZ$200,246,FALSE)=0,"",VLOOKUP($A179,parlvotes_lh!$A$11:$ZZ$200,246,FALSE)))</f>
        <v/>
      </c>
      <c r="W179" s="170" t="str">
        <f>IF(ISERROR(VLOOKUP($A179,parlvotes_lh!$A$11:$ZZ$200,266,FALSE))=TRUE,"",IF(VLOOKUP($A179,parlvotes_lh!$A$11:$ZZ$200,266,FALSE)=0,"",VLOOKUP($A179,parlvotes_lh!$A$11:$ZZ$200,266,FALSE)))</f>
        <v/>
      </c>
      <c r="X179" s="170" t="str">
        <f>IF(ISERROR(VLOOKUP($A179,parlvotes_lh!$A$11:$ZZ$200,286,FALSE))=TRUE,"",IF(VLOOKUP($A179,parlvotes_lh!$A$11:$ZZ$200,286,FALSE)=0,"",VLOOKUP($A179,parlvotes_lh!$A$11:$ZZ$200,286,FALSE)))</f>
        <v/>
      </c>
      <c r="Y179" s="170" t="str">
        <f>IF(ISERROR(VLOOKUP($A179,parlvotes_lh!$A$11:$ZZ$200,306,FALSE))=TRUE,"",IF(VLOOKUP($A179,parlvotes_lh!$A$11:$ZZ$200,306,FALSE)=0,"",VLOOKUP($A179,parlvotes_lh!$A$11:$ZZ$200,306,FALSE)))</f>
        <v/>
      </c>
      <c r="Z179" s="170" t="str">
        <f>IF(ISERROR(VLOOKUP($A179,parlvotes_lh!$A$11:$ZZ$200,326,FALSE))=TRUE,"",IF(VLOOKUP($A179,parlvotes_lh!$A$11:$ZZ$200,326,FALSE)=0,"",VLOOKUP($A179,parlvotes_lh!$A$11:$ZZ$200,326,FALSE)))</f>
        <v/>
      </c>
      <c r="AA179" s="170" t="str">
        <f>IF(ISERROR(VLOOKUP($A179,parlvotes_lh!$A$11:$ZZ$200,346,FALSE))=TRUE,"",IF(VLOOKUP($A179,parlvotes_lh!$A$11:$ZZ$200,346,FALSE)=0,"",VLOOKUP($A179,parlvotes_lh!$A$11:$ZZ$200,346,FALSE)))</f>
        <v/>
      </c>
      <c r="AB179" s="170" t="str">
        <f>IF(ISERROR(VLOOKUP($A179,parlvotes_lh!$A$11:$ZZ$200,366,FALSE))=TRUE,"",IF(VLOOKUP($A179,parlvotes_lh!$A$11:$ZZ$200,366,FALSE)=0,"",VLOOKUP($A179,parlvotes_lh!$A$11:$ZZ$200,366,FALSE)))</f>
        <v/>
      </c>
      <c r="AC179" s="170" t="str">
        <f>IF(ISERROR(VLOOKUP($A179,parlvotes_lh!$A$11:$ZZ$200,386,FALSE))=TRUE,"",IF(VLOOKUP($A179,parlvotes_lh!$A$11:$ZZ$200,386,FALSE)=0,"",VLOOKUP($A179,parlvotes_lh!$A$11:$ZZ$200,386,FALSE)))</f>
        <v/>
      </c>
    </row>
    <row r="180" spans="1:29" ht="13.5" customHeight="1">
      <c r="A180" s="164"/>
      <c r="B180" s="95" t="str">
        <f>IF(A180="","",MID(info_weblinks!$C$3,32,3))</f>
        <v/>
      </c>
      <c r="C180" s="95" t="str">
        <f>IF(info_parties!G180="","",info_parties!G180)</f>
        <v/>
      </c>
      <c r="D180" s="95" t="str">
        <f>IF(info_parties!K180="","",info_parties!K180)</f>
        <v/>
      </c>
      <c r="E180" s="95" t="str">
        <f>IF(info_parties!H180="","",info_parties!H180)</f>
        <v/>
      </c>
      <c r="F180" s="165" t="str">
        <f t="shared" si="8"/>
        <v/>
      </c>
      <c r="G180" s="166" t="str">
        <f t="shared" si="9"/>
        <v/>
      </c>
      <c r="H180" s="167" t="str">
        <f t="shared" si="10"/>
        <v/>
      </c>
      <c r="I180" s="168" t="str">
        <f t="shared" si="11"/>
        <v/>
      </c>
      <c r="J180" s="169" t="str">
        <f>IF(ISERROR(VLOOKUP($A180,parlvotes_lh!$A$11:$ZZ$200,6,FALSE))=TRUE,"",IF(VLOOKUP($A180,parlvotes_lh!$A$11:$ZZ$200,6,FALSE)=0,"",VLOOKUP($A180,parlvotes_lh!$A$11:$ZZ$200,6,FALSE)))</f>
        <v/>
      </c>
      <c r="K180" s="169" t="str">
        <f>IF(ISERROR(VLOOKUP($A180,parlvotes_lh!$A$11:$ZZ$200,26,FALSE))=TRUE,"",IF(VLOOKUP($A180,parlvotes_lh!$A$11:$ZZ$200,26,FALSE)=0,"",VLOOKUP($A180,parlvotes_lh!$A$11:$ZZ$200,26,FALSE)))</f>
        <v/>
      </c>
      <c r="L180" s="169" t="str">
        <f>IF(ISERROR(VLOOKUP($A180,parlvotes_lh!$A$11:$ZZ$200,46,FALSE))=TRUE,"",IF(VLOOKUP($A180,parlvotes_lh!$A$11:$ZZ$200,46,FALSE)=0,"",VLOOKUP($A180,parlvotes_lh!$A$11:$ZZ$200,46,FALSE)))</f>
        <v/>
      </c>
      <c r="M180" s="169" t="str">
        <f>IF(ISERROR(VLOOKUP($A180,parlvotes_lh!$A$11:$ZZ$200,66,FALSE))=TRUE,"",IF(VLOOKUP($A180,parlvotes_lh!$A$11:$ZZ$200,66,FALSE)=0,"",VLOOKUP($A180,parlvotes_lh!$A$11:$ZZ$200,66,FALSE)))</f>
        <v/>
      </c>
      <c r="N180" s="169" t="str">
        <f>IF(ISERROR(VLOOKUP($A180,parlvotes_lh!$A$11:$ZZ$200,86,FALSE))=TRUE,"",IF(VLOOKUP($A180,parlvotes_lh!$A$11:$ZZ$200,86,FALSE)=0,"",VLOOKUP($A180,parlvotes_lh!$A$11:$ZZ$200,86,FALSE)))</f>
        <v/>
      </c>
      <c r="O180" s="169" t="str">
        <f>IF(ISERROR(VLOOKUP($A180,parlvotes_lh!$A$11:$ZZ$200,106,FALSE))=TRUE,"",IF(VLOOKUP($A180,parlvotes_lh!$A$11:$ZZ$200,106,FALSE)=0,"",VLOOKUP($A180,parlvotes_lh!$A$11:$ZZ$200,106,FALSE)))</f>
        <v/>
      </c>
      <c r="P180" s="169" t="str">
        <f>IF(ISERROR(VLOOKUP($A180,parlvotes_lh!$A$11:$ZZ$200,126,FALSE))=TRUE,"",IF(VLOOKUP($A180,parlvotes_lh!$A$11:$ZZ$200,126,FALSE)=0,"",VLOOKUP($A180,parlvotes_lh!$A$11:$ZZ$200,126,FALSE)))</f>
        <v/>
      </c>
      <c r="Q180" s="170" t="str">
        <f>IF(ISERROR(VLOOKUP($A180,parlvotes_lh!$A$11:$ZZ$200,146,FALSE))=TRUE,"",IF(VLOOKUP($A180,parlvotes_lh!$A$11:$ZZ$200,146,FALSE)=0,"",VLOOKUP($A180,parlvotes_lh!$A$11:$ZZ$200,146,FALSE)))</f>
        <v/>
      </c>
      <c r="R180" s="170" t="str">
        <f>IF(ISERROR(VLOOKUP($A180,parlvotes_lh!$A$11:$ZZ$200,166,FALSE))=TRUE,"",IF(VLOOKUP($A180,parlvotes_lh!$A$11:$ZZ$200,166,FALSE)=0,"",VLOOKUP($A180,parlvotes_lh!$A$11:$ZZ$200,166,FALSE)))</f>
        <v/>
      </c>
      <c r="S180" s="170" t="str">
        <f>IF(ISERROR(VLOOKUP($A180,parlvotes_lh!$A$11:$ZZ$200,186,FALSE))=TRUE,"",IF(VLOOKUP($A180,parlvotes_lh!$A$11:$ZZ$200,186,FALSE)=0,"",VLOOKUP($A180,parlvotes_lh!$A$11:$ZZ$200,186,FALSE)))</f>
        <v/>
      </c>
      <c r="T180" s="170" t="str">
        <f>IF(ISERROR(VLOOKUP($A180,parlvotes_lh!$A$11:$ZZ$200,206,FALSE))=TRUE,"",IF(VLOOKUP($A180,parlvotes_lh!$A$11:$ZZ$200,206,FALSE)=0,"",VLOOKUP($A180,parlvotes_lh!$A$11:$ZZ$200,206,FALSE)))</f>
        <v/>
      </c>
      <c r="U180" s="170" t="str">
        <f>IF(ISERROR(VLOOKUP($A180,parlvotes_lh!$A$11:$ZZ$200,226,FALSE))=TRUE,"",IF(VLOOKUP($A180,parlvotes_lh!$A$11:$ZZ$200,226,FALSE)=0,"",VLOOKUP($A180,parlvotes_lh!$A$11:$ZZ$200,226,FALSE)))</f>
        <v/>
      </c>
      <c r="V180" s="170" t="str">
        <f>IF(ISERROR(VLOOKUP($A180,parlvotes_lh!$A$11:$ZZ$200,246,FALSE))=TRUE,"",IF(VLOOKUP($A180,parlvotes_lh!$A$11:$ZZ$200,246,FALSE)=0,"",VLOOKUP($A180,parlvotes_lh!$A$11:$ZZ$200,246,FALSE)))</f>
        <v/>
      </c>
      <c r="W180" s="170" t="str">
        <f>IF(ISERROR(VLOOKUP($A180,parlvotes_lh!$A$11:$ZZ$200,266,FALSE))=TRUE,"",IF(VLOOKUP($A180,parlvotes_lh!$A$11:$ZZ$200,266,FALSE)=0,"",VLOOKUP($A180,parlvotes_lh!$A$11:$ZZ$200,266,FALSE)))</f>
        <v/>
      </c>
      <c r="X180" s="170" t="str">
        <f>IF(ISERROR(VLOOKUP($A180,parlvotes_lh!$A$11:$ZZ$200,286,FALSE))=TRUE,"",IF(VLOOKUP($A180,parlvotes_lh!$A$11:$ZZ$200,286,FALSE)=0,"",VLOOKUP($A180,parlvotes_lh!$A$11:$ZZ$200,286,FALSE)))</f>
        <v/>
      </c>
      <c r="Y180" s="170" t="str">
        <f>IF(ISERROR(VLOOKUP($A180,parlvotes_lh!$A$11:$ZZ$200,306,FALSE))=TRUE,"",IF(VLOOKUP($A180,parlvotes_lh!$A$11:$ZZ$200,306,FALSE)=0,"",VLOOKUP($A180,parlvotes_lh!$A$11:$ZZ$200,306,FALSE)))</f>
        <v/>
      </c>
      <c r="Z180" s="170" t="str">
        <f>IF(ISERROR(VLOOKUP($A180,parlvotes_lh!$A$11:$ZZ$200,326,FALSE))=TRUE,"",IF(VLOOKUP($A180,parlvotes_lh!$A$11:$ZZ$200,326,FALSE)=0,"",VLOOKUP($A180,parlvotes_lh!$A$11:$ZZ$200,326,FALSE)))</f>
        <v/>
      </c>
      <c r="AA180" s="170" t="str">
        <f>IF(ISERROR(VLOOKUP($A180,parlvotes_lh!$A$11:$ZZ$200,346,FALSE))=TRUE,"",IF(VLOOKUP($A180,parlvotes_lh!$A$11:$ZZ$200,346,FALSE)=0,"",VLOOKUP($A180,parlvotes_lh!$A$11:$ZZ$200,346,FALSE)))</f>
        <v/>
      </c>
      <c r="AB180" s="170" t="str">
        <f>IF(ISERROR(VLOOKUP($A180,parlvotes_lh!$A$11:$ZZ$200,366,FALSE))=TRUE,"",IF(VLOOKUP($A180,parlvotes_lh!$A$11:$ZZ$200,366,FALSE)=0,"",VLOOKUP($A180,parlvotes_lh!$A$11:$ZZ$200,366,FALSE)))</f>
        <v/>
      </c>
      <c r="AC180" s="170" t="str">
        <f>IF(ISERROR(VLOOKUP($A180,parlvotes_lh!$A$11:$ZZ$200,386,FALSE))=TRUE,"",IF(VLOOKUP($A180,parlvotes_lh!$A$11:$ZZ$200,386,FALSE)=0,"",VLOOKUP($A180,parlvotes_lh!$A$11:$ZZ$200,386,FALSE)))</f>
        <v/>
      </c>
    </row>
    <row r="181" spans="1:29" ht="13.5" customHeight="1">
      <c r="A181" s="164"/>
      <c r="B181" s="95" t="str">
        <f>IF(A181="","",MID(info_weblinks!$C$3,32,3))</f>
        <v/>
      </c>
      <c r="C181" s="95" t="str">
        <f>IF(info_parties!G181="","",info_parties!G181)</f>
        <v/>
      </c>
      <c r="D181" s="95" t="str">
        <f>IF(info_parties!K181="","",info_parties!K181)</f>
        <v/>
      </c>
      <c r="E181" s="95" t="str">
        <f>IF(info_parties!H181="","",info_parties!H181)</f>
        <v/>
      </c>
      <c r="F181" s="165" t="str">
        <f t="shared" si="8"/>
        <v/>
      </c>
      <c r="G181" s="166" t="str">
        <f t="shared" si="9"/>
        <v/>
      </c>
      <c r="H181" s="167" t="str">
        <f t="shared" si="10"/>
        <v/>
      </c>
      <c r="I181" s="168" t="str">
        <f t="shared" si="11"/>
        <v/>
      </c>
      <c r="J181" s="169" t="str">
        <f>IF(ISERROR(VLOOKUP($A181,parlvotes_lh!$A$11:$ZZ$200,6,FALSE))=TRUE,"",IF(VLOOKUP($A181,parlvotes_lh!$A$11:$ZZ$200,6,FALSE)=0,"",VLOOKUP($A181,parlvotes_lh!$A$11:$ZZ$200,6,FALSE)))</f>
        <v/>
      </c>
      <c r="K181" s="169" t="str">
        <f>IF(ISERROR(VLOOKUP($A181,parlvotes_lh!$A$11:$ZZ$200,26,FALSE))=TRUE,"",IF(VLOOKUP($A181,parlvotes_lh!$A$11:$ZZ$200,26,FALSE)=0,"",VLOOKUP($A181,parlvotes_lh!$A$11:$ZZ$200,26,FALSE)))</f>
        <v/>
      </c>
      <c r="L181" s="169" t="str">
        <f>IF(ISERROR(VLOOKUP($A181,parlvotes_lh!$A$11:$ZZ$200,46,FALSE))=TRUE,"",IF(VLOOKUP($A181,parlvotes_lh!$A$11:$ZZ$200,46,FALSE)=0,"",VLOOKUP($A181,parlvotes_lh!$A$11:$ZZ$200,46,FALSE)))</f>
        <v/>
      </c>
      <c r="M181" s="169" t="str">
        <f>IF(ISERROR(VLOOKUP($A181,parlvotes_lh!$A$11:$ZZ$200,66,FALSE))=TRUE,"",IF(VLOOKUP($A181,parlvotes_lh!$A$11:$ZZ$200,66,FALSE)=0,"",VLOOKUP($A181,parlvotes_lh!$A$11:$ZZ$200,66,FALSE)))</f>
        <v/>
      </c>
      <c r="N181" s="169" t="str">
        <f>IF(ISERROR(VLOOKUP($A181,parlvotes_lh!$A$11:$ZZ$200,86,FALSE))=TRUE,"",IF(VLOOKUP($A181,parlvotes_lh!$A$11:$ZZ$200,86,FALSE)=0,"",VLOOKUP($A181,parlvotes_lh!$A$11:$ZZ$200,86,FALSE)))</f>
        <v/>
      </c>
      <c r="O181" s="169" t="str">
        <f>IF(ISERROR(VLOOKUP($A181,parlvotes_lh!$A$11:$ZZ$200,106,FALSE))=TRUE,"",IF(VLOOKUP($A181,parlvotes_lh!$A$11:$ZZ$200,106,FALSE)=0,"",VLOOKUP($A181,parlvotes_lh!$A$11:$ZZ$200,106,FALSE)))</f>
        <v/>
      </c>
      <c r="P181" s="169" t="str">
        <f>IF(ISERROR(VLOOKUP($A181,parlvotes_lh!$A$11:$ZZ$200,126,FALSE))=TRUE,"",IF(VLOOKUP($A181,parlvotes_lh!$A$11:$ZZ$200,126,FALSE)=0,"",VLOOKUP($A181,parlvotes_lh!$A$11:$ZZ$200,126,FALSE)))</f>
        <v/>
      </c>
      <c r="Q181" s="170" t="str">
        <f>IF(ISERROR(VLOOKUP($A181,parlvotes_lh!$A$11:$ZZ$200,146,FALSE))=TRUE,"",IF(VLOOKUP($A181,parlvotes_lh!$A$11:$ZZ$200,146,FALSE)=0,"",VLOOKUP($A181,parlvotes_lh!$A$11:$ZZ$200,146,FALSE)))</f>
        <v/>
      </c>
      <c r="R181" s="170" t="str">
        <f>IF(ISERROR(VLOOKUP($A181,parlvotes_lh!$A$11:$ZZ$200,166,FALSE))=TRUE,"",IF(VLOOKUP($A181,parlvotes_lh!$A$11:$ZZ$200,166,FALSE)=0,"",VLOOKUP($A181,parlvotes_lh!$A$11:$ZZ$200,166,FALSE)))</f>
        <v/>
      </c>
      <c r="S181" s="170" t="str">
        <f>IF(ISERROR(VLOOKUP($A181,parlvotes_lh!$A$11:$ZZ$200,186,FALSE))=TRUE,"",IF(VLOOKUP($A181,parlvotes_lh!$A$11:$ZZ$200,186,FALSE)=0,"",VLOOKUP($A181,parlvotes_lh!$A$11:$ZZ$200,186,FALSE)))</f>
        <v/>
      </c>
      <c r="T181" s="170" t="str">
        <f>IF(ISERROR(VLOOKUP($A181,parlvotes_lh!$A$11:$ZZ$200,206,FALSE))=TRUE,"",IF(VLOOKUP($A181,parlvotes_lh!$A$11:$ZZ$200,206,FALSE)=0,"",VLOOKUP($A181,parlvotes_lh!$A$11:$ZZ$200,206,FALSE)))</f>
        <v/>
      </c>
      <c r="U181" s="170" t="str">
        <f>IF(ISERROR(VLOOKUP($A181,parlvotes_lh!$A$11:$ZZ$200,226,FALSE))=TRUE,"",IF(VLOOKUP($A181,parlvotes_lh!$A$11:$ZZ$200,226,FALSE)=0,"",VLOOKUP($A181,parlvotes_lh!$A$11:$ZZ$200,226,FALSE)))</f>
        <v/>
      </c>
      <c r="V181" s="170" t="str">
        <f>IF(ISERROR(VLOOKUP($A181,parlvotes_lh!$A$11:$ZZ$200,246,FALSE))=TRUE,"",IF(VLOOKUP($A181,parlvotes_lh!$A$11:$ZZ$200,246,FALSE)=0,"",VLOOKUP($A181,parlvotes_lh!$A$11:$ZZ$200,246,FALSE)))</f>
        <v/>
      </c>
      <c r="W181" s="170" t="str">
        <f>IF(ISERROR(VLOOKUP($A181,parlvotes_lh!$A$11:$ZZ$200,266,FALSE))=TRUE,"",IF(VLOOKUP($A181,parlvotes_lh!$A$11:$ZZ$200,266,FALSE)=0,"",VLOOKUP($A181,parlvotes_lh!$A$11:$ZZ$200,266,FALSE)))</f>
        <v/>
      </c>
      <c r="X181" s="170" t="str">
        <f>IF(ISERROR(VLOOKUP($A181,parlvotes_lh!$A$11:$ZZ$200,286,FALSE))=TRUE,"",IF(VLOOKUP($A181,parlvotes_lh!$A$11:$ZZ$200,286,FALSE)=0,"",VLOOKUP($A181,parlvotes_lh!$A$11:$ZZ$200,286,FALSE)))</f>
        <v/>
      </c>
      <c r="Y181" s="170" t="str">
        <f>IF(ISERROR(VLOOKUP($A181,parlvotes_lh!$A$11:$ZZ$200,306,FALSE))=TRUE,"",IF(VLOOKUP($A181,parlvotes_lh!$A$11:$ZZ$200,306,FALSE)=0,"",VLOOKUP($A181,parlvotes_lh!$A$11:$ZZ$200,306,FALSE)))</f>
        <v/>
      </c>
      <c r="Z181" s="170" t="str">
        <f>IF(ISERROR(VLOOKUP($A181,parlvotes_lh!$A$11:$ZZ$200,326,FALSE))=TRUE,"",IF(VLOOKUP($A181,parlvotes_lh!$A$11:$ZZ$200,326,FALSE)=0,"",VLOOKUP($A181,parlvotes_lh!$A$11:$ZZ$200,326,FALSE)))</f>
        <v/>
      </c>
      <c r="AA181" s="170" t="str">
        <f>IF(ISERROR(VLOOKUP($A181,parlvotes_lh!$A$11:$ZZ$200,346,FALSE))=TRUE,"",IF(VLOOKUP($A181,parlvotes_lh!$A$11:$ZZ$200,346,FALSE)=0,"",VLOOKUP($A181,parlvotes_lh!$A$11:$ZZ$200,346,FALSE)))</f>
        <v/>
      </c>
      <c r="AB181" s="170" t="str">
        <f>IF(ISERROR(VLOOKUP($A181,parlvotes_lh!$A$11:$ZZ$200,366,FALSE))=TRUE,"",IF(VLOOKUP($A181,parlvotes_lh!$A$11:$ZZ$200,366,FALSE)=0,"",VLOOKUP($A181,parlvotes_lh!$A$11:$ZZ$200,366,FALSE)))</f>
        <v/>
      </c>
      <c r="AC181" s="170" t="str">
        <f>IF(ISERROR(VLOOKUP($A181,parlvotes_lh!$A$11:$ZZ$200,386,FALSE))=TRUE,"",IF(VLOOKUP($A181,parlvotes_lh!$A$11:$ZZ$200,386,FALSE)=0,"",VLOOKUP($A181,parlvotes_lh!$A$11:$ZZ$200,386,FALSE)))</f>
        <v/>
      </c>
    </row>
    <row r="182" spans="1:29" ht="13.5" customHeight="1">
      <c r="A182" s="164"/>
      <c r="B182" s="95" t="str">
        <f>IF(A182="","",MID(info_weblinks!$C$3,32,3))</f>
        <v/>
      </c>
      <c r="C182" s="95" t="str">
        <f>IF(info_parties!G182="","",info_parties!G182)</f>
        <v/>
      </c>
      <c r="D182" s="95" t="str">
        <f>IF(info_parties!K182="","",info_parties!K182)</f>
        <v/>
      </c>
      <c r="E182" s="95" t="str">
        <f>IF(info_parties!H182="","",info_parties!H182)</f>
        <v/>
      </c>
      <c r="F182" s="165" t="str">
        <f t="shared" si="8"/>
        <v/>
      </c>
      <c r="G182" s="166" t="str">
        <f t="shared" si="9"/>
        <v/>
      </c>
      <c r="H182" s="167" t="str">
        <f t="shared" si="10"/>
        <v/>
      </c>
      <c r="I182" s="168" t="str">
        <f t="shared" si="11"/>
        <v/>
      </c>
      <c r="J182" s="169" t="str">
        <f>IF(ISERROR(VLOOKUP($A182,parlvotes_lh!$A$11:$ZZ$200,6,FALSE))=TRUE,"",IF(VLOOKUP($A182,parlvotes_lh!$A$11:$ZZ$200,6,FALSE)=0,"",VLOOKUP($A182,parlvotes_lh!$A$11:$ZZ$200,6,FALSE)))</f>
        <v/>
      </c>
      <c r="K182" s="169" t="str">
        <f>IF(ISERROR(VLOOKUP($A182,parlvotes_lh!$A$11:$ZZ$200,26,FALSE))=TRUE,"",IF(VLOOKUP($A182,parlvotes_lh!$A$11:$ZZ$200,26,FALSE)=0,"",VLOOKUP($A182,parlvotes_lh!$A$11:$ZZ$200,26,FALSE)))</f>
        <v/>
      </c>
      <c r="L182" s="169" t="str">
        <f>IF(ISERROR(VLOOKUP($A182,parlvotes_lh!$A$11:$ZZ$200,46,FALSE))=TRUE,"",IF(VLOOKUP($A182,parlvotes_lh!$A$11:$ZZ$200,46,FALSE)=0,"",VLOOKUP($A182,parlvotes_lh!$A$11:$ZZ$200,46,FALSE)))</f>
        <v/>
      </c>
      <c r="M182" s="169" t="str">
        <f>IF(ISERROR(VLOOKUP($A182,parlvotes_lh!$A$11:$ZZ$200,66,FALSE))=TRUE,"",IF(VLOOKUP($A182,parlvotes_lh!$A$11:$ZZ$200,66,FALSE)=0,"",VLOOKUP($A182,parlvotes_lh!$A$11:$ZZ$200,66,FALSE)))</f>
        <v/>
      </c>
      <c r="N182" s="169" t="str">
        <f>IF(ISERROR(VLOOKUP($A182,parlvotes_lh!$A$11:$ZZ$200,86,FALSE))=TRUE,"",IF(VLOOKUP($A182,parlvotes_lh!$A$11:$ZZ$200,86,FALSE)=0,"",VLOOKUP($A182,parlvotes_lh!$A$11:$ZZ$200,86,FALSE)))</f>
        <v/>
      </c>
      <c r="O182" s="169" t="str">
        <f>IF(ISERROR(VLOOKUP($A182,parlvotes_lh!$A$11:$ZZ$200,106,FALSE))=TRUE,"",IF(VLOOKUP($A182,parlvotes_lh!$A$11:$ZZ$200,106,FALSE)=0,"",VLOOKUP($A182,parlvotes_lh!$A$11:$ZZ$200,106,FALSE)))</f>
        <v/>
      </c>
      <c r="P182" s="169" t="str">
        <f>IF(ISERROR(VLOOKUP($A182,parlvotes_lh!$A$11:$ZZ$200,126,FALSE))=TRUE,"",IF(VLOOKUP($A182,parlvotes_lh!$A$11:$ZZ$200,126,FALSE)=0,"",VLOOKUP($A182,parlvotes_lh!$A$11:$ZZ$200,126,FALSE)))</f>
        <v/>
      </c>
      <c r="Q182" s="170" t="str">
        <f>IF(ISERROR(VLOOKUP($A182,parlvotes_lh!$A$11:$ZZ$200,146,FALSE))=TRUE,"",IF(VLOOKUP($A182,parlvotes_lh!$A$11:$ZZ$200,146,FALSE)=0,"",VLOOKUP($A182,parlvotes_lh!$A$11:$ZZ$200,146,FALSE)))</f>
        <v/>
      </c>
      <c r="R182" s="170" t="str">
        <f>IF(ISERROR(VLOOKUP($A182,parlvotes_lh!$A$11:$ZZ$200,166,FALSE))=TRUE,"",IF(VLOOKUP($A182,parlvotes_lh!$A$11:$ZZ$200,166,FALSE)=0,"",VLOOKUP($A182,parlvotes_lh!$A$11:$ZZ$200,166,FALSE)))</f>
        <v/>
      </c>
      <c r="S182" s="170" t="str">
        <f>IF(ISERROR(VLOOKUP($A182,parlvotes_lh!$A$11:$ZZ$200,186,FALSE))=TRUE,"",IF(VLOOKUP($A182,parlvotes_lh!$A$11:$ZZ$200,186,FALSE)=0,"",VLOOKUP($A182,parlvotes_lh!$A$11:$ZZ$200,186,FALSE)))</f>
        <v/>
      </c>
      <c r="T182" s="170" t="str">
        <f>IF(ISERROR(VLOOKUP($A182,parlvotes_lh!$A$11:$ZZ$200,206,FALSE))=TRUE,"",IF(VLOOKUP($A182,parlvotes_lh!$A$11:$ZZ$200,206,FALSE)=0,"",VLOOKUP($A182,parlvotes_lh!$A$11:$ZZ$200,206,FALSE)))</f>
        <v/>
      </c>
      <c r="U182" s="170" t="str">
        <f>IF(ISERROR(VLOOKUP($A182,parlvotes_lh!$A$11:$ZZ$200,226,FALSE))=TRUE,"",IF(VLOOKUP($A182,parlvotes_lh!$A$11:$ZZ$200,226,FALSE)=0,"",VLOOKUP($A182,parlvotes_lh!$A$11:$ZZ$200,226,FALSE)))</f>
        <v/>
      </c>
      <c r="V182" s="170" t="str">
        <f>IF(ISERROR(VLOOKUP($A182,parlvotes_lh!$A$11:$ZZ$200,246,FALSE))=TRUE,"",IF(VLOOKUP($A182,parlvotes_lh!$A$11:$ZZ$200,246,FALSE)=0,"",VLOOKUP($A182,parlvotes_lh!$A$11:$ZZ$200,246,FALSE)))</f>
        <v/>
      </c>
      <c r="W182" s="170" t="str">
        <f>IF(ISERROR(VLOOKUP($A182,parlvotes_lh!$A$11:$ZZ$200,266,FALSE))=TRUE,"",IF(VLOOKUP($A182,parlvotes_lh!$A$11:$ZZ$200,266,FALSE)=0,"",VLOOKUP($A182,parlvotes_lh!$A$11:$ZZ$200,266,FALSE)))</f>
        <v/>
      </c>
      <c r="X182" s="170" t="str">
        <f>IF(ISERROR(VLOOKUP($A182,parlvotes_lh!$A$11:$ZZ$200,286,FALSE))=TRUE,"",IF(VLOOKUP($A182,parlvotes_lh!$A$11:$ZZ$200,286,FALSE)=0,"",VLOOKUP($A182,parlvotes_lh!$A$11:$ZZ$200,286,FALSE)))</f>
        <v/>
      </c>
      <c r="Y182" s="170" t="str">
        <f>IF(ISERROR(VLOOKUP($A182,parlvotes_lh!$A$11:$ZZ$200,306,FALSE))=TRUE,"",IF(VLOOKUP($A182,parlvotes_lh!$A$11:$ZZ$200,306,FALSE)=0,"",VLOOKUP($A182,parlvotes_lh!$A$11:$ZZ$200,306,FALSE)))</f>
        <v/>
      </c>
      <c r="Z182" s="170" t="str">
        <f>IF(ISERROR(VLOOKUP($A182,parlvotes_lh!$A$11:$ZZ$200,326,FALSE))=TRUE,"",IF(VLOOKUP($A182,parlvotes_lh!$A$11:$ZZ$200,326,FALSE)=0,"",VLOOKUP($A182,parlvotes_lh!$A$11:$ZZ$200,326,FALSE)))</f>
        <v/>
      </c>
      <c r="AA182" s="170" t="str">
        <f>IF(ISERROR(VLOOKUP($A182,parlvotes_lh!$A$11:$ZZ$200,346,FALSE))=TRUE,"",IF(VLOOKUP($A182,parlvotes_lh!$A$11:$ZZ$200,346,FALSE)=0,"",VLOOKUP($A182,parlvotes_lh!$A$11:$ZZ$200,346,FALSE)))</f>
        <v/>
      </c>
      <c r="AB182" s="170" t="str">
        <f>IF(ISERROR(VLOOKUP($A182,parlvotes_lh!$A$11:$ZZ$200,366,FALSE))=TRUE,"",IF(VLOOKUP($A182,parlvotes_lh!$A$11:$ZZ$200,366,FALSE)=0,"",VLOOKUP($A182,parlvotes_lh!$A$11:$ZZ$200,366,FALSE)))</f>
        <v/>
      </c>
      <c r="AC182" s="170" t="str">
        <f>IF(ISERROR(VLOOKUP($A182,parlvotes_lh!$A$11:$ZZ$200,386,FALSE))=TRUE,"",IF(VLOOKUP($A182,parlvotes_lh!$A$11:$ZZ$200,386,FALSE)=0,"",VLOOKUP($A182,parlvotes_lh!$A$11:$ZZ$200,386,FALSE)))</f>
        <v/>
      </c>
    </row>
    <row r="183" spans="1:29" ht="13.5" customHeight="1">
      <c r="A183" s="164"/>
      <c r="B183" s="95" t="str">
        <f>IF(A183="","",MID(info_weblinks!$C$3,32,3))</f>
        <v/>
      </c>
      <c r="C183" s="95" t="str">
        <f>IF(info_parties!G183="","",info_parties!G183)</f>
        <v/>
      </c>
      <c r="D183" s="95" t="str">
        <f>IF(info_parties!K183="","",info_parties!K183)</f>
        <v/>
      </c>
      <c r="E183" s="95" t="str">
        <f>IF(info_parties!H183="","",info_parties!H183)</f>
        <v/>
      </c>
      <c r="F183" s="165" t="str">
        <f t="shared" si="8"/>
        <v/>
      </c>
      <c r="G183" s="166" t="str">
        <f t="shared" si="9"/>
        <v/>
      </c>
      <c r="H183" s="167" t="str">
        <f t="shared" si="10"/>
        <v/>
      </c>
      <c r="I183" s="168" t="str">
        <f t="shared" si="11"/>
        <v/>
      </c>
      <c r="J183" s="169" t="str">
        <f>IF(ISERROR(VLOOKUP($A183,parlvotes_lh!$A$11:$ZZ$200,6,FALSE))=TRUE,"",IF(VLOOKUP($A183,parlvotes_lh!$A$11:$ZZ$200,6,FALSE)=0,"",VLOOKUP($A183,parlvotes_lh!$A$11:$ZZ$200,6,FALSE)))</f>
        <v/>
      </c>
      <c r="K183" s="169" t="str">
        <f>IF(ISERROR(VLOOKUP($A183,parlvotes_lh!$A$11:$ZZ$200,26,FALSE))=TRUE,"",IF(VLOOKUP($A183,parlvotes_lh!$A$11:$ZZ$200,26,FALSE)=0,"",VLOOKUP($A183,parlvotes_lh!$A$11:$ZZ$200,26,FALSE)))</f>
        <v/>
      </c>
      <c r="L183" s="169" t="str">
        <f>IF(ISERROR(VLOOKUP($A183,parlvotes_lh!$A$11:$ZZ$200,46,FALSE))=TRUE,"",IF(VLOOKUP($A183,parlvotes_lh!$A$11:$ZZ$200,46,FALSE)=0,"",VLOOKUP($A183,parlvotes_lh!$A$11:$ZZ$200,46,FALSE)))</f>
        <v/>
      </c>
      <c r="M183" s="169" t="str">
        <f>IF(ISERROR(VLOOKUP($A183,parlvotes_lh!$A$11:$ZZ$200,66,FALSE))=TRUE,"",IF(VLOOKUP($A183,parlvotes_lh!$A$11:$ZZ$200,66,FALSE)=0,"",VLOOKUP($A183,parlvotes_lh!$A$11:$ZZ$200,66,FALSE)))</f>
        <v/>
      </c>
      <c r="N183" s="169" t="str">
        <f>IF(ISERROR(VLOOKUP($A183,parlvotes_lh!$A$11:$ZZ$200,86,FALSE))=TRUE,"",IF(VLOOKUP($A183,parlvotes_lh!$A$11:$ZZ$200,86,FALSE)=0,"",VLOOKUP($A183,parlvotes_lh!$A$11:$ZZ$200,86,FALSE)))</f>
        <v/>
      </c>
      <c r="O183" s="169" t="str">
        <f>IF(ISERROR(VLOOKUP($A183,parlvotes_lh!$A$11:$ZZ$200,106,FALSE))=TRUE,"",IF(VLOOKUP($A183,parlvotes_lh!$A$11:$ZZ$200,106,FALSE)=0,"",VLOOKUP($A183,parlvotes_lh!$A$11:$ZZ$200,106,FALSE)))</f>
        <v/>
      </c>
      <c r="P183" s="169" t="str">
        <f>IF(ISERROR(VLOOKUP($A183,parlvotes_lh!$A$11:$ZZ$200,126,FALSE))=TRUE,"",IF(VLOOKUP($A183,parlvotes_lh!$A$11:$ZZ$200,126,FALSE)=0,"",VLOOKUP($A183,parlvotes_lh!$A$11:$ZZ$200,126,FALSE)))</f>
        <v/>
      </c>
      <c r="Q183" s="170" t="str">
        <f>IF(ISERROR(VLOOKUP($A183,parlvotes_lh!$A$11:$ZZ$200,146,FALSE))=TRUE,"",IF(VLOOKUP($A183,parlvotes_lh!$A$11:$ZZ$200,146,FALSE)=0,"",VLOOKUP($A183,parlvotes_lh!$A$11:$ZZ$200,146,FALSE)))</f>
        <v/>
      </c>
      <c r="R183" s="170" t="str">
        <f>IF(ISERROR(VLOOKUP($A183,parlvotes_lh!$A$11:$ZZ$200,166,FALSE))=TRUE,"",IF(VLOOKUP($A183,parlvotes_lh!$A$11:$ZZ$200,166,FALSE)=0,"",VLOOKUP($A183,parlvotes_lh!$A$11:$ZZ$200,166,FALSE)))</f>
        <v/>
      </c>
      <c r="S183" s="170" t="str">
        <f>IF(ISERROR(VLOOKUP($A183,parlvotes_lh!$A$11:$ZZ$200,186,FALSE))=TRUE,"",IF(VLOOKUP($A183,parlvotes_lh!$A$11:$ZZ$200,186,FALSE)=0,"",VLOOKUP($A183,parlvotes_lh!$A$11:$ZZ$200,186,FALSE)))</f>
        <v/>
      </c>
      <c r="T183" s="170" t="str">
        <f>IF(ISERROR(VLOOKUP($A183,parlvotes_lh!$A$11:$ZZ$200,206,FALSE))=TRUE,"",IF(VLOOKUP($A183,parlvotes_lh!$A$11:$ZZ$200,206,FALSE)=0,"",VLOOKUP($A183,parlvotes_lh!$A$11:$ZZ$200,206,FALSE)))</f>
        <v/>
      </c>
      <c r="U183" s="170" t="str">
        <f>IF(ISERROR(VLOOKUP($A183,parlvotes_lh!$A$11:$ZZ$200,226,FALSE))=TRUE,"",IF(VLOOKUP($A183,parlvotes_lh!$A$11:$ZZ$200,226,FALSE)=0,"",VLOOKUP($A183,parlvotes_lh!$A$11:$ZZ$200,226,FALSE)))</f>
        <v/>
      </c>
      <c r="V183" s="170" t="str">
        <f>IF(ISERROR(VLOOKUP($A183,parlvotes_lh!$A$11:$ZZ$200,246,FALSE))=TRUE,"",IF(VLOOKUP($A183,parlvotes_lh!$A$11:$ZZ$200,246,FALSE)=0,"",VLOOKUP($A183,parlvotes_lh!$A$11:$ZZ$200,246,FALSE)))</f>
        <v/>
      </c>
      <c r="W183" s="170" t="str">
        <f>IF(ISERROR(VLOOKUP($A183,parlvotes_lh!$A$11:$ZZ$200,266,FALSE))=TRUE,"",IF(VLOOKUP($A183,parlvotes_lh!$A$11:$ZZ$200,266,FALSE)=0,"",VLOOKUP($A183,parlvotes_lh!$A$11:$ZZ$200,266,FALSE)))</f>
        <v/>
      </c>
      <c r="X183" s="170" t="str">
        <f>IF(ISERROR(VLOOKUP($A183,parlvotes_lh!$A$11:$ZZ$200,286,FALSE))=TRUE,"",IF(VLOOKUP($A183,parlvotes_lh!$A$11:$ZZ$200,286,FALSE)=0,"",VLOOKUP($A183,parlvotes_lh!$A$11:$ZZ$200,286,FALSE)))</f>
        <v/>
      </c>
      <c r="Y183" s="170" t="str">
        <f>IF(ISERROR(VLOOKUP($A183,parlvotes_lh!$A$11:$ZZ$200,306,FALSE))=TRUE,"",IF(VLOOKUP($A183,parlvotes_lh!$A$11:$ZZ$200,306,FALSE)=0,"",VLOOKUP($A183,parlvotes_lh!$A$11:$ZZ$200,306,FALSE)))</f>
        <v/>
      </c>
      <c r="Z183" s="170" t="str">
        <f>IF(ISERROR(VLOOKUP($A183,parlvotes_lh!$A$11:$ZZ$200,326,FALSE))=TRUE,"",IF(VLOOKUP($A183,parlvotes_lh!$A$11:$ZZ$200,326,FALSE)=0,"",VLOOKUP($A183,parlvotes_lh!$A$11:$ZZ$200,326,FALSE)))</f>
        <v/>
      </c>
      <c r="AA183" s="170" t="str">
        <f>IF(ISERROR(VLOOKUP($A183,parlvotes_lh!$A$11:$ZZ$200,346,FALSE))=TRUE,"",IF(VLOOKUP($A183,parlvotes_lh!$A$11:$ZZ$200,346,FALSE)=0,"",VLOOKUP($A183,parlvotes_lh!$A$11:$ZZ$200,346,FALSE)))</f>
        <v/>
      </c>
      <c r="AB183" s="170" t="str">
        <f>IF(ISERROR(VLOOKUP($A183,parlvotes_lh!$A$11:$ZZ$200,366,FALSE))=TRUE,"",IF(VLOOKUP($A183,parlvotes_lh!$A$11:$ZZ$200,366,FALSE)=0,"",VLOOKUP($A183,parlvotes_lh!$A$11:$ZZ$200,366,FALSE)))</f>
        <v/>
      </c>
      <c r="AC183" s="170" t="str">
        <f>IF(ISERROR(VLOOKUP($A183,parlvotes_lh!$A$11:$ZZ$200,386,FALSE))=TRUE,"",IF(VLOOKUP($A183,parlvotes_lh!$A$11:$ZZ$200,386,FALSE)=0,"",VLOOKUP($A183,parlvotes_lh!$A$11:$ZZ$200,386,FALSE)))</f>
        <v/>
      </c>
    </row>
    <row r="184" spans="1:29" ht="13.5" customHeight="1">
      <c r="A184" s="164"/>
      <c r="B184" s="95" t="str">
        <f>IF(A184="","",MID(info_weblinks!$C$3,32,3))</f>
        <v/>
      </c>
      <c r="C184" s="95" t="str">
        <f>IF(info_parties!G184="","",info_parties!G184)</f>
        <v/>
      </c>
      <c r="D184" s="95" t="str">
        <f>IF(info_parties!K184="","",info_parties!K184)</f>
        <v/>
      </c>
      <c r="E184" s="95" t="str">
        <f>IF(info_parties!H184="","",info_parties!H184)</f>
        <v/>
      </c>
      <c r="F184" s="165" t="str">
        <f t="shared" si="8"/>
        <v/>
      </c>
      <c r="G184" s="166" t="str">
        <f t="shared" si="9"/>
        <v/>
      </c>
      <c r="H184" s="167" t="str">
        <f t="shared" si="10"/>
        <v/>
      </c>
      <c r="I184" s="168" t="str">
        <f t="shared" si="11"/>
        <v/>
      </c>
      <c r="J184" s="169" t="str">
        <f>IF(ISERROR(VLOOKUP($A184,parlvotes_lh!$A$11:$ZZ$200,6,FALSE))=TRUE,"",IF(VLOOKUP($A184,parlvotes_lh!$A$11:$ZZ$200,6,FALSE)=0,"",VLOOKUP($A184,parlvotes_lh!$A$11:$ZZ$200,6,FALSE)))</f>
        <v/>
      </c>
      <c r="K184" s="169" t="str">
        <f>IF(ISERROR(VLOOKUP($A184,parlvotes_lh!$A$11:$ZZ$200,26,FALSE))=TRUE,"",IF(VLOOKUP($A184,parlvotes_lh!$A$11:$ZZ$200,26,FALSE)=0,"",VLOOKUP($A184,parlvotes_lh!$A$11:$ZZ$200,26,FALSE)))</f>
        <v/>
      </c>
      <c r="L184" s="169" t="str">
        <f>IF(ISERROR(VLOOKUP($A184,parlvotes_lh!$A$11:$ZZ$200,46,FALSE))=TRUE,"",IF(VLOOKUP($A184,parlvotes_lh!$A$11:$ZZ$200,46,FALSE)=0,"",VLOOKUP($A184,parlvotes_lh!$A$11:$ZZ$200,46,FALSE)))</f>
        <v/>
      </c>
      <c r="M184" s="169" t="str">
        <f>IF(ISERROR(VLOOKUP($A184,parlvotes_lh!$A$11:$ZZ$200,66,FALSE))=TRUE,"",IF(VLOOKUP($A184,parlvotes_lh!$A$11:$ZZ$200,66,FALSE)=0,"",VLOOKUP($A184,parlvotes_lh!$A$11:$ZZ$200,66,FALSE)))</f>
        <v/>
      </c>
      <c r="N184" s="169" t="str">
        <f>IF(ISERROR(VLOOKUP($A184,parlvotes_lh!$A$11:$ZZ$200,86,FALSE))=TRUE,"",IF(VLOOKUP($A184,parlvotes_lh!$A$11:$ZZ$200,86,FALSE)=0,"",VLOOKUP($A184,parlvotes_lh!$A$11:$ZZ$200,86,FALSE)))</f>
        <v/>
      </c>
      <c r="O184" s="169" t="str">
        <f>IF(ISERROR(VLOOKUP($A184,parlvotes_lh!$A$11:$ZZ$200,106,FALSE))=TRUE,"",IF(VLOOKUP($A184,parlvotes_lh!$A$11:$ZZ$200,106,FALSE)=0,"",VLOOKUP($A184,parlvotes_lh!$A$11:$ZZ$200,106,FALSE)))</f>
        <v/>
      </c>
      <c r="P184" s="169" t="str">
        <f>IF(ISERROR(VLOOKUP($A184,parlvotes_lh!$A$11:$ZZ$200,126,FALSE))=TRUE,"",IF(VLOOKUP($A184,parlvotes_lh!$A$11:$ZZ$200,126,FALSE)=0,"",VLOOKUP($A184,parlvotes_lh!$A$11:$ZZ$200,126,FALSE)))</f>
        <v/>
      </c>
      <c r="Q184" s="170" t="str">
        <f>IF(ISERROR(VLOOKUP($A184,parlvotes_lh!$A$11:$ZZ$200,146,FALSE))=TRUE,"",IF(VLOOKUP($A184,parlvotes_lh!$A$11:$ZZ$200,146,FALSE)=0,"",VLOOKUP($A184,parlvotes_lh!$A$11:$ZZ$200,146,FALSE)))</f>
        <v/>
      </c>
      <c r="R184" s="170" t="str">
        <f>IF(ISERROR(VLOOKUP($A184,parlvotes_lh!$A$11:$ZZ$200,166,FALSE))=TRUE,"",IF(VLOOKUP($A184,parlvotes_lh!$A$11:$ZZ$200,166,FALSE)=0,"",VLOOKUP($A184,parlvotes_lh!$A$11:$ZZ$200,166,FALSE)))</f>
        <v/>
      </c>
      <c r="S184" s="170" t="str">
        <f>IF(ISERROR(VLOOKUP($A184,parlvotes_lh!$A$11:$ZZ$200,186,FALSE))=TRUE,"",IF(VLOOKUP($A184,parlvotes_lh!$A$11:$ZZ$200,186,FALSE)=0,"",VLOOKUP($A184,parlvotes_lh!$A$11:$ZZ$200,186,FALSE)))</f>
        <v/>
      </c>
      <c r="T184" s="170" t="str">
        <f>IF(ISERROR(VLOOKUP($A184,parlvotes_lh!$A$11:$ZZ$200,206,FALSE))=TRUE,"",IF(VLOOKUP($A184,parlvotes_lh!$A$11:$ZZ$200,206,FALSE)=0,"",VLOOKUP($A184,parlvotes_lh!$A$11:$ZZ$200,206,FALSE)))</f>
        <v/>
      </c>
      <c r="U184" s="170" t="str">
        <f>IF(ISERROR(VLOOKUP($A184,parlvotes_lh!$A$11:$ZZ$200,226,FALSE))=TRUE,"",IF(VLOOKUP($A184,parlvotes_lh!$A$11:$ZZ$200,226,FALSE)=0,"",VLOOKUP($A184,parlvotes_lh!$A$11:$ZZ$200,226,FALSE)))</f>
        <v/>
      </c>
      <c r="V184" s="170" t="str">
        <f>IF(ISERROR(VLOOKUP($A184,parlvotes_lh!$A$11:$ZZ$200,246,FALSE))=TRUE,"",IF(VLOOKUP($A184,parlvotes_lh!$A$11:$ZZ$200,246,FALSE)=0,"",VLOOKUP($A184,parlvotes_lh!$A$11:$ZZ$200,246,FALSE)))</f>
        <v/>
      </c>
      <c r="W184" s="170" t="str">
        <f>IF(ISERROR(VLOOKUP($A184,parlvotes_lh!$A$11:$ZZ$200,266,FALSE))=TRUE,"",IF(VLOOKUP($A184,parlvotes_lh!$A$11:$ZZ$200,266,FALSE)=0,"",VLOOKUP($A184,parlvotes_lh!$A$11:$ZZ$200,266,FALSE)))</f>
        <v/>
      </c>
      <c r="X184" s="170" t="str">
        <f>IF(ISERROR(VLOOKUP($A184,parlvotes_lh!$A$11:$ZZ$200,286,FALSE))=TRUE,"",IF(VLOOKUP($A184,parlvotes_lh!$A$11:$ZZ$200,286,FALSE)=0,"",VLOOKUP($A184,parlvotes_lh!$A$11:$ZZ$200,286,FALSE)))</f>
        <v/>
      </c>
      <c r="Y184" s="170" t="str">
        <f>IF(ISERROR(VLOOKUP($A184,parlvotes_lh!$A$11:$ZZ$200,306,FALSE))=TRUE,"",IF(VLOOKUP($A184,parlvotes_lh!$A$11:$ZZ$200,306,FALSE)=0,"",VLOOKUP($A184,parlvotes_lh!$A$11:$ZZ$200,306,FALSE)))</f>
        <v/>
      </c>
      <c r="Z184" s="170" t="str">
        <f>IF(ISERROR(VLOOKUP($A184,parlvotes_lh!$A$11:$ZZ$200,326,FALSE))=TRUE,"",IF(VLOOKUP($A184,parlvotes_lh!$A$11:$ZZ$200,326,FALSE)=0,"",VLOOKUP($A184,parlvotes_lh!$A$11:$ZZ$200,326,FALSE)))</f>
        <v/>
      </c>
      <c r="AA184" s="170" t="str">
        <f>IF(ISERROR(VLOOKUP($A184,parlvotes_lh!$A$11:$ZZ$200,346,FALSE))=TRUE,"",IF(VLOOKUP($A184,parlvotes_lh!$A$11:$ZZ$200,346,FALSE)=0,"",VLOOKUP($A184,parlvotes_lh!$A$11:$ZZ$200,346,FALSE)))</f>
        <v/>
      </c>
      <c r="AB184" s="170" t="str">
        <f>IF(ISERROR(VLOOKUP($A184,parlvotes_lh!$A$11:$ZZ$200,366,FALSE))=TRUE,"",IF(VLOOKUP($A184,parlvotes_lh!$A$11:$ZZ$200,366,FALSE)=0,"",VLOOKUP($A184,parlvotes_lh!$A$11:$ZZ$200,366,FALSE)))</f>
        <v/>
      </c>
      <c r="AC184" s="170" t="str">
        <f>IF(ISERROR(VLOOKUP($A184,parlvotes_lh!$A$11:$ZZ$200,386,FALSE))=TRUE,"",IF(VLOOKUP($A184,parlvotes_lh!$A$11:$ZZ$200,386,FALSE)=0,"",VLOOKUP($A184,parlvotes_lh!$A$11:$ZZ$200,386,FALSE)))</f>
        <v/>
      </c>
    </row>
    <row r="185" spans="1:29" ht="13.5" customHeight="1">
      <c r="A185" s="164"/>
      <c r="B185" s="95" t="str">
        <f>IF(A185="","",MID(info_weblinks!$C$3,32,3))</f>
        <v/>
      </c>
      <c r="C185" s="95" t="str">
        <f>IF(info_parties!G185="","",info_parties!G185)</f>
        <v/>
      </c>
      <c r="D185" s="95" t="str">
        <f>IF(info_parties!K185="","",info_parties!K185)</f>
        <v/>
      </c>
      <c r="E185" s="95" t="str">
        <f>IF(info_parties!H185="","",info_parties!H185)</f>
        <v/>
      </c>
      <c r="F185" s="165" t="str">
        <f t="shared" si="8"/>
        <v/>
      </c>
      <c r="G185" s="166" t="str">
        <f t="shared" si="9"/>
        <v/>
      </c>
      <c r="H185" s="167" t="str">
        <f t="shared" si="10"/>
        <v/>
      </c>
      <c r="I185" s="168" t="str">
        <f t="shared" si="11"/>
        <v/>
      </c>
      <c r="J185" s="169" t="str">
        <f>IF(ISERROR(VLOOKUP($A185,parlvotes_lh!$A$11:$ZZ$200,6,FALSE))=TRUE,"",IF(VLOOKUP($A185,parlvotes_lh!$A$11:$ZZ$200,6,FALSE)=0,"",VLOOKUP($A185,parlvotes_lh!$A$11:$ZZ$200,6,FALSE)))</f>
        <v/>
      </c>
      <c r="K185" s="169" t="str">
        <f>IF(ISERROR(VLOOKUP($A185,parlvotes_lh!$A$11:$ZZ$200,26,FALSE))=TRUE,"",IF(VLOOKUP($A185,parlvotes_lh!$A$11:$ZZ$200,26,FALSE)=0,"",VLOOKUP($A185,parlvotes_lh!$A$11:$ZZ$200,26,FALSE)))</f>
        <v/>
      </c>
      <c r="L185" s="169" t="str">
        <f>IF(ISERROR(VLOOKUP($A185,parlvotes_lh!$A$11:$ZZ$200,46,FALSE))=TRUE,"",IF(VLOOKUP($A185,parlvotes_lh!$A$11:$ZZ$200,46,FALSE)=0,"",VLOOKUP($A185,parlvotes_lh!$A$11:$ZZ$200,46,FALSE)))</f>
        <v/>
      </c>
      <c r="M185" s="169" t="str">
        <f>IF(ISERROR(VLOOKUP($A185,parlvotes_lh!$A$11:$ZZ$200,66,FALSE))=TRUE,"",IF(VLOOKUP($A185,parlvotes_lh!$A$11:$ZZ$200,66,FALSE)=0,"",VLOOKUP($A185,parlvotes_lh!$A$11:$ZZ$200,66,FALSE)))</f>
        <v/>
      </c>
      <c r="N185" s="169" t="str">
        <f>IF(ISERROR(VLOOKUP($A185,parlvotes_lh!$A$11:$ZZ$200,86,FALSE))=TRUE,"",IF(VLOOKUP($A185,parlvotes_lh!$A$11:$ZZ$200,86,FALSE)=0,"",VLOOKUP($A185,parlvotes_lh!$A$11:$ZZ$200,86,FALSE)))</f>
        <v/>
      </c>
      <c r="O185" s="169" t="str">
        <f>IF(ISERROR(VLOOKUP($A185,parlvotes_lh!$A$11:$ZZ$200,106,FALSE))=TRUE,"",IF(VLOOKUP($A185,parlvotes_lh!$A$11:$ZZ$200,106,FALSE)=0,"",VLOOKUP($A185,parlvotes_lh!$A$11:$ZZ$200,106,FALSE)))</f>
        <v/>
      </c>
      <c r="P185" s="169" t="str">
        <f>IF(ISERROR(VLOOKUP($A185,parlvotes_lh!$A$11:$ZZ$200,126,FALSE))=TRUE,"",IF(VLOOKUP($A185,parlvotes_lh!$A$11:$ZZ$200,126,FALSE)=0,"",VLOOKUP($A185,parlvotes_lh!$A$11:$ZZ$200,126,FALSE)))</f>
        <v/>
      </c>
      <c r="Q185" s="170" t="str">
        <f>IF(ISERROR(VLOOKUP($A185,parlvotes_lh!$A$11:$ZZ$200,146,FALSE))=TRUE,"",IF(VLOOKUP($A185,parlvotes_lh!$A$11:$ZZ$200,146,FALSE)=0,"",VLOOKUP($A185,parlvotes_lh!$A$11:$ZZ$200,146,FALSE)))</f>
        <v/>
      </c>
      <c r="R185" s="170" t="str">
        <f>IF(ISERROR(VLOOKUP($A185,parlvotes_lh!$A$11:$ZZ$200,166,FALSE))=TRUE,"",IF(VLOOKUP($A185,parlvotes_lh!$A$11:$ZZ$200,166,FALSE)=0,"",VLOOKUP($A185,parlvotes_lh!$A$11:$ZZ$200,166,FALSE)))</f>
        <v/>
      </c>
      <c r="S185" s="170" t="str">
        <f>IF(ISERROR(VLOOKUP($A185,parlvotes_lh!$A$11:$ZZ$200,186,FALSE))=TRUE,"",IF(VLOOKUP($A185,parlvotes_lh!$A$11:$ZZ$200,186,FALSE)=0,"",VLOOKUP($A185,parlvotes_lh!$A$11:$ZZ$200,186,FALSE)))</f>
        <v/>
      </c>
      <c r="T185" s="170" t="str">
        <f>IF(ISERROR(VLOOKUP($A185,parlvotes_lh!$A$11:$ZZ$200,206,FALSE))=TRUE,"",IF(VLOOKUP($A185,parlvotes_lh!$A$11:$ZZ$200,206,FALSE)=0,"",VLOOKUP($A185,parlvotes_lh!$A$11:$ZZ$200,206,FALSE)))</f>
        <v/>
      </c>
      <c r="U185" s="170" t="str">
        <f>IF(ISERROR(VLOOKUP($A185,parlvotes_lh!$A$11:$ZZ$200,226,FALSE))=TRUE,"",IF(VLOOKUP($A185,parlvotes_lh!$A$11:$ZZ$200,226,FALSE)=0,"",VLOOKUP($A185,parlvotes_lh!$A$11:$ZZ$200,226,FALSE)))</f>
        <v/>
      </c>
      <c r="V185" s="170" t="str">
        <f>IF(ISERROR(VLOOKUP($A185,parlvotes_lh!$A$11:$ZZ$200,246,FALSE))=TRUE,"",IF(VLOOKUP($A185,parlvotes_lh!$A$11:$ZZ$200,246,FALSE)=0,"",VLOOKUP($A185,parlvotes_lh!$A$11:$ZZ$200,246,FALSE)))</f>
        <v/>
      </c>
      <c r="W185" s="170" t="str">
        <f>IF(ISERROR(VLOOKUP($A185,parlvotes_lh!$A$11:$ZZ$200,266,FALSE))=TRUE,"",IF(VLOOKUP($A185,parlvotes_lh!$A$11:$ZZ$200,266,FALSE)=0,"",VLOOKUP($A185,parlvotes_lh!$A$11:$ZZ$200,266,FALSE)))</f>
        <v/>
      </c>
      <c r="X185" s="170" t="str">
        <f>IF(ISERROR(VLOOKUP($A185,parlvotes_lh!$A$11:$ZZ$200,286,FALSE))=TRUE,"",IF(VLOOKUP($A185,parlvotes_lh!$A$11:$ZZ$200,286,FALSE)=0,"",VLOOKUP($A185,parlvotes_lh!$A$11:$ZZ$200,286,FALSE)))</f>
        <v/>
      </c>
      <c r="Y185" s="170" t="str">
        <f>IF(ISERROR(VLOOKUP($A185,parlvotes_lh!$A$11:$ZZ$200,306,FALSE))=TRUE,"",IF(VLOOKUP($A185,parlvotes_lh!$A$11:$ZZ$200,306,FALSE)=0,"",VLOOKUP($A185,parlvotes_lh!$A$11:$ZZ$200,306,FALSE)))</f>
        <v/>
      </c>
      <c r="Z185" s="170" t="str">
        <f>IF(ISERROR(VLOOKUP($A185,parlvotes_lh!$A$11:$ZZ$200,326,FALSE))=TRUE,"",IF(VLOOKUP($A185,parlvotes_lh!$A$11:$ZZ$200,326,FALSE)=0,"",VLOOKUP($A185,parlvotes_lh!$A$11:$ZZ$200,326,FALSE)))</f>
        <v/>
      </c>
      <c r="AA185" s="170" t="str">
        <f>IF(ISERROR(VLOOKUP($A185,parlvotes_lh!$A$11:$ZZ$200,346,FALSE))=TRUE,"",IF(VLOOKUP($A185,parlvotes_lh!$A$11:$ZZ$200,346,FALSE)=0,"",VLOOKUP($A185,parlvotes_lh!$A$11:$ZZ$200,346,FALSE)))</f>
        <v/>
      </c>
      <c r="AB185" s="170" t="str">
        <f>IF(ISERROR(VLOOKUP($A185,parlvotes_lh!$A$11:$ZZ$200,366,FALSE))=TRUE,"",IF(VLOOKUP($A185,parlvotes_lh!$A$11:$ZZ$200,366,FALSE)=0,"",VLOOKUP($A185,parlvotes_lh!$A$11:$ZZ$200,366,FALSE)))</f>
        <v/>
      </c>
      <c r="AC185" s="170" t="str">
        <f>IF(ISERROR(VLOOKUP($A185,parlvotes_lh!$A$11:$ZZ$200,386,FALSE))=TRUE,"",IF(VLOOKUP($A185,parlvotes_lh!$A$11:$ZZ$200,386,FALSE)=0,"",VLOOKUP($A185,parlvotes_lh!$A$11:$ZZ$200,386,FALSE)))</f>
        <v/>
      </c>
    </row>
    <row r="186" spans="1:29" ht="13.5" customHeight="1">
      <c r="A186" s="164"/>
      <c r="B186" s="95" t="str">
        <f>IF(A186="","",MID(info_weblinks!$C$3,32,3))</f>
        <v/>
      </c>
      <c r="C186" s="95" t="str">
        <f>IF(info_parties!G186="","",info_parties!G186)</f>
        <v/>
      </c>
      <c r="D186" s="95" t="str">
        <f>IF(info_parties!K186="","",info_parties!K186)</f>
        <v/>
      </c>
      <c r="E186" s="95" t="str">
        <f>IF(info_parties!H186="","",info_parties!H186)</f>
        <v/>
      </c>
      <c r="F186" s="165" t="str">
        <f t="shared" si="8"/>
        <v/>
      </c>
      <c r="G186" s="166" t="str">
        <f t="shared" si="9"/>
        <v/>
      </c>
      <c r="H186" s="167" t="str">
        <f t="shared" si="10"/>
        <v/>
      </c>
      <c r="I186" s="168" t="str">
        <f t="shared" si="11"/>
        <v/>
      </c>
      <c r="J186" s="169" t="str">
        <f>IF(ISERROR(VLOOKUP($A186,parlvotes_lh!$A$11:$ZZ$200,6,FALSE))=TRUE,"",IF(VLOOKUP($A186,parlvotes_lh!$A$11:$ZZ$200,6,FALSE)=0,"",VLOOKUP($A186,parlvotes_lh!$A$11:$ZZ$200,6,FALSE)))</f>
        <v/>
      </c>
      <c r="K186" s="169" t="str">
        <f>IF(ISERROR(VLOOKUP($A186,parlvotes_lh!$A$11:$ZZ$200,26,FALSE))=TRUE,"",IF(VLOOKUP($A186,parlvotes_lh!$A$11:$ZZ$200,26,FALSE)=0,"",VLOOKUP($A186,parlvotes_lh!$A$11:$ZZ$200,26,FALSE)))</f>
        <v/>
      </c>
      <c r="L186" s="169" t="str">
        <f>IF(ISERROR(VLOOKUP($A186,parlvotes_lh!$A$11:$ZZ$200,46,FALSE))=TRUE,"",IF(VLOOKUP($A186,parlvotes_lh!$A$11:$ZZ$200,46,FALSE)=0,"",VLOOKUP($A186,parlvotes_lh!$A$11:$ZZ$200,46,FALSE)))</f>
        <v/>
      </c>
      <c r="M186" s="169" t="str">
        <f>IF(ISERROR(VLOOKUP($A186,parlvotes_lh!$A$11:$ZZ$200,66,FALSE))=TRUE,"",IF(VLOOKUP($A186,parlvotes_lh!$A$11:$ZZ$200,66,FALSE)=0,"",VLOOKUP($A186,parlvotes_lh!$A$11:$ZZ$200,66,FALSE)))</f>
        <v/>
      </c>
      <c r="N186" s="169" t="str">
        <f>IF(ISERROR(VLOOKUP($A186,parlvotes_lh!$A$11:$ZZ$200,86,FALSE))=TRUE,"",IF(VLOOKUP($A186,parlvotes_lh!$A$11:$ZZ$200,86,FALSE)=0,"",VLOOKUP($A186,parlvotes_lh!$A$11:$ZZ$200,86,FALSE)))</f>
        <v/>
      </c>
      <c r="O186" s="169" t="str">
        <f>IF(ISERROR(VLOOKUP($A186,parlvotes_lh!$A$11:$ZZ$200,106,FALSE))=TRUE,"",IF(VLOOKUP($A186,parlvotes_lh!$A$11:$ZZ$200,106,FALSE)=0,"",VLOOKUP($A186,parlvotes_lh!$A$11:$ZZ$200,106,FALSE)))</f>
        <v/>
      </c>
      <c r="P186" s="169" t="str">
        <f>IF(ISERROR(VLOOKUP($A186,parlvotes_lh!$A$11:$ZZ$200,126,FALSE))=TRUE,"",IF(VLOOKUP($A186,parlvotes_lh!$A$11:$ZZ$200,126,FALSE)=0,"",VLOOKUP($A186,parlvotes_lh!$A$11:$ZZ$200,126,FALSE)))</f>
        <v/>
      </c>
      <c r="Q186" s="170" t="str">
        <f>IF(ISERROR(VLOOKUP($A186,parlvotes_lh!$A$11:$ZZ$200,146,FALSE))=TRUE,"",IF(VLOOKUP($A186,parlvotes_lh!$A$11:$ZZ$200,146,FALSE)=0,"",VLOOKUP($A186,parlvotes_lh!$A$11:$ZZ$200,146,FALSE)))</f>
        <v/>
      </c>
      <c r="R186" s="170" t="str">
        <f>IF(ISERROR(VLOOKUP($A186,parlvotes_lh!$A$11:$ZZ$200,166,FALSE))=TRUE,"",IF(VLOOKUP($A186,parlvotes_lh!$A$11:$ZZ$200,166,FALSE)=0,"",VLOOKUP($A186,parlvotes_lh!$A$11:$ZZ$200,166,FALSE)))</f>
        <v/>
      </c>
      <c r="S186" s="170" t="str">
        <f>IF(ISERROR(VLOOKUP($A186,parlvotes_lh!$A$11:$ZZ$200,186,FALSE))=TRUE,"",IF(VLOOKUP($A186,parlvotes_lh!$A$11:$ZZ$200,186,FALSE)=0,"",VLOOKUP($A186,parlvotes_lh!$A$11:$ZZ$200,186,FALSE)))</f>
        <v/>
      </c>
      <c r="T186" s="170" t="str">
        <f>IF(ISERROR(VLOOKUP($A186,parlvotes_lh!$A$11:$ZZ$200,206,FALSE))=TRUE,"",IF(VLOOKUP($A186,parlvotes_lh!$A$11:$ZZ$200,206,FALSE)=0,"",VLOOKUP($A186,parlvotes_lh!$A$11:$ZZ$200,206,FALSE)))</f>
        <v/>
      </c>
      <c r="U186" s="170" t="str">
        <f>IF(ISERROR(VLOOKUP($A186,parlvotes_lh!$A$11:$ZZ$200,226,FALSE))=TRUE,"",IF(VLOOKUP($A186,parlvotes_lh!$A$11:$ZZ$200,226,FALSE)=0,"",VLOOKUP($A186,parlvotes_lh!$A$11:$ZZ$200,226,FALSE)))</f>
        <v/>
      </c>
      <c r="V186" s="170" t="str">
        <f>IF(ISERROR(VLOOKUP($A186,parlvotes_lh!$A$11:$ZZ$200,246,FALSE))=TRUE,"",IF(VLOOKUP($A186,parlvotes_lh!$A$11:$ZZ$200,246,FALSE)=0,"",VLOOKUP($A186,parlvotes_lh!$A$11:$ZZ$200,246,FALSE)))</f>
        <v/>
      </c>
      <c r="W186" s="170" t="str">
        <f>IF(ISERROR(VLOOKUP($A186,parlvotes_lh!$A$11:$ZZ$200,266,FALSE))=TRUE,"",IF(VLOOKUP($A186,parlvotes_lh!$A$11:$ZZ$200,266,FALSE)=0,"",VLOOKUP($A186,parlvotes_lh!$A$11:$ZZ$200,266,FALSE)))</f>
        <v/>
      </c>
      <c r="X186" s="170" t="str">
        <f>IF(ISERROR(VLOOKUP($A186,parlvotes_lh!$A$11:$ZZ$200,286,FALSE))=TRUE,"",IF(VLOOKUP($A186,parlvotes_lh!$A$11:$ZZ$200,286,FALSE)=0,"",VLOOKUP($A186,parlvotes_lh!$A$11:$ZZ$200,286,FALSE)))</f>
        <v/>
      </c>
      <c r="Y186" s="170" t="str">
        <f>IF(ISERROR(VLOOKUP($A186,parlvotes_lh!$A$11:$ZZ$200,306,FALSE))=TRUE,"",IF(VLOOKUP($A186,parlvotes_lh!$A$11:$ZZ$200,306,FALSE)=0,"",VLOOKUP($A186,parlvotes_lh!$A$11:$ZZ$200,306,FALSE)))</f>
        <v/>
      </c>
      <c r="Z186" s="170" t="str">
        <f>IF(ISERROR(VLOOKUP($A186,parlvotes_lh!$A$11:$ZZ$200,326,FALSE))=TRUE,"",IF(VLOOKUP($A186,parlvotes_lh!$A$11:$ZZ$200,326,FALSE)=0,"",VLOOKUP($A186,parlvotes_lh!$A$11:$ZZ$200,326,FALSE)))</f>
        <v/>
      </c>
      <c r="AA186" s="170" t="str">
        <f>IF(ISERROR(VLOOKUP($A186,parlvotes_lh!$A$11:$ZZ$200,346,FALSE))=TRUE,"",IF(VLOOKUP($A186,parlvotes_lh!$A$11:$ZZ$200,346,FALSE)=0,"",VLOOKUP($A186,parlvotes_lh!$A$11:$ZZ$200,346,FALSE)))</f>
        <v/>
      </c>
      <c r="AB186" s="170" t="str">
        <f>IF(ISERROR(VLOOKUP($A186,parlvotes_lh!$A$11:$ZZ$200,366,FALSE))=TRUE,"",IF(VLOOKUP($A186,parlvotes_lh!$A$11:$ZZ$200,366,FALSE)=0,"",VLOOKUP($A186,parlvotes_lh!$A$11:$ZZ$200,366,FALSE)))</f>
        <v/>
      </c>
      <c r="AC186" s="170" t="str">
        <f>IF(ISERROR(VLOOKUP($A186,parlvotes_lh!$A$11:$ZZ$200,386,FALSE))=TRUE,"",IF(VLOOKUP($A186,parlvotes_lh!$A$11:$ZZ$200,386,FALSE)=0,"",VLOOKUP($A186,parlvotes_lh!$A$11:$ZZ$200,386,FALSE)))</f>
        <v/>
      </c>
    </row>
    <row r="187" spans="1:29" ht="13.5" customHeight="1">
      <c r="A187" s="164"/>
      <c r="B187" s="95" t="str">
        <f>IF(A187="","",MID(info_weblinks!$C$3,32,3))</f>
        <v/>
      </c>
      <c r="C187" s="95" t="str">
        <f>IF(info_parties!G187="","",info_parties!G187)</f>
        <v/>
      </c>
      <c r="D187" s="95" t="str">
        <f>IF(info_parties!K187="","",info_parties!K187)</f>
        <v/>
      </c>
      <c r="E187" s="95" t="str">
        <f>IF(info_parties!H187="","",info_parties!H187)</f>
        <v/>
      </c>
      <c r="F187" s="165" t="str">
        <f t="shared" si="8"/>
        <v/>
      </c>
      <c r="G187" s="166" t="str">
        <f t="shared" si="9"/>
        <v/>
      </c>
      <c r="H187" s="167" t="str">
        <f t="shared" si="10"/>
        <v/>
      </c>
      <c r="I187" s="168" t="str">
        <f t="shared" si="11"/>
        <v/>
      </c>
      <c r="J187" s="169" t="str">
        <f>IF(ISERROR(VLOOKUP($A187,parlvotes_lh!$A$11:$ZZ$200,6,FALSE))=TRUE,"",IF(VLOOKUP($A187,parlvotes_lh!$A$11:$ZZ$200,6,FALSE)=0,"",VLOOKUP($A187,parlvotes_lh!$A$11:$ZZ$200,6,FALSE)))</f>
        <v/>
      </c>
      <c r="K187" s="169" t="str">
        <f>IF(ISERROR(VLOOKUP($A187,parlvotes_lh!$A$11:$ZZ$200,26,FALSE))=TRUE,"",IF(VLOOKUP($A187,parlvotes_lh!$A$11:$ZZ$200,26,FALSE)=0,"",VLOOKUP($A187,parlvotes_lh!$A$11:$ZZ$200,26,FALSE)))</f>
        <v/>
      </c>
      <c r="L187" s="169" t="str">
        <f>IF(ISERROR(VLOOKUP($A187,parlvotes_lh!$A$11:$ZZ$200,46,FALSE))=TRUE,"",IF(VLOOKUP($A187,parlvotes_lh!$A$11:$ZZ$200,46,FALSE)=0,"",VLOOKUP($A187,parlvotes_lh!$A$11:$ZZ$200,46,FALSE)))</f>
        <v/>
      </c>
      <c r="M187" s="169" t="str">
        <f>IF(ISERROR(VLOOKUP($A187,parlvotes_lh!$A$11:$ZZ$200,66,FALSE))=TRUE,"",IF(VLOOKUP($A187,parlvotes_lh!$A$11:$ZZ$200,66,FALSE)=0,"",VLOOKUP($A187,parlvotes_lh!$A$11:$ZZ$200,66,FALSE)))</f>
        <v/>
      </c>
      <c r="N187" s="169" t="str">
        <f>IF(ISERROR(VLOOKUP($A187,parlvotes_lh!$A$11:$ZZ$200,86,FALSE))=TRUE,"",IF(VLOOKUP($A187,parlvotes_lh!$A$11:$ZZ$200,86,FALSE)=0,"",VLOOKUP($A187,parlvotes_lh!$A$11:$ZZ$200,86,FALSE)))</f>
        <v/>
      </c>
      <c r="O187" s="169" t="str">
        <f>IF(ISERROR(VLOOKUP($A187,parlvotes_lh!$A$11:$ZZ$200,106,FALSE))=TRUE,"",IF(VLOOKUP($A187,parlvotes_lh!$A$11:$ZZ$200,106,FALSE)=0,"",VLOOKUP($A187,parlvotes_lh!$A$11:$ZZ$200,106,FALSE)))</f>
        <v/>
      </c>
      <c r="P187" s="169" t="str">
        <f>IF(ISERROR(VLOOKUP($A187,parlvotes_lh!$A$11:$ZZ$200,126,FALSE))=TRUE,"",IF(VLOOKUP($A187,parlvotes_lh!$A$11:$ZZ$200,126,FALSE)=0,"",VLOOKUP($A187,parlvotes_lh!$A$11:$ZZ$200,126,FALSE)))</f>
        <v/>
      </c>
      <c r="Q187" s="170" t="str">
        <f>IF(ISERROR(VLOOKUP($A187,parlvotes_lh!$A$11:$ZZ$200,146,FALSE))=TRUE,"",IF(VLOOKUP($A187,parlvotes_lh!$A$11:$ZZ$200,146,FALSE)=0,"",VLOOKUP($A187,parlvotes_lh!$A$11:$ZZ$200,146,FALSE)))</f>
        <v/>
      </c>
      <c r="R187" s="170" t="str">
        <f>IF(ISERROR(VLOOKUP($A187,parlvotes_lh!$A$11:$ZZ$200,166,FALSE))=TRUE,"",IF(VLOOKUP($A187,parlvotes_lh!$A$11:$ZZ$200,166,FALSE)=0,"",VLOOKUP($A187,parlvotes_lh!$A$11:$ZZ$200,166,FALSE)))</f>
        <v/>
      </c>
      <c r="S187" s="170" t="str">
        <f>IF(ISERROR(VLOOKUP($A187,parlvotes_lh!$A$11:$ZZ$200,186,FALSE))=TRUE,"",IF(VLOOKUP($A187,parlvotes_lh!$A$11:$ZZ$200,186,FALSE)=0,"",VLOOKUP($A187,parlvotes_lh!$A$11:$ZZ$200,186,FALSE)))</f>
        <v/>
      </c>
      <c r="T187" s="170" t="str">
        <f>IF(ISERROR(VLOOKUP($A187,parlvotes_lh!$A$11:$ZZ$200,206,FALSE))=TRUE,"",IF(VLOOKUP($A187,parlvotes_lh!$A$11:$ZZ$200,206,FALSE)=0,"",VLOOKUP($A187,parlvotes_lh!$A$11:$ZZ$200,206,FALSE)))</f>
        <v/>
      </c>
      <c r="U187" s="170" t="str">
        <f>IF(ISERROR(VLOOKUP($A187,parlvotes_lh!$A$11:$ZZ$200,226,FALSE))=TRUE,"",IF(VLOOKUP($A187,parlvotes_lh!$A$11:$ZZ$200,226,FALSE)=0,"",VLOOKUP($A187,parlvotes_lh!$A$11:$ZZ$200,226,FALSE)))</f>
        <v/>
      </c>
      <c r="V187" s="170" t="str">
        <f>IF(ISERROR(VLOOKUP($A187,parlvotes_lh!$A$11:$ZZ$200,246,FALSE))=TRUE,"",IF(VLOOKUP($A187,parlvotes_lh!$A$11:$ZZ$200,246,FALSE)=0,"",VLOOKUP($A187,parlvotes_lh!$A$11:$ZZ$200,246,FALSE)))</f>
        <v/>
      </c>
      <c r="W187" s="170" t="str">
        <f>IF(ISERROR(VLOOKUP($A187,parlvotes_lh!$A$11:$ZZ$200,266,FALSE))=TRUE,"",IF(VLOOKUP($A187,parlvotes_lh!$A$11:$ZZ$200,266,FALSE)=0,"",VLOOKUP($A187,parlvotes_lh!$A$11:$ZZ$200,266,FALSE)))</f>
        <v/>
      </c>
      <c r="X187" s="170" t="str">
        <f>IF(ISERROR(VLOOKUP($A187,parlvotes_lh!$A$11:$ZZ$200,286,FALSE))=TRUE,"",IF(VLOOKUP($A187,parlvotes_lh!$A$11:$ZZ$200,286,FALSE)=0,"",VLOOKUP($A187,parlvotes_lh!$A$11:$ZZ$200,286,FALSE)))</f>
        <v/>
      </c>
      <c r="Y187" s="170" t="str">
        <f>IF(ISERROR(VLOOKUP($A187,parlvotes_lh!$A$11:$ZZ$200,306,FALSE))=TRUE,"",IF(VLOOKUP($A187,parlvotes_lh!$A$11:$ZZ$200,306,FALSE)=0,"",VLOOKUP($A187,parlvotes_lh!$A$11:$ZZ$200,306,FALSE)))</f>
        <v/>
      </c>
      <c r="Z187" s="170" t="str">
        <f>IF(ISERROR(VLOOKUP($A187,parlvotes_lh!$A$11:$ZZ$200,326,FALSE))=TRUE,"",IF(VLOOKUP($A187,parlvotes_lh!$A$11:$ZZ$200,326,FALSE)=0,"",VLOOKUP($A187,parlvotes_lh!$A$11:$ZZ$200,326,FALSE)))</f>
        <v/>
      </c>
      <c r="AA187" s="170" t="str">
        <f>IF(ISERROR(VLOOKUP($A187,parlvotes_lh!$A$11:$ZZ$200,346,FALSE))=TRUE,"",IF(VLOOKUP($A187,parlvotes_lh!$A$11:$ZZ$200,346,FALSE)=0,"",VLOOKUP($A187,parlvotes_lh!$A$11:$ZZ$200,346,FALSE)))</f>
        <v/>
      </c>
      <c r="AB187" s="170" t="str">
        <f>IF(ISERROR(VLOOKUP($A187,parlvotes_lh!$A$11:$ZZ$200,366,FALSE))=TRUE,"",IF(VLOOKUP($A187,parlvotes_lh!$A$11:$ZZ$200,366,FALSE)=0,"",VLOOKUP($A187,parlvotes_lh!$A$11:$ZZ$200,366,FALSE)))</f>
        <v/>
      </c>
      <c r="AC187" s="170" t="str">
        <f>IF(ISERROR(VLOOKUP($A187,parlvotes_lh!$A$11:$ZZ$200,386,FALSE))=TRUE,"",IF(VLOOKUP($A187,parlvotes_lh!$A$11:$ZZ$200,386,FALSE)=0,"",VLOOKUP($A187,parlvotes_lh!$A$11:$ZZ$200,386,FALSE)))</f>
        <v/>
      </c>
    </row>
    <row r="188" spans="1:29" ht="13.5" customHeight="1">
      <c r="A188" s="164"/>
      <c r="B188" s="95" t="str">
        <f>IF(A188="","",MID(info_weblinks!$C$3,32,3))</f>
        <v/>
      </c>
      <c r="C188" s="95" t="str">
        <f>IF(info_parties!G188="","",info_parties!G188)</f>
        <v/>
      </c>
      <c r="D188" s="95" t="str">
        <f>IF(info_parties!K188="","",info_parties!K188)</f>
        <v/>
      </c>
      <c r="E188" s="95" t="str">
        <f>IF(info_parties!H188="","",info_parties!H188)</f>
        <v/>
      </c>
      <c r="F188" s="165" t="str">
        <f t="shared" si="8"/>
        <v/>
      </c>
      <c r="G188" s="166" t="str">
        <f t="shared" si="9"/>
        <v/>
      </c>
      <c r="H188" s="167" t="str">
        <f t="shared" si="10"/>
        <v/>
      </c>
      <c r="I188" s="168" t="str">
        <f t="shared" si="11"/>
        <v/>
      </c>
      <c r="J188" s="169" t="str">
        <f>IF(ISERROR(VLOOKUP($A188,parlvotes_lh!$A$11:$ZZ$200,6,FALSE))=TRUE,"",IF(VLOOKUP($A188,parlvotes_lh!$A$11:$ZZ$200,6,FALSE)=0,"",VLOOKUP($A188,parlvotes_lh!$A$11:$ZZ$200,6,FALSE)))</f>
        <v/>
      </c>
      <c r="K188" s="169" t="str">
        <f>IF(ISERROR(VLOOKUP($A188,parlvotes_lh!$A$11:$ZZ$200,26,FALSE))=TRUE,"",IF(VLOOKUP($A188,parlvotes_lh!$A$11:$ZZ$200,26,FALSE)=0,"",VLOOKUP($A188,parlvotes_lh!$A$11:$ZZ$200,26,FALSE)))</f>
        <v/>
      </c>
      <c r="L188" s="169" t="str">
        <f>IF(ISERROR(VLOOKUP($A188,parlvotes_lh!$A$11:$ZZ$200,46,FALSE))=TRUE,"",IF(VLOOKUP($A188,parlvotes_lh!$A$11:$ZZ$200,46,FALSE)=0,"",VLOOKUP($A188,parlvotes_lh!$A$11:$ZZ$200,46,FALSE)))</f>
        <v/>
      </c>
      <c r="M188" s="169" t="str">
        <f>IF(ISERROR(VLOOKUP($A188,parlvotes_lh!$A$11:$ZZ$200,66,FALSE))=TRUE,"",IF(VLOOKUP($A188,parlvotes_lh!$A$11:$ZZ$200,66,FALSE)=0,"",VLOOKUP($A188,parlvotes_lh!$A$11:$ZZ$200,66,FALSE)))</f>
        <v/>
      </c>
      <c r="N188" s="169" t="str">
        <f>IF(ISERROR(VLOOKUP($A188,parlvotes_lh!$A$11:$ZZ$200,86,FALSE))=TRUE,"",IF(VLOOKUP($A188,parlvotes_lh!$A$11:$ZZ$200,86,FALSE)=0,"",VLOOKUP($A188,parlvotes_lh!$A$11:$ZZ$200,86,FALSE)))</f>
        <v/>
      </c>
      <c r="O188" s="169" t="str">
        <f>IF(ISERROR(VLOOKUP($A188,parlvotes_lh!$A$11:$ZZ$200,106,FALSE))=TRUE,"",IF(VLOOKUP($A188,parlvotes_lh!$A$11:$ZZ$200,106,FALSE)=0,"",VLOOKUP($A188,parlvotes_lh!$A$11:$ZZ$200,106,FALSE)))</f>
        <v/>
      </c>
      <c r="P188" s="169" t="str">
        <f>IF(ISERROR(VLOOKUP($A188,parlvotes_lh!$A$11:$ZZ$200,126,FALSE))=TRUE,"",IF(VLOOKUP($A188,parlvotes_lh!$A$11:$ZZ$200,126,FALSE)=0,"",VLOOKUP($A188,parlvotes_lh!$A$11:$ZZ$200,126,FALSE)))</f>
        <v/>
      </c>
      <c r="Q188" s="170" t="str">
        <f>IF(ISERROR(VLOOKUP($A188,parlvotes_lh!$A$11:$ZZ$200,146,FALSE))=TRUE,"",IF(VLOOKUP($A188,parlvotes_lh!$A$11:$ZZ$200,146,FALSE)=0,"",VLOOKUP($A188,parlvotes_lh!$A$11:$ZZ$200,146,FALSE)))</f>
        <v/>
      </c>
      <c r="R188" s="170" t="str">
        <f>IF(ISERROR(VLOOKUP($A188,parlvotes_lh!$A$11:$ZZ$200,166,FALSE))=TRUE,"",IF(VLOOKUP($A188,parlvotes_lh!$A$11:$ZZ$200,166,FALSE)=0,"",VLOOKUP($A188,parlvotes_lh!$A$11:$ZZ$200,166,FALSE)))</f>
        <v/>
      </c>
      <c r="S188" s="170" t="str">
        <f>IF(ISERROR(VLOOKUP($A188,parlvotes_lh!$A$11:$ZZ$200,186,FALSE))=TRUE,"",IF(VLOOKUP($A188,parlvotes_lh!$A$11:$ZZ$200,186,FALSE)=0,"",VLOOKUP($A188,parlvotes_lh!$A$11:$ZZ$200,186,FALSE)))</f>
        <v/>
      </c>
      <c r="T188" s="170" t="str">
        <f>IF(ISERROR(VLOOKUP($A188,parlvotes_lh!$A$11:$ZZ$200,206,FALSE))=TRUE,"",IF(VLOOKUP($A188,parlvotes_lh!$A$11:$ZZ$200,206,FALSE)=0,"",VLOOKUP($A188,parlvotes_lh!$A$11:$ZZ$200,206,FALSE)))</f>
        <v/>
      </c>
      <c r="U188" s="170" t="str">
        <f>IF(ISERROR(VLOOKUP($A188,parlvotes_lh!$A$11:$ZZ$200,226,FALSE))=TRUE,"",IF(VLOOKUP($A188,parlvotes_lh!$A$11:$ZZ$200,226,FALSE)=0,"",VLOOKUP($A188,parlvotes_lh!$A$11:$ZZ$200,226,FALSE)))</f>
        <v/>
      </c>
      <c r="V188" s="170" t="str">
        <f>IF(ISERROR(VLOOKUP($A188,parlvotes_lh!$A$11:$ZZ$200,246,FALSE))=TRUE,"",IF(VLOOKUP($A188,parlvotes_lh!$A$11:$ZZ$200,246,FALSE)=0,"",VLOOKUP($A188,parlvotes_lh!$A$11:$ZZ$200,246,FALSE)))</f>
        <v/>
      </c>
      <c r="W188" s="170" t="str">
        <f>IF(ISERROR(VLOOKUP($A188,parlvotes_lh!$A$11:$ZZ$200,266,FALSE))=TRUE,"",IF(VLOOKUP($A188,parlvotes_lh!$A$11:$ZZ$200,266,FALSE)=0,"",VLOOKUP($A188,parlvotes_lh!$A$11:$ZZ$200,266,FALSE)))</f>
        <v/>
      </c>
      <c r="X188" s="170" t="str">
        <f>IF(ISERROR(VLOOKUP($A188,parlvotes_lh!$A$11:$ZZ$200,286,FALSE))=TRUE,"",IF(VLOOKUP($A188,parlvotes_lh!$A$11:$ZZ$200,286,FALSE)=0,"",VLOOKUP($A188,parlvotes_lh!$A$11:$ZZ$200,286,FALSE)))</f>
        <v/>
      </c>
      <c r="Y188" s="170" t="str">
        <f>IF(ISERROR(VLOOKUP($A188,parlvotes_lh!$A$11:$ZZ$200,306,FALSE))=TRUE,"",IF(VLOOKUP($A188,parlvotes_lh!$A$11:$ZZ$200,306,FALSE)=0,"",VLOOKUP($A188,parlvotes_lh!$A$11:$ZZ$200,306,FALSE)))</f>
        <v/>
      </c>
      <c r="Z188" s="170" t="str">
        <f>IF(ISERROR(VLOOKUP($A188,parlvotes_lh!$A$11:$ZZ$200,326,FALSE))=TRUE,"",IF(VLOOKUP($A188,parlvotes_lh!$A$11:$ZZ$200,326,FALSE)=0,"",VLOOKUP($A188,parlvotes_lh!$A$11:$ZZ$200,326,FALSE)))</f>
        <v/>
      </c>
      <c r="AA188" s="170" t="str">
        <f>IF(ISERROR(VLOOKUP($A188,parlvotes_lh!$A$11:$ZZ$200,346,FALSE))=TRUE,"",IF(VLOOKUP($A188,parlvotes_lh!$A$11:$ZZ$200,346,FALSE)=0,"",VLOOKUP($A188,parlvotes_lh!$A$11:$ZZ$200,346,FALSE)))</f>
        <v/>
      </c>
      <c r="AB188" s="170" t="str">
        <f>IF(ISERROR(VLOOKUP($A188,parlvotes_lh!$A$11:$ZZ$200,366,FALSE))=TRUE,"",IF(VLOOKUP($A188,parlvotes_lh!$A$11:$ZZ$200,366,FALSE)=0,"",VLOOKUP($A188,parlvotes_lh!$A$11:$ZZ$200,366,FALSE)))</f>
        <v/>
      </c>
      <c r="AC188" s="170" t="str">
        <f>IF(ISERROR(VLOOKUP($A188,parlvotes_lh!$A$11:$ZZ$200,386,FALSE))=TRUE,"",IF(VLOOKUP($A188,parlvotes_lh!$A$11:$ZZ$200,386,FALSE)=0,"",VLOOKUP($A188,parlvotes_lh!$A$11:$ZZ$200,386,FALSE)))</f>
        <v/>
      </c>
    </row>
    <row r="189" spans="1:29" ht="13.5" customHeight="1">
      <c r="A189" s="164"/>
      <c r="B189" s="95" t="str">
        <f>IF(A189="","",MID(info_weblinks!$C$3,32,3))</f>
        <v/>
      </c>
      <c r="C189" s="95" t="str">
        <f>IF(info_parties!G189="","",info_parties!G189)</f>
        <v/>
      </c>
      <c r="D189" s="95" t="str">
        <f>IF(info_parties!K189="","",info_parties!K189)</f>
        <v/>
      </c>
      <c r="E189" s="95" t="str">
        <f>IF(info_parties!H189="","",info_parties!H189)</f>
        <v/>
      </c>
      <c r="F189" s="165" t="str">
        <f t="shared" si="8"/>
        <v/>
      </c>
      <c r="G189" s="166" t="str">
        <f t="shared" si="9"/>
        <v/>
      </c>
      <c r="H189" s="167" t="str">
        <f t="shared" si="10"/>
        <v/>
      </c>
      <c r="I189" s="168" t="str">
        <f t="shared" si="11"/>
        <v/>
      </c>
      <c r="J189" s="169" t="str">
        <f>IF(ISERROR(VLOOKUP($A189,parlvotes_lh!$A$11:$ZZ$200,6,FALSE))=TRUE,"",IF(VLOOKUP($A189,parlvotes_lh!$A$11:$ZZ$200,6,FALSE)=0,"",VLOOKUP($A189,parlvotes_lh!$A$11:$ZZ$200,6,FALSE)))</f>
        <v/>
      </c>
      <c r="K189" s="169" t="str">
        <f>IF(ISERROR(VLOOKUP($A189,parlvotes_lh!$A$11:$ZZ$200,26,FALSE))=TRUE,"",IF(VLOOKUP($A189,parlvotes_lh!$A$11:$ZZ$200,26,FALSE)=0,"",VLOOKUP($A189,parlvotes_lh!$A$11:$ZZ$200,26,FALSE)))</f>
        <v/>
      </c>
      <c r="L189" s="169" t="str">
        <f>IF(ISERROR(VLOOKUP($A189,parlvotes_lh!$A$11:$ZZ$200,46,FALSE))=TRUE,"",IF(VLOOKUP($A189,parlvotes_lh!$A$11:$ZZ$200,46,FALSE)=0,"",VLOOKUP($A189,parlvotes_lh!$A$11:$ZZ$200,46,FALSE)))</f>
        <v/>
      </c>
      <c r="M189" s="169" t="str">
        <f>IF(ISERROR(VLOOKUP($A189,parlvotes_lh!$A$11:$ZZ$200,66,FALSE))=TRUE,"",IF(VLOOKUP($A189,parlvotes_lh!$A$11:$ZZ$200,66,FALSE)=0,"",VLOOKUP($A189,parlvotes_lh!$A$11:$ZZ$200,66,FALSE)))</f>
        <v/>
      </c>
      <c r="N189" s="169" t="str">
        <f>IF(ISERROR(VLOOKUP($A189,parlvotes_lh!$A$11:$ZZ$200,86,FALSE))=TRUE,"",IF(VLOOKUP($A189,parlvotes_lh!$A$11:$ZZ$200,86,FALSE)=0,"",VLOOKUP($A189,parlvotes_lh!$A$11:$ZZ$200,86,FALSE)))</f>
        <v/>
      </c>
      <c r="O189" s="169" t="str">
        <f>IF(ISERROR(VLOOKUP($A189,parlvotes_lh!$A$11:$ZZ$200,106,FALSE))=TRUE,"",IF(VLOOKUP($A189,parlvotes_lh!$A$11:$ZZ$200,106,FALSE)=0,"",VLOOKUP($A189,parlvotes_lh!$A$11:$ZZ$200,106,FALSE)))</f>
        <v/>
      </c>
      <c r="P189" s="169" t="str">
        <f>IF(ISERROR(VLOOKUP($A189,parlvotes_lh!$A$11:$ZZ$200,126,FALSE))=TRUE,"",IF(VLOOKUP($A189,parlvotes_lh!$A$11:$ZZ$200,126,FALSE)=0,"",VLOOKUP($A189,parlvotes_lh!$A$11:$ZZ$200,126,FALSE)))</f>
        <v/>
      </c>
      <c r="Q189" s="170" t="str">
        <f>IF(ISERROR(VLOOKUP($A189,parlvotes_lh!$A$11:$ZZ$200,146,FALSE))=TRUE,"",IF(VLOOKUP($A189,parlvotes_lh!$A$11:$ZZ$200,146,FALSE)=0,"",VLOOKUP($A189,parlvotes_lh!$A$11:$ZZ$200,146,FALSE)))</f>
        <v/>
      </c>
      <c r="R189" s="170" t="str">
        <f>IF(ISERROR(VLOOKUP($A189,parlvotes_lh!$A$11:$ZZ$200,166,FALSE))=TRUE,"",IF(VLOOKUP($A189,parlvotes_lh!$A$11:$ZZ$200,166,FALSE)=0,"",VLOOKUP($A189,parlvotes_lh!$A$11:$ZZ$200,166,FALSE)))</f>
        <v/>
      </c>
      <c r="S189" s="170" t="str">
        <f>IF(ISERROR(VLOOKUP($A189,parlvotes_lh!$A$11:$ZZ$200,186,FALSE))=TRUE,"",IF(VLOOKUP($A189,parlvotes_lh!$A$11:$ZZ$200,186,FALSE)=0,"",VLOOKUP($A189,parlvotes_lh!$A$11:$ZZ$200,186,FALSE)))</f>
        <v/>
      </c>
      <c r="T189" s="170" t="str">
        <f>IF(ISERROR(VLOOKUP($A189,parlvotes_lh!$A$11:$ZZ$200,206,FALSE))=TRUE,"",IF(VLOOKUP($A189,parlvotes_lh!$A$11:$ZZ$200,206,FALSE)=0,"",VLOOKUP($A189,parlvotes_lh!$A$11:$ZZ$200,206,FALSE)))</f>
        <v/>
      </c>
      <c r="U189" s="170" t="str">
        <f>IF(ISERROR(VLOOKUP($A189,parlvotes_lh!$A$11:$ZZ$200,226,FALSE))=TRUE,"",IF(VLOOKUP($A189,parlvotes_lh!$A$11:$ZZ$200,226,FALSE)=0,"",VLOOKUP($A189,parlvotes_lh!$A$11:$ZZ$200,226,FALSE)))</f>
        <v/>
      </c>
      <c r="V189" s="170" t="str">
        <f>IF(ISERROR(VLOOKUP($A189,parlvotes_lh!$A$11:$ZZ$200,246,FALSE))=TRUE,"",IF(VLOOKUP($A189,parlvotes_lh!$A$11:$ZZ$200,246,FALSE)=0,"",VLOOKUP($A189,parlvotes_lh!$A$11:$ZZ$200,246,FALSE)))</f>
        <v/>
      </c>
      <c r="W189" s="170" t="str">
        <f>IF(ISERROR(VLOOKUP($A189,parlvotes_lh!$A$11:$ZZ$200,266,FALSE))=TRUE,"",IF(VLOOKUP($A189,parlvotes_lh!$A$11:$ZZ$200,266,FALSE)=0,"",VLOOKUP($A189,parlvotes_lh!$A$11:$ZZ$200,266,FALSE)))</f>
        <v/>
      </c>
      <c r="X189" s="170" t="str">
        <f>IF(ISERROR(VLOOKUP($A189,parlvotes_lh!$A$11:$ZZ$200,286,FALSE))=TRUE,"",IF(VLOOKUP($A189,parlvotes_lh!$A$11:$ZZ$200,286,FALSE)=0,"",VLOOKUP($A189,parlvotes_lh!$A$11:$ZZ$200,286,FALSE)))</f>
        <v/>
      </c>
      <c r="Y189" s="170" t="str">
        <f>IF(ISERROR(VLOOKUP($A189,parlvotes_lh!$A$11:$ZZ$200,306,FALSE))=TRUE,"",IF(VLOOKUP($A189,parlvotes_lh!$A$11:$ZZ$200,306,FALSE)=0,"",VLOOKUP($A189,parlvotes_lh!$A$11:$ZZ$200,306,FALSE)))</f>
        <v/>
      </c>
      <c r="Z189" s="170" t="str">
        <f>IF(ISERROR(VLOOKUP($A189,parlvotes_lh!$A$11:$ZZ$200,326,FALSE))=TRUE,"",IF(VLOOKUP($A189,parlvotes_lh!$A$11:$ZZ$200,326,FALSE)=0,"",VLOOKUP($A189,parlvotes_lh!$A$11:$ZZ$200,326,FALSE)))</f>
        <v/>
      </c>
      <c r="AA189" s="170" t="str">
        <f>IF(ISERROR(VLOOKUP($A189,parlvotes_lh!$A$11:$ZZ$200,346,FALSE))=TRUE,"",IF(VLOOKUP($A189,parlvotes_lh!$A$11:$ZZ$200,346,FALSE)=0,"",VLOOKUP($A189,parlvotes_lh!$A$11:$ZZ$200,346,FALSE)))</f>
        <v/>
      </c>
      <c r="AB189" s="170" t="str">
        <f>IF(ISERROR(VLOOKUP($A189,parlvotes_lh!$A$11:$ZZ$200,366,FALSE))=TRUE,"",IF(VLOOKUP($A189,parlvotes_lh!$A$11:$ZZ$200,366,FALSE)=0,"",VLOOKUP($A189,parlvotes_lh!$A$11:$ZZ$200,366,FALSE)))</f>
        <v/>
      </c>
      <c r="AC189" s="170" t="str">
        <f>IF(ISERROR(VLOOKUP($A189,parlvotes_lh!$A$11:$ZZ$200,386,FALSE))=TRUE,"",IF(VLOOKUP($A189,parlvotes_lh!$A$11:$ZZ$200,386,FALSE)=0,"",VLOOKUP($A189,parlvotes_lh!$A$11:$ZZ$200,386,FALSE)))</f>
        <v/>
      </c>
    </row>
    <row r="190" spans="1:29" ht="13.5" customHeight="1">
      <c r="A190" s="164"/>
      <c r="B190" s="95" t="str">
        <f>IF(A190="","",MID(info_weblinks!$C$3,32,3))</f>
        <v/>
      </c>
      <c r="C190" s="95" t="str">
        <f>IF(info_parties!G190="","",info_parties!G190)</f>
        <v/>
      </c>
      <c r="D190" s="95" t="str">
        <f>IF(info_parties!K190="","",info_parties!K190)</f>
        <v/>
      </c>
      <c r="E190" s="95" t="str">
        <f>IF(info_parties!H190="","",info_parties!H190)</f>
        <v/>
      </c>
      <c r="F190" s="165" t="str">
        <f t="shared" si="8"/>
        <v/>
      </c>
      <c r="G190" s="166" t="str">
        <f t="shared" si="9"/>
        <v/>
      </c>
      <c r="H190" s="167" t="str">
        <f t="shared" si="10"/>
        <v/>
      </c>
      <c r="I190" s="168" t="str">
        <f t="shared" si="11"/>
        <v/>
      </c>
      <c r="J190" s="169" t="str">
        <f>IF(ISERROR(VLOOKUP($A190,parlvotes_lh!$A$11:$ZZ$200,6,FALSE))=TRUE,"",IF(VLOOKUP($A190,parlvotes_lh!$A$11:$ZZ$200,6,FALSE)=0,"",VLOOKUP($A190,parlvotes_lh!$A$11:$ZZ$200,6,FALSE)))</f>
        <v/>
      </c>
      <c r="K190" s="169" t="str">
        <f>IF(ISERROR(VLOOKUP($A190,parlvotes_lh!$A$11:$ZZ$200,26,FALSE))=TRUE,"",IF(VLOOKUP($A190,parlvotes_lh!$A$11:$ZZ$200,26,FALSE)=0,"",VLOOKUP($A190,parlvotes_lh!$A$11:$ZZ$200,26,FALSE)))</f>
        <v/>
      </c>
      <c r="L190" s="169" t="str">
        <f>IF(ISERROR(VLOOKUP($A190,parlvotes_lh!$A$11:$ZZ$200,46,FALSE))=TRUE,"",IF(VLOOKUP($A190,parlvotes_lh!$A$11:$ZZ$200,46,FALSE)=0,"",VLOOKUP($A190,parlvotes_lh!$A$11:$ZZ$200,46,FALSE)))</f>
        <v/>
      </c>
      <c r="M190" s="169" t="str">
        <f>IF(ISERROR(VLOOKUP($A190,parlvotes_lh!$A$11:$ZZ$200,66,FALSE))=TRUE,"",IF(VLOOKUP($A190,parlvotes_lh!$A$11:$ZZ$200,66,FALSE)=0,"",VLOOKUP($A190,parlvotes_lh!$A$11:$ZZ$200,66,FALSE)))</f>
        <v/>
      </c>
      <c r="N190" s="169" t="str">
        <f>IF(ISERROR(VLOOKUP($A190,parlvotes_lh!$A$11:$ZZ$200,86,FALSE))=TRUE,"",IF(VLOOKUP($A190,parlvotes_lh!$A$11:$ZZ$200,86,FALSE)=0,"",VLOOKUP($A190,parlvotes_lh!$A$11:$ZZ$200,86,FALSE)))</f>
        <v/>
      </c>
      <c r="O190" s="169" t="str">
        <f>IF(ISERROR(VLOOKUP($A190,parlvotes_lh!$A$11:$ZZ$200,106,FALSE))=TRUE,"",IF(VLOOKUP($A190,parlvotes_lh!$A$11:$ZZ$200,106,FALSE)=0,"",VLOOKUP($A190,parlvotes_lh!$A$11:$ZZ$200,106,FALSE)))</f>
        <v/>
      </c>
      <c r="P190" s="169" t="str">
        <f>IF(ISERROR(VLOOKUP($A190,parlvotes_lh!$A$11:$ZZ$200,126,FALSE))=TRUE,"",IF(VLOOKUP($A190,parlvotes_lh!$A$11:$ZZ$200,126,FALSE)=0,"",VLOOKUP($A190,parlvotes_lh!$A$11:$ZZ$200,126,FALSE)))</f>
        <v/>
      </c>
      <c r="Q190" s="170" t="str">
        <f>IF(ISERROR(VLOOKUP($A190,parlvotes_lh!$A$11:$ZZ$200,146,FALSE))=TRUE,"",IF(VLOOKUP($A190,parlvotes_lh!$A$11:$ZZ$200,146,FALSE)=0,"",VLOOKUP($A190,parlvotes_lh!$A$11:$ZZ$200,146,FALSE)))</f>
        <v/>
      </c>
      <c r="R190" s="170" t="str">
        <f>IF(ISERROR(VLOOKUP($A190,parlvotes_lh!$A$11:$ZZ$200,166,FALSE))=TRUE,"",IF(VLOOKUP($A190,parlvotes_lh!$A$11:$ZZ$200,166,FALSE)=0,"",VLOOKUP($A190,parlvotes_lh!$A$11:$ZZ$200,166,FALSE)))</f>
        <v/>
      </c>
      <c r="S190" s="170" t="str">
        <f>IF(ISERROR(VLOOKUP($A190,parlvotes_lh!$A$11:$ZZ$200,186,FALSE))=TRUE,"",IF(VLOOKUP($A190,parlvotes_lh!$A$11:$ZZ$200,186,FALSE)=0,"",VLOOKUP($A190,parlvotes_lh!$A$11:$ZZ$200,186,FALSE)))</f>
        <v/>
      </c>
      <c r="T190" s="170" t="str">
        <f>IF(ISERROR(VLOOKUP($A190,parlvotes_lh!$A$11:$ZZ$200,206,FALSE))=TRUE,"",IF(VLOOKUP($A190,parlvotes_lh!$A$11:$ZZ$200,206,FALSE)=0,"",VLOOKUP($A190,parlvotes_lh!$A$11:$ZZ$200,206,FALSE)))</f>
        <v/>
      </c>
      <c r="U190" s="170" t="str">
        <f>IF(ISERROR(VLOOKUP($A190,parlvotes_lh!$A$11:$ZZ$200,226,FALSE))=TRUE,"",IF(VLOOKUP($A190,parlvotes_lh!$A$11:$ZZ$200,226,FALSE)=0,"",VLOOKUP($A190,parlvotes_lh!$A$11:$ZZ$200,226,FALSE)))</f>
        <v/>
      </c>
      <c r="V190" s="170" t="str">
        <f>IF(ISERROR(VLOOKUP($A190,parlvotes_lh!$A$11:$ZZ$200,246,FALSE))=TRUE,"",IF(VLOOKUP($A190,parlvotes_lh!$A$11:$ZZ$200,246,FALSE)=0,"",VLOOKUP($A190,parlvotes_lh!$A$11:$ZZ$200,246,FALSE)))</f>
        <v/>
      </c>
      <c r="W190" s="170" t="str">
        <f>IF(ISERROR(VLOOKUP($A190,parlvotes_lh!$A$11:$ZZ$200,266,FALSE))=TRUE,"",IF(VLOOKUP($A190,parlvotes_lh!$A$11:$ZZ$200,266,FALSE)=0,"",VLOOKUP($A190,parlvotes_lh!$A$11:$ZZ$200,266,FALSE)))</f>
        <v/>
      </c>
      <c r="X190" s="170" t="str">
        <f>IF(ISERROR(VLOOKUP($A190,parlvotes_lh!$A$11:$ZZ$200,286,FALSE))=TRUE,"",IF(VLOOKUP($A190,parlvotes_lh!$A$11:$ZZ$200,286,FALSE)=0,"",VLOOKUP($A190,parlvotes_lh!$A$11:$ZZ$200,286,FALSE)))</f>
        <v/>
      </c>
      <c r="Y190" s="170" t="str">
        <f>IF(ISERROR(VLOOKUP($A190,parlvotes_lh!$A$11:$ZZ$200,306,FALSE))=TRUE,"",IF(VLOOKUP($A190,parlvotes_lh!$A$11:$ZZ$200,306,FALSE)=0,"",VLOOKUP($A190,parlvotes_lh!$A$11:$ZZ$200,306,FALSE)))</f>
        <v/>
      </c>
      <c r="Z190" s="170" t="str">
        <f>IF(ISERROR(VLOOKUP($A190,parlvotes_lh!$A$11:$ZZ$200,326,FALSE))=TRUE,"",IF(VLOOKUP($A190,parlvotes_lh!$A$11:$ZZ$200,326,FALSE)=0,"",VLOOKUP($A190,parlvotes_lh!$A$11:$ZZ$200,326,FALSE)))</f>
        <v/>
      </c>
      <c r="AA190" s="170" t="str">
        <f>IF(ISERROR(VLOOKUP($A190,parlvotes_lh!$A$11:$ZZ$200,346,FALSE))=TRUE,"",IF(VLOOKUP($A190,parlvotes_lh!$A$11:$ZZ$200,346,FALSE)=0,"",VLOOKUP($A190,parlvotes_lh!$A$11:$ZZ$200,346,FALSE)))</f>
        <v/>
      </c>
      <c r="AB190" s="170" t="str">
        <f>IF(ISERROR(VLOOKUP($A190,parlvotes_lh!$A$11:$ZZ$200,366,FALSE))=TRUE,"",IF(VLOOKUP($A190,parlvotes_lh!$A$11:$ZZ$200,366,FALSE)=0,"",VLOOKUP($A190,parlvotes_lh!$A$11:$ZZ$200,366,FALSE)))</f>
        <v/>
      </c>
      <c r="AC190" s="170" t="str">
        <f>IF(ISERROR(VLOOKUP($A190,parlvotes_lh!$A$11:$ZZ$200,386,FALSE))=TRUE,"",IF(VLOOKUP($A190,parlvotes_lh!$A$11:$ZZ$200,386,FALSE)=0,"",VLOOKUP($A190,parlvotes_lh!$A$11:$ZZ$200,386,FALSE)))</f>
        <v/>
      </c>
    </row>
    <row r="191" spans="1:29" ht="13.5" customHeight="1">
      <c r="A191" s="164"/>
      <c r="B191" s="95" t="str">
        <f>IF(A191="","",MID(info_weblinks!$C$3,32,3))</f>
        <v/>
      </c>
      <c r="C191" s="95" t="str">
        <f>IF(info_parties!G191="","",info_parties!G191)</f>
        <v/>
      </c>
      <c r="D191" s="95" t="str">
        <f>IF(info_parties!K191="","",info_parties!K191)</f>
        <v/>
      </c>
      <c r="E191" s="95" t="str">
        <f>IF(info_parties!H191="","",info_parties!H191)</f>
        <v/>
      </c>
      <c r="F191" s="165" t="str">
        <f t="shared" si="8"/>
        <v/>
      </c>
      <c r="G191" s="166" t="str">
        <f t="shared" si="9"/>
        <v/>
      </c>
      <c r="H191" s="167" t="str">
        <f t="shared" si="10"/>
        <v/>
      </c>
      <c r="I191" s="168" t="str">
        <f t="shared" si="11"/>
        <v/>
      </c>
      <c r="J191" s="169" t="str">
        <f>IF(ISERROR(VLOOKUP($A191,parlvotes_lh!$A$11:$ZZ$200,6,FALSE))=TRUE,"",IF(VLOOKUP($A191,parlvotes_lh!$A$11:$ZZ$200,6,FALSE)=0,"",VLOOKUP($A191,parlvotes_lh!$A$11:$ZZ$200,6,FALSE)))</f>
        <v/>
      </c>
      <c r="K191" s="169" t="str">
        <f>IF(ISERROR(VLOOKUP($A191,parlvotes_lh!$A$11:$ZZ$200,26,FALSE))=TRUE,"",IF(VLOOKUP($A191,parlvotes_lh!$A$11:$ZZ$200,26,FALSE)=0,"",VLOOKUP($A191,parlvotes_lh!$A$11:$ZZ$200,26,FALSE)))</f>
        <v/>
      </c>
      <c r="L191" s="169" t="str">
        <f>IF(ISERROR(VLOOKUP($A191,parlvotes_lh!$A$11:$ZZ$200,46,FALSE))=TRUE,"",IF(VLOOKUP($A191,parlvotes_lh!$A$11:$ZZ$200,46,FALSE)=0,"",VLOOKUP($A191,parlvotes_lh!$A$11:$ZZ$200,46,FALSE)))</f>
        <v/>
      </c>
      <c r="M191" s="169" t="str">
        <f>IF(ISERROR(VLOOKUP($A191,parlvotes_lh!$A$11:$ZZ$200,66,FALSE))=TRUE,"",IF(VLOOKUP($A191,parlvotes_lh!$A$11:$ZZ$200,66,FALSE)=0,"",VLOOKUP($A191,parlvotes_lh!$A$11:$ZZ$200,66,FALSE)))</f>
        <v/>
      </c>
      <c r="N191" s="169" t="str">
        <f>IF(ISERROR(VLOOKUP($A191,parlvotes_lh!$A$11:$ZZ$200,86,FALSE))=TRUE,"",IF(VLOOKUP($A191,parlvotes_lh!$A$11:$ZZ$200,86,FALSE)=0,"",VLOOKUP($A191,parlvotes_lh!$A$11:$ZZ$200,86,FALSE)))</f>
        <v/>
      </c>
      <c r="O191" s="169" t="str">
        <f>IF(ISERROR(VLOOKUP($A191,parlvotes_lh!$A$11:$ZZ$200,106,FALSE))=TRUE,"",IF(VLOOKUP($A191,parlvotes_lh!$A$11:$ZZ$200,106,FALSE)=0,"",VLOOKUP($A191,parlvotes_lh!$A$11:$ZZ$200,106,FALSE)))</f>
        <v/>
      </c>
      <c r="P191" s="169" t="str">
        <f>IF(ISERROR(VLOOKUP($A191,parlvotes_lh!$A$11:$ZZ$200,126,FALSE))=TRUE,"",IF(VLOOKUP($A191,parlvotes_lh!$A$11:$ZZ$200,126,FALSE)=0,"",VLOOKUP($A191,parlvotes_lh!$A$11:$ZZ$200,126,FALSE)))</f>
        <v/>
      </c>
      <c r="Q191" s="170" t="str">
        <f>IF(ISERROR(VLOOKUP($A191,parlvotes_lh!$A$11:$ZZ$200,146,FALSE))=TRUE,"",IF(VLOOKUP($A191,parlvotes_lh!$A$11:$ZZ$200,146,FALSE)=0,"",VLOOKUP($A191,parlvotes_lh!$A$11:$ZZ$200,146,FALSE)))</f>
        <v/>
      </c>
      <c r="R191" s="170" t="str">
        <f>IF(ISERROR(VLOOKUP($A191,parlvotes_lh!$A$11:$ZZ$200,166,FALSE))=TRUE,"",IF(VLOOKUP($A191,parlvotes_lh!$A$11:$ZZ$200,166,FALSE)=0,"",VLOOKUP($A191,parlvotes_lh!$A$11:$ZZ$200,166,FALSE)))</f>
        <v/>
      </c>
      <c r="S191" s="170" t="str">
        <f>IF(ISERROR(VLOOKUP($A191,parlvotes_lh!$A$11:$ZZ$200,186,FALSE))=TRUE,"",IF(VLOOKUP($A191,parlvotes_lh!$A$11:$ZZ$200,186,FALSE)=0,"",VLOOKUP($A191,parlvotes_lh!$A$11:$ZZ$200,186,FALSE)))</f>
        <v/>
      </c>
      <c r="T191" s="170" t="str">
        <f>IF(ISERROR(VLOOKUP($A191,parlvotes_lh!$A$11:$ZZ$200,206,FALSE))=TRUE,"",IF(VLOOKUP($A191,parlvotes_lh!$A$11:$ZZ$200,206,FALSE)=0,"",VLOOKUP($A191,parlvotes_lh!$A$11:$ZZ$200,206,FALSE)))</f>
        <v/>
      </c>
      <c r="U191" s="170" t="str">
        <f>IF(ISERROR(VLOOKUP($A191,parlvotes_lh!$A$11:$ZZ$200,226,FALSE))=TRUE,"",IF(VLOOKUP($A191,parlvotes_lh!$A$11:$ZZ$200,226,FALSE)=0,"",VLOOKUP($A191,parlvotes_lh!$A$11:$ZZ$200,226,FALSE)))</f>
        <v/>
      </c>
      <c r="V191" s="170" t="str">
        <f>IF(ISERROR(VLOOKUP($A191,parlvotes_lh!$A$11:$ZZ$200,246,FALSE))=TRUE,"",IF(VLOOKUP($A191,parlvotes_lh!$A$11:$ZZ$200,246,FALSE)=0,"",VLOOKUP($A191,parlvotes_lh!$A$11:$ZZ$200,246,FALSE)))</f>
        <v/>
      </c>
      <c r="W191" s="170" t="str">
        <f>IF(ISERROR(VLOOKUP($A191,parlvotes_lh!$A$11:$ZZ$200,266,FALSE))=TRUE,"",IF(VLOOKUP($A191,parlvotes_lh!$A$11:$ZZ$200,266,FALSE)=0,"",VLOOKUP($A191,parlvotes_lh!$A$11:$ZZ$200,266,FALSE)))</f>
        <v/>
      </c>
      <c r="X191" s="170" t="str">
        <f>IF(ISERROR(VLOOKUP($A191,parlvotes_lh!$A$11:$ZZ$200,286,FALSE))=TRUE,"",IF(VLOOKUP($A191,parlvotes_lh!$A$11:$ZZ$200,286,FALSE)=0,"",VLOOKUP($A191,parlvotes_lh!$A$11:$ZZ$200,286,FALSE)))</f>
        <v/>
      </c>
      <c r="Y191" s="170" t="str">
        <f>IF(ISERROR(VLOOKUP($A191,parlvotes_lh!$A$11:$ZZ$200,306,FALSE))=TRUE,"",IF(VLOOKUP($A191,parlvotes_lh!$A$11:$ZZ$200,306,FALSE)=0,"",VLOOKUP($A191,parlvotes_lh!$A$11:$ZZ$200,306,FALSE)))</f>
        <v/>
      </c>
      <c r="Z191" s="170" t="str">
        <f>IF(ISERROR(VLOOKUP($A191,parlvotes_lh!$A$11:$ZZ$200,326,FALSE))=TRUE,"",IF(VLOOKUP($A191,parlvotes_lh!$A$11:$ZZ$200,326,FALSE)=0,"",VLOOKUP($A191,parlvotes_lh!$A$11:$ZZ$200,326,FALSE)))</f>
        <v/>
      </c>
      <c r="AA191" s="170" t="str">
        <f>IF(ISERROR(VLOOKUP($A191,parlvotes_lh!$A$11:$ZZ$200,346,FALSE))=TRUE,"",IF(VLOOKUP($A191,parlvotes_lh!$A$11:$ZZ$200,346,FALSE)=0,"",VLOOKUP($A191,parlvotes_lh!$A$11:$ZZ$200,346,FALSE)))</f>
        <v/>
      </c>
      <c r="AB191" s="170" t="str">
        <f>IF(ISERROR(VLOOKUP($A191,parlvotes_lh!$A$11:$ZZ$200,366,FALSE))=TRUE,"",IF(VLOOKUP($A191,parlvotes_lh!$A$11:$ZZ$200,366,FALSE)=0,"",VLOOKUP($A191,parlvotes_lh!$A$11:$ZZ$200,366,FALSE)))</f>
        <v/>
      </c>
      <c r="AC191" s="170" t="str">
        <f>IF(ISERROR(VLOOKUP($A191,parlvotes_lh!$A$11:$ZZ$200,386,FALSE))=TRUE,"",IF(VLOOKUP($A191,parlvotes_lh!$A$11:$ZZ$200,386,FALSE)=0,"",VLOOKUP($A191,parlvotes_lh!$A$11:$ZZ$200,386,FALSE)))</f>
        <v/>
      </c>
    </row>
    <row r="192" spans="1:29" ht="13.5" customHeight="1">
      <c r="A192" s="164"/>
      <c r="B192" s="95" t="str">
        <f>IF(A192="","",MID(info_weblinks!$C$3,32,3))</f>
        <v/>
      </c>
      <c r="C192" s="95" t="str">
        <f>IF(info_parties!G192="","",info_parties!G192)</f>
        <v/>
      </c>
      <c r="D192" s="95" t="str">
        <f>IF(info_parties!K192="","",info_parties!K192)</f>
        <v/>
      </c>
      <c r="E192" s="95" t="str">
        <f>IF(info_parties!H192="","",info_parties!H192)</f>
        <v/>
      </c>
      <c r="F192" s="165" t="str">
        <f t="shared" si="8"/>
        <v/>
      </c>
      <c r="G192" s="166" t="str">
        <f t="shared" si="9"/>
        <v/>
      </c>
      <c r="H192" s="167" t="str">
        <f t="shared" si="10"/>
        <v/>
      </c>
      <c r="I192" s="168" t="str">
        <f t="shared" si="11"/>
        <v/>
      </c>
      <c r="J192" s="169" t="str">
        <f>IF(ISERROR(VLOOKUP($A192,parlvotes_lh!$A$11:$ZZ$200,6,FALSE))=TRUE,"",IF(VLOOKUP($A192,parlvotes_lh!$A$11:$ZZ$200,6,FALSE)=0,"",VLOOKUP($A192,parlvotes_lh!$A$11:$ZZ$200,6,FALSE)))</f>
        <v/>
      </c>
      <c r="K192" s="169" t="str">
        <f>IF(ISERROR(VLOOKUP($A192,parlvotes_lh!$A$11:$ZZ$200,26,FALSE))=TRUE,"",IF(VLOOKUP($A192,parlvotes_lh!$A$11:$ZZ$200,26,FALSE)=0,"",VLOOKUP($A192,parlvotes_lh!$A$11:$ZZ$200,26,FALSE)))</f>
        <v/>
      </c>
      <c r="L192" s="169" t="str">
        <f>IF(ISERROR(VLOOKUP($A192,parlvotes_lh!$A$11:$ZZ$200,46,FALSE))=TRUE,"",IF(VLOOKUP($A192,parlvotes_lh!$A$11:$ZZ$200,46,FALSE)=0,"",VLOOKUP($A192,parlvotes_lh!$A$11:$ZZ$200,46,FALSE)))</f>
        <v/>
      </c>
      <c r="M192" s="169" t="str">
        <f>IF(ISERROR(VLOOKUP($A192,parlvotes_lh!$A$11:$ZZ$200,66,FALSE))=TRUE,"",IF(VLOOKUP($A192,parlvotes_lh!$A$11:$ZZ$200,66,FALSE)=0,"",VLOOKUP($A192,parlvotes_lh!$A$11:$ZZ$200,66,FALSE)))</f>
        <v/>
      </c>
      <c r="N192" s="169" t="str">
        <f>IF(ISERROR(VLOOKUP($A192,parlvotes_lh!$A$11:$ZZ$200,86,FALSE))=TRUE,"",IF(VLOOKUP($A192,parlvotes_lh!$A$11:$ZZ$200,86,FALSE)=0,"",VLOOKUP($A192,parlvotes_lh!$A$11:$ZZ$200,86,FALSE)))</f>
        <v/>
      </c>
      <c r="O192" s="169" t="str">
        <f>IF(ISERROR(VLOOKUP($A192,parlvotes_lh!$A$11:$ZZ$200,106,FALSE))=TRUE,"",IF(VLOOKUP($A192,parlvotes_lh!$A$11:$ZZ$200,106,FALSE)=0,"",VLOOKUP($A192,parlvotes_lh!$A$11:$ZZ$200,106,FALSE)))</f>
        <v/>
      </c>
      <c r="P192" s="169" t="str">
        <f>IF(ISERROR(VLOOKUP($A192,parlvotes_lh!$A$11:$ZZ$200,126,FALSE))=TRUE,"",IF(VLOOKUP($A192,parlvotes_lh!$A$11:$ZZ$200,126,FALSE)=0,"",VLOOKUP($A192,parlvotes_lh!$A$11:$ZZ$200,126,FALSE)))</f>
        <v/>
      </c>
      <c r="Q192" s="170" t="str">
        <f>IF(ISERROR(VLOOKUP($A192,parlvotes_lh!$A$11:$ZZ$200,146,FALSE))=TRUE,"",IF(VLOOKUP($A192,parlvotes_lh!$A$11:$ZZ$200,146,FALSE)=0,"",VLOOKUP($A192,parlvotes_lh!$A$11:$ZZ$200,146,FALSE)))</f>
        <v/>
      </c>
      <c r="R192" s="170" t="str">
        <f>IF(ISERROR(VLOOKUP($A192,parlvotes_lh!$A$11:$ZZ$200,166,FALSE))=TRUE,"",IF(VLOOKUP($A192,parlvotes_lh!$A$11:$ZZ$200,166,FALSE)=0,"",VLOOKUP($A192,parlvotes_lh!$A$11:$ZZ$200,166,FALSE)))</f>
        <v/>
      </c>
      <c r="S192" s="170" t="str">
        <f>IF(ISERROR(VLOOKUP($A192,parlvotes_lh!$A$11:$ZZ$200,186,FALSE))=TRUE,"",IF(VLOOKUP($A192,parlvotes_lh!$A$11:$ZZ$200,186,FALSE)=0,"",VLOOKUP($A192,parlvotes_lh!$A$11:$ZZ$200,186,FALSE)))</f>
        <v/>
      </c>
      <c r="T192" s="170" t="str">
        <f>IF(ISERROR(VLOOKUP($A192,parlvotes_lh!$A$11:$ZZ$200,206,FALSE))=TRUE,"",IF(VLOOKUP($A192,parlvotes_lh!$A$11:$ZZ$200,206,FALSE)=0,"",VLOOKUP($A192,parlvotes_lh!$A$11:$ZZ$200,206,FALSE)))</f>
        <v/>
      </c>
      <c r="U192" s="170" t="str">
        <f>IF(ISERROR(VLOOKUP($A192,parlvotes_lh!$A$11:$ZZ$200,226,FALSE))=TRUE,"",IF(VLOOKUP($A192,parlvotes_lh!$A$11:$ZZ$200,226,FALSE)=0,"",VLOOKUP($A192,parlvotes_lh!$A$11:$ZZ$200,226,FALSE)))</f>
        <v/>
      </c>
      <c r="V192" s="170" t="str">
        <f>IF(ISERROR(VLOOKUP($A192,parlvotes_lh!$A$11:$ZZ$200,246,FALSE))=TRUE,"",IF(VLOOKUP($A192,parlvotes_lh!$A$11:$ZZ$200,246,FALSE)=0,"",VLOOKUP($A192,parlvotes_lh!$A$11:$ZZ$200,246,FALSE)))</f>
        <v/>
      </c>
      <c r="W192" s="170" t="str">
        <f>IF(ISERROR(VLOOKUP($A192,parlvotes_lh!$A$11:$ZZ$200,266,FALSE))=TRUE,"",IF(VLOOKUP($A192,parlvotes_lh!$A$11:$ZZ$200,266,FALSE)=0,"",VLOOKUP($A192,parlvotes_lh!$A$11:$ZZ$200,266,FALSE)))</f>
        <v/>
      </c>
      <c r="X192" s="170" t="str">
        <f>IF(ISERROR(VLOOKUP($A192,parlvotes_lh!$A$11:$ZZ$200,286,FALSE))=TRUE,"",IF(VLOOKUP($A192,parlvotes_lh!$A$11:$ZZ$200,286,FALSE)=0,"",VLOOKUP($A192,parlvotes_lh!$A$11:$ZZ$200,286,FALSE)))</f>
        <v/>
      </c>
      <c r="Y192" s="170" t="str">
        <f>IF(ISERROR(VLOOKUP($A192,parlvotes_lh!$A$11:$ZZ$200,306,FALSE))=TRUE,"",IF(VLOOKUP($A192,parlvotes_lh!$A$11:$ZZ$200,306,FALSE)=0,"",VLOOKUP($A192,parlvotes_lh!$A$11:$ZZ$200,306,FALSE)))</f>
        <v/>
      </c>
      <c r="Z192" s="170" t="str">
        <f>IF(ISERROR(VLOOKUP($A192,parlvotes_lh!$A$11:$ZZ$200,326,FALSE))=TRUE,"",IF(VLOOKUP($A192,parlvotes_lh!$A$11:$ZZ$200,326,FALSE)=0,"",VLOOKUP($A192,parlvotes_lh!$A$11:$ZZ$200,326,FALSE)))</f>
        <v/>
      </c>
      <c r="AA192" s="170" t="str">
        <f>IF(ISERROR(VLOOKUP($A192,parlvotes_lh!$A$11:$ZZ$200,346,FALSE))=TRUE,"",IF(VLOOKUP($A192,parlvotes_lh!$A$11:$ZZ$200,346,FALSE)=0,"",VLOOKUP($A192,parlvotes_lh!$A$11:$ZZ$200,346,FALSE)))</f>
        <v/>
      </c>
      <c r="AB192" s="170" t="str">
        <f>IF(ISERROR(VLOOKUP($A192,parlvotes_lh!$A$11:$ZZ$200,366,FALSE))=TRUE,"",IF(VLOOKUP($A192,parlvotes_lh!$A$11:$ZZ$200,366,FALSE)=0,"",VLOOKUP($A192,parlvotes_lh!$A$11:$ZZ$200,366,FALSE)))</f>
        <v/>
      </c>
      <c r="AC192" s="170" t="str">
        <f>IF(ISERROR(VLOOKUP($A192,parlvotes_lh!$A$11:$ZZ$200,386,FALSE))=TRUE,"",IF(VLOOKUP($A192,parlvotes_lh!$A$11:$ZZ$200,386,FALSE)=0,"",VLOOKUP($A192,parlvotes_lh!$A$11:$ZZ$200,386,FALSE)))</f>
        <v/>
      </c>
    </row>
    <row r="193" spans="1:29" ht="13.5" customHeight="1">
      <c r="A193" s="164"/>
      <c r="B193" s="95" t="str">
        <f>IF(A193="","",MID(info_weblinks!$C$3,32,3))</f>
        <v/>
      </c>
      <c r="C193" s="95" t="str">
        <f>IF(info_parties!G193="","",info_parties!G193)</f>
        <v/>
      </c>
      <c r="D193" s="95" t="str">
        <f>IF(info_parties!K193="","",info_parties!K193)</f>
        <v/>
      </c>
      <c r="E193" s="95" t="str">
        <f>IF(info_parties!H193="","",info_parties!H193)</f>
        <v/>
      </c>
      <c r="F193" s="165" t="str">
        <f t="shared" si="8"/>
        <v/>
      </c>
      <c r="G193" s="166" t="str">
        <f t="shared" si="9"/>
        <v/>
      </c>
      <c r="H193" s="167" t="str">
        <f t="shared" si="10"/>
        <v/>
      </c>
      <c r="I193" s="168" t="str">
        <f t="shared" si="11"/>
        <v/>
      </c>
      <c r="J193" s="169" t="str">
        <f>IF(ISERROR(VLOOKUP($A193,parlvotes_lh!$A$11:$ZZ$200,6,FALSE))=TRUE,"",IF(VLOOKUP($A193,parlvotes_lh!$A$11:$ZZ$200,6,FALSE)=0,"",VLOOKUP($A193,parlvotes_lh!$A$11:$ZZ$200,6,FALSE)))</f>
        <v/>
      </c>
      <c r="K193" s="169" t="str">
        <f>IF(ISERROR(VLOOKUP($A193,parlvotes_lh!$A$11:$ZZ$200,26,FALSE))=TRUE,"",IF(VLOOKUP($A193,parlvotes_lh!$A$11:$ZZ$200,26,FALSE)=0,"",VLOOKUP($A193,parlvotes_lh!$A$11:$ZZ$200,26,FALSE)))</f>
        <v/>
      </c>
      <c r="L193" s="169" t="str">
        <f>IF(ISERROR(VLOOKUP($A193,parlvotes_lh!$A$11:$ZZ$200,46,FALSE))=TRUE,"",IF(VLOOKUP($A193,parlvotes_lh!$A$11:$ZZ$200,46,FALSE)=0,"",VLOOKUP($A193,parlvotes_lh!$A$11:$ZZ$200,46,FALSE)))</f>
        <v/>
      </c>
      <c r="M193" s="169" t="str">
        <f>IF(ISERROR(VLOOKUP($A193,parlvotes_lh!$A$11:$ZZ$200,66,FALSE))=TRUE,"",IF(VLOOKUP($A193,parlvotes_lh!$A$11:$ZZ$200,66,FALSE)=0,"",VLOOKUP($A193,parlvotes_lh!$A$11:$ZZ$200,66,FALSE)))</f>
        <v/>
      </c>
      <c r="N193" s="169" t="str">
        <f>IF(ISERROR(VLOOKUP($A193,parlvotes_lh!$A$11:$ZZ$200,86,FALSE))=TRUE,"",IF(VLOOKUP($A193,parlvotes_lh!$A$11:$ZZ$200,86,FALSE)=0,"",VLOOKUP($A193,parlvotes_lh!$A$11:$ZZ$200,86,FALSE)))</f>
        <v/>
      </c>
      <c r="O193" s="169" t="str">
        <f>IF(ISERROR(VLOOKUP($A193,parlvotes_lh!$A$11:$ZZ$200,106,FALSE))=TRUE,"",IF(VLOOKUP($A193,parlvotes_lh!$A$11:$ZZ$200,106,FALSE)=0,"",VLOOKUP($A193,parlvotes_lh!$A$11:$ZZ$200,106,FALSE)))</f>
        <v/>
      </c>
      <c r="P193" s="169" t="str">
        <f>IF(ISERROR(VLOOKUP($A193,parlvotes_lh!$A$11:$ZZ$200,126,FALSE))=TRUE,"",IF(VLOOKUP($A193,parlvotes_lh!$A$11:$ZZ$200,126,FALSE)=0,"",VLOOKUP($A193,parlvotes_lh!$A$11:$ZZ$200,126,FALSE)))</f>
        <v/>
      </c>
      <c r="Q193" s="170" t="str">
        <f>IF(ISERROR(VLOOKUP($A193,parlvotes_lh!$A$11:$ZZ$200,146,FALSE))=TRUE,"",IF(VLOOKUP($A193,parlvotes_lh!$A$11:$ZZ$200,146,FALSE)=0,"",VLOOKUP($A193,parlvotes_lh!$A$11:$ZZ$200,146,FALSE)))</f>
        <v/>
      </c>
      <c r="R193" s="170" t="str">
        <f>IF(ISERROR(VLOOKUP($A193,parlvotes_lh!$A$11:$ZZ$200,166,FALSE))=TRUE,"",IF(VLOOKUP($A193,parlvotes_lh!$A$11:$ZZ$200,166,FALSE)=0,"",VLOOKUP($A193,parlvotes_lh!$A$11:$ZZ$200,166,FALSE)))</f>
        <v/>
      </c>
      <c r="S193" s="170" t="str">
        <f>IF(ISERROR(VLOOKUP($A193,parlvotes_lh!$A$11:$ZZ$200,186,FALSE))=TRUE,"",IF(VLOOKUP($A193,parlvotes_lh!$A$11:$ZZ$200,186,FALSE)=0,"",VLOOKUP($A193,parlvotes_lh!$A$11:$ZZ$200,186,FALSE)))</f>
        <v/>
      </c>
      <c r="T193" s="170" t="str">
        <f>IF(ISERROR(VLOOKUP($A193,parlvotes_lh!$A$11:$ZZ$200,206,FALSE))=TRUE,"",IF(VLOOKUP($A193,parlvotes_lh!$A$11:$ZZ$200,206,FALSE)=0,"",VLOOKUP($A193,parlvotes_lh!$A$11:$ZZ$200,206,FALSE)))</f>
        <v/>
      </c>
      <c r="U193" s="170" t="str">
        <f>IF(ISERROR(VLOOKUP($A193,parlvotes_lh!$A$11:$ZZ$200,226,FALSE))=TRUE,"",IF(VLOOKUP($A193,parlvotes_lh!$A$11:$ZZ$200,226,FALSE)=0,"",VLOOKUP($A193,parlvotes_lh!$A$11:$ZZ$200,226,FALSE)))</f>
        <v/>
      </c>
      <c r="V193" s="170" t="str">
        <f>IF(ISERROR(VLOOKUP($A193,parlvotes_lh!$A$11:$ZZ$200,246,FALSE))=TRUE,"",IF(VLOOKUP($A193,parlvotes_lh!$A$11:$ZZ$200,246,FALSE)=0,"",VLOOKUP($A193,parlvotes_lh!$A$11:$ZZ$200,246,FALSE)))</f>
        <v/>
      </c>
      <c r="W193" s="170" t="str">
        <f>IF(ISERROR(VLOOKUP($A193,parlvotes_lh!$A$11:$ZZ$200,266,FALSE))=TRUE,"",IF(VLOOKUP($A193,parlvotes_lh!$A$11:$ZZ$200,266,FALSE)=0,"",VLOOKUP($A193,parlvotes_lh!$A$11:$ZZ$200,266,FALSE)))</f>
        <v/>
      </c>
      <c r="X193" s="170" t="str">
        <f>IF(ISERROR(VLOOKUP($A193,parlvotes_lh!$A$11:$ZZ$200,286,FALSE))=TRUE,"",IF(VLOOKUP($A193,parlvotes_lh!$A$11:$ZZ$200,286,FALSE)=0,"",VLOOKUP($A193,parlvotes_lh!$A$11:$ZZ$200,286,FALSE)))</f>
        <v/>
      </c>
      <c r="Y193" s="170" t="str">
        <f>IF(ISERROR(VLOOKUP($A193,parlvotes_lh!$A$11:$ZZ$200,306,FALSE))=TRUE,"",IF(VLOOKUP($A193,parlvotes_lh!$A$11:$ZZ$200,306,FALSE)=0,"",VLOOKUP($A193,parlvotes_lh!$A$11:$ZZ$200,306,FALSE)))</f>
        <v/>
      </c>
      <c r="Z193" s="170" t="str">
        <f>IF(ISERROR(VLOOKUP($A193,parlvotes_lh!$A$11:$ZZ$200,326,FALSE))=TRUE,"",IF(VLOOKUP($A193,parlvotes_lh!$A$11:$ZZ$200,326,FALSE)=0,"",VLOOKUP($A193,parlvotes_lh!$A$11:$ZZ$200,326,FALSE)))</f>
        <v/>
      </c>
      <c r="AA193" s="170" t="str">
        <f>IF(ISERROR(VLOOKUP($A193,parlvotes_lh!$A$11:$ZZ$200,346,FALSE))=TRUE,"",IF(VLOOKUP($A193,parlvotes_lh!$A$11:$ZZ$200,346,FALSE)=0,"",VLOOKUP($A193,parlvotes_lh!$A$11:$ZZ$200,346,FALSE)))</f>
        <v/>
      </c>
      <c r="AB193" s="170" t="str">
        <f>IF(ISERROR(VLOOKUP($A193,parlvotes_lh!$A$11:$ZZ$200,366,FALSE))=TRUE,"",IF(VLOOKUP($A193,parlvotes_lh!$A$11:$ZZ$200,366,FALSE)=0,"",VLOOKUP($A193,parlvotes_lh!$A$11:$ZZ$200,366,FALSE)))</f>
        <v/>
      </c>
      <c r="AC193" s="170" t="str">
        <f>IF(ISERROR(VLOOKUP($A193,parlvotes_lh!$A$11:$ZZ$200,386,FALSE))=TRUE,"",IF(VLOOKUP($A193,parlvotes_lh!$A$11:$ZZ$200,386,FALSE)=0,"",VLOOKUP($A193,parlvotes_lh!$A$11:$ZZ$200,386,FALSE)))</f>
        <v/>
      </c>
    </row>
    <row r="194" spans="1:29" ht="13.5" customHeight="1">
      <c r="A194" s="164"/>
      <c r="B194" s="95" t="str">
        <f>IF(A194="","",MID(info_weblinks!$C$3,32,3))</f>
        <v/>
      </c>
      <c r="C194" s="95" t="str">
        <f>IF(info_parties!G194="","",info_parties!G194)</f>
        <v/>
      </c>
      <c r="D194" s="95" t="str">
        <f>IF(info_parties!K194="","",info_parties!K194)</f>
        <v/>
      </c>
      <c r="E194" s="95" t="str">
        <f>IF(info_parties!H194="","",info_parties!H194)</f>
        <v/>
      </c>
      <c r="F194" s="165" t="str">
        <f t="shared" ref="F194:F200" si="12">IF(MAX(J194:AC194)=0,"",INDEX(J$1:AC$1,MATCH(TRUE,INDEX((J194:AC194&lt;&gt;""),0),0)))</f>
        <v/>
      </c>
      <c r="G194" s="166" t="str">
        <f t="shared" ref="G194:G200" si="13">IF(MAX(J194:AC194)=0,"",INDEX(J$1:AC$1,1,MATCH(LOOKUP(9.99+307,J194:AC194),J194:AC194,0)))</f>
        <v/>
      </c>
      <c r="H194" s="167" t="str">
        <f t="shared" ref="H194:H200" si="14">IF(MAX(J194:AC194)=0,"",MAX(J194:AC194))</f>
        <v/>
      </c>
      <c r="I194" s="168" t="str">
        <f t="shared" ref="I194:I200" si="15">IF(H194="","",INDEX(J$1:AC$1,1,MATCH(H194,J194:AC194,0)))</f>
        <v/>
      </c>
      <c r="J194" s="169" t="str">
        <f>IF(ISERROR(VLOOKUP($A194,parlvotes_lh!$A$11:$ZZ$200,6,FALSE))=TRUE,"",IF(VLOOKUP($A194,parlvotes_lh!$A$11:$ZZ$200,6,FALSE)=0,"",VLOOKUP($A194,parlvotes_lh!$A$11:$ZZ$200,6,FALSE)))</f>
        <v/>
      </c>
      <c r="K194" s="169" t="str">
        <f>IF(ISERROR(VLOOKUP($A194,parlvotes_lh!$A$11:$ZZ$200,26,FALSE))=TRUE,"",IF(VLOOKUP($A194,parlvotes_lh!$A$11:$ZZ$200,26,FALSE)=0,"",VLOOKUP($A194,parlvotes_lh!$A$11:$ZZ$200,26,FALSE)))</f>
        <v/>
      </c>
      <c r="L194" s="169" t="str">
        <f>IF(ISERROR(VLOOKUP($A194,parlvotes_lh!$A$11:$ZZ$200,46,FALSE))=TRUE,"",IF(VLOOKUP($A194,parlvotes_lh!$A$11:$ZZ$200,46,FALSE)=0,"",VLOOKUP($A194,parlvotes_lh!$A$11:$ZZ$200,46,FALSE)))</f>
        <v/>
      </c>
      <c r="M194" s="169" t="str">
        <f>IF(ISERROR(VLOOKUP($A194,parlvotes_lh!$A$11:$ZZ$200,66,FALSE))=TRUE,"",IF(VLOOKUP($A194,parlvotes_lh!$A$11:$ZZ$200,66,FALSE)=0,"",VLOOKUP($A194,parlvotes_lh!$A$11:$ZZ$200,66,FALSE)))</f>
        <v/>
      </c>
      <c r="N194" s="169" t="str">
        <f>IF(ISERROR(VLOOKUP($A194,parlvotes_lh!$A$11:$ZZ$200,86,FALSE))=TRUE,"",IF(VLOOKUP($A194,parlvotes_lh!$A$11:$ZZ$200,86,FALSE)=0,"",VLOOKUP($A194,parlvotes_lh!$A$11:$ZZ$200,86,FALSE)))</f>
        <v/>
      </c>
      <c r="O194" s="169" t="str">
        <f>IF(ISERROR(VLOOKUP($A194,parlvotes_lh!$A$11:$ZZ$200,106,FALSE))=TRUE,"",IF(VLOOKUP($A194,parlvotes_lh!$A$11:$ZZ$200,106,FALSE)=0,"",VLOOKUP($A194,parlvotes_lh!$A$11:$ZZ$200,106,FALSE)))</f>
        <v/>
      </c>
      <c r="P194" s="169" t="str">
        <f>IF(ISERROR(VLOOKUP($A194,parlvotes_lh!$A$11:$ZZ$200,126,FALSE))=TRUE,"",IF(VLOOKUP($A194,parlvotes_lh!$A$11:$ZZ$200,126,FALSE)=0,"",VLOOKUP($A194,parlvotes_lh!$A$11:$ZZ$200,126,FALSE)))</f>
        <v/>
      </c>
      <c r="Q194" s="170" t="str">
        <f>IF(ISERROR(VLOOKUP($A194,parlvotes_lh!$A$11:$ZZ$200,146,FALSE))=TRUE,"",IF(VLOOKUP($A194,parlvotes_lh!$A$11:$ZZ$200,146,FALSE)=0,"",VLOOKUP($A194,parlvotes_lh!$A$11:$ZZ$200,146,FALSE)))</f>
        <v/>
      </c>
      <c r="R194" s="170" t="str">
        <f>IF(ISERROR(VLOOKUP($A194,parlvotes_lh!$A$11:$ZZ$200,166,FALSE))=TRUE,"",IF(VLOOKUP($A194,parlvotes_lh!$A$11:$ZZ$200,166,FALSE)=0,"",VLOOKUP($A194,parlvotes_lh!$A$11:$ZZ$200,166,FALSE)))</f>
        <v/>
      </c>
      <c r="S194" s="170" t="str">
        <f>IF(ISERROR(VLOOKUP($A194,parlvotes_lh!$A$11:$ZZ$200,186,FALSE))=TRUE,"",IF(VLOOKUP($A194,parlvotes_lh!$A$11:$ZZ$200,186,FALSE)=0,"",VLOOKUP($A194,parlvotes_lh!$A$11:$ZZ$200,186,FALSE)))</f>
        <v/>
      </c>
      <c r="T194" s="170" t="str">
        <f>IF(ISERROR(VLOOKUP($A194,parlvotes_lh!$A$11:$ZZ$200,206,FALSE))=TRUE,"",IF(VLOOKUP($A194,parlvotes_lh!$A$11:$ZZ$200,206,FALSE)=0,"",VLOOKUP($A194,parlvotes_lh!$A$11:$ZZ$200,206,FALSE)))</f>
        <v/>
      </c>
      <c r="U194" s="170" t="str">
        <f>IF(ISERROR(VLOOKUP($A194,parlvotes_lh!$A$11:$ZZ$200,226,FALSE))=TRUE,"",IF(VLOOKUP($A194,parlvotes_lh!$A$11:$ZZ$200,226,FALSE)=0,"",VLOOKUP($A194,parlvotes_lh!$A$11:$ZZ$200,226,FALSE)))</f>
        <v/>
      </c>
      <c r="V194" s="170" t="str">
        <f>IF(ISERROR(VLOOKUP($A194,parlvotes_lh!$A$11:$ZZ$200,246,FALSE))=TRUE,"",IF(VLOOKUP($A194,parlvotes_lh!$A$11:$ZZ$200,246,FALSE)=0,"",VLOOKUP($A194,parlvotes_lh!$A$11:$ZZ$200,246,FALSE)))</f>
        <v/>
      </c>
      <c r="W194" s="170" t="str">
        <f>IF(ISERROR(VLOOKUP($A194,parlvotes_lh!$A$11:$ZZ$200,266,FALSE))=TRUE,"",IF(VLOOKUP($A194,parlvotes_lh!$A$11:$ZZ$200,266,FALSE)=0,"",VLOOKUP($A194,parlvotes_lh!$A$11:$ZZ$200,266,FALSE)))</f>
        <v/>
      </c>
      <c r="X194" s="170" t="str">
        <f>IF(ISERROR(VLOOKUP($A194,parlvotes_lh!$A$11:$ZZ$200,286,FALSE))=TRUE,"",IF(VLOOKUP($A194,parlvotes_lh!$A$11:$ZZ$200,286,FALSE)=0,"",VLOOKUP($A194,parlvotes_lh!$A$11:$ZZ$200,286,FALSE)))</f>
        <v/>
      </c>
      <c r="Y194" s="170" t="str">
        <f>IF(ISERROR(VLOOKUP($A194,parlvotes_lh!$A$11:$ZZ$200,306,FALSE))=TRUE,"",IF(VLOOKUP($A194,parlvotes_lh!$A$11:$ZZ$200,306,FALSE)=0,"",VLOOKUP($A194,parlvotes_lh!$A$11:$ZZ$200,306,FALSE)))</f>
        <v/>
      </c>
      <c r="Z194" s="170" t="str">
        <f>IF(ISERROR(VLOOKUP($A194,parlvotes_lh!$A$11:$ZZ$200,326,FALSE))=TRUE,"",IF(VLOOKUP($A194,parlvotes_lh!$A$11:$ZZ$200,326,FALSE)=0,"",VLOOKUP($A194,parlvotes_lh!$A$11:$ZZ$200,326,FALSE)))</f>
        <v/>
      </c>
      <c r="AA194" s="170" t="str">
        <f>IF(ISERROR(VLOOKUP($A194,parlvotes_lh!$A$11:$ZZ$200,346,FALSE))=TRUE,"",IF(VLOOKUP($A194,parlvotes_lh!$A$11:$ZZ$200,346,FALSE)=0,"",VLOOKUP($A194,parlvotes_lh!$A$11:$ZZ$200,346,FALSE)))</f>
        <v/>
      </c>
      <c r="AB194" s="170" t="str">
        <f>IF(ISERROR(VLOOKUP($A194,parlvotes_lh!$A$11:$ZZ$200,366,FALSE))=TRUE,"",IF(VLOOKUP($A194,parlvotes_lh!$A$11:$ZZ$200,366,FALSE)=0,"",VLOOKUP($A194,parlvotes_lh!$A$11:$ZZ$200,366,FALSE)))</f>
        <v/>
      </c>
      <c r="AC194" s="170" t="str">
        <f>IF(ISERROR(VLOOKUP($A194,parlvotes_lh!$A$11:$ZZ$200,386,FALSE))=TRUE,"",IF(VLOOKUP($A194,parlvotes_lh!$A$11:$ZZ$200,386,FALSE)=0,"",VLOOKUP($A194,parlvotes_lh!$A$11:$ZZ$200,386,FALSE)))</f>
        <v/>
      </c>
    </row>
    <row r="195" spans="1:29" ht="13.5" customHeight="1">
      <c r="A195" s="164"/>
      <c r="B195" s="95" t="str">
        <f>IF(A195="","",MID(info_weblinks!$C$3,32,3))</f>
        <v/>
      </c>
      <c r="C195" s="95" t="str">
        <f>IF(info_parties!G195="","",info_parties!G195)</f>
        <v/>
      </c>
      <c r="D195" s="95" t="str">
        <f>IF(info_parties!K195="","",info_parties!K195)</f>
        <v/>
      </c>
      <c r="E195" s="95" t="str">
        <f>IF(info_parties!H195="","",info_parties!H195)</f>
        <v/>
      </c>
      <c r="F195" s="165" t="str">
        <f t="shared" si="12"/>
        <v/>
      </c>
      <c r="G195" s="166" t="str">
        <f t="shared" si="13"/>
        <v/>
      </c>
      <c r="H195" s="167" t="str">
        <f t="shared" si="14"/>
        <v/>
      </c>
      <c r="I195" s="168" t="str">
        <f t="shared" si="15"/>
        <v/>
      </c>
      <c r="J195" s="169" t="str">
        <f>IF(ISERROR(VLOOKUP($A195,parlvotes_lh!$A$11:$ZZ$200,6,FALSE))=TRUE,"",IF(VLOOKUP($A195,parlvotes_lh!$A$11:$ZZ$200,6,FALSE)=0,"",VLOOKUP($A195,parlvotes_lh!$A$11:$ZZ$200,6,FALSE)))</f>
        <v/>
      </c>
      <c r="K195" s="169" t="str">
        <f>IF(ISERROR(VLOOKUP($A195,parlvotes_lh!$A$11:$ZZ$200,26,FALSE))=TRUE,"",IF(VLOOKUP($A195,parlvotes_lh!$A$11:$ZZ$200,26,FALSE)=0,"",VLOOKUP($A195,parlvotes_lh!$A$11:$ZZ$200,26,FALSE)))</f>
        <v/>
      </c>
      <c r="L195" s="169" t="str">
        <f>IF(ISERROR(VLOOKUP($A195,parlvotes_lh!$A$11:$ZZ$200,46,FALSE))=TRUE,"",IF(VLOOKUP($A195,parlvotes_lh!$A$11:$ZZ$200,46,FALSE)=0,"",VLOOKUP($A195,parlvotes_lh!$A$11:$ZZ$200,46,FALSE)))</f>
        <v/>
      </c>
      <c r="M195" s="169" t="str">
        <f>IF(ISERROR(VLOOKUP($A195,parlvotes_lh!$A$11:$ZZ$200,66,FALSE))=TRUE,"",IF(VLOOKUP($A195,parlvotes_lh!$A$11:$ZZ$200,66,FALSE)=0,"",VLOOKUP($A195,parlvotes_lh!$A$11:$ZZ$200,66,FALSE)))</f>
        <v/>
      </c>
      <c r="N195" s="169" t="str">
        <f>IF(ISERROR(VLOOKUP($A195,parlvotes_lh!$A$11:$ZZ$200,86,FALSE))=TRUE,"",IF(VLOOKUP($A195,parlvotes_lh!$A$11:$ZZ$200,86,FALSE)=0,"",VLOOKUP($A195,parlvotes_lh!$A$11:$ZZ$200,86,FALSE)))</f>
        <v/>
      </c>
      <c r="O195" s="169" t="str">
        <f>IF(ISERROR(VLOOKUP($A195,parlvotes_lh!$A$11:$ZZ$200,106,FALSE))=TRUE,"",IF(VLOOKUP($A195,parlvotes_lh!$A$11:$ZZ$200,106,FALSE)=0,"",VLOOKUP($A195,parlvotes_lh!$A$11:$ZZ$200,106,FALSE)))</f>
        <v/>
      </c>
      <c r="P195" s="169" t="str">
        <f>IF(ISERROR(VLOOKUP($A195,parlvotes_lh!$A$11:$ZZ$200,126,FALSE))=TRUE,"",IF(VLOOKUP($A195,parlvotes_lh!$A$11:$ZZ$200,126,FALSE)=0,"",VLOOKUP($A195,parlvotes_lh!$A$11:$ZZ$200,126,FALSE)))</f>
        <v/>
      </c>
      <c r="Q195" s="170" t="str">
        <f>IF(ISERROR(VLOOKUP($A195,parlvotes_lh!$A$11:$ZZ$200,146,FALSE))=TRUE,"",IF(VLOOKUP($A195,parlvotes_lh!$A$11:$ZZ$200,146,FALSE)=0,"",VLOOKUP($A195,parlvotes_lh!$A$11:$ZZ$200,146,FALSE)))</f>
        <v/>
      </c>
      <c r="R195" s="170" t="str">
        <f>IF(ISERROR(VLOOKUP($A195,parlvotes_lh!$A$11:$ZZ$200,166,FALSE))=TRUE,"",IF(VLOOKUP($A195,parlvotes_lh!$A$11:$ZZ$200,166,FALSE)=0,"",VLOOKUP($A195,parlvotes_lh!$A$11:$ZZ$200,166,FALSE)))</f>
        <v/>
      </c>
      <c r="S195" s="170" t="str">
        <f>IF(ISERROR(VLOOKUP($A195,parlvotes_lh!$A$11:$ZZ$200,186,FALSE))=TRUE,"",IF(VLOOKUP($A195,parlvotes_lh!$A$11:$ZZ$200,186,FALSE)=0,"",VLOOKUP($A195,parlvotes_lh!$A$11:$ZZ$200,186,FALSE)))</f>
        <v/>
      </c>
      <c r="T195" s="170" t="str">
        <f>IF(ISERROR(VLOOKUP($A195,parlvotes_lh!$A$11:$ZZ$200,206,FALSE))=TRUE,"",IF(VLOOKUP($A195,parlvotes_lh!$A$11:$ZZ$200,206,FALSE)=0,"",VLOOKUP($A195,parlvotes_lh!$A$11:$ZZ$200,206,FALSE)))</f>
        <v/>
      </c>
      <c r="U195" s="170" t="str">
        <f>IF(ISERROR(VLOOKUP($A195,parlvotes_lh!$A$11:$ZZ$200,226,FALSE))=TRUE,"",IF(VLOOKUP($A195,parlvotes_lh!$A$11:$ZZ$200,226,FALSE)=0,"",VLOOKUP($A195,parlvotes_lh!$A$11:$ZZ$200,226,FALSE)))</f>
        <v/>
      </c>
      <c r="V195" s="170" t="str">
        <f>IF(ISERROR(VLOOKUP($A195,parlvotes_lh!$A$11:$ZZ$200,246,FALSE))=TRUE,"",IF(VLOOKUP($A195,parlvotes_lh!$A$11:$ZZ$200,246,FALSE)=0,"",VLOOKUP($A195,parlvotes_lh!$A$11:$ZZ$200,246,FALSE)))</f>
        <v/>
      </c>
      <c r="W195" s="170" t="str">
        <f>IF(ISERROR(VLOOKUP($A195,parlvotes_lh!$A$11:$ZZ$200,266,FALSE))=TRUE,"",IF(VLOOKUP($A195,parlvotes_lh!$A$11:$ZZ$200,266,FALSE)=0,"",VLOOKUP($A195,parlvotes_lh!$A$11:$ZZ$200,266,FALSE)))</f>
        <v/>
      </c>
      <c r="X195" s="170" t="str">
        <f>IF(ISERROR(VLOOKUP($A195,parlvotes_lh!$A$11:$ZZ$200,286,FALSE))=TRUE,"",IF(VLOOKUP($A195,parlvotes_lh!$A$11:$ZZ$200,286,FALSE)=0,"",VLOOKUP($A195,parlvotes_lh!$A$11:$ZZ$200,286,FALSE)))</f>
        <v/>
      </c>
      <c r="Y195" s="170" t="str">
        <f>IF(ISERROR(VLOOKUP($A195,parlvotes_lh!$A$11:$ZZ$200,306,FALSE))=TRUE,"",IF(VLOOKUP($A195,parlvotes_lh!$A$11:$ZZ$200,306,FALSE)=0,"",VLOOKUP($A195,parlvotes_lh!$A$11:$ZZ$200,306,FALSE)))</f>
        <v/>
      </c>
      <c r="Z195" s="170" t="str">
        <f>IF(ISERROR(VLOOKUP($A195,parlvotes_lh!$A$11:$ZZ$200,326,FALSE))=TRUE,"",IF(VLOOKUP($A195,parlvotes_lh!$A$11:$ZZ$200,326,FALSE)=0,"",VLOOKUP($A195,parlvotes_lh!$A$11:$ZZ$200,326,FALSE)))</f>
        <v/>
      </c>
      <c r="AA195" s="170" t="str">
        <f>IF(ISERROR(VLOOKUP($A195,parlvotes_lh!$A$11:$ZZ$200,346,FALSE))=TRUE,"",IF(VLOOKUP($A195,parlvotes_lh!$A$11:$ZZ$200,346,FALSE)=0,"",VLOOKUP($A195,parlvotes_lh!$A$11:$ZZ$200,346,FALSE)))</f>
        <v/>
      </c>
      <c r="AB195" s="170" t="str">
        <f>IF(ISERROR(VLOOKUP($A195,parlvotes_lh!$A$11:$ZZ$200,366,FALSE))=TRUE,"",IF(VLOOKUP($A195,parlvotes_lh!$A$11:$ZZ$200,366,FALSE)=0,"",VLOOKUP($A195,parlvotes_lh!$A$11:$ZZ$200,366,FALSE)))</f>
        <v/>
      </c>
      <c r="AC195" s="170" t="str">
        <f>IF(ISERROR(VLOOKUP($A195,parlvotes_lh!$A$11:$ZZ$200,386,FALSE))=TRUE,"",IF(VLOOKUP($A195,parlvotes_lh!$A$11:$ZZ$200,386,FALSE)=0,"",VLOOKUP($A195,parlvotes_lh!$A$11:$ZZ$200,386,FALSE)))</f>
        <v/>
      </c>
    </row>
    <row r="196" spans="1:29" ht="13.5" customHeight="1">
      <c r="A196" s="164"/>
      <c r="B196" s="95" t="str">
        <f>IF(A196="","",MID(info_weblinks!$C$3,32,3))</f>
        <v/>
      </c>
      <c r="C196" s="95" t="str">
        <f>IF(info_parties!G196="","",info_parties!G196)</f>
        <v/>
      </c>
      <c r="D196" s="95" t="str">
        <f>IF(info_parties!K196="","",info_parties!K196)</f>
        <v/>
      </c>
      <c r="E196" s="95" t="str">
        <f>IF(info_parties!H196="","",info_parties!H196)</f>
        <v/>
      </c>
      <c r="F196" s="165" t="str">
        <f t="shared" si="12"/>
        <v/>
      </c>
      <c r="G196" s="166" t="str">
        <f t="shared" si="13"/>
        <v/>
      </c>
      <c r="H196" s="167" t="str">
        <f t="shared" si="14"/>
        <v/>
      </c>
      <c r="I196" s="168" t="str">
        <f t="shared" si="15"/>
        <v/>
      </c>
      <c r="J196" s="169" t="str">
        <f>IF(ISERROR(VLOOKUP($A196,parlvotes_lh!$A$11:$ZZ$200,6,FALSE))=TRUE,"",IF(VLOOKUP($A196,parlvotes_lh!$A$11:$ZZ$200,6,FALSE)=0,"",VLOOKUP($A196,parlvotes_lh!$A$11:$ZZ$200,6,FALSE)))</f>
        <v/>
      </c>
      <c r="K196" s="169" t="str">
        <f>IF(ISERROR(VLOOKUP($A196,parlvotes_lh!$A$11:$ZZ$200,26,FALSE))=TRUE,"",IF(VLOOKUP($A196,parlvotes_lh!$A$11:$ZZ$200,26,FALSE)=0,"",VLOOKUP($A196,parlvotes_lh!$A$11:$ZZ$200,26,FALSE)))</f>
        <v/>
      </c>
      <c r="L196" s="169" t="str">
        <f>IF(ISERROR(VLOOKUP($A196,parlvotes_lh!$A$11:$ZZ$200,46,FALSE))=TRUE,"",IF(VLOOKUP($A196,parlvotes_lh!$A$11:$ZZ$200,46,FALSE)=0,"",VLOOKUP($A196,parlvotes_lh!$A$11:$ZZ$200,46,FALSE)))</f>
        <v/>
      </c>
      <c r="M196" s="169" t="str">
        <f>IF(ISERROR(VLOOKUP($A196,parlvotes_lh!$A$11:$ZZ$200,66,FALSE))=TRUE,"",IF(VLOOKUP($A196,parlvotes_lh!$A$11:$ZZ$200,66,FALSE)=0,"",VLOOKUP($A196,parlvotes_lh!$A$11:$ZZ$200,66,FALSE)))</f>
        <v/>
      </c>
      <c r="N196" s="169" t="str">
        <f>IF(ISERROR(VLOOKUP($A196,parlvotes_lh!$A$11:$ZZ$200,86,FALSE))=TRUE,"",IF(VLOOKUP($A196,parlvotes_lh!$A$11:$ZZ$200,86,FALSE)=0,"",VLOOKUP($A196,parlvotes_lh!$A$11:$ZZ$200,86,FALSE)))</f>
        <v/>
      </c>
      <c r="O196" s="169" t="str">
        <f>IF(ISERROR(VLOOKUP($A196,parlvotes_lh!$A$11:$ZZ$200,106,FALSE))=TRUE,"",IF(VLOOKUP($A196,parlvotes_lh!$A$11:$ZZ$200,106,FALSE)=0,"",VLOOKUP($A196,parlvotes_lh!$A$11:$ZZ$200,106,FALSE)))</f>
        <v/>
      </c>
      <c r="P196" s="169" t="str">
        <f>IF(ISERROR(VLOOKUP($A196,parlvotes_lh!$A$11:$ZZ$200,126,FALSE))=TRUE,"",IF(VLOOKUP($A196,parlvotes_lh!$A$11:$ZZ$200,126,FALSE)=0,"",VLOOKUP($A196,parlvotes_lh!$A$11:$ZZ$200,126,FALSE)))</f>
        <v/>
      </c>
      <c r="Q196" s="170" t="str">
        <f>IF(ISERROR(VLOOKUP($A196,parlvotes_lh!$A$11:$ZZ$200,146,FALSE))=TRUE,"",IF(VLOOKUP($A196,parlvotes_lh!$A$11:$ZZ$200,146,FALSE)=0,"",VLOOKUP($A196,parlvotes_lh!$A$11:$ZZ$200,146,FALSE)))</f>
        <v/>
      </c>
      <c r="R196" s="170" t="str">
        <f>IF(ISERROR(VLOOKUP($A196,parlvotes_lh!$A$11:$ZZ$200,166,FALSE))=TRUE,"",IF(VLOOKUP($A196,parlvotes_lh!$A$11:$ZZ$200,166,FALSE)=0,"",VLOOKUP($A196,parlvotes_lh!$A$11:$ZZ$200,166,FALSE)))</f>
        <v/>
      </c>
      <c r="S196" s="170" t="str">
        <f>IF(ISERROR(VLOOKUP($A196,parlvotes_lh!$A$11:$ZZ$200,186,FALSE))=TRUE,"",IF(VLOOKUP($A196,parlvotes_lh!$A$11:$ZZ$200,186,FALSE)=0,"",VLOOKUP($A196,parlvotes_lh!$A$11:$ZZ$200,186,FALSE)))</f>
        <v/>
      </c>
      <c r="T196" s="170" t="str">
        <f>IF(ISERROR(VLOOKUP($A196,parlvotes_lh!$A$11:$ZZ$200,206,FALSE))=TRUE,"",IF(VLOOKUP($A196,parlvotes_lh!$A$11:$ZZ$200,206,FALSE)=0,"",VLOOKUP($A196,parlvotes_lh!$A$11:$ZZ$200,206,FALSE)))</f>
        <v/>
      </c>
      <c r="U196" s="170" t="str">
        <f>IF(ISERROR(VLOOKUP($A196,parlvotes_lh!$A$11:$ZZ$200,226,FALSE))=TRUE,"",IF(VLOOKUP($A196,parlvotes_lh!$A$11:$ZZ$200,226,FALSE)=0,"",VLOOKUP($A196,parlvotes_lh!$A$11:$ZZ$200,226,FALSE)))</f>
        <v/>
      </c>
      <c r="V196" s="170" t="str">
        <f>IF(ISERROR(VLOOKUP($A196,parlvotes_lh!$A$11:$ZZ$200,246,FALSE))=TRUE,"",IF(VLOOKUP($A196,parlvotes_lh!$A$11:$ZZ$200,246,FALSE)=0,"",VLOOKUP($A196,parlvotes_lh!$A$11:$ZZ$200,246,FALSE)))</f>
        <v/>
      </c>
      <c r="W196" s="170" t="str">
        <f>IF(ISERROR(VLOOKUP($A196,parlvotes_lh!$A$11:$ZZ$200,266,FALSE))=TRUE,"",IF(VLOOKUP($A196,parlvotes_lh!$A$11:$ZZ$200,266,FALSE)=0,"",VLOOKUP($A196,parlvotes_lh!$A$11:$ZZ$200,266,FALSE)))</f>
        <v/>
      </c>
      <c r="X196" s="170" t="str">
        <f>IF(ISERROR(VLOOKUP($A196,parlvotes_lh!$A$11:$ZZ$200,286,FALSE))=TRUE,"",IF(VLOOKUP($A196,parlvotes_lh!$A$11:$ZZ$200,286,FALSE)=0,"",VLOOKUP($A196,parlvotes_lh!$A$11:$ZZ$200,286,FALSE)))</f>
        <v/>
      </c>
      <c r="Y196" s="170" t="str">
        <f>IF(ISERROR(VLOOKUP($A196,parlvotes_lh!$A$11:$ZZ$200,306,FALSE))=TRUE,"",IF(VLOOKUP($A196,parlvotes_lh!$A$11:$ZZ$200,306,FALSE)=0,"",VLOOKUP($A196,parlvotes_lh!$A$11:$ZZ$200,306,FALSE)))</f>
        <v/>
      </c>
      <c r="Z196" s="170" t="str">
        <f>IF(ISERROR(VLOOKUP($A196,parlvotes_lh!$A$11:$ZZ$200,326,FALSE))=TRUE,"",IF(VLOOKUP($A196,parlvotes_lh!$A$11:$ZZ$200,326,FALSE)=0,"",VLOOKUP($A196,parlvotes_lh!$A$11:$ZZ$200,326,FALSE)))</f>
        <v/>
      </c>
      <c r="AA196" s="170" t="str">
        <f>IF(ISERROR(VLOOKUP($A196,parlvotes_lh!$A$11:$ZZ$200,346,FALSE))=TRUE,"",IF(VLOOKUP($A196,parlvotes_lh!$A$11:$ZZ$200,346,FALSE)=0,"",VLOOKUP($A196,parlvotes_lh!$A$11:$ZZ$200,346,FALSE)))</f>
        <v/>
      </c>
      <c r="AB196" s="170" t="str">
        <f>IF(ISERROR(VLOOKUP($A196,parlvotes_lh!$A$11:$ZZ$200,366,FALSE))=TRUE,"",IF(VLOOKUP($A196,parlvotes_lh!$A$11:$ZZ$200,366,FALSE)=0,"",VLOOKUP($A196,parlvotes_lh!$A$11:$ZZ$200,366,FALSE)))</f>
        <v/>
      </c>
      <c r="AC196" s="170" t="str">
        <f>IF(ISERROR(VLOOKUP($A196,parlvotes_lh!$A$11:$ZZ$200,386,FALSE))=TRUE,"",IF(VLOOKUP($A196,parlvotes_lh!$A$11:$ZZ$200,386,FALSE)=0,"",VLOOKUP($A196,parlvotes_lh!$A$11:$ZZ$200,386,FALSE)))</f>
        <v/>
      </c>
    </row>
    <row r="197" spans="1:29" ht="13.5" customHeight="1">
      <c r="A197" s="164"/>
      <c r="B197" s="95" t="str">
        <f>IF(A197="","",MID(info_weblinks!$C$3,32,3))</f>
        <v/>
      </c>
      <c r="C197" s="95" t="str">
        <f>IF(info_parties!G197="","",info_parties!G197)</f>
        <v/>
      </c>
      <c r="D197" s="95" t="str">
        <f>IF(info_parties!K197="","",info_parties!K197)</f>
        <v/>
      </c>
      <c r="E197" s="95" t="str">
        <f>IF(info_parties!H197="","",info_parties!H197)</f>
        <v/>
      </c>
      <c r="F197" s="165" t="str">
        <f t="shared" si="12"/>
        <v/>
      </c>
      <c r="G197" s="166" t="str">
        <f t="shared" si="13"/>
        <v/>
      </c>
      <c r="H197" s="167" t="str">
        <f t="shared" si="14"/>
        <v/>
      </c>
      <c r="I197" s="168" t="str">
        <f t="shared" si="15"/>
        <v/>
      </c>
      <c r="J197" s="169" t="str">
        <f>IF(ISERROR(VLOOKUP($A197,parlvotes_lh!$A$11:$ZZ$200,6,FALSE))=TRUE,"",IF(VLOOKUP($A197,parlvotes_lh!$A$11:$ZZ$200,6,FALSE)=0,"",VLOOKUP($A197,parlvotes_lh!$A$11:$ZZ$200,6,FALSE)))</f>
        <v/>
      </c>
      <c r="K197" s="169" t="str">
        <f>IF(ISERROR(VLOOKUP($A197,parlvotes_lh!$A$11:$ZZ$200,26,FALSE))=TRUE,"",IF(VLOOKUP($A197,parlvotes_lh!$A$11:$ZZ$200,26,FALSE)=0,"",VLOOKUP($A197,parlvotes_lh!$A$11:$ZZ$200,26,FALSE)))</f>
        <v/>
      </c>
      <c r="L197" s="169" t="str">
        <f>IF(ISERROR(VLOOKUP($A197,parlvotes_lh!$A$11:$ZZ$200,46,FALSE))=TRUE,"",IF(VLOOKUP($A197,parlvotes_lh!$A$11:$ZZ$200,46,FALSE)=0,"",VLOOKUP($A197,parlvotes_lh!$A$11:$ZZ$200,46,FALSE)))</f>
        <v/>
      </c>
      <c r="M197" s="169" t="str">
        <f>IF(ISERROR(VLOOKUP($A197,parlvotes_lh!$A$11:$ZZ$200,66,FALSE))=TRUE,"",IF(VLOOKUP($A197,parlvotes_lh!$A$11:$ZZ$200,66,FALSE)=0,"",VLOOKUP($A197,parlvotes_lh!$A$11:$ZZ$200,66,FALSE)))</f>
        <v/>
      </c>
      <c r="N197" s="169" t="str">
        <f>IF(ISERROR(VLOOKUP($A197,parlvotes_lh!$A$11:$ZZ$200,86,FALSE))=TRUE,"",IF(VLOOKUP($A197,parlvotes_lh!$A$11:$ZZ$200,86,FALSE)=0,"",VLOOKUP($A197,parlvotes_lh!$A$11:$ZZ$200,86,FALSE)))</f>
        <v/>
      </c>
      <c r="O197" s="169" t="str">
        <f>IF(ISERROR(VLOOKUP($A197,parlvotes_lh!$A$11:$ZZ$200,106,FALSE))=TRUE,"",IF(VLOOKUP($A197,parlvotes_lh!$A$11:$ZZ$200,106,FALSE)=0,"",VLOOKUP($A197,parlvotes_lh!$A$11:$ZZ$200,106,FALSE)))</f>
        <v/>
      </c>
      <c r="P197" s="169" t="str">
        <f>IF(ISERROR(VLOOKUP($A197,parlvotes_lh!$A$11:$ZZ$200,126,FALSE))=TRUE,"",IF(VLOOKUP($A197,parlvotes_lh!$A$11:$ZZ$200,126,FALSE)=0,"",VLOOKUP($A197,parlvotes_lh!$A$11:$ZZ$200,126,FALSE)))</f>
        <v/>
      </c>
      <c r="Q197" s="170" t="str">
        <f>IF(ISERROR(VLOOKUP($A197,parlvotes_lh!$A$11:$ZZ$200,146,FALSE))=TRUE,"",IF(VLOOKUP($A197,parlvotes_lh!$A$11:$ZZ$200,146,FALSE)=0,"",VLOOKUP($A197,parlvotes_lh!$A$11:$ZZ$200,146,FALSE)))</f>
        <v/>
      </c>
      <c r="R197" s="170" t="str">
        <f>IF(ISERROR(VLOOKUP($A197,parlvotes_lh!$A$11:$ZZ$200,166,FALSE))=TRUE,"",IF(VLOOKUP($A197,parlvotes_lh!$A$11:$ZZ$200,166,FALSE)=0,"",VLOOKUP($A197,parlvotes_lh!$A$11:$ZZ$200,166,FALSE)))</f>
        <v/>
      </c>
      <c r="S197" s="170" t="str">
        <f>IF(ISERROR(VLOOKUP($A197,parlvotes_lh!$A$11:$ZZ$200,186,FALSE))=TRUE,"",IF(VLOOKUP($A197,parlvotes_lh!$A$11:$ZZ$200,186,FALSE)=0,"",VLOOKUP($A197,parlvotes_lh!$A$11:$ZZ$200,186,FALSE)))</f>
        <v/>
      </c>
      <c r="T197" s="170" t="str">
        <f>IF(ISERROR(VLOOKUP($A197,parlvotes_lh!$A$11:$ZZ$200,206,FALSE))=TRUE,"",IF(VLOOKUP($A197,parlvotes_lh!$A$11:$ZZ$200,206,FALSE)=0,"",VLOOKUP($A197,parlvotes_lh!$A$11:$ZZ$200,206,FALSE)))</f>
        <v/>
      </c>
      <c r="U197" s="170" t="str">
        <f>IF(ISERROR(VLOOKUP($A197,parlvotes_lh!$A$11:$ZZ$200,226,FALSE))=TRUE,"",IF(VLOOKUP($A197,parlvotes_lh!$A$11:$ZZ$200,226,FALSE)=0,"",VLOOKUP($A197,parlvotes_lh!$A$11:$ZZ$200,226,FALSE)))</f>
        <v/>
      </c>
      <c r="V197" s="170" t="str">
        <f>IF(ISERROR(VLOOKUP($A197,parlvotes_lh!$A$11:$ZZ$200,246,FALSE))=TRUE,"",IF(VLOOKUP($A197,parlvotes_lh!$A$11:$ZZ$200,246,FALSE)=0,"",VLOOKUP($A197,parlvotes_lh!$A$11:$ZZ$200,246,FALSE)))</f>
        <v/>
      </c>
      <c r="W197" s="170" t="str">
        <f>IF(ISERROR(VLOOKUP($A197,parlvotes_lh!$A$11:$ZZ$200,266,FALSE))=TRUE,"",IF(VLOOKUP($A197,parlvotes_lh!$A$11:$ZZ$200,266,FALSE)=0,"",VLOOKUP($A197,parlvotes_lh!$A$11:$ZZ$200,266,FALSE)))</f>
        <v/>
      </c>
      <c r="X197" s="170" t="str">
        <f>IF(ISERROR(VLOOKUP($A197,parlvotes_lh!$A$11:$ZZ$200,286,FALSE))=TRUE,"",IF(VLOOKUP($A197,parlvotes_lh!$A$11:$ZZ$200,286,FALSE)=0,"",VLOOKUP($A197,parlvotes_lh!$A$11:$ZZ$200,286,FALSE)))</f>
        <v/>
      </c>
      <c r="Y197" s="170" t="str">
        <f>IF(ISERROR(VLOOKUP($A197,parlvotes_lh!$A$11:$ZZ$200,306,FALSE))=TRUE,"",IF(VLOOKUP($A197,parlvotes_lh!$A$11:$ZZ$200,306,FALSE)=0,"",VLOOKUP($A197,parlvotes_lh!$A$11:$ZZ$200,306,FALSE)))</f>
        <v/>
      </c>
      <c r="Z197" s="170" t="str">
        <f>IF(ISERROR(VLOOKUP($A197,parlvotes_lh!$A$11:$ZZ$200,326,FALSE))=TRUE,"",IF(VLOOKUP($A197,parlvotes_lh!$A$11:$ZZ$200,326,FALSE)=0,"",VLOOKUP($A197,parlvotes_lh!$A$11:$ZZ$200,326,FALSE)))</f>
        <v/>
      </c>
      <c r="AA197" s="170" t="str">
        <f>IF(ISERROR(VLOOKUP($A197,parlvotes_lh!$A$11:$ZZ$200,346,FALSE))=TRUE,"",IF(VLOOKUP($A197,parlvotes_lh!$A$11:$ZZ$200,346,FALSE)=0,"",VLOOKUP($A197,parlvotes_lh!$A$11:$ZZ$200,346,FALSE)))</f>
        <v/>
      </c>
      <c r="AB197" s="170" t="str">
        <f>IF(ISERROR(VLOOKUP($A197,parlvotes_lh!$A$11:$ZZ$200,366,FALSE))=TRUE,"",IF(VLOOKUP($A197,parlvotes_lh!$A$11:$ZZ$200,366,FALSE)=0,"",VLOOKUP($A197,parlvotes_lh!$A$11:$ZZ$200,366,FALSE)))</f>
        <v/>
      </c>
      <c r="AC197" s="170" t="str">
        <f>IF(ISERROR(VLOOKUP($A197,parlvotes_lh!$A$11:$ZZ$200,386,FALSE))=TRUE,"",IF(VLOOKUP($A197,parlvotes_lh!$A$11:$ZZ$200,386,FALSE)=0,"",VLOOKUP($A197,parlvotes_lh!$A$11:$ZZ$200,386,FALSE)))</f>
        <v/>
      </c>
    </row>
    <row r="198" spans="1:29" ht="13.5" customHeight="1">
      <c r="A198" s="164"/>
      <c r="B198" s="95" t="str">
        <f>IF(A198="","",MID(info_weblinks!$C$3,32,3))</f>
        <v/>
      </c>
      <c r="C198" s="95" t="str">
        <f>IF(info_parties!G198="","",info_parties!G198)</f>
        <v/>
      </c>
      <c r="D198" s="95" t="str">
        <f>IF(info_parties!K198="","",info_parties!K198)</f>
        <v/>
      </c>
      <c r="E198" s="95" t="str">
        <f>IF(info_parties!H198="","",info_parties!H198)</f>
        <v/>
      </c>
      <c r="F198" s="165" t="str">
        <f t="shared" si="12"/>
        <v/>
      </c>
      <c r="G198" s="166" t="str">
        <f t="shared" si="13"/>
        <v/>
      </c>
      <c r="H198" s="167" t="str">
        <f t="shared" si="14"/>
        <v/>
      </c>
      <c r="I198" s="168" t="str">
        <f t="shared" si="15"/>
        <v/>
      </c>
      <c r="J198" s="169" t="str">
        <f>IF(ISERROR(VLOOKUP($A198,parlvotes_lh!$A$11:$ZZ$200,6,FALSE))=TRUE,"",IF(VLOOKUP($A198,parlvotes_lh!$A$11:$ZZ$200,6,FALSE)=0,"",VLOOKUP($A198,parlvotes_lh!$A$11:$ZZ$200,6,FALSE)))</f>
        <v/>
      </c>
      <c r="K198" s="169" t="str">
        <f>IF(ISERROR(VLOOKUP($A198,parlvotes_lh!$A$11:$ZZ$200,26,FALSE))=TRUE,"",IF(VLOOKUP($A198,parlvotes_lh!$A$11:$ZZ$200,26,FALSE)=0,"",VLOOKUP($A198,parlvotes_lh!$A$11:$ZZ$200,26,FALSE)))</f>
        <v/>
      </c>
      <c r="L198" s="169" t="str">
        <f>IF(ISERROR(VLOOKUP($A198,parlvotes_lh!$A$11:$ZZ$200,46,FALSE))=TRUE,"",IF(VLOOKUP($A198,parlvotes_lh!$A$11:$ZZ$200,46,FALSE)=0,"",VLOOKUP($A198,parlvotes_lh!$A$11:$ZZ$200,46,FALSE)))</f>
        <v/>
      </c>
      <c r="M198" s="169" t="str">
        <f>IF(ISERROR(VLOOKUP($A198,parlvotes_lh!$A$11:$ZZ$200,66,FALSE))=TRUE,"",IF(VLOOKUP($A198,parlvotes_lh!$A$11:$ZZ$200,66,FALSE)=0,"",VLOOKUP($A198,parlvotes_lh!$A$11:$ZZ$200,66,FALSE)))</f>
        <v/>
      </c>
      <c r="N198" s="169" t="str">
        <f>IF(ISERROR(VLOOKUP($A198,parlvotes_lh!$A$11:$ZZ$200,86,FALSE))=TRUE,"",IF(VLOOKUP($A198,parlvotes_lh!$A$11:$ZZ$200,86,FALSE)=0,"",VLOOKUP($A198,parlvotes_lh!$A$11:$ZZ$200,86,FALSE)))</f>
        <v/>
      </c>
      <c r="O198" s="169" t="str">
        <f>IF(ISERROR(VLOOKUP($A198,parlvotes_lh!$A$11:$ZZ$200,106,FALSE))=TRUE,"",IF(VLOOKUP($A198,parlvotes_lh!$A$11:$ZZ$200,106,FALSE)=0,"",VLOOKUP($A198,parlvotes_lh!$A$11:$ZZ$200,106,FALSE)))</f>
        <v/>
      </c>
      <c r="P198" s="169" t="str">
        <f>IF(ISERROR(VLOOKUP($A198,parlvotes_lh!$A$11:$ZZ$200,126,FALSE))=TRUE,"",IF(VLOOKUP($A198,parlvotes_lh!$A$11:$ZZ$200,126,FALSE)=0,"",VLOOKUP($A198,parlvotes_lh!$A$11:$ZZ$200,126,FALSE)))</f>
        <v/>
      </c>
      <c r="Q198" s="170" t="str">
        <f>IF(ISERROR(VLOOKUP($A198,parlvotes_lh!$A$11:$ZZ$200,146,FALSE))=TRUE,"",IF(VLOOKUP($A198,parlvotes_lh!$A$11:$ZZ$200,146,FALSE)=0,"",VLOOKUP($A198,parlvotes_lh!$A$11:$ZZ$200,146,FALSE)))</f>
        <v/>
      </c>
      <c r="R198" s="170" t="str">
        <f>IF(ISERROR(VLOOKUP($A198,parlvotes_lh!$A$11:$ZZ$200,166,FALSE))=TRUE,"",IF(VLOOKUP($A198,parlvotes_lh!$A$11:$ZZ$200,166,FALSE)=0,"",VLOOKUP($A198,parlvotes_lh!$A$11:$ZZ$200,166,FALSE)))</f>
        <v/>
      </c>
      <c r="S198" s="170" t="str">
        <f>IF(ISERROR(VLOOKUP($A198,parlvotes_lh!$A$11:$ZZ$200,186,FALSE))=TRUE,"",IF(VLOOKUP($A198,parlvotes_lh!$A$11:$ZZ$200,186,FALSE)=0,"",VLOOKUP($A198,parlvotes_lh!$A$11:$ZZ$200,186,FALSE)))</f>
        <v/>
      </c>
      <c r="T198" s="170" t="str">
        <f>IF(ISERROR(VLOOKUP($A198,parlvotes_lh!$A$11:$ZZ$200,206,FALSE))=TRUE,"",IF(VLOOKUP($A198,parlvotes_lh!$A$11:$ZZ$200,206,FALSE)=0,"",VLOOKUP($A198,parlvotes_lh!$A$11:$ZZ$200,206,FALSE)))</f>
        <v/>
      </c>
      <c r="U198" s="170" t="str">
        <f>IF(ISERROR(VLOOKUP($A198,parlvotes_lh!$A$11:$ZZ$200,226,FALSE))=TRUE,"",IF(VLOOKUP($A198,parlvotes_lh!$A$11:$ZZ$200,226,FALSE)=0,"",VLOOKUP($A198,parlvotes_lh!$A$11:$ZZ$200,226,FALSE)))</f>
        <v/>
      </c>
      <c r="V198" s="170" t="str">
        <f>IF(ISERROR(VLOOKUP($A198,parlvotes_lh!$A$11:$ZZ$200,246,FALSE))=TRUE,"",IF(VLOOKUP($A198,parlvotes_lh!$A$11:$ZZ$200,246,FALSE)=0,"",VLOOKUP($A198,parlvotes_lh!$A$11:$ZZ$200,246,FALSE)))</f>
        <v/>
      </c>
      <c r="W198" s="170" t="str">
        <f>IF(ISERROR(VLOOKUP($A198,parlvotes_lh!$A$11:$ZZ$200,266,FALSE))=TRUE,"",IF(VLOOKUP($A198,parlvotes_lh!$A$11:$ZZ$200,266,FALSE)=0,"",VLOOKUP($A198,parlvotes_lh!$A$11:$ZZ$200,266,FALSE)))</f>
        <v/>
      </c>
      <c r="X198" s="170" t="str">
        <f>IF(ISERROR(VLOOKUP($A198,parlvotes_lh!$A$11:$ZZ$200,286,FALSE))=TRUE,"",IF(VLOOKUP($A198,parlvotes_lh!$A$11:$ZZ$200,286,FALSE)=0,"",VLOOKUP($A198,parlvotes_lh!$A$11:$ZZ$200,286,FALSE)))</f>
        <v/>
      </c>
      <c r="Y198" s="170" t="str">
        <f>IF(ISERROR(VLOOKUP($A198,parlvotes_lh!$A$11:$ZZ$200,306,FALSE))=TRUE,"",IF(VLOOKUP($A198,parlvotes_lh!$A$11:$ZZ$200,306,FALSE)=0,"",VLOOKUP($A198,parlvotes_lh!$A$11:$ZZ$200,306,FALSE)))</f>
        <v/>
      </c>
      <c r="Z198" s="170" t="str">
        <f>IF(ISERROR(VLOOKUP($A198,parlvotes_lh!$A$11:$ZZ$200,326,FALSE))=TRUE,"",IF(VLOOKUP($A198,parlvotes_lh!$A$11:$ZZ$200,326,FALSE)=0,"",VLOOKUP($A198,parlvotes_lh!$A$11:$ZZ$200,326,FALSE)))</f>
        <v/>
      </c>
      <c r="AA198" s="170" t="str">
        <f>IF(ISERROR(VLOOKUP($A198,parlvotes_lh!$A$11:$ZZ$200,346,FALSE))=TRUE,"",IF(VLOOKUP($A198,parlvotes_lh!$A$11:$ZZ$200,346,FALSE)=0,"",VLOOKUP($A198,parlvotes_lh!$A$11:$ZZ$200,346,FALSE)))</f>
        <v/>
      </c>
      <c r="AB198" s="170" t="str">
        <f>IF(ISERROR(VLOOKUP($A198,parlvotes_lh!$A$11:$ZZ$200,366,FALSE))=TRUE,"",IF(VLOOKUP($A198,parlvotes_lh!$A$11:$ZZ$200,366,FALSE)=0,"",VLOOKUP($A198,parlvotes_lh!$A$11:$ZZ$200,366,FALSE)))</f>
        <v/>
      </c>
      <c r="AC198" s="170" t="str">
        <f>IF(ISERROR(VLOOKUP($A198,parlvotes_lh!$A$11:$ZZ$200,386,FALSE))=TRUE,"",IF(VLOOKUP($A198,parlvotes_lh!$A$11:$ZZ$200,386,FALSE)=0,"",VLOOKUP($A198,parlvotes_lh!$A$11:$ZZ$200,386,FALSE)))</f>
        <v/>
      </c>
    </row>
    <row r="199" spans="1:29" ht="13.5" customHeight="1">
      <c r="A199" s="164"/>
      <c r="B199" s="95" t="str">
        <f>IF(A199="","",MID(info_weblinks!$C$3,32,3))</f>
        <v/>
      </c>
      <c r="C199" s="95" t="str">
        <f>IF(info_parties!G199="","",info_parties!G199)</f>
        <v/>
      </c>
      <c r="D199" s="95" t="str">
        <f>IF(info_parties!K199="","",info_parties!K199)</f>
        <v/>
      </c>
      <c r="E199" s="95" t="str">
        <f>IF(info_parties!H199="","",info_parties!H199)</f>
        <v/>
      </c>
      <c r="F199" s="165" t="str">
        <f t="shared" si="12"/>
        <v/>
      </c>
      <c r="G199" s="166" t="str">
        <f t="shared" si="13"/>
        <v/>
      </c>
      <c r="H199" s="167" t="str">
        <f t="shared" si="14"/>
        <v/>
      </c>
      <c r="I199" s="168" t="str">
        <f t="shared" si="15"/>
        <v/>
      </c>
      <c r="J199" s="169" t="str">
        <f>IF(ISERROR(VLOOKUP($A199,parlvotes_lh!$A$11:$ZZ$200,6,FALSE))=TRUE,"",IF(VLOOKUP($A199,parlvotes_lh!$A$11:$ZZ$200,6,FALSE)=0,"",VLOOKUP($A199,parlvotes_lh!$A$11:$ZZ$200,6,FALSE)))</f>
        <v/>
      </c>
      <c r="K199" s="169" t="str">
        <f>IF(ISERROR(VLOOKUP($A199,parlvotes_lh!$A$11:$ZZ$200,26,FALSE))=TRUE,"",IF(VLOOKUP($A199,parlvotes_lh!$A$11:$ZZ$200,26,FALSE)=0,"",VLOOKUP($A199,parlvotes_lh!$A$11:$ZZ$200,26,FALSE)))</f>
        <v/>
      </c>
      <c r="L199" s="169" t="str">
        <f>IF(ISERROR(VLOOKUP($A199,parlvotes_lh!$A$11:$ZZ$200,46,FALSE))=TRUE,"",IF(VLOOKUP($A199,parlvotes_lh!$A$11:$ZZ$200,46,FALSE)=0,"",VLOOKUP($A199,parlvotes_lh!$A$11:$ZZ$200,46,FALSE)))</f>
        <v/>
      </c>
      <c r="M199" s="169" t="str">
        <f>IF(ISERROR(VLOOKUP($A199,parlvotes_lh!$A$11:$ZZ$200,66,FALSE))=TRUE,"",IF(VLOOKUP($A199,parlvotes_lh!$A$11:$ZZ$200,66,FALSE)=0,"",VLOOKUP($A199,parlvotes_lh!$A$11:$ZZ$200,66,FALSE)))</f>
        <v/>
      </c>
      <c r="N199" s="169" t="str">
        <f>IF(ISERROR(VLOOKUP($A199,parlvotes_lh!$A$11:$ZZ$200,86,FALSE))=TRUE,"",IF(VLOOKUP($A199,parlvotes_lh!$A$11:$ZZ$200,86,FALSE)=0,"",VLOOKUP($A199,parlvotes_lh!$A$11:$ZZ$200,86,FALSE)))</f>
        <v/>
      </c>
      <c r="O199" s="169" t="str">
        <f>IF(ISERROR(VLOOKUP($A199,parlvotes_lh!$A$11:$ZZ$200,106,FALSE))=TRUE,"",IF(VLOOKUP($A199,parlvotes_lh!$A$11:$ZZ$200,106,FALSE)=0,"",VLOOKUP($A199,parlvotes_lh!$A$11:$ZZ$200,106,FALSE)))</f>
        <v/>
      </c>
      <c r="P199" s="169" t="str">
        <f>IF(ISERROR(VLOOKUP($A199,parlvotes_lh!$A$11:$ZZ$200,126,FALSE))=TRUE,"",IF(VLOOKUP($A199,parlvotes_lh!$A$11:$ZZ$200,126,FALSE)=0,"",VLOOKUP($A199,parlvotes_lh!$A$11:$ZZ$200,126,FALSE)))</f>
        <v/>
      </c>
      <c r="Q199" s="170" t="str">
        <f>IF(ISERROR(VLOOKUP($A199,parlvotes_lh!$A$11:$ZZ$200,146,FALSE))=TRUE,"",IF(VLOOKUP($A199,parlvotes_lh!$A$11:$ZZ$200,146,FALSE)=0,"",VLOOKUP($A199,parlvotes_lh!$A$11:$ZZ$200,146,FALSE)))</f>
        <v/>
      </c>
      <c r="R199" s="170" t="str">
        <f>IF(ISERROR(VLOOKUP($A199,parlvotes_lh!$A$11:$ZZ$200,166,FALSE))=TRUE,"",IF(VLOOKUP($A199,parlvotes_lh!$A$11:$ZZ$200,166,FALSE)=0,"",VLOOKUP($A199,parlvotes_lh!$A$11:$ZZ$200,166,FALSE)))</f>
        <v/>
      </c>
      <c r="S199" s="170" t="str">
        <f>IF(ISERROR(VLOOKUP($A199,parlvotes_lh!$A$11:$ZZ$200,186,FALSE))=TRUE,"",IF(VLOOKUP($A199,parlvotes_lh!$A$11:$ZZ$200,186,FALSE)=0,"",VLOOKUP($A199,parlvotes_lh!$A$11:$ZZ$200,186,FALSE)))</f>
        <v/>
      </c>
      <c r="T199" s="170" t="str">
        <f>IF(ISERROR(VLOOKUP($A199,parlvotes_lh!$A$11:$ZZ$200,206,FALSE))=TRUE,"",IF(VLOOKUP($A199,parlvotes_lh!$A$11:$ZZ$200,206,FALSE)=0,"",VLOOKUP($A199,parlvotes_lh!$A$11:$ZZ$200,206,FALSE)))</f>
        <v/>
      </c>
      <c r="U199" s="170" t="str">
        <f>IF(ISERROR(VLOOKUP($A199,parlvotes_lh!$A$11:$ZZ$200,226,FALSE))=TRUE,"",IF(VLOOKUP($A199,parlvotes_lh!$A$11:$ZZ$200,226,FALSE)=0,"",VLOOKUP($A199,parlvotes_lh!$A$11:$ZZ$200,226,FALSE)))</f>
        <v/>
      </c>
      <c r="V199" s="170" t="str">
        <f>IF(ISERROR(VLOOKUP($A199,parlvotes_lh!$A$11:$ZZ$200,246,FALSE))=TRUE,"",IF(VLOOKUP($A199,parlvotes_lh!$A$11:$ZZ$200,246,FALSE)=0,"",VLOOKUP($A199,parlvotes_lh!$A$11:$ZZ$200,246,FALSE)))</f>
        <v/>
      </c>
      <c r="W199" s="170" t="str">
        <f>IF(ISERROR(VLOOKUP($A199,parlvotes_lh!$A$11:$ZZ$200,266,FALSE))=TRUE,"",IF(VLOOKUP($A199,parlvotes_lh!$A$11:$ZZ$200,266,FALSE)=0,"",VLOOKUP($A199,parlvotes_lh!$A$11:$ZZ$200,266,FALSE)))</f>
        <v/>
      </c>
      <c r="X199" s="170" t="str">
        <f>IF(ISERROR(VLOOKUP($A199,parlvotes_lh!$A$11:$ZZ$200,286,FALSE))=TRUE,"",IF(VLOOKUP($A199,parlvotes_lh!$A$11:$ZZ$200,286,FALSE)=0,"",VLOOKUP($A199,parlvotes_lh!$A$11:$ZZ$200,286,FALSE)))</f>
        <v/>
      </c>
      <c r="Y199" s="170" t="str">
        <f>IF(ISERROR(VLOOKUP($A199,parlvotes_lh!$A$11:$ZZ$200,306,FALSE))=TRUE,"",IF(VLOOKUP($A199,parlvotes_lh!$A$11:$ZZ$200,306,FALSE)=0,"",VLOOKUP($A199,parlvotes_lh!$A$11:$ZZ$200,306,FALSE)))</f>
        <v/>
      </c>
      <c r="Z199" s="170" t="str">
        <f>IF(ISERROR(VLOOKUP($A199,parlvotes_lh!$A$11:$ZZ$200,326,FALSE))=TRUE,"",IF(VLOOKUP($A199,parlvotes_lh!$A$11:$ZZ$200,326,FALSE)=0,"",VLOOKUP($A199,parlvotes_lh!$A$11:$ZZ$200,326,FALSE)))</f>
        <v/>
      </c>
      <c r="AA199" s="170" t="str">
        <f>IF(ISERROR(VLOOKUP($A199,parlvotes_lh!$A$11:$ZZ$200,346,FALSE))=TRUE,"",IF(VLOOKUP($A199,parlvotes_lh!$A$11:$ZZ$200,346,FALSE)=0,"",VLOOKUP($A199,parlvotes_lh!$A$11:$ZZ$200,346,FALSE)))</f>
        <v/>
      </c>
      <c r="AB199" s="170" t="str">
        <f>IF(ISERROR(VLOOKUP($A199,parlvotes_lh!$A$11:$ZZ$200,366,FALSE))=TRUE,"",IF(VLOOKUP($A199,parlvotes_lh!$A$11:$ZZ$200,366,FALSE)=0,"",VLOOKUP($A199,parlvotes_lh!$A$11:$ZZ$200,366,FALSE)))</f>
        <v/>
      </c>
      <c r="AC199" s="170" t="str">
        <f>IF(ISERROR(VLOOKUP($A199,parlvotes_lh!$A$11:$ZZ$200,386,FALSE))=TRUE,"",IF(VLOOKUP($A199,parlvotes_lh!$A$11:$ZZ$200,386,FALSE)=0,"",VLOOKUP($A199,parlvotes_lh!$A$11:$ZZ$200,386,FALSE)))</f>
        <v/>
      </c>
    </row>
    <row r="200" spans="1:29" ht="13.5" customHeight="1">
      <c r="A200" s="164"/>
      <c r="B200" s="95" t="str">
        <f>IF(A200="","",MID(info_weblinks!$C$3,32,3))</f>
        <v/>
      </c>
      <c r="C200" s="95" t="str">
        <f>IF(info_parties!G200="","",info_parties!G200)</f>
        <v/>
      </c>
      <c r="D200" s="95" t="str">
        <f>IF(info_parties!K200="","",info_parties!K200)</f>
        <v/>
      </c>
      <c r="E200" s="95" t="str">
        <f>IF(info_parties!H200="","",info_parties!H200)</f>
        <v/>
      </c>
      <c r="F200" s="165" t="str">
        <f t="shared" si="12"/>
        <v/>
      </c>
      <c r="G200" s="166" t="str">
        <f t="shared" si="13"/>
        <v/>
      </c>
      <c r="H200" s="167" t="str">
        <f t="shared" si="14"/>
        <v/>
      </c>
      <c r="I200" s="168" t="str">
        <f t="shared" si="15"/>
        <v/>
      </c>
      <c r="J200" s="169" t="str">
        <f>IF(ISERROR(VLOOKUP($A200,parlvotes_lh!$A$11:$ZZ$200,6,FALSE))=TRUE,"",IF(VLOOKUP($A200,parlvotes_lh!$A$11:$ZZ$200,6,FALSE)=0,"",VLOOKUP($A200,parlvotes_lh!$A$11:$ZZ$200,6,FALSE)))</f>
        <v/>
      </c>
      <c r="K200" s="169" t="str">
        <f>IF(ISERROR(VLOOKUP($A200,parlvotes_lh!$A$11:$ZZ$200,26,FALSE))=TRUE,"",IF(VLOOKUP($A200,parlvotes_lh!$A$11:$ZZ$200,26,FALSE)=0,"",VLOOKUP($A200,parlvotes_lh!$A$11:$ZZ$200,26,FALSE)))</f>
        <v/>
      </c>
      <c r="L200" s="169" t="str">
        <f>IF(ISERROR(VLOOKUP($A200,parlvotes_lh!$A$11:$ZZ$200,46,FALSE))=TRUE,"",IF(VLOOKUP($A200,parlvotes_lh!$A$11:$ZZ$200,46,FALSE)=0,"",VLOOKUP($A200,parlvotes_lh!$A$11:$ZZ$200,46,FALSE)))</f>
        <v/>
      </c>
      <c r="M200" s="169" t="str">
        <f>IF(ISERROR(VLOOKUP($A200,parlvotes_lh!$A$11:$ZZ$200,66,FALSE))=TRUE,"",IF(VLOOKUP($A200,parlvotes_lh!$A$11:$ZZ$200,66,FALSE)=0,"",VLOOKUP($A200,parlvotes_lh!$A$11:$ZZ$200,66,FALSE)))</f>
        <v/>
      </c>
      <c r="N200" s="169" t="str">
        <f>IF(ISERROR(VLOOKUP($A200,parlvotes_lh!$A$11:$ZZ$200,86,FALSE))=TRUE,"",IF(VLOOKUP($A200,parlvotes_lh!$A$11:$ZZ$200,86,FALSE)=0,"",VLOOKUP($A200,parlvotes_lh!$A$11:$ZZ$200,86,FALSE)))</f>
        <v/>
      </c>
      <c r="O200" s="169" t="str">
        <f>IF(ISERROR(VLOOKUP($A200,parlvotes_lh!$A$11:$ZZ$200,106,FALSE))=TRUE,"",IF(VLOOKUP($A200,parlvotes_lh!$A$11:$ZZ$200,106,FALSE)=0,"",VLOOKUP($A200,parlvotes_lh!$A$11:$ZZ$200,106,FALSE)))</f>
        <v/>
      </c>
      <c r="P200" s="169" t="str">
        <f>IF(ISERROR(VLOOKUP($A200,parlvotes_lh!$A$11:$ZZ$200,126,FALSE))=TRUE,"",IF(VLOOKUP($A200,parlvotes_lh!$A$11:$ZZ$200,126,FALSE)=0,"",VLOOKUP($A200,parlvotes_lh!$A$11:$ZZ$200,126,FALSE)))</f>
        <v/>
      </c>
      <c r="Q200" s="170" t="str">
        <f>IF(ISERROR(VLOOKUP($A200,parlvotes_lh!$A$11:$ZZ$200,146,FALSE))=TRUE,"",IF(VLOOKUP($A200,parlvotes_lh!$A$11:$ZZ$200,146,FALSE)=0,"",VLOOKUP($A200,parlvotes_lh!$A$11:$ZZ$200,146,FALSE)))</f>
        <v/>
      </c>
      <c r="R200" s="170" t="str">
        <f>IF(ISERROR(VLOOKUP($A200,parlvotes_lh!$A$11:$ZZ$200,166,FALSE))=TRUE,"",IF(VLOOKUP($A200,parlvotes_lh!$A$11:$ZZ$200,166,FALSE)=0,"",VLOOKUP($A200,parlvotes_lh!$A$11:$ZZ$200,166,FALSE)))</f>
        <v/>
      </c>
      <c r="S200" s="170" t="str">
        <f>IF(ISERROR(VLOOKUP($A200,parlvotes_lh!$A$11:$ZZ$200,186,FALSE))=TRUE,"",IF(VLOOKUP($A200,parlvotes_lh!$A$11:$ZZ$200,186,FALSE)=0,"",VLOOKUP($A200,parlvotes_lh!$A$11:$ZZ$200,186,FALSE)))</f>
        <v/>
      </c>
      <c r="T200" s="170" t="str">
        <f>IF(ISERROR(VLOOKUP($A200,parlvotes_lh!$A$11:$ZZ$200,206,FALSE))=TRUE,"",IF(VLOOKUP($A200,parlvotes_lh!$A$11:$ZZ$200,206,FALSE)=0,"",VLOOKUP($A200,parlvotes_lh!$A$11:$ZZ$200,206,FALSE)))</f>
        <v/>
      </c>
      <c r="U200" s="170" t="str">
        <f>IF(ISERROR(VLOOKUP($A200,parlvotes_lh!$A$11:$ZZ$200,226,FALSE))=TRUE,"",IF(VLOOKUP($A200,parlvotes_lh!$A$11:$ZZ$200,226,FALSE)=0,"",VLOOKUP($A200,parlvotes_lh!$A$11:$ZZ$200,226,FALSE)))</f>
        <v/>
      </c>
      <c r="V200" s="170" t="str">
        <f>IF(ISERROR(VLOOKUP($A200,parlvotes_lh!$A$11:$ZZ$200,246,FALSE))=TRUE,"",IF(VLOOKUP($A200,parlvotes_lh!$A$11:$ZZ$200,246,FALSE)=0,"",VLOOKUP($A200,parlvotes_lh!$A$11:$ZZ$200,246,FALSE)))</f>
        <v/>
      </c>
      <c r="W200" s="170" t="str">
        <f>IF(ISERROR(VLOOKUP($A200,parlvotes_lh!$A$11:$ZZ$200,266,FALSE))=TRUE,"",IF(VLOOKUP($A200,parlvotes_lh!$A$11:$ZZ$200,266,FALSE)=0,"",VLOOKUP($A200,parlvotes_lh!$A$11:$ZZ$200,266,FALSE)))</f>
        <v/>
      </c>
      <c r="X200" s="170" t="str">
        <f>IF(ISERROR(VLOOKUP($A200,parlvotes_lh!$A$11:$ZZ$200,286,FALSE))=TRUE,"",IF(VLOOKUP($A200,parlvotes_lh!$A$11:$ZZ$200,286,FALSE)=0,"",VLOOKUP($A200,parlvotes_lh!$A$11:$ZZ$200,286,FALSE)))</f>
        <v/>
      </c>
      <c r="Y200" s="170" t="str">
        <f>IF(ISERROR(VLOOKUP($A200,parlvotes_lh!$A$11:$ZZ$200,306,FALSE))=TRUE,"",IF(VLOOKUP($A200,parlvotes_lh!$A$11:$ZZ$200,306,FALSE)=0,"",VLOOKUP($A200,parlvotes_lh!$A$11:$ZZ$200,306,FALSE)))</f>
        <v/>
      </c>
      <c r="Z200" s="170" t="str">
        <f>IF(ISERROR(VLOOKUP($A200,parlvotes_lh!$A$11:$ZZ$200,326,FALSE))=TRUE,"",IF(VLOOKUP($A200,parlvotes_lh!$A$11:$ZZ$200,326,FALSE)=0,"",VLOOKUP($A200,parlvotes_lh!$A$11:$ZZ$200,326,FALSE)))</f>
        <v/>
      </c>
      <c r="AA200" s="170" t="str">
        <f>IF(ISERROR(VLOOKUP($A200,parlvotes_lh!$A$11:$ZZ$200,346,FALSE))=TRUE,"",IF(VLOOKUP($A200,parlvotes_lh!$A$11:$ZZ$200,346,FALSE)=0,"",VLOOKUP($A200,parlvotes_lh!$A$11:$ZZ$200,346,FALSE)))</f>
        <v/>
      </c>
      <c r="AB200" s="170" t="str">
        <f>IF(ISERROR(VLOOKUP($A200,parlvotes_lh!$A$11:$ZZ$200,366,FALSE))=TRUE,"",IF(VLOOKUP($A200,parlvotes_lh!$A$11:$ZZ$200,366,FALSE)=0,"",VLOOKUP($A200,parlvotes_lh!$A$11:$ZZ$200,366,FALSE)))</f>
        <v/>
      </c>
      <c r="AC200" s="170" t="str">
        <f>IF(ISERROR(VLOOKUP($A200,parlvotes_lh!$A$11:$ZZ$200,386,FALSE))=TRUE,"",IF(VLOOKUP($A200,parlvotes_lh!$A$11:$ZZ$200,386,FALSE)=0,"",VLOOKUP($A200,parlvotes_lh!$A$11:$ZZ$200,386,FALSE)))</f>
        <v/>
      </c>
    </row>
    <row r="201" spans="1:29" ht="13.5" customHeight="1">
      <c r="J201" s="171"/>
      <c r="K201" s="171"/>
      <c r="L201" s="171"/>
      <c r="M201" s="171"/>
      <c r="N201" s="171"/>
      <c r="O201" s="171"/>
      <c r="P201" s="171"/>
      <c r="Q201" s="171"/>
      <c r="R201" s="171"/>
      <c r="S201" s="171"/>
      <c r="T201" s="171"/>
      <c r="U201" s="171"/>
      <c r="V201" s="171"/>
      <c r="W201" s="171"/>
      <c r="X201" s="171"/>
      <c r="Y201" s="171"/>
      <c r="Z201" s="171"/>
      <c r="AA201" s="171"/>
      <c r="AB201" s="171">
        <f>IF(ISERROR(VLOOKUP("Election Start Date:",parlvotes_lh!$A$1:$ZZ$1,23,FALSE))=TRUE,0,IF(VLOOKUP("Election Start Date:",parlvotes_lh!$A$1:$ZZ$1,23,FALSE)=0,0,VLOOKUP("Election Start Date:",parlvotes_lh!$A$1:$ZZ$1,23,FALSE)))</f>
        <v>36324</v>
      </c>
      <c r="AC201" s="171">
        <f>IF(ISERROR(VLOOKUP("Election Start Date:",parlvotes_lh!$A$1:$ZZ$1,23,FALSE))=TRUE,0,IF(VLOOKUP("Election Start Date:",parlvotes_lh!$A$1:$ZZ$1,23,FALSE)=0,0,VLOOKUP("Election Start Date:",parlvotes_lh!$A$1:$ZZ$1,23,FALSE)))</f>
        <v>36324</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5A6E5A"/>
  </sheetPr>
  <dimension ref="A1:H3"/>
  <sheetViews>
    <sheetView zoomScaleNormal="100" workbookViewId="0"/>
  </sheetViews>
  <sheetFormatPr defaultRowHeight="13.5" customHeight="1"/>
  <sheetData>
    <row r="1" spans="1:8" ht="13.5" customHeight="1">
      <c r="A1" s="140" t="s">
        <v>224</v>
      </c>
      <c r="B1" s="1"/>
      <c r="C1" s="1"/>
      <c r="D1" s="1"/>
      <c r="E1" s="1"/>
      <c r="F1" s="1"/>
      <c r="G1" s="1"/>
      <c r="H1" s="1"/>
    </row>
    <row r="2" spans="1:8" ht="13.5" customHeight="1">
      <c r="A2" s="1"/>
      <c r="B2" s="1"/>
      <c r="C2" s="1"/>
      <c r="D2" s="1"/>
      <c r="E2" s="1"/>
      <c r="F2" s="1"/>
      <c r="G2" s="1"/>
      <c r="H2" s="1"/>
    </row>
    <row r="3" spans="1:8" ht="13.5" customHeight="1">
      <c r="A3" s="1"/>
      <c r="B3" s="1"/>
      <c r="C3" s="1"/>
      <c r="D3" s="1"/>
      <c r="E3" s="1"/>
      <c r="F3" s="1"/>
      <c r="G3" s="1"/>
      <c r="H3" s="1"/>
    </row>
  </sheetData>
  <customSheetViews>
    <customSheetView guid="{58E98FBC-18A6-4DF7-8BE5-466B393E75B5}">
      <selection activeCell="A9" sqref="A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DCDCF0"/>
  </sheetPr>
  <dimension ref="A1:AV49"/>
  <sheetViews>
    <sheetView zoomScaleNormal="100" workbookViewId="0">
      <pane xSplit="1" ySplit="1" topLeftCell="B2" activePane="bottomRight" state="frozen"/>
      <selection activeCell="A9" sqref="A9"/>
      <selection pane="topRight" activeCell="A9" sqref="A9"/>
      <selection pane="bottomLeft" activeCell="A9" sqref="A9"/>
      <selection pane="bottomRight" activeCell="A20" sqref="A20"/>
    </sheetView>
  </sheetViews>
  <sheetFormatPr defaultColWidth="9.08984375" defaultRowHeight="13.5" customHeight="1"/>
  <cols>
    <col min="1" max="1" width="21.453125" style="2" customWidth="1"/>
    <col min="2" max="2" width="12.36328125" style="2" customWidth="1"/>
    <col min="3" max="3" width="11" style="2" customWidth="1"/>
    <col min="4" max="4" width="0.6328125" style="2" customWidth="1"/>
    <col min="5" max="5" width="26.6328125" style="2" customWidth="1"/>
    <col min="6" max="6" width="16.90625" style="2" customWidth="1"/>
    <col min="7" max="7" width="23.453125" style="2" customWidth="1"/>
    <col min="8" max="8" width="10.6328125" style="2" customWidth="1"/>
    <col min="9" max="9" width="0.54296875" style="2" customWidth="1"/>
    <col min="10" max="10" width="0.6328125" style="2" customWidth="1"/>
    <col min="11" max="11" width="25" style="2" customWidth="1"/>
    <col min="12" max="16384" width="9.08984375" style="2"/>
  </cols>
  <sheetData>
    <row r="1" spans="1:48" ht="31.5">
      <c r="A1" s="66" t="s">
        <v>127</v>
      </c>
      <c r="B1" s="41" t="s">
        <v>115</v>
      </c>
      <c r="C1" s="41" t="s">
        <v>116</v>
      </c>
      <c r="D1" s="151" t="s">
        <v>117</v>
      </c>
      <c r="E1" s="123" t="s">
        <v>169</v>
      </c>
      <c r="F1" s="123" t="s">
        <v>170</v>
      </c>
      <c r="G1" s="41" t="s">
        <v>293</v>
      </c>
      <c r="H1" s="130" t="s">
        <v>294</v>
      </c>
      <c r="I1" s="151" t="s">
        <v>171</v>
      </c>
      <c r="J1" s="151" t="s">
        <v>171</v>
      </c>
      <c r="K1" s="19" t="s">
        <v>172</v>
      </c>
      <c r="L1" s="19" t="s">
        <v>173</v>
      </c>
      <c r="M1" s="124" t="s">
        <v>174</v>
      </c>
      <c r="N1" s="124" t="s">
        <v>175</v>
      </c>
      <c r="O1" s="124" t="s">
        <v>176</v>
      </c>
      <c r="P1" s="124" t="s">
        <v>177</v>
      </c>
      <c r="Q1" s="124" t="s">
        <v>178</v>
      </c>
      <c r="R1" s="124" t="s">
        <v>179</v>
      </c>
      <c r="S1" s="41" t="s">
        <v>180</v>
      </c>
      <c r="T1" s="41" t="s">
        <v>181</v>
      </c>
      <c r="U1" s="41" t="s">
        <v>182</v>
      </c>
      <c r="V1" s="41" t="s">
        <v>183</v>
      </c>
      <c r="W1" s="41" t="s">
        <v>184</v>
      </c>
      <c r="X1" s="41" t="s">
        <v>185</v>
      </c>
      <c r="Y1" s="124" t="s">
        <v>186</v>
      </c>
      <c r="Z1" s="124" t="s">
        <v>187</v>
      </c>
      <c r="AA1" s="124" t="s">
        <v>188</v>
      </c>
      <c r="AB1" s="124" t="s">
        <v>189</v>
      </c>
      <c r="AC1" s="124" t="s">
        <v>190</v>
      </c>
      <c r="AD1" s="124" t="s">
        <v>191</v>
      </c>
      <c r="AE1" s="41" t="s">
        <v>192</v>
      </c>
      <c r="AF1" s="41" t="s">
        <v>193</v>
      </c>
      <c r="AG1" s="41" t="s">
        <v>194</v>
      </c>
      <c r="AH1" s="41" t="s">
        <v>195</v>
      </c>
      <c r="AI1" s="41" t="s">
        <v>196</v>
      </c>
      <c r="AJ1" s="41" t="s">
        <v>197</v>
      </c>
      <c r="AK1" s="124" t="s">
        <v>198</v>
      </c>
      <c r="AL1" s="124" t="s">
        <v>199</v>
      </c>
      <c r="AM1" s="124" t="s">
        <v>200</v>
      </c>
      <c r="AN1" s="124" t="s">
        <v>201</v>
      </c>
      <c r="AO1" s="124" t="s">
        <v>202</v>
      </c>
      <c r="AP1" s="124" t="s">
        <v>203</v>
      </c>
      <c r="AQ1" s="41" t="s">
        <v>204</v>
      </c>
      <c r="AR1" s="41" t="s">
        <v>205</v>
      </c>
      <c r="AS1" s="41" t="s">
        <v>206</v>
      </c>
      <c r="AT1" s="41" t="s">
        <v>207</v>
      </c>
      <c r="AU1" s="41" t="s">
        <v>208</v>
      </c>
      <c r="AV1" s="41" t="s">
        <v>209</v>
      </c>
    </row>
    <row r="2" spans="1:48" ht="13.5" customHeight="1">
      <c r="A2" s="125" t="s">
        <v>296</v>
      </c>
      <c r="B2" s="2" t="s">
        <v>668</v>
      </c>
      <c r="C2" s="2" t="s">
        <v>297</v>
      </c>
      <c r="D2" s="152"/>
      <c r="E2" s="72" t="str">
        <f t="shared" ref="E2:E14" si="0">G2&amp;" "&amp;F2</f>
        <v>Christian Social Party (Chrestlech-Sozial Vollekspartei, CSV)</v>
      </c>
      <c r="F2" s="123" t="str">
        <f t="shared" ref="F2:F17" si="1">"("&amp;K2&amp;", "&amp;H2&amp;")"&amp;IF(M2="","",", known until "&amp;R2&amp;" as "&amp;M2&amp;" ("&amp;N2&amp;", "&amp;O2&amp;IF(P2="","","/ "&amp;P2)&amp;")"&amp;IF(S2="","",", known from "&amp;R2&amp;" until "&amp;X2&amp;" as "&amp;S2&amp;" ("&amp;T2&amp;", "&amp;U2&amp;IF(V2="","","/ "&amp;V2)&amp;")"))&amp;IF(AD2="","",", known from "&amp;X2&amp;" until "&amp;AD2&amp;" as "&amp;Y2&amp;" ("&amp;Z2&amp;", "&amp;AA2&amp;")"&amp;IF(AB2="","","/ "&amp;AB2)&amp;")")&amp;IF(AE2="","",", known from "&amp;AD2&amp;" until "&amp;AJ2&amp;" as "&amp;AE2&amp;" ("&amp;AF2&amp;", "&amp;AG2&amp;IF(AH2="","","/ "&amp;AH2)&amp;")")&amp;IF(AK2="","",", known from "&amp;AJ2&amp;" until "&amp;AP2&amp;" as "&amp;AK2&amp;" ("&amp;AL2&amp;", "&amp;AM2&amp;IF(AN2="","","/ "&amp;AN2)&amp;")")&amp;IF(AQ2="","",", known from "&amp;AP2&amp;" until "&amp;AV2&amp;" as "&amp;AQ2&amp;" ("&amp;AR2&amp;", "&amp;AS2&amp;IF(AT2="","","/ "&amp;AT2)&amp;")")</f>
        <v>(Chrestlech-Sozial Vollekspartei, CSV)</v>
      </c>
      <c r="G2" s="2" t="s">
        <v>316</v>
      </c>
      <c r="H2" s="2" t="s">
        <v>317</v>
      </c>
      <c r="I2" s="152"/>
      <c r="J2" s="152"/>
      <c r="K2" s="2" t="s">
        <v>335</v>
      </c>
      <c r="M2" s="126"/>
      <c r="O2" s="127"/>
      <c r="P2" s="126"/>
    </row>
    <row r="3" spans="1:48" ht="13.5" customHeight="1">
      <c r="A3" s="125" t="s">
        <v>298</v>
      </c>
      <c r="B3" s="2" t="s">
        <v>299</v>
      </c>
      <c r="D3" s="152"/>
      <c r="E3" s="72" t="str">
        <f t="shared" si="0"/>
        <v>Socialist Workers' Party (Letzebuerger Sozialistesch Arbechterparteil, LSAP)</v>
      </c>
      <c r="F3" s="123" t="str">
        <f t="shared" si="1"/>
        <v>(Letzebuerger Sozialistesch Arbechterparteil, LSAP)</v>
      </c>
      <c r="G3" s="2" t="s">
        <v>318</v>
      </c>
      <c r="H3" s="2" t="s">
        <v>319</v>
      </c>
      <c r="I3" s="152"/>
      <c r="J3" s="152"/>
      <c r="K3" s="2" t="s">
        <v>336</v>
      </c>
      <c r="M3" s="126"/>
      <c r="O3" s="126"/>
      <c r="P3" s="126"/>
    </row>
    <row r="4" spans="1:48" ht="13.5" customHeight="1">
      <c r="A4" s="125" t="s">
        <v>300</v>
      </c>
      <c r="B4" s="2" t="s">
        <v>301</v>
      </c>
      <c r="D4" s="152"/>
      <c r="E4" s="72" t="str">
        <f t="shared" si="0"/>
        <v>Democratic Party (Demokratesch Partei, DP)</v>
      </c>
      <c r="F4" s="123" t="str">
        <f t="shared" si="1"/>
        <v>(Demokratesch Partei, DP)</v>
      </c>
      <c r="G4" s="2" t="s">
        <v>320</v>
      </c>
      <c r="H4" s="2" t="s">
        <v>321</v>
      </c>
      <c r="I4" s="152"/>
      <c r="J4" s="152"/>
      <c r="K4" s="2" t="s">
        <v>337</v>
      </c>
      <c r="M4" s="126"/>
      <c r="O4" s="126"/>
      <c r="P4" s="126"/>
    </row>
    <row r="5" spans="1:48" ht="13.5" customHeight="1">
      <c r="A5" s="125" t="s">
        <v>730</v>
      </c>
      <c r="B5" s="2" t="s">
        <v>302</v>
      </c>
      <c r="C5" s="2" t="s">
        <v>303</v>
      </c>
      <c r="D5" s="152"/>
      <c r="E5" s="72" t="str">
        <f t="shared" ref="E5" si="2">G5&amp;" "&amp;F5</f>
        <v>The Greens (Déi Gréng, G), known until 1995 as Green List Ecological Alternative-Green Alternative Party (, Gréng Lëscht Ekologesch Initiativ-Gréng Alternativ Partei)</v>
      </c>
      <c r="F5" s="123" t="str">
        <f t="shared" ref="F5" si="3">"("&amp;K5&amp;", "&amp;H5&amp;")"&amp;IF(M5="","",", known until "&amp;R5&amp;" as "&amp;M5&amp;" ("&amp;N5&amp;", "&amp;O5&amp;IF(P5="","","/ "&amp;P5)&amp;")"&amp;IF(S5="","",", known from "&amp;R5&amp;" until "&amp;X5&amp;" as "&amp;S5&amp;" ("&amp;T5&amp;", "&amp;U5&amp;IF(V5="","","/ "&amp;V5)&amp;")"))&amp;IF(AD5="","",", known from "&amp;X5&amp;" until "&amp;AD5&amp;" as "&amp;Y5&amp;" ("&amp;Z5&amp;", "&amp;AA5&amp;")"&amp;IF(AB5="","","/ "&amp;AB5)&amp;")")&amp;IF(AE5="","",", known from "&amp;AD5&amp;" until "&amp;AJ5&amp;" as "&amp;AE5&amp;" ("&amp;AF5&amp;", "&amp;AG5&amp;IF(AH5="","","/ "&amp;AH5)&amp;")")&amp;IF(AK5="","",", known from "&amp;AJ5&amp;" until "&amp;AP5&amp;" as "&amp;AK5&amp;" ("&amp;AL5&amp;", "&amp;AM5&amp;IF(AN5="","","/ "&amp;AN5)&amp;")")&amp;IF(AQ5="","",", known from "&amp;AP5&amp;" until "&amp;AV5&amp;" as "&amp;AQ5&amp;" ("&amp;AR5&amp;", "&amp;AS5&amp;IF(AT5="","","/ "&amp;AT5)&amp;")")</f>
        <v>(Déi Gréng, G), known until 1995 as Green List Ecological Alternative-Green Alternative Party (, Gréng Lëscht Ekologesch Initiativ-Gréng Alternativ Partei)</v>
      </c>
      <c r="G5" s="2" t="s">
        <v>322</v>
      </c>
      <c r="H5" s="2" t="s">
        <v>746</v>
      </c>
      <c r="I5" s="152"/>
      <c r="J5" s="152"/>
      <c r="K5" s="2" t="s">
        <v>338</v>
      </c>
      <c r="M5" s="2" t="s">
        <v>750</v>
      </c>
      <c r="O5" s="2" t="s">
        <v>749</v>
      </c>
      <c r="P5" s="126"/>
      <c r="Q5" s="160">
        <v>1995</v>
      </c>
      <c r="R5" s="2">
        <v>1995</v>
      </c>
    </row>
    <row r="6" spans="1:48" ht="13.5" customHeight="1">
      <c r="A6" s="125" t="s">
        <v>304</v>
      </c>
      <c r="B6" s="2" t="s">
        <v>305</v>
      </c>
      <c r="D6" s="152"/>
      <c r="E6" s="72" t="str">
        <f t="shared" si="0"/>
        <v>Green Alternative Party (Gréng Lëscht Ekologesch Initiativ-Gréng Alternativ Partei, GLEI-GAP)</v>
      </c>
      <c r="F6" s="123" t="str">
        <f>"("&amp;O5&amp;", "&amp;H6&amp;")"&amp;IF(M6="","",", known until "&amp;R6&amp;" as "&amp;M6&amp;" ("&amp;N6&amp;", "&amp;O6&amp;IF(P6="","","/ "&amp;P6)&amp;")"&amp;IF(S6="","",", known from "&amp;R6&amp;" until "&amp;X6&amp;" as "&amp;S6&amp;" ("&amp;T6&amp;", "&amp;U6&amp;IF(V6="","","/ "&amp;V6)&amp;")"))&amp;IF(AD6="","",", known from "&amp;X6&amp;" until "&amp;AD6&amp;" as "&amp;Y6&amp;" ("&amp;Z6&amp;", "&amp;AA6&amp;")"&amp;IF(AB6="","","/ "&amp;AB6)&amp;")")&amp;IF(AE6="","",", known from "&amp;AD6&amp;" until "&amp;AJ6&amp;" as "&amp;AE6&amp;" ("&amp;AF6&amp;", "&amp;AG6&amp;IF(AH6="","","/ "&amp;AH6)&amp;")")&amp;IF(AK6="","",", known from "&amp;AJ6&amp;" until "&amp;AP6&amp;" as "&amp;AK6&amp;" ("&amp;AL6&amp;", "&amp;AM6&amp;IF(AN6="","","/ "&amp;AN6)&amp;")")&amp;IF(AQ6="","",", known from "&amp;AP6&amp;" until "&amp;AV6&amp;" as "&amp;AQ6&amp;" ("&amp;AR6&amp;", "&amp;AS6&amp;IF(AT6="","","/ "&amp;AT6)&amp;")")</f>
        <v>(Gréng Lëscht Ekologesch Initiativ-Gréng Alternativ Partei, GLEI-GAP)</v>
      </c>
      <c r="G6" s="2" t="s">
        <v>323</v>
      </c>
      <c r="H6" s="2" t="s">
        <v>324</v>
      </c>
      <c r="I6" s="152"/>
      <c r="J6" s="152"/>
      <c r="M6" s="126"/>
      <c r="O6" s="54"/>
      <c r="P6" s="126"/>
    </row>
    <row r="7" spans="1:48" ht="13.5" customHeight="1">
      <c r="A7" s="125" t="s">
        <v>748</v>
      </c>
      <c r="B7" s="2" t="s">
        <v>306</v>
      </c>
      <c r="C7" s="2" t="s">
        <v>305</v>
      </c>
      <c r="D7" s="152"/>
      <c r="E7" s="72" t="str">
        <f t="shared" si="0"/>
        <v>The Left (Déi Lénk, L)</v>
      </c>
      <c r="F7" s="123" t="str">
        <f t="shared" si="1"/>
        <v>(Déi Lénk, L)</v>
      </c>
      <c r="G7" s="2" t="s">
        <v>325</v>
      </c>
      <c r="H7" s="2" t="s">
        <v>747</v>
      </c>
      <c r="I7" s="152"/>
      <c r="J7" s="152"/>
      <c r="K7" s="2" t="s">
        <v>339</v>
      </c>
      <c r="M7" s="126"/>
      <c r="O7" s="126"/>
      <c r="P7" s="126"/>
    </row>
    <row r="8" spans="1:48" ht="13.5" customHeight="1">
      <c r="A8" s="125" t="s">
        <v>307</v>
      </c>
      <c r="B8" s="2" t="s">
        <v>303</v>
      </c>
      <c r="D8" s="152"/>
      <c r="E8" s="72" t="str">
        <f t="shared" si="0"/>
        <v>Free Party Luxembourg (Fräi Partei Lëtzebuerg, FPL)</v>
      </c>
      <c r="F8" s="123" t="str">
        <f t="shared" si="1"/>
        <v>(Fräi Partei Lëtzebuerg, FPL)</v>
      </c>
      <c r="G8" s="2" t="s">
        <v>326</v>
      </c>
      <c r="H8" s="2" t="s">
        <v>327</v>
      </c>
      <c r="I8" s="152"/>
      <c r="J8" s="152"/>
      <c r="K8" s="2" t="s">
        <v>340</v>
      </c>
      <c r="M8" s="126"/>
      <c r="O8" s="126"/>
      <c r="P8" s="126"/>
    </row>
    <row r="9" spans="1:48" ht="13.5" customHeight="1">
      <c r="A9" s="125" t="s">
        <v>308</v>
      </c>
      <c r="B9" s="2" t="s">
        <v>309</v>
      </c>
      <c r="D9" s="152"/>
      <c r="E9" s="72" t="str">
        <f t="shared" si="0"/>
        <v>Party of the Citizens (Biergerlëscht, Biergerlëscht)</v>
      </c>
      <c r="F9" s="123" t="str">
        <f t="shared" si="1"/>
        <v>(Biergerlëscht, Biergerlëscht)</v>
      </c>
      <c r="G9" s="2" t="s">
        <v>328</v>
      </c>
      <c r="H9" s="2" t="s">
        <v>329</v>
      </c>
      <c r="I9" s="152"/>
      <c r="J9" s="152"/>
      <c r="K9" s="2" t="s">
        <v>329</v>
      </c>
      <c r="M9" s="126"/>
      <c r="O9" s="126"/>
      <c r="P9" s="126"/>
    </row>
    <row r="10" spans="1:48" ht="13.5" customHeight="1">
      <c r="A10" s="67" t="s">
        <v>310</v>
      </c>
      <c r="B10" s="2" t="s">
        <v>311</v>
      </c>
      <c r="D10" s="152"/>
      <c r="E10" s="72" t="str">
        <f t="shared" si="0"/>
        <v>Alternative Democratic Reform Party (Alternativ Demokratesch Reformpartei, ADR), known until 02 November 1992 as Action Committee 5/6ths Pensions for Everyone (ADR, Aktiounskomitee 5/6 Pensioun fir jiddfereen), known from 02 November 1992 until 02 April 2006 as Action Committee for Democracy and Pensions Justice (ADR, Aktiounskomitee fir Demokratie a  Rentegerechtegkeet)</v>
      </c>
      <c r="F10" s="123" t="str">
        <f t="shared" si="1"/>
        <v>(Alternativ Demokratesch Reformpartei, ADR), known until 02 November 1992 as Action Committee 5/6ths Pensions for Everyone (ADR, Aktiounskomitee 5/6 Pensioun fir jiddfereen), known from 02 November 1992 until 02 April 2006 as Action Committee for Democracy and Pensions Justice (ADR, Aktiounskomitee fir Demokratie a  Rentegerechtegkeet)</v>
      </c>
      <c r="G10" s="2" t="s">
        <v>676</v>
      </c>
      <c r="H10" s="2" t="s">
        <v>330</v>
      </c>
      <c r="I10" s="152"/>
      <c r="J10" s="152"/>
      <c r="K10" s="2" t="s">
        <v>740</v>
      </c>
      <c r="M10" s="126" t="s">
        <v>745</v>
      </c>
      <c r="N10" s="2" t="s">
        <v>330</v>
      </c>
      <c r="O10" s="2" t="s">
        <v>743</v>
      </c>
      <c r="P10" s="126"/>
      <c r="Q10" s="159">
        <v>33910</v>
      </c>
      <c r="R10" s="160" t="s">
        <v>744</v>
      </c>
      <c r="S10" s="2" t="s">
        <v>741</v>
      </c>
      <c r="T10" s="2" t="s">
        <v>330</v>
      </c>
      <c r="U10" s="2" t="s">
        <v>341</v>
      </c>
      <c r="W10" s="159">
        <v>38809</v>
      </c>
      <c r="X10" s="160" t="s">
        <v>742</v>
      </c>
    </row>
    <row r="11" spans="1:48" ht="13.5" customHeight="1">
      <c r="A11" s="125" t="s">
        <v>312</v>
      </c>
      <c r="B11" s="2" t="s">
        <v>313</v>
      </c>
      <c r="D11" s="152"/>
      <c r="E11" s="72" t="str">
        <f t="shared" si="0"/>
        <v>Communist Party (Kommunistesch Partei vu  Lëtzebuergi, KPL)</v>
      </c>
      <c r="F11" s="123" t="str">
        <f t="shared" si="1"/>
        <v>(Kommunistesch Partei vu  Lëtzebuergi, KPL)</v>
      </c>
      <c r="G11" s="2" t="s">
        <v>331</v>
      </c>
      <c r="H11" s="2" t="s">
        <v>332</v>
      </c>
      <c r="I11" s="152"/>
      <c r="J11" s="152"/>
      <c r="K11" s="2" t="s">
        <v>342</v>
      </c>
      <c r="M11" s="126"/>
      <c r="O11" s="126"/>
      <c r="P11" s="126"/>
    </row>
    <row r="12" spans="1:48" ht="13.5" customHeight="1">
      <c r="A12" s="125" t="s">
        <v>660</v>
      </c>
      <c r="B12" s="2" t="s">
        <v>666</v>
      </c>
      <c r="D12" s="152"/>
      <c r="E12" s="72" t="str">
        <f t="shared" ref="E12:E13" si="4">G12&amp;" "&amp;F12</f>
        <v>Prirate Party (Piratepartei Lëtzebuerg, Pirat)</v>
      </c>
      <c r="F12" s="123" t="str">
        <f t="shared" ref="F12:F13" si="5">"("&amp;K12&amp;", "&amp;H12&amp;")"&amp;IF(M12="","",", known until "&amp;R12&amp;" as "&amp;M12&amp;" ("&amp;N12&amp;", "&amp;O12&amp;IF(P12="","","/ "&amp;P12)&amp;")"&amp;IF(S12="","",", known from "&amp;R12&amp;" until "&amp;X12&amp;" as "&amp;S12&amp;" ("&amp;T12&amp;", "&amp;U12&amp;IF(V12="","","/ "&amp;V12)&amp;")"))&amp;IF(AD12="","",", known from "&amp;X12&amp;" until "&amp;AD12&amp;" as "&amp;Y12&amp;" ("&amp;Z12&amp;", "&amp;AA12&amp;")"&amp;IF(AB12="","","/ "&amp;AB12)&amp;")")&amp;IF(AE12="","",", known from "&amp;AD12&amp;" until "&amp;AJ12&amp;" as "&amp;AE12&amp;" ("&amp;AF12&amp;", "&amp;AG12&amp;IF(AH12="","","/ "&amp;AH12)&amp;")")&amp;IF(AK12="","",", known from "&amp;AJ12&amp;" until "&amp;AP12&amp;" as "&amp;AK12&amp;" ("&amp;AL12&amp;", "&amp;AM12&amp;IF(AN12="","","/ "&amp;AN12)&amp;")")&amp;IF(AQ12="","",", known from "&amp;AP12&amp;" until "&amp;AV12&amp;" as "&amp;AQ12&amp;" ("&amp;AR12&amp;", "&amp;AS12&amp;IF(AT12="","","/ "&amp;AT12)&amp;")")</f>
        <v>(Piratepartei Lëtzebuerg, Pirat)</v>
      </c>
      <c r="G12" s="2" t="s">
        <v>739</v>
      </c>
      <c r="H12" s="2" t="s">
        <v>663</v>
      </c>
      <c r="I12" s="152"/>
      <c r="J12" s="152"/>
      <c r="K12" s="2" t="s">
        <v>662</v>
      </c>
      <c r="M12" s="126"/>
      <c r="O12" s="126"/>
      <c r="P12" s="126"/>
    </row>
    <row r="13" spans="1:48" ht="13.5" customHeight="1">
      <c r="A13" s="125" t="s">
        <v>661</v>
      </c>
      <c r="B13" s="2" t="s">
        <v>667</v>
      </c>
      <c r="D13" s="152"/>
      <c r="E13" s="72" t="str">
        <f t="shared" si="4"/>
        <v>Party for Integral Democracy (Partei fir Integral Demokratie, PID)</v>
      </c>
      <c r="F13" s="123" t="str">
        <f t="shared" si="5"/>
        <v>(Partei fir Integral Demokratie, PID)</v>
      </c>
      <c r="G13" s="2" t="s">
        <v>665</v>
      </c>
      <c r="H13" s="2" t="s">
        <v>664</v>
      </c>
      <c r="I13" s="152"/>
      <c r="J13" s="152"/>
      <c r="K13" s="2" t="s">
        <v>659</v>
      </c>
      <c r="M13" s="126"/>
      <c r="O13" s="126"/>
      <c r="P13" s="126"/>
    </row>
    <row r="14" spans="1:48" ht="13.5" customHeight="1">
      <c r="A14" s="125" t="s">
        <v>314</v>
      </c>
      <c r="B14" s="2" t="s">
        <v>315</v>
      </c>
      <c r="D14" s="152"/>
      <c r="E14" s="72" t="str">
        <f t="shared" si="0"/>
        <v>Others (, no acronym)</v>
      </c>
      <c r="F14" s="123" t="str">
        <f t="shared" si="1"/>
        <v>(, no acronym)</v>
      </c>
      <c r="G14" s="2" t="s">
        <v>333</v>
      </c>
      <c r="H14" s="2" t="s">
        <v>334</v>
      </c>
      <c r="I14" s="152"/>
      <c r="J14" s="152"/>
      <c r="M14" s="126"/>
      <c r="O14" s="126"/>
      <c r="P14" s="126"/>
    </row>
    <row r="15" spans="1:48" ht="13.5" customHeight="1">
      <c r="A15" s="125" t="s">
        <v>780</v>
      </c>
      <c r="D15" s="152"/>
      <c r="E15" s="72" t="str">
        <f>G15&amp;" "&amp;F15</f>
        <v>The Conservatives (Déi Konservativ , DK)</v>
      </c>
      <c r="F15" s="123" t="str">
        <f t="shared" si="1"/>
        <v>(Déi Konservativ , DK)</v>
      </c>
      <c r="G15" s="2" t="s">
        <v>781</v>
      </c>
      <c r="H15" s="2" t="s">
        <v>782</v>
      </c>
      <c r="I15" s="152"/>
      <c r="J15" s="152"/>
      <c r="K15" s="2" t="s">
        <v>783</v>
      </c>
      <c r="M15" s="126"/>
      <c r="O15" s="126"/>
      <c r="P15" s="126"/>
    </row>
    <row r="16" spans="1:48" ht="13.5" customHeight="1">
      <c r="A16" s="125" t="s">
        <v>784</v>
      </c>
      <c r="D16" s="152"/>
      <c r="E16" s="72" t="str">
        <f>G16&amp;" "&amp;F16</f>
        <v>Democracy (Demokratie, Demo)</v>
      </c>
      <c r="F16" s="123" t="str">
        <f t="shared" si="1"/>
        <v>(Demokratie, Demo)</v>
      </c>
      <c r="G16" s="2" t="s">
        <v>785</v>
      </c>
      <c r="H16" s="2" t="s">
        <v>786</v>
      </c>
      <c r="I16" s="152"/>
      <c r="J16" s="152"/>
      <c r="K16" s="2" t="s">
        <v>787</v>
      </c>
      <c r="M16" s="126"/>
      <c r="O16" s="126"/>
      <c r="P16" s="126"/>
    </row>
    <row r="17" spans="1:11" ht="13.5" customHeight="1">
      <c r="A17" s="125" t="s">
        <v>793</v>
      </c>
      <c r="D17" s="152"/>
      <c r="E17" s="72" t="str">
        <f>G17&amp;" "&amp;F17</f>
        <v>Volt (Volt, Volt)</v>
      </c>
      <c r="F17" s="123" t="str">
        <f t="shared" si="1"/>
        <v>(Volt, Volt)</v>
      </c>
      <c r="G17" s="2" t="s">
        <v>794</v>
      </c>
      <c r="H17" s="2" t="s">
        <v>794</v>
      </c>
      <c r="I17" s="152"/>
      <c r="J17" s="152"/>
      <c r="K17" s="2" t="s">
        <v>794</v>
      </c>
    </row>
    <row r="18" spans="1:11" ht="13.5" customHeight="1">
      <c r="A18" s="125" t="s">
        <v>914</v>
      </c>
      <c r="D18" s="152"/>
      <c r="E18" s="72" t="str">
        <f>G18&amp;" "&amp;F18</f>
        <v>Fokus (Fokus, DL)</v>
      </c>
      <c r="F18" s="123" t="str">
        <f t="shared" ref="F18:F19" si="6">"("&amp;K18&amp;", "&amp;H18&amp;")"&amp;IF(M18="","",", known until "&amp;R18&amp;" as "&amp;M18&amp;" ("&amp;N18&amp;", "&amp;O18&amp;IF(P18="","","/ "&amp;P18)&amp;")"&amp;IF(S18="","",", known from "&amp;R18&amp;" until "&amp;X18&amp;" as "&amp;S18&amp;" ("&amp;T18&amp;", "&amp;U18&amp;IF(V18="","","/ "&amp;V18)&amp;")"))&amp;IF(AD18="","",", known from "&amp;X18&amp;" until "&amp;AD18&amp;" as "&amp;Y18&amp;" ("&amp;Z18&amp;", "&amp;AA18&amp;")"&amp;IF(AB18="","","/ "&amp;AB18)&amp;")")&amp;IF(AE18="","",", known from "&amp;AD18&amp;" until "&amp;AJ18&amp;" as "&amp;AE18&amp;" ("&amp;AF18&amp;", "&amp;AG18&amp;IF(AH18="","","/ "&amp;AH18)&amp;")")&amp;IF(AK18="","",", known from "&amp;AJ18&amp;" until "&amp;AP18&amp;" as "&amp;AK18&amp;" ("&amp;AL18&amp;", "&amp;AM18&amp;IF(AN18="","","/ "&amp;AN18)&amp;")")&amp;IF(AQ18="","",", known from "&amp;AP18&amp;" until "&amp;AV18&amp;" as "&amp;AQ18&amp;" ("&amp;AR18&amp;", "&amp;AS18&amp;IF(AT18="","","/ "&amp;AT18)&amp;")")</f>
        <v>(Fokus, DL)</v>
      </c>
      <c r="G18" s="2" t="s">
        <v>915</v>
      </c>
      <c r="H18" s="2" t="s">
        <v>916</v>
      </c>
      <c r="I18" s="152"/>
      <c r="J18" s="152"/>
      <c r="K18" s="2" t="s">
        <v>915</v>
      </c>
    </row>
    <row r="19" spans="1:11" ht="13.5" customHeight="1">
      <c r="A19" s="125" t="s">
        <v>917</v>
      </c>
      <c r="D19" s="152"/>
      <c r="E19" s="72" t="str">
        <f>G19&amp;" "&amp;F19</f>
        <v>Freedom (Liberté-Fräiheet!, LF)</v>
      </c>
      <c r="F19" s="123" t="str">
        <f t="shared" si="6"/>
        <v>(Liberté-Fräiheet!, LF)</v>
      </c>
      <c r="G19" s="2" t="s">
        <v>918</v>
      </c>
      <c r="H19" s="2" t="s">
        <v>919</v>
      </c>
      <c r="I19" s="152"/>
      <c r="J19" s="152"/>
      <c r="K19" s="2" t="s">
        <v>920</v>
      </c>
    </row>
    <row r="20" spans="1:11" ht="13.5" customHeight="1">
      <c r="A20" s="125"/>
      <c r="D20" s="152"/>
      <c r="E20" s="72"/>
      <c r="F20" s="123"/>
      <c r="I20" s="152"/>
      <c r="J20" s="152"/>
    </row>
    <row r="21" spans="1:11" ht="13.5" customHeight="1">
      <c r="A21" s="125"/>
      <c r="D21" s="152"/>
      <c r="E21" s="72"/>
      <c r="F21" s="123"/>
      <c r="H21" s="12"/>
      <c r="I21" s="152"/>
      <c r="J21" s="152"/>
    </row>
    <row r="22" spans="1:11" ht="13.5" customHeight="1">
      <c r="A22" s="125"/>
      <c r="D22" s="152"/>
      <c r="E22" s="72"/>
      <c r="F22" s="123"/>
      <c r="I22" s="152"/>
      <c r="J22" s="152"/>
    </row>
    <row r="23" spans="1:11" ht="13.5" customHeight="1">
      <c r="A23" s="125"/>
      <c r="D23" s="152"/>
      <c r="E23" s="72"/>
      <c r="F23" s="123"/>
      <c r="I23" s="152"/>
      <c r="J23" s="152"/>
    </row>
    <row r="24" spans="1:11" ht="13.5" customHeight="1">
      <c r="A24" s="125"/>
      <c r="D24" s="152"/>
      <c r="E24" s="72"/>
      <c r="F24" s="123"/>
      <c r="I24" s="152"/>
      <c r="J24" s="152"/>
    </row>
    <row r="25" spans="1:11" ht="13.5" customHeight="1">
      <c r="A25" s="125"/>
      <c r="D25" s="152"/>
      <c r="E25" s="72"/>
      <c r="F25" s="123"/>
      <c r="I25" s="152"/>
      <c r="J25" s="152"/>
    </row>
    <row r="26" spans="1:11" ht="13.5" customHeight="1">
      <c r="A26" s="125"/>
      <c r="D26" s="152"/>
      <c r="E26" s="72"/>
      <c r="F26" s="123"/>
      <c r="I26" s="152"/>
      <c r="J26" s="152"/>
    </row>
    <row r="27" spans="1:11" ht="13.5" customHeight="1">
      <c r="A27" s="125"/>
      <c r="D27" s="152"/>
      <c r="E27" s="72"/>
      <c r="F27" s="123"/>
      <c r="I27" s="152"/>
      <c r="J27" s="152"/>
    </row>
    <row r="28" spans="1:11" ht="13.5" customHeight="1">
      <c r="A28" s="125"/>
      <c r="D28" s="152"/>
      <c r="E28" s="72"/>
      <c r="F28" s="123"/>
      <c r="G28" s="54"/>
      <c r="H28" s="54"/>
      <c r="I28" s="152"/>
      <c r="J28" s="152"/>
      <c r="K28" s="54"/>
    </row>
    <row r="29" spans="1:11" ht="13.5" customHeight="1">
      <c r="A29" s="125"/>
      <c r="D29" s="152"/>
      <c r="E29" s="72"/>
      <c r="F29" s="123"/>
      <c r="I29" s="152"/>
      <c r="J29" s="152"/>
    </row>
    <row r="30" spans="1:11" ht="13.5" customHeight="1">
      <c r="A30" s="125"/>
      <c r="D30" s="152"/>
      <c r="E30" s="72"/>
      <c r="F30" s="123"/>
      <c r="I30" s="152"/>
      <c r="J30" s="152"/>
    </row>
    <row r="31" spans="1:11" ht="13.5" customHeight="1">
      <c r="A31" s="125"/>
      <c r="D31" s="152"/>
      <c r="E31" s="72"/>
      <c r="F31" s="123"/>
      <c r="I31" s="152"/>
      <c r="J31" s="152"/>
    </row>
    <row r="32" spans="1:11" ht="13.5" customHeight="1">
      <c r="A32" s="125"/>
      <c r="D32" s="152"/>
      <c r="E32" s="72"/>
      <c r="F32" s="123"/>
      <c r="I32" s="152"/>
      <c r="J32" s="152"/>
    </row>
    <row r="33" spans="1:12" ht="13.5" customHeight="1">
      <c r="A33" s="125"/>
      <c r="D33" s="152"/>
      <c r="E33" s="72"/>
      <c r="F33" s="123"/>
      <c r="I33" s="152"/>
      <c r="J33" s="152"/>
    </row>
    <row r="34" spans="1:12" ht="13.5" customHeight="1">
      <c r="A34" s="125"/>
      <c r="D34" s="152"/>
      <c r="E34" s="72"/>
      <c r="F34" s="123"/>
      <c r="I34" s="152"/>
      <c r="J34" s="152"/>
      <c r="K34" s="12"/>
      <c r="L34" s="12"/>
    </row>
    <row r="35" spans="1:12" ht="13.5" customHeight="1">
      <c r="A35" s="125"/>
      <c r="D35" s="152"/>
      <c r="E35" s="72"/>
      <c r="F35" s="123"/>
      <c r="I35" s="152"/>
      <c r="J35" s="152"/>
    </row>
    <row r="36" spans="1:12" ht="13.5" customHeight="1">
      <c r="A36" s="125"/>
      <c r="D36" s="152"/>
      <c r="E36" s="72"/>
      <c r="F36" s="123"/>
      <c r="I36" s="152"/>
      <c r="J36" s="152"/>
    </row>
    <row r="37" spans="1:12" ht="13.5" customHeight="1">
      <c r="A37" s="125"/>
      <c r="D37" s="152"/>
      <c r="E37" s="72"/>
      <c r="F37" s="123"/>
      <c r="I37" s="152"/>
      <c r="J37" s="152"/>
      <c r="K37" s="244"/>
      <c r="L37" s="244"/>
    </row>
    <row r="38" spans="1:12" ht="13.5" customHeight="1">
      <c r="A38" s="125"/>
      <c r="D38" s="152"/>
      <c r="E38" s="72"/>
      <c r="F38" s="123"/>
      <c r="I38" s="152"/>
      <c r="J38" s="152"/>
      <c r="K38" s="244"/>
      <c r="L38" s="244"/>
    </row>
    <row r="39" spans="1:12" ht="13.5" customHeight="1">
      <c r="A39" s="125"/>
      <c r="D39" s="152"/>
      <c r="E39" s="72"/>
      <c r="F39" s="123"/>
      <c r="I39" s="152"/>
      <c r="J39" s="152"/>
    </row>
    <row r="40" spans="1:12" ht="13.5" customHeight="1">
      <c r="A40" s="125"/>
      <c r="D40" s="152"/>
      <c r="E40" s="72"/>
      <c r="F40" s="123"/>
      <c r="I40" s="152"/>
      <c r="J40" s="152"/>
    </row>
    <row r="41" spans="1:12" ht="13.5" customHeight="1">
      <c r="A41" s="125"/>
      <c r="D41" s="152"/>
      <c r="E41" s="72"/>
      <c r="F41" s="123"/>
      <c r="I41" s="152"/>
      <c r="J41" s="152"/>
    </row>
    <row r="42" spans="1:12" ht="13.5" customHeight="1">
      <c r="A42" s="125"/>
      <c r="D42" s="152"/>
      <c r="E42" s="72"/>
      <c r="F42" s="123"/>
      <c r="I42" s="152"/>
      <c r="J42" s="152"/>
    </row>
    <row r="43" spans="1:12" ht="13.5" customHeight="1">
      <c r="A43" s="125"/>
      <c r="D43" s="152"/>
      <c r="E43" s="72"/>
      <c r="F43" s="123"/>
      <c r="I43" s="152"/>
      <c r="J43" s="152"/>
    </row>
    <row r="44" spans="1:12" ht="13.5" customHeight="1">
      <c r="A44" s="125"/>
      <c r="D44" s="152"/>
      <c r="E44" s="72"/>
      <c r="F44" s="123"/>
      <c r="I44" s="152"/>
      <c r="J44" s="152"/>
    </row>
    <row r="45" spans="1:12" ht="13.5" customHeight="1">
      <c r="A45" s="66"/>
      <c r="D45" s="152"/>
      <c r="E45" s="72"/>
      <c r="F45" s="123"/>
      <c r="I45" s="152"/>
      <c r="J45" s="152"/>
    </row>
    <row r="46" spans="1:12" ht="13.5" customHeight="1">
      <c r="A46" s="66"/>
      <c r="D46" s="152"/>
      <c r="E46" s="72"/>
      <c r="F46" s="123"/>
      <c r="I46" s="152"/>
      <c r="J46" s="152"/>
    </row>
    <row r="47" spans="1:12" ht="13.5" customHeight="1">
      <c r="A47" s="66"/>
      <c r="D47" s="152"/>
      <c r="E47" s="72"/>
      <c r="F47" s="123"/>
      <c r="I47" s="152"/>
      <c r="J47" s="152"/>
    </row>
    <row r="48" spans="1:12" ht="13.5" customHeight="1">
      <c r="K48" s="244"/>
      <c r="L48" s="244"/>
    </row>
    <row r="49" spans="11:11" ht="13.5" customHeight="1">
      <c r="K49" s="12"/>
    </row>
  </sheetData>
  <sortState xmlns:xlrd2="http://schemas.microsoft.com/office/spreadsheetml/2017/richdata2" ref="A2:XFD36">
    <sortCondition ref="A2:A36"/>
  </sortState>
  <customSheetViews>
    <customSheetView guid="{58E98FBC-18A6-4DF7-8BE5-466B393E75B5}">
      <pane xSplit="1" ySplit="1" topLeftCell="B2" activePane="bottomRight" state="frozen"/>
      <selection pane="bottomRight"/>
      <pageMargins left="0.75" right="0.75" top="1" bottom="1" header="0.5" footer="0.5"/>
      <headerFooter alignWithMargins="0"/>
    </customSheetView>
  </customSheetViews>
  <mergeCells count="3">
    <mergeCell ref="K37:L37"/>
    <mergeCell ref="K38:L38"/>
    <mergeCell ref="K48:L48"/>
  </mergeCells>
  <phoneticPr fontId="0" type="noConversion"/>
  <pageMargins left="0.75" right="0.75" top="1" bottom="1" header="0.5" footer="0.5"/>
  <pageSetup orientation="portrait" horizontalDpi="0" verticalDpi="0"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info_colors!$A$1:$A$102</xm:f>
          </x14:formula1>
          <xm:sqref>B2:C14 B17:C76</xm:sqref>
        </x14:dataValidation>
        <x14:dataValidation type="list" allowBlank="1" showInputMessage="1" showErrorMessage="1" xr:uid="{00000000-0002-0000-0100-000001000000}">
          <x14:formula1>
            <xm:f>[pdy_lu_maggie.xlsx]info_colors!#REF!</xm:f>
          </x14:formula1>
          <xm:sqref>B15:C16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BED2BE"/>
  </sheetPr>
  <dimension ref="A1:DW100"/>
  <sheetViews>
    <sheetView view="pageBreakPreview" zoomScaleNormal="40" zoomScaleSheetLayoutView="100" workbookViewId="0">
      <pane xSplit="2" ySplit="10" topLeftCell="CK11" activePane="bottomRight" state="frozen"/>
      <selection activeCell="A25" sqref="A25"/>
      <selection pane="topRight" activeCell="A25" sqref="A25"/>
      <selection pane="bottomLeft" activeCell="A25" sqref="A25"/>
      <selection pane="bottomRight" activeCell="A11" sqref="A1:XFD1048576"/>
    </sheetView>
  </sheetViews>
  <sheetFormatPr defaultColWidth="9.08984375" defaultRowHeight="13.5" customHeight="1"/>
  <cols>
    <col min="1" max="1" width="11.453125" style="2" customWidth="1"/>
    <col min="2" max="2" width="22.90625" style="2" customWidth="1"/>
    <col min="3" max="3" width="8.90625" style="69" customWidth="1"/>
    <col min="4" max="4" width="10.6328125" style="2" customWidth="1"/>
    <col min="5" max="16384" width="9.08984375" style="2"/>
  </cols>
  <sheetData>
    <row r="1" spans="1:127" ht="13.5" customHeight="1">
      <c r="A1" s="19" t="s">
        <v>3</v>
      </c>
      <c r="B1" s="21"/>
      <c r="C1" s="20">
        <v>1991</v>
      </c>
      <c r="D1" s="21"/>
      <c r="E1" s="21"/>
      <c r="F1" s="21"/>
      <c r="G1" s="108"/>
      <c r="H1" s="20">
        <v>1992</v>
      </c>
      <c r="I1" s="21"/>
      <c r="J1" s="21"/>
      <c r="K1" s="21"/>
      <c r="L1" s="108"/>
      <c r="M1" s="20">
        <v>1993</v>
      </c>
      <c r="N1" s="21"/>
      <c r="O1" s="21"/>
      <c r="P1" s="21"/>
      <c r="Q1" s="108"/>
      <c r="R1" s="20">
        <v>1994</v>
      </c>
      <c r="S1" s="21"/>
      <c r="T1" s="21"/>
      <c r="U1" s="21"/>
      <c r="V1" s="108"/>
      <c r="W1" s="20">
        <v>1994</v>
      </c>
      <c r="X1" s="21"/>
      <c r="Y1" s="21"/>
      <c r="Z1" s="21"/>
      <c r="AA1" s="108"/>
      <c r="AB1" s="20">
        <v>1995</v>
      </c>
      <c r="AC1" s="21"/>
      <c r="AD1" s="21"/>
      <c r="AE1" s="21"/>
      <c r="AF1" s="108"/>
      <c r="AG1" s="20">
        <v>1995</v>
      </c>
      <c r="AH1" s="21"/>
      <c r="AI1" s="21"/>
      <c r="AJ1" s="21"/>
      <c r="AK1" s="108"/>
      <c r="AL1" s="20">
        <v>1996</v>
      </c>
      <c r="AM1" s="21"/>
      <c r="AN1" s="21"/>
      <c r="AO1" s="21"/>
      <c r="AP1" s="108"/>
      <c r="AQ1" s="20">
        <v>1997</v>
      </c>
      <c r="AR1" s="21"/>
      <c r="AS1" s="21"/>
      <c r="AT1" s="21"/>
      <c r="AU1" s="108"/>
      <c r="AV1" s="20">
        <v>1998</v>
      </c>
      <c r="AW1" s="21"/>
      <c r="AX1" s="21"/>
      <c r="AY1" s="21"/>
      <c r="AZ1" s="108"/>
      <c r="BA1" s="20">
        <v>1999</v>
      </c>
      <c r="BB1" s="21"/>
      <c r="BC1" s="21"/>
      <c r="BD1" s="21"/>
      <c r="BE1" s="108"/>
      <c r="BF1" s="20">
        <v>1999</v>
      </c>
      <c r="BG1" s="21"/>
      <c r="BH1" s="21"/>
      <c r="BI1" s="21"/>
      <c r="BJ1" s="108"/>
      <c r="BK1" s="20">
        <v>2004</v>
      </c>
      <c r="BL1" s="21"/>
      <c r="BM1" s="21"/>
      <c r="BN1" s="21"/>
      <c r="BO1" s="108"/>
      <c r="BP1" s="20">
        <v>2009</v>
      </c>
      <c r="BQ1" s="21"/>
      <c r="BR1" s="21"/>
      <c r="BS1" s="21"/>
      <c r="BT1" s="108"/>
      <c r="BU1" s="20">
        <v>2013</v>
      </c>
      <c r="BV1" s="21"/>
      <c r="BW1" s="21"/>
      <c r="BX1" s="21"/>
      <c r="BY1" s="108"/>
      <c r="BZ1" s="20"/>
      <c r="CA1" s="21"/>
      <c r="CB1" s="21"/>
      <c r="CC1" s="21"/>
      <c r="CD1" s="108"/>
      <c r="CE1" s="20"/>
      <c r="CF1" s="21"/>
      <c r="CG1" s="21"/>
      <c r="CH1" s="21"/>
      <c r="CI1" s="108"/>
      <c r="CJ1" s="20"/>
      <c r="CK1" s="21"/>
      <c r="CL1" s="21"/>
      <c r="CM1" s="21"/>
      <c r="CN1" s="108"/>
      <c r="CO1" s="20"/>
      <c r="CP1" s="21"/>
      <c r="CQ1" s="21"/>
      <c r="CR1" s="21"/>
      <c r="CS1" s="108"/>
      <c r="CT1" s="20"/>
      <c r="CU1" s="21"/>
      <c r="CV1" s="21"/>
      <c r="CW1" s="21"/>
      <c r="CX1" s="108"/>
      <c r="CY1" s="20"/>
      <c r="CZ1" s="21"/>
      <c r="DA1" s="21"/>
      <c r="DB1" s="21"/>
      <c r="DC1" s="108"/>
      <c r="DD1" s="20"/>
      <c r="DE1" s="21"/>
      <c r="DF1" s="21"/>
      <c r="DG1" s="21"/>
      <c r="DH1" s="108"/>
      <c r="DI1" s="20"/>
      <c r="DJ1" s="21"/>
      <c r="DK1" s="21"/>
      <c r="DL1" s="21"/>
      <c r="DM1" s="108"/>
      <c r="DN1" s="20"/>
      <c r="DO1" s="21"/>
      <c r="DP1" s="21"/>
      <c r="DQ1" s="21"/>
      <c r="DR1" s="108"/>
      <c r="DS1" s="20"/>
      <c r="DT1" s="21"/>
      <c r="DU1" s="21"/>
      <c r="DV1" s="21"/>
      <c r="DW1" s="108"/>
    </row>
    <row r="2" spans="1:127" ht="13.5" customHeight="1">
      <c r="A2" s="19" t="s">
        <v>4</v>
      </c>
      <c r="B2" s="21"/>
      <c r="C2" s="109" t="s">
        <v>343</v>
      </c>
      <c r="D2" s="21"/>
      <c r="E2" s="21"/>
      <c r="F2" s="21"/>
      <c r="G2" s="108"/>
      <c r="H2" s="109" t="s">
        <v>343</v>
      </c>
      <c r="I2" s="21"/>
      <c r="J2" s="21"/>
      <c r="K2" s="21"/>
      <c r="L2" s="108"/>
      <c r="M2" s="109" t="s">
        <v>343</v>
      </c>
      <c r="N2" s="21"/>
      <c r="O2" s="21"/>
      <c r="P2" s="21"/>
      <c r="Q2" s="108"/>
      <c r="R2" s="109" t="s">
        <v>343</v>
      </c>
      <c r="S2" s="21"/>
      <c r="T2" s="21"/>
      <c r="U2" s="21"/>
      <c r="V2" s="108"/>
      <c r="W2" s="109" t="s">
        <v>344</v>
      </c>
      <c r="X2" s="21"/>
      <c r="Y2" s="21"/>
      <c r="Z2" s="21"/>
      <c r="AA2" s="108"/>
      <c r="AB2" s="109" t="s">
        <v>344</v>
      </c>
      <c r="AC2" s="21"/>
      <c r="AD2" s="21"/>
      <c r="AE2" s="21"/>
      <c r="AF2" s="108"/>
      <c r="AG2" s="109" t="s">
        <v>345</v>
      </c>
      <c r="AH2" s="21"/>
      <c r="AI2" s="21"/>
      <c r="AJ2" s="21"/>
      <c r="AK2" s="108"/>
      <c r="AL2" s="109" t="s">
        <v>345</v>
      </c>
      <c r="AM2" s="21"/>
      <c r="AN2" s="21"/>
      <c r="AO2" s="21"/>
      <c r="AP2" s="108"/>
      <c r="AQ2" s="109" t="s">
        <v>345</v>
      </c>
      <c r="AR2" s="21"/>
      <c r="AS2" s="21"/>
      <c r="AT2" s="21"/>
      <c r="AU2" s="108"/>
      <c r="AV2" s="109" t="s">
        <v>345</v>
      </c>
      <c r="AW2" s="21"/>
      <c r="AX2" s="21"/>
      <c r="AY2" s="21"/>
      <c r="AZ2" s="108"/>
      <c r="BA2" s="109" t="s">
        <v>346</v>
      </c>
      <c r="BB2" s="21"/>
      <c r="BC2" s="21"/>
      <c r="BD2" s="21"/>
      <c r="BE2" s="108"/>
      <c r="BF2" s="109" t="s">
        <v>347</v>
      </c>
      <c r="BG2" s="21"/>
      <c r="BH2" s="21"/>
      <c r="BI2" s="21"/>
      <c r="BJ2" s="108"/>
      <c r="BK2" s="109" t="s">
        <v>348</v>
      </c>
      <c r="BL2" s="21"/>
      <c r="BM2" s="21"/>
      <c r="BN2" s="21"/>
      <c r="BO2" s="108"/>
      <c r="BP2" s="109" t="s">
        <v>349</v>
      </c>
      <c r="BQ2" s="21"/>
      <c r="BR2" s="21"/>
      <c r="BS2" s="21"/>
      <c r="BT2" s="108"/>
      <c r="BU2" s="20" t="s">
        <v>718</v>
      </c>
      <c r="BV2" s="21"/>
      <c r="BW2" s="21"/>
      <c r="BX2" s="21"/>
      <c r="BY2" s="108"/>
      <c r="BZ2" s="20"/>
      <c r="CA2" s="21"/>
      <c r="CB2" s="21"/>
      <c r="CC2" s="21"/>
      <c r="CD2" s="108"/>
      <c r="CE2" s="20"/>
      <c r="CF2" s="21"/>
      <c r="CG2" s="21"/>
      <c r="CH2" s="21"/>
      <c r="CI2" s="108"/>
      <c r="CJ2" s="20"/>
      <c r="CK2" s="21"/>
      <c r="CL2" s="21"/>
      <c r="CM2" s="21"/>
      <c r="CN2" s="108"/>
      <c r="CO2" s="109"/>
      <c r="CP2" s="21"/>
      <c r="CQ2" s="21"/>
      <c r="CR2" s="21"/>
      <c r="CS2" s="108"/>
      <c r="CT2" s="109"/>
      <c r="CU2" s="21"/>
      <c r="CV2" s="21"/>
      <c r="CW2" s="21"/>
      <c r="CX2" s="108"/>
      <c r="CY2" s="109"/>
      <c r="CZ2" s="21"/>
      <c r="DA2" s="21"/>
      <c r="DB2" s="21"/>
      <c r="DC2" s="108"/>
      <c r="DD2" s="109"/>
      <c r="DE2" s="21"/>
      <c r="DF2" s="21"/>
      <c r="DG2" s="21"/>
      <c r="DH2" s="108"/>
      <c r="DI2" s="109"/>
      <c r="DJ2" s="21"/>
      <c r="DK2" s="21"/>
      <c r="DL2" s="21"/>
      <c r="DM2" s="108"/>
      <c r="DN2" s="109"/>
      <c r="DO2" s="21"/>
      <c r="DP2" s="21"/>
      <c r="DQ2" s="21"/>
      <c r="DR2" s="108"/>
      <c r="DS2" s="109"/>
      <c r="DT2" s="21"/>
      <c r="DU2" s="21"/>
      <c r="DV2" s="21"/>
      <c r="DW2" s="108"/>
    </row>
    <row r="3" spans="1:127" ht="13.5" customHeight="1">
      <c r="A3" s="19" t="s">
        <v>5</v>
      </c>
      <c r="B3" s="21"/>
      <c r="C3" s="109">
        <v>32703</v>
      </c>
      <c r="D3" s="21"/>
      <c r="E3" s="21"/>
      <c r="F3" s="21"/>
      <c r="G3" s="108"/>
      <c r="H3" s="109">
        <v>32703</v>
      </c>
      <c r="I3" s="21"/>
      <c r="J3" s="21"/>
      <c r="K3" s="21"/>
      <c r="L3" s="108"/>
      <c r="M3" s="109">
        <v>32703</v>
      </c>
      <c r="N3" s="21"/>
      <c r="O3" s="21"/>
      <c r="P3" s="21"/>
      <c r="Q3" s="108"/>
      <c r="R3" s="109">
        <v>32703</v>
      </c>
      <c r="S3" s="21"/>
      <c r="T3" s="21"/>
      <c r="U3" s="21"/>
      <c r="V3" s="108"/>
      <c r="W3" s="109">
        <v>34528</v>
      </c>
      <c r="X3" s="21"/>
      <c r="Y3" s="21"/>
      <c r="Z3" s="21"/>
      <c r="AA3" s="108"/>
      <c r="AB3" s="109">
        <v>34528</v>
      </c>
      <c r="AC3" s="21"/>
      <c r="AD3" s="21"/>
      <c r="AE3" s="21"/>
      <c r="AF3" s="108"/>
      <c r="AG3" s="109">
        <v>34725</v>
      </c>
      <c r="AH3" s="21"/>
      <c r="AI3" s="21"/>
      <c r="AJ3" s="21"/>
      <c r="AK3" s="108"/>
      <c r="AL3" s="109">
        <v>34725</v>
      </c>
      <c r="AM3" s="21"/>
      <c r="AN3" s="21"/>
      <c r="AO3" s="21"/>
      <c r="AP3" s="108"/>
      <c r="AQ3" s="109">
        <v>34725</v>
      </c>
      <c r="AR3" s="21"/>
      <c r="AS3" s="21"/>
      <c r="AT3" s="21"/>
      <c r="AU3" s="108"/>
      <c r="AV3" s="109">
        <v>34725</v>
      </c>
      <c r="AW3" s="21"/>
      <c r="AX3" s="21"/>
      <c r="AY3" s="21"/>
      <c r="AZ3" s="108"/>
      <c r="BA3" s="109">
        <v>34725</v>
      </c>
      <c r="BB3" s="21"/>
      <c r="BC3" s="21"/>
      <c r="BD3" s="21"/>
      <c r="BE3" s="108"/>
      <c r="BF3" s="109">
        <v>36379</v>
      </c>
      <c r="BG3" s="21"/>
      <c r="BH3" s="21"/>
      <c r="BI3" s="21"/>
      <c r="BJ3" s="108"/>
      <c r="BK3" s="109">
        <v>38199</v>
      </c>
      <c r="BL3" s="21"/>
      <c r="BM3" s="21"/>
      <c r="BN3" s="21"/>
      <c r="BO3" s="108"/>
      <c r="BP3" s="8">
        <v>40017</v>
      </c>
      <c r="BQ3" s="21"/>
      <c r="BR3" s="21"/>
      <c r="BS3" s="21"/>
      <c r="BT3" s="108"/>
      <c r="BU3" s="8">
        <v>41612</v>
      </c>
      <c r="BV3" s="21"/>
      <c r="BW3" s="21"/>
      <c r="BX3" s="21"/>
      <c r="BY3" s="108"/>
      <c r="BZ3" s="7"/>
      <c r="CA3" s="21"/>
      <c r="CB3" s="21"/>
      <c r="CC3" s="21"/>
      <c r="CD3" s="108"/>
      <c r="CE3" s="7"/>
      <c r="CF3" s="21"/>
      <c r="CG3" s="21"/>
      <c r="CH3" s="21"/>
      <c r="CI3" s="108"/>
      <c r="CJ3" s="7"/>
      <c r="CK3" s="21"/>
      <c r="CL3" s="21"/>
      <c r="CM3" s="21"/>
      <c r="CN3" s="108"/>
      <c r="CO3" s="7"/>
      <c r="CP3" s="21"/>
      <c r="CQ3" s="21"/>
      <c r="CR3" s="21"/>
      <c r="CS3" s="108"/>
      <c r="CT3" s="7"/>
      <c r="CU3" s="21"/>
      <c r="CV3" s="21"/>
      <c r="CW3" s="21"/>
      <c r="CX3" s="108"/>
      <c r="CY3" s="7"/>
      <c r="CZ3" s="21"/>
      <c r="DA3" s="21"/>
      <c r="DB3" s="21"/>
      <c r="DC3" s="108"/>
      <c r="DD3" s="7"/>
      <c r="DE3" s="21"/>
      <c r="DF3" s="21"/>
      <c r="DG3" s="21"/>
      <c r="DH3" s="108"/>
      <c r="DI3" s="7"/>
      <c r="DJ3" s="21"/>
      <c r="DK3" s="21"/>
      <c r="DL3" s="21"/>
      <c r="DM3" s="108"/>
      <c r="DN3" s="7"/>
      <c r="DO3" s="21"/>
      <c r="DP3" s="21"/>
      <c r="DQ3" s="21"/>
      <c r="DR3" s="108"/>
      <c r="DS3" s="7"/>
      <c r="DT3" s="21"/>
      <c r="DU3" s="21"/>
      <c r="DV3" s="21"/>
      <c r="DW3" s="108"/>
    </row>
    <row r="4" spans="1:127" ht="4.5" customHeight="1">
      <c r="A4" s="19"/>
      <c r="B4" s="21"/>
      <c r="C4" s="110"/>
      <c r="D4" s="21"/>
      <c r="E4" s="21"/>
      <c r="F4" s="21"/>
      <c r="G4" s="108"/>
      <c r="H4" s="110"/>
      <c r="I4" s="21"/>
      <c r="J4" s="21"/>
      <c r="K4" s="21"/>
      <c r="L4" s="108"/>
      <c r="M4" s="110"/>
      <c r="N4" s="21"/>
      <c r="O4" s="21"/>
      <c r="P4" s="21"/>
      <c r="Q4" s="108"/>
      <c r="R4" s="110"/>
      <c r="S4" s="21"/>
      <c r="T4" s="21"/>
      <c r="U4" s="21"/>
      <c r="V4" s="108"/>
      <c r="W4" s="110"/>
      <c r="X4" s="21"/>
      <c r="Y4" s="21"/>
      <c r="Z4" s="21"/>
      <c r="AA4" s="108"/>
      <c r="AB4" s="110"/>
      <c r="AC4" s="21"/>
      <c r="AD4" s="21"/>
      <c r="AE4" s="21"/>
      <c r="AF4" s="108"/>
      <c r="AG4" s="110"/>
      <c r="AH4" s="21"/>
      <c r="AI4" s="21"/>
      <c r="AJ4" s="21"/>
      <c r="AK4" s="108"/>
      <c r="AL4" s="110"/>
      <c r="AM4" s="21"/>
      <c r="AN4" s="21"/>
      <c r="AO4" s="21"/>
      <c r="AP4" s="108"/>
      <c r="AQ4" s="110"/>
      <c r="AR4" s="21"/>
      <c r="AS4" s="21"/>
      <c r="AT4" s="21"/>
      <c r="AU4" s="108"/>
      <c r="AV4" s="110"/>
      <c r="AW4" s="21"/>
      <c r="AX4" s="21"/>
      <c r="AY4" s="21"/>
      <c r="AZ4" s="108"/>
      <c r="BA4" s="110"/>
      <c r="BB4" s="21"/>
      <c r="BC4" s="21"/>
      <c r="BD4" s="21"/>
      <c r="BE4" s="108"/>
      <c r="BF4" s="110"/>
      <c r="BG4" s="21"/>
      <c r="BH4" s="21"/>
      <c r="BI4" s="21"/>
      <c r="BJ4" s="108"/>
      <c r="BK4" s="110"/>
      <c r="BL4" s="21"/>
      <c r="BM4" s="21"/>
      <c r="BN4" s="21"/>
      <c r="BO4" s="108"/>
      <c r="BP4" s="110"/>
      <c r="BQ4" s="21"/>
      <c r="BR4" s="21"/>
      <c r="BS4" s="21"/>
      <c r="BT4" s="108"/>
      <c r="BU4" s="110"/>
      <c r="BV4" s="21"/>
      <c r="BW4" s="21"/>
      <c r="BX4" s="21"/>
      <c r="BY4" s="108"/>
      <c r="BZ4" s="110"/>
      <c r="CA4" s="21"/>
      <c r="CB4" s="21"/>
      <c r="CC4" s="21"/>
      <c r="CD4" s="108"/>
      <c r="CE4" s="110"/>
      <c r="CF4" s="21"/>
      <c r="CG4" s="21"/>
      <c r="CH4" s="21"/>
      <c r="CI4" s="108"/>
      <c r="CJ4" s="110"/>
      <c r="CK4" s="21"/>
      <c r="CL4" s="21"/>
      <c r="CM4" s="21"/>
      <c r="CN4" s="108"/>
      <c r="CO4" s="110"/>
      <c r="CP4" s="21"/>
      <c r="CQ4" s="21"/>
      <c r="CR4" s="21"/>
      <c r="CS4" s="108"/>
      <c r="CT4" s="110"/>
      <c r="CU4" s="21"/>
      <c r="CV4" s="21"/>
      <c r="CW4" s="21"/>
      <c r="CX4" s="108"/>
      <c r="CY4" s="110"/>
      <c r="CZ4" s="21"/>
      <c r="DA4" s="21"/>
      <c r="DB4" s="21"/>
      <c r="DC4" s="108"/>
      <c r="DD4" s="110"/>
      <c r="DE4" s="21"/>
      <c r="DF4" s="21"/>
      <c r="DG4" s="21"/>
      <c r="DH4" s="108"/>
      <c r="DI4" s="110"/>
      <c r="DJ4" s="21"/>
      <c r="DK4" s="21"/>
      <c r="DL4" s="21"/>
      <c r="DM4" s="108"/>
      <c r="DN4" s="110"/>
      <c r="DO4" s="21"/>
      <c r="DP4" s="21"/>
      <c r="DQ4" s="21"/>
      <c r="DR4" s="108"/>
      <c r="DS4" s="110"/>
      <c r="DT4" s="21"/>
      <c r="DU4" s="21"/>
      <c r="DV4" s="21"/>
      <c r="DW4" s="108"/>
    </row>
    <row r="5" spans="1:127" ht="4.5" customHeight="1">
      <c r="A5" s="19"/>
      <c r="B5" s="21"/>
      <c r="C5" s="65"/>
      <c r="D5" s="21"/>
      <c r="E5" s="21"/>
      <c r="F5" s="21"/>
      <c r="G5" s="108"/>
      <c r="H5" s="65"/>
      <c r="I5" s="21"/>
      <c r="J5" s="21"/>
      <c r="K5" s="21"/>
      <c r="L5" s="108"/>
      <c r="M5" s="65"/>
      <c r="N5" s="21"/>
      <c r="O5" s="21"/>
      <c r="P5" s="21"/>
      <c r="Q5" s="108"/>
      <c r="R5" s="65"/>
      <c r="S5" s="21"/>
      <c r="T5" s="21"/>
      <c r="U5" s="21"/>
      <c r="V5" s="108"/>
      <c r="W5" s="65"/>
      <c r="X5" s="21"/>
      <c r="Y5" s="21"/>
      <c r="Z5" s="21"/>
      <c r="AA5" s="108"/>
      <c r="AB5" s="65"/>
      <c r="AC5" s="21"/>
      <c r="AD5" s="21"/>
      <c r="AE5" s="21"/>
      <c r="AF5" s="108"/>
      <c r="AG5" s="65"/>
      <c r="AH5" s="21"/>
      <c r="AI5" s="21"/>
      <c r="AJ5" s="21"/>
      <c r="AK5" s="108"/>
      <c r="AL5" s="65"/>
      <c r="AM5" s="21"/>
      <c r="AN5" s="21"/>
      <c r="AO5" s="21"/>
      <c r="AP5" s="108"/>
      <c r="AQ5" s="65"/>
      <c r="AR5" s="21"/>
      <c r="AS5" s="21"/>
      <c r="AT5" s="21"/>
      <c r="AU5" s="108"/>
      <c r="AV5" s="65"/>
      <c r="AW5" s="21"/>
      <c r="AX5" s="21"/>
      <c r="AY5" s="21"/>
      <c r="AZ5" s="108"/>
      <c r="BA5" s="65"/>
      <c r="BB5" s="21"/>
      <c r="BC5" s="21"/>
      <c r="BD5" s="21"/>
      <c r="BE5" s="108"/>
      <c r="BF5" s="65"/>
      <c r="BG5" s="21"/>
      <c r="BH5" s="21"/>
      <c r="BI5" s="21"/>
      <c r="BJ5" s="108"/>
      <c r="BK5" s="65"/>
      <c r="BL5" s="21"/>
      <c r="BM5" s="21"/>
      <c r="BN5" s="21"/>
      <c r="BO5" s="108"/>
      <c r="BP5" s="65"/>
      <c r="BQ5" s="21"/>
      <c r="BR5" s="21"/>
      <c r="BS5" s="21"/>
      <c r="BT5" s="108"/>
      <c r="BU5" s="65"/>
      <c r="BV5" s="21"/>
      <c r="BW5" s="21"/>
      <c r="BX5" s="21"/>
      <c r="BY5" s="108"/>
      <c r="BZ5" s="65"/>
      <c r="CA5" s="21"/>
      <c r="CB5" s="21"/>
      <c r="CC5" s="21"/>
      <c r="CD5" s="108"/>
      <c r="CE5" s="65"/>
      <c r="CF5" s="21"/>
      <c r="CG5" s="21"/>
      <c r="CH5" s="21"/>
      <c r="CI5" s="108"/>
      <c r="CJ5" s="65"/>
      <c r="CK5" s="21"/>
      <c r="CL5" s="21"/>
      <c r="CM5" s="21"/>
      <c r="CN5" s="108"/>
      <c r="CO5" s="65"/>
      <c r="CP5" s="21"/>
      <c r="CQ5" s="21"/>
      <c r="CR5" s="21"/>
      <c r="CS5" s="108"/>
      <c r="CT5" s="65"/>
      <c r="CU5" s="21"/>
      <c r="CV5" s="21"/>
      <c r="CW5" s="21"/>
      <c r="CX5" s="108"/>
      <c r="CY5" s="65"/>
      <c r="CZ5" s="21"/>
      <c r="DA5" s="21"/>
      <c r="DB5" s="21"/>
      <c r="DC5" s="108"/>
      <c r="DD5" s="65"/>
      <c r="DE5" s="21"/>
      <c r="DF5" s="21"/>
      <c r="DG5" s="21"/>
      <c r="DH5" s="108"/>
      <c r="DI5" s="65"/>
      <c r="DJ5" s="21"/>
      <c r="DK5" s="21"/>
      <c r="DL5" s="21"/>
      <c r="DM5" s="108"/>
      <c r="DN5" s="65"/>
      <c r="DO5" s="21"/>
      <c r="DP5" s="21"/>
      <c r="DQ5" s="21"/>
      <c r="DR5" s="108"/>
      <c r="DS5" s="65"/>
      <c r="DT5" s="21"/>
      <c r="DU5" s="21"/>
      <c r="DV5" s="21"/>
      <c r="DW5" s="108"/>
    </row>
    <row r="6" spans="1:127" ht="4.5" customHeight="1">
      <c r="A6" s="19"/>
      <c r="B6" s="21"/>
      <c r="C6" s="65"/>
      <c r="D6" s="21"/>
      <c r="E6" s="21"/>
      <c r="F6" s="21"/>
      <c r="G6" s="108"/>
      <c r="H6" s="65"/>
      <c r="I6" s="21"/>
      <c r="J6" s="21"/>
      <c r="K6" s="21"/>
      <c r="L6" s="108"/>
      <c r="M6" s="65"/>
      <c r="N6" s="21"/>
      <c r="O6" s="21"/>
      <c r="P6" s="21"/>
      <c r="Q6" s="108"/>
      <c r="R6" s="65"/>
      <c r="S6" s="21"/>
      <c r="T6" s="21"/>
      <c r="U6" s="21"/>
      <c r="V6" s="108"/>
      <c r="W6" s="65"/>
      <c r="X6" s="21"/>
      <c r="Y6" s="21"/>
      <c r="Z6" s="21"/>
      <c r="AA6" s="108"/>
      <c r="AB6" s="65"/>
      <c r="AC6" s="21"/>
      <c r="AD6" s="21"/>
      <c r="AE6" s="21"/>
      <c r="AF6" s="108"/>
      <c r="AG6" s="65"/>
      <c r="AH6" s="21"/>
      <c r="AI6" s="21"/>
      <c r="AJ6" s="21"/>
      <c r="AK6" s="108"/>
      <c r="AL6" s="65"/>
      <c r="AM6" s="21"/>
      <c r="AN6" s="21"/>
      <c r="AO6" s="21"/>
      <c r="AP6" s="108"/>
      <c r="AQ6" s="65"/>
      <c r="AR6" s="21"/>
      <c r="AS6" s="21"/>
      <c r="AT6" s="21"/>
      <c r="AU6" s="108"/>
      <c r="AV6" s="65"/>
      <c r="AW6" s="21"/>
      <c r="AX6" s="21"/>
      <c r="AY6" s="21"/>
      <c r="AZ6" s="108"/>
      <c r="BA6" s="65"/>
      <c r="BB6" s="21"/>
      <c r="BC6" s="21"/>
      <c r="BD6" s="21"/>
      <c r="BE6" s="108"/>
      <c r="BF6" s="65"/>
      <c r="BG6" s="21"/>
      <c r="BH6" s="21"/>
      <c r="BI6" s="21"/>
      <c r="BJ6" s="108"/>
      <c r="BK6" s="65"/>
      <c r="BL6" s="21"/>
      <c r="BM6" s="21"/>
      <c r="BN6" s="21"/>
      <c r="BO6" s="108"/>
      <c r="BP6" s="65"/>
      <c r="BQ6" s="21"/>
      <c r="BR6" s="21"/>
      <c r="BS6" s="21"/>
      <c r="BT6" s="108"/>
      <c r="BU6" s="65"/>
      <c r="BV6" s="21"/>
      <c r="BW6" s="21"/>
      <c r="BX6" s="21"/>
      <c r="BY6" s="108"/>
      <c r="BZ6" s="65"/>
      <c r="CA6" s="21"/>
      <c r="CB6" s="21"/>
      <c r="CC6" s="21"/>
      <c r="CD6" s="108"/>
      <c r="CE6" s="65"/>
      <c r="CF6" s="21"/>
      <c r="CG6" s="21"/>
      <c r="CH6" s="21"/>
      <c r="CI6" s="108"/>
      <c r="CJ6" s="65"/>
      <c r="CK6" s="21"/>
      <c r="CL6" s="21"/>
      <c r="CM6" s="21"/>
      <c r="CN6" s="108"/>
      <c r="CO6" s="65"/>
      <c r="CP6" s="21"/>
      <c r="CQ6" s="21"/>
      <c r="CR6" s="21"/>
      <c r="CS6" s="108"/>
      <c r="CT6" s="65"/>
      <c r="CU6" s="21"/>
      <c r="CV6" s="21"/>
      <c r="CW6" s="21"/>
      <c r="CX6" s="108"/>
      <c r="CY6" s="65"/>
      <c r="CZ6" s="21"/>
      <c r="DA6" s="21"/>
      <c r="DB6" s="21"/>
      <c r="DC6" s="108"/>
      <c r="DD6" s="65"/>
      <c r="DE6" s="21"/>
      <c r="DF6" s="21"/>
      <c r="DG6" s="21"/>
      <c r="DH6" s="108"/>
      <c r="DI6" s="65"/>
      <c r="DJ6" s="21"/>
      <c r="DK6" s="21"/>
      <c r="DL6" s="21"/>
      <c r="DM6" s="108"/>
      <c r="DN6" s="65"/>
      <c r="DO6" s="21"/>
      <c r="DP6" s="21"/>
      <c r="DQ6" s="21"/>
      <c r="DR6" s="108"/>
      <c r="DS6" s="65"/>
      <c r="DT6" s="21"/>
      <c r="DU6" s="21"/>
      <c r="DV6" s="21"/>
      <c r="DW6" s="108"/>
    </row>
    <row r="7" spans="1:127" ht="4.5" customHeight="1">
      <c r="A7" s="19"/>
      <c r="B7" s="21"/>
      <c r="C7" s="65"/>
      <c r="D7" s="21"/>
      <c r="E7" s="21"/>
      <c r="F7" s="21"/>
      <c r="G7" s="108"/>
      <c r="H7" s="65"/>
      <c r="I7" s="21"/>
      <c r="J7" s="21"/>
      <c r="K7" s="21"/>
      <c r="L7" s="108"/>
      <c r="M7" s="65"/>
      <c r="N7" s="21"/>
      <c r="O7" s="21"/>
      <c r="P7" s="21"/>
      <c r="Q7" s="108"/>
      <c r="R7" s="65"/>
      <c r="S7" s="21"/>
      <c r="T7" s="21"/>
      <c r="U7" s="21"/>
      <c r="V7" s="108"/>
      <c r="W7" s="65"/>
      <c r="X7" s="21"/>
      <c r="Y7" s="21"/>
      <c r="Z7" s="21"/>
      <c r="AA7" s="108"/>
      <c r="AB7" s="65"/>
      <c r="AC7" s="21"/>
      <c r="AD7" s="21"/>
      <c r="AE7" s="21"/>
      <c r="AF7" s="108"/>
      <c r="AG7" s="65"/>
      <c r="AH7" s="21"/>
      <c r="AI7" s="21"/>
      <c r="AJ7" s="21"/>
      <c r="AK7" s="108"/>
      <c r="AL7" s="65"/>
      <c r="AM7" s="21"/>
      <c r="AN7" s="21"/>
      <c r="AO7" s="21"/>
      <c r="AP7" s="108"/>
      <c r="AQ7" s="65"/>
      <c r="AR7" s="21"/>
      <c r="AS7" s="21"/>
      <c r="AT7" s="21"/>
      <c r="AU7" s="108"/>
      <c r="AV7" s="65"/>
      <c r="AW7" s="21"/>
      <c r="AX7" s="21"/>
      <c r="AY7" s="21"/>
      <c r="AZ7" s="108"/>
      <c r="BA7" s="65"/>
      <c r="BB7" s="21"/>
      <c r="BC7" s="21"/>
      <c r="BD7" s="21"/>
      <c r="BE7" s="108"/>
      <c r="BF7" s="65"/>
      <c r="BG7" s="21"/>
      <c r="BH7" s="21"/>
      <c r="BI7" s="21"/>
      <c r="BJ7" s="108"/>
      <c r="BK7" s="65"/>
      <c r="BL7" s="21"/>
      <c r="BM7" s="21"/>
      <c r="BN7" s="21"/>
      <c r="BO7" s="108"/>
      <c r="BP7" s="65"/>
      <c r="BQ7" s="21"/>
      <c r="BR7" s="21"/>
      <c r="BS7" s="21"/>
      <c r="BT7" s="108"/>
      <c r="BU7" s="65"/>
      <c r="BV7" s="21"/>
      <c r="BW7" s="21"/>
      <c r="BX7" s="21"/>
      <c r="BY7" s="108"/>
      <c r="BZ7" s="65"/>
      <c r="CA7" s="21"/>
      <c r="CB7" s="21"/>
      <c r="CC7" s="21"/>
      <c r="CD7" s="108"/>
      <c r="CE7" s="65"/>
      <c r="CF7" s="21"/>
      <c r="CG7" s="21"/>
      <c r="CH7" s="21"/>
      <c r="CI7" s="108"/>
      <c r="CJ7" s="65"/>
      <c r="CK7" s="21"/>
      <c r="CL7" s="21"/>
      <c r="CM7" s="21"/>
      <c r="CN7" s="108"/>
      <c r="CO7" s="65"/>
      <c r="CP7" s="21"/>
      <c r="CQ7" s="21"/>
      <c r="CR7" s="21"/>
      <c r="CS7" s="108"/>
      <c r="CT7" s="65"/>
      <c r="CU7" s="21"/>
      <c r="CV7" s="21"/>
      <c r="CW7" s="21"/>
      <c r="CX7" s="108"/>
      <c r="CY7" s="65"/>
      <c r="CZ7" s="21"/>
      <c r="DA7" s="21"/>
      <c r="DB7" s="21"/>
      <c r="DC7" s="108"/>
      <c r="DD7" s="65"/>
      <c r="DE7" s="21"/>
      <c r="DF7" s="21"/>
      <c r="DG7" s="21"/>
      <c r="DH7" s="108"/>
      <c r="DI7" s="65"/>
      <c r="DJ7" s="21"/>
      <c r="DK7" s="21"/>
      <c r="DL7" s="21"/>
      <c r="DM7" s="108"/>
      <c r="DN7" s="65"/>
      <c r="DO7" s="21"/>
      <c r="DP7" s="21"/>
      <c r="DQ7" s="21"/>
      <c r="DR7" s="108"/>
      <c r="DS7" s="65"/>
      <c r="DT7" s="21"/>
      <c r="DU7" s="21"/>
      <c r="DV7" s="21"/>
      <c r="DW7" s="108"/>
    </row>
    <row r="8" spans="1:127" ht="4.5" customHeight="1">
      <c r="A8" s="19"/>
      <c r="B8" s="21"/>
      <c r="C8" s="65"/>
      <c r="D8" s="21"/>
      <c r="E8" s="21"/>
      <c r="F8" s="21"/>
      <c r="G8" s="108"/>
      <c r="H8" s="65"/>
      <c r="I8" s="21"/>
      <c r="J8" s="21"/>
      <c r="K8" s="21"/>
      <c r="L8" s="108"/>
      <c r="M8" s="65"/>
      <c r="N8" s="21"/>
      <c r="O8" s="21"/>
      <c r="P8" s="21"/>
      <c r="Q8" s="108"/>
      <c r="R8" s="65"/>
      <c r="S8" s="21"/>
      <c r="T8" s="21"/>
      <c r="U8" s="21"/>
      <c r="V8" s="108"/>
      <c r="W8" s="65"/>
      <c r="X8" s="21"/>
      <c r="Y8" s="21"/>
      <c r="Z8" s="21"/>
      <c r="AA8" s="108"/>
      <c r="AB8" s="65"/>
      <c r="AC8" s="21"/>
      <c r="AD8" s="21"/>
      <c r="AE8" s="21"/>
      <c r="AF8" s="108"/>
      <c r="AG8" s="65"/>
      <c r="AH8" s="21"/>
      <c r="AI8" s="21"/>
      <c r="AJ8" s="21"/>
      <c r="AK8" s="108"/>
      <c r="AL8" s="65"/>
      <c r="AM8" s="21"/>
      <c r="AN8" s="21"/>
      <c r="AO8" s="21"/>
      <c r="AP8" s="108"/>
      <c r="AQ8" s="65"/>
      <c r="AR8" s="21"/>
      <c r="AS8" s="21"/>
      <c r="AT8" s="21"/>
      <c r="AU8" s="108"/>
      <c r="AV8" s="65"/>
      <c r="AW8" s="21"/>
      <c r="AX8" s="21"/>
      <c r="AY8" s="21"/>
      <c r="AZ8" s="108"/>
      <c r="BA8" s="65"/>
      <c r="BB8" s="21"/>
      <c r="BC8" s="21"/>
      <c r="BD8" s="21"/>
      <c r="BE8" s="108"/>
      <c r="BF8" s="65"/>
      <c r="BG8" s="21"/>
      <c r="BH8" s="21"/>
      <c r="BI8" s="21"/>
      <c r="BJ8" s="108"/>
      <c r="BK8" s="65"/>
      <c r="BL8" s="21"/>
      <c r="BM8" s="21"/>
      <c r="BN8" s="21"/>
      <c r="BO8" s="108"/>
      <c r="BP8" s="65"/>
      <c r="BQ8" s="21"/>
      <c r="BR8" s="21"/>
      <c r="BS8" s="21"/>
      <c r="BT8" s="108"/>
      <c r="BU8" s="65"/>
      <c r="BV8" s="21"/>
      <c r="BW8" s="21"/>
      <c r="BX8" s="21"/>
      <c r="BY8" s="108"/>
      <c r="BZ8" s="65"/>
      <c r="CA8" s="21"/>
      <c r="CB8" s="21"/>
      <c r="CC8" s="21"/>
      <c r="CD8" s="108"/>
      <c r="CE8" s="65"/>
      <c r="CF8" s="21"/>
      <c r="CG8" s="21"/>
      <c r="CH8" s="21"/>
      <c r="CI8" s="108"/>
      <c r="CJ8" s="65"/>
      <c r="CK8" s="21"/>
      <c r="CL8" s="21"/>
      <c r="CM8" s="21"/>
      <c r="CN8" s="108"/>
      <c r="CO8" s="65"/>
      <c r="CP8" s="21"/>
      <c r="CQ8" s="21"/>
      <c r="CR8" s="21"/>
      <c r="CS8" s="108"/>
      <c r="CT8" s="65"/>
      <c r="CU8" s="21"/>
      <c r="CV8" s="21"/>
      <c r="CW8" s="21"/>
      <c r="CX8" s="108"/>
      <c r="CY8" s="65"/>
      <c r="CZ8" s="21"/>
      <c r="DA8" s="21"/>
      <c r="DB8" s="21"/>
      <c r="DC8" s="108"/>
      <c r="DD8" s="65"/>
      <c r="DE8" s="21"/>
      <c r="DF8" s="21"/>
      <c r="DG8" s="21"/>
      <c r="DH8" s="108"/>
      <c r="DI8" s="65"/>
      <c r="DJ8" s="21"/>
      <c r="DK8" s="21"/>
      <c r="DL8" s="21"/>
      <c r="DM8" s="108"/>
      <c r="DN8" s="65"/>
      <c r="DO8" s="21"/>
      <c r="DP8" s="21"/>
      <c r="DQ8" s="21"/>
      <c r="DR8" s="108"/>
      <c r="DS8" s="65"/>
      <c r="DT8" s="21"/>
      <c r="DU8" s="21"/>
      <c r="DV8" s="21"/>
      <c r="DW8" s="108"/>
    </row>
    <row r="9" spans="1:127" ht="13.5" customHeight="1">
      <c r="A9" s="19" t="s">
        <v>6</v>
      </c>
      <c r="B9" s="21"/>
      <c r="C9" s="109"/>
      <c r="D9" s="21"/>
      <c r="E9" s="21"/>
      <c r="F9" s="21"/>
      <c r="G9" s="108"/>
      <c r="H9" s="109"/>
      <c r="I9" s="21"/>
      <c r="J9" s="21"/>
      <c r="K9" s="21"/>
      <c r="L9" s="108"/>
      <c r="M9" s="109"/>
      <c r="N9" s="21"/>
      <c r="O9" s="21"/>
      <c r="P9" s="21"/>
      <c r="Q9" s="108"/>
      <c r="R9" s="109"/>
      <c r="S9" s="21"/>
      <c r="T9" s="21"/>
      <c r="U9" s="21"/>
      <c r="V9" s="108"/>
      <c r="W9" s="109"/>
      <c r="X9" s="21"/>
      <c r="Y9" s="21"/>
      <c r="Z9" s="21"/>
      <c r="AA9" s="108"/>
      <c r="AB9" s="109"/>
      <c r="AC9" s="21"/>
      <c r="AD9" s="21"/>
      <c r="AE9" s="21"/>
      <c r="AF9" s="108"/>
      <c r="AG9" s="7"/>
      <c r="AH9" s="21"/>
      <c r="AI9" s="21"/>
      <c r="AJ9" s="21"/>
      <c r="AK9" s="108"/>
      <c r="AL9" s="7"/>
      <c r="AM9" s="21"/>
      <c r="AN9" s="21"/>
      <c r="AO9" s="21"/>
      <c r="AP9" s="108"/>
      <c r="AQ9" s="109"/>
      <c r="AR9" s="21"/>
      <c r="AS9" s="21"/>
      <c r="AT9" s="21"/>
      <c r="AU9" s="108"/>
      <c r="AV9" s="109"/>
      <c r="AW9" s="21"/>
      <c r="AX9" s="21"/>
      <c r="AY9" s="21"/>
      <c r="AZ9" s="108"/>
      <c r="BA9" s="109"/>
      <c r="BB9" s="21"/>
      <c r="BC9" s="21"/>
      <c r="BD9" s="21"/>
      <c r="BE9" s="108"/>
      <c r="BF9" s="109"/>
      <c r="BG9" s="21"/>
      <c r="BH9" s="21"/>
      <c r="BI9" s="21"/>
      <c r="BJ9" s="108"/>
      <c r="BK9" s="109"/>
      <c r="BL9" s="21"/>
      <c r="BM9" s="21"/>
      <c r="BN9" s="21"/>
      <c r="BO9" s="108"/>
      <c r="BP9" s="7"/>
      <c r="BQ9" s="21"/>
      <c r="BR9" s="21"/>
      <c r="BS9" s="21"/>
      <c r="BT9" s="108"/>
      <c r="BU9" s="7"/>
      <c r="BV9" s="21"/>
      <c r="BW9" s="21"/>
      <c r="BX9" s="21"/>
      <c r="BY9" s="108"/>
      <c r="BZ9" s="7"/>
      <c r="CA9" s="21"/>
      <c r="CB9" s="21"/>
      <c r="CC9" s="21"/>
      <c r="CD9" s="108"/>
      <c r="CE9" s="7"/>
      <c r="CF9" s="21"/>
      <c r="CG9" s="21"/>
      <c r="CH9" s="21"/>
      <c r="CI9" s="108"/>
      <c r="CJ9" s="7"/>
      <c r="CK9" s="21"/>
      <c r="CL9" s="21"/>
      <c r="CM9" s="21"/>
      <c r="CN9" s="108"/>
      <c r="CO9" s="7"/>
      <c r="CP9" s="21"/>
      <c r="CQ9" s="21"/>
      <c r="CR9" s="21"/>
      <c r="CS9" s="108"/>
      <c r="CT9" s="7"/>
      <c r="CU9" s="21"/>
      <c r="CV9" s="21"/>
      <c r="CW9" s="21"/>
      <c r="CX9" s="108"/>
      <c r="CY9" s="7"/>
      <c r="CZ9" s="21"/>
      <c r="DA9" s="21"/>
      <c r="DB9" s="21"/>
      <c r="DC9" s="108"/>
      <c r="DD9" s="7"/>
      <c r="DE9" s="21"/>
      <c r="DF9" s="21"/>
      <c r="DG9" s="21"/>
      <c r="DH9" s="108"/>
      <c r="DI9" s="7"/>
      <c r="DJ9" s="21"/>
      <c r="DK9" s="21"/>
      <c r="DL9" s="21"/>
      <c r="DM9" s="108"/>
      <c r="DN9" s="7"/>
      <c r="DO9" s="21"/>
      <c r="DP9" s="21"/>
      <c r="DQ9" s="21"/>
      <c r="DR9" s="108"/>
      <c r="DS9" s="7"/>
      <c r="DT9" s="21"/>
      <c r="DU9" s="21"/>
      <c r="DV9" s="21"/>
      <c r="DW9" s="108"/>
    </row>
    <row r="10" spans="1:127" ht="31.5">
      <c r="A10" s="19" t="s">
        <v>131</v>
      </c>
      <c r="B10" s="19" t="s">
        <v>7</v>
      </c>
      <c r="C10" s="42" t="s">
        <v>93</v>
      </c>
      <c r="D10" s="41" t="s">
        <v>94</v>
      </c>
      <c r="E10" s="41" t="s">
        <v>8</v>
      </c>
      <c r="F10" s="41" t="s">
        <v>95</v>
      </c>
      <c r="G10" s="41" t="s">
        <v>9</v>
      </c>
      <c r="H10" s="42" t="s">
        <v>93</v>
      </c>
      <c r="I10" s="41" t="s">
        <v>94</v>
      </c>
      <c r="J10" s="41" t="s">
        <v>8</v>
      </c>
      <c r="K10" s="41" t="s">
        <v>95</v>
      </c>
      <c r="L10" s="41" t="s">
        <v>9</v>
      </c>
      <c r="M10" s="42" t="s">
        <v>93</v>
      </c>
      <c r="N10" s="41" t="s">
        <v>94</v>
      </c>
      <c r="O10" s="41" t="s">
        <v>8</v>
      </c>
      <c r="P10" s="41" t="s">
        <v>95</v>
      </c>
      <c r="Q10" s="41" t="s">
        <v>9</v>
      </c>
      <c r="R10" s="42" t="s">
        <v>93</v>
      </c>
      <c r="S10" s="41" t="s">
        <v>94</v>
      </c>
      <c r="T10" s="41" t="s">
        <v>8</v>
      </c>
      <c r="U10" s="41" t="s">
        <v>95</v>
      </c>
      <c r="V10" s="41" t="s">
        <v>9</v>
      </c>
      <c r="W10" s="42" t="s">
        <v>93</v>
      </c>
      <c r="X10" s="41" t="s">
        <v>94</v>
      </c>
      <c r="Y10" s="41" t="s">
        <v>8</v>
      </c>
      <c r="Z10" s="41" t="s">
        <v>95</v>
      </c>
      <c r="AA10" s="41" t="s">
        <v>9</v>
      </c>
      <c r="AB10" s="42" t="s">
        <v>93</v>
      </c>
      <c r="AC10" s="41" t="s">
        <v>94</v>
      </c>
      <c r="AD10" s="41" t="s">
        <v>8</v>
      </c>
      <c r="AE10" s="41" t="s">
        <v>95</v>
      </c>
      <c r="AF10" s="41" t="s">
        <v>9</v>
      </c>
      <c r="AG10" s="42" t="s">
        <v>93</v>
      </c>
      <c r="AH10" s="41" t="s">
        <v>94</v>
      </c>
      <c r="AI10" s="41" t="s">
        <v>8</v>
      </c>
      <c r="AJ10" s="41" t="s">
        <v>95</v>
      </c>
      <c r="AK10" s="41" t="s">
        <v>9</v>
      </c>
      <c r="AL10" s="42" t="s">
        <v>93</v>
      </c>
      <c r="AM10" s="41" t="s">
        <v>94</v>
      </c>
      <c r="AN10" s="41" t="s">
        <v>8</v>
      </c>
      <c r="AO10" s="41" t="s">
        <v>95</v>
      </c>
      <c r="AP10" s="41" t="s">
        <v>9</v>
      </c>
      <c r="AQ10" s="42" t="s">
        <v>93</v>
      </c>
      <c r="AR10" s="41" t="s">
        <v>94</v>
      </c>
      <c r="AS10" s="41" t="s">
        <v>8</v>
      </c>
      <c r="AT10" s="41" t="s">
        <v>95</v>
      </c>
      <c r="AU10" s="41" t="s">
        <v>9</v>
      </c>
      <c r="AV10" s="42" t="s">
        <v>93</v>
      </c>
      <c r="AW10" s="41" t="s">
        <v>94</v>
      </c>
      <c r="AX10" s="41" t="s">
        <v>8</v>
      </c>
      <c r="AY10" s="41" t="s">
        <v>95</v>
      </c>
      <c r="AZ10" s="41" t="s">
        <v>9</v>
      </c>
      <c r="BA10" s="42" t="s">
        <v>93</v>
      </c>
      <c r="BB10" s="41" t="s">
        <v>94</v>
      </c>
      <c r="BC10" s="41" t="s">
        <v>8</v>
      </c>
      <c r="BD10" s="41" t="s">
        <v>95</v>
      </c>
      <c r="BE10" s="41" t="s">
        <v>9</v>
      </c>
      <c r="BF10" s="42" t="s">
        <v>93</v>
      </c>
      <c r="BG10" s="41" t="s">
        <v>94</v>
      </c>
      <c r="BH10" s="41" t="s">
        <v>8</v>
      </c>
      <c r="BI10" s="41" t="s">
        <v>95</v>
      </c>
      <c r="BJ10" s="41" t="s">
        <v>9</v>
      </c>
      <c r="BK10" s="42" t="s">
        <v>93</v>
      </c>
      <c r="BL10" s="41" t="s">
        <v>94</v>
      </c>
      <c r="BM10" s="41" t="s">
        <v>8</v>
      </c>
      <c r="BN10" s="41" t="s">
        <v>95</v>
      </c>
      <c r="BO10" s="41" t="s">
        <v>9</v>
      </c>
      <c r="BP10" s="42" t="s">
        <v>93</v>
      </c>
      <c r="BQ10" s="41" t="s">
        <v>94</v>
      </c>
      <c r="BR10" s="41" t="s">
        <v>8</v>
      </c>
      <c r="BS10" s="41" t="s">
        <v>95</v>
      </c>
      <c r="BT10" s="41" t="s">
        <v>9</v>
      </c>
      <c r="BU10" s="42" t="s">
        <v>93</v>
      </c>
      <c r="BV10" s="41" t="s">
        <v>94</v>
      </c>
      <c r="BW10" s="41" t="s">
        <v>8</v>
      </c>
      <c r="BX10" s="41" t="s">
        <v>95</v>
      </c>
      <c r="BY10" s="41" t="s">
        <v>9</v>
      </c>
      <c r="BZ10" s="42" t="s">
        <v>93</v>
      </c>
      <c r="CA10" s="41" t="s">
        <v>94</v>
      </c>
      <c r="CB10" s="41" t="s">
        <v>8</v>
      </c>
      <c r="CC10" s="41" t="s">
        <v>95</v>
      </c>
      <c r="CD10" s="41" t="s">
        <v>9</v>
      </c>
      <c r="CE10" s="42" t="s">
        <v>93</v>
      </c>
      <c r="CF10" s="41" t="s">
        <v>94</v>
      </c>
      <c r="CG10" s="41" t="s">
        <v>8</v>
      </c>
      <c r="CH10" s="41" t="s">
        <v>95</v>
      </c>
      <c r="CI10" s="41" t="s">
        <v>9</v>
      </c>
      <c r="CJ10" s="42" t="s">
        <v>93</v>
      </c>
      <c r="CK10" s="41" t="s">
        <v>94</v>
      </c>
      <c r="CL10" s="41" t="s">
        <v>8</v>
      </c>
      <c r="CM10" s="41" t="s">
        <v>95</v>
      </c>
      <c r="CN10" s="41" t="s">
        <v>9</v>
      </c>
      <c r="CO10" s="42" t="s">
        <v>93</v>
      </c>
      <c r="CP10" s="41" t="s">
        <v>94</v>
      </c>
      <c r="CQ10" s="41" t="s">
        <v>8</v>
      </c>
      <c r="CR10" s="41" t="s">
        <v>95</v>
      </c>
      <c r="CS10" s="41" t="s">
        <v>9</v>
      </c>
      <c r="CT10" s="42" t="s">
        <v>93</v>
      </c>
      <c r="CU10" s="41" t="s">
        <v>94</v>
      </c>
      <c r="CV10" s="41" t="s">
        <v>8</v>
      </c>
      <c r="CW10" s="41" t="s">
        <v>95</v>
      </c>
      <c r="CX10" s="41" t="s">
        <v>9</v>
      </c>
      <c r="CY10" s="42"/>
      <c r="CZ10" s="41"/>
      <c r="DA10" s="41"/>
      <c r="DB10" s="41"/>
      <c r="DC10" s="41"/>
      <c r="DD10" s="42"/>
      <c r="DE10" s="41"/>
      <c r="DF10" s="41"/>
      <c r="DG10" s="41"/>
      <c r="DH10" s="41"/>
      <c r="DI10" s="42"/>
      <c r="DJ10" s="41"/>
      <c r="DK10" s="41"/>
      <c r="DL10" s="41"/>
      <c r="DM10" s="41"/>
      <c r="DN10" s="42"/>
      <c r="DO10" s="41"/>
      <c r="DP10" s="41"/>
      <c r="DQ10" s="41"/>
      <c r="DR10" s="41"/>
      <c r="DS10" s="42"/>
      <c r="DT10" s="41"/>
      <c r="DU10" s="41"/>
      <c r="DV10" s="41"/>
      <c r="DW10" s="41"/>
    </row>
    <row r="11" spans="1:127" ht="13.5" customHeight="1">
      <c r="A11" s="66" t="s">
        <v>296</v>
      </c>
      <c r="B11" s="2" t="s">
        <v>335</v>
      </c>
      <c r="C11" s="20"/>
      <c r="D11" s="2" t="s">
        <v>350</v>
      </c>
      <c r="E11" s="39" t="s">
        <v>351</v>
      </c>
      <c r="F11" s="2" t="s">
        <v>352</v>
      </c>
      <c r="G11" s="156">
        <v>0.6</v>
      </c>
      <c r="H11" s="20"/>
      <c r="I11" s="2" t="s">
        <v>350</v>
      </c>
      <c r="J11" s="39" t="s">
        <v>351</v>
      </c>
      <c r="K11" s="2" t="s">
        <v>352</v>
      </c>
      <c r="L11" s="111" t="s">
        <v>353</v>
      </c>
      <c r="M11" s="20"/>
      <c r="N11" s="2" t="s">
        <v>350</v>
      </c>
      <c r="O11" s="39" t="s">
        <v>351</v>
      </c>
      <c r="P11" s="2" t="s">
        <v>352</v>
      </c>
      <c r="Q11" s="111" t="s">
        <v>353</v>
      </c>
      <c r="R11" s="20"/>
      <c r="S11" s="2" t="s">
        <v>350</v>
      </c>
      <c r="T11" s="39" t="s">
        <v>351</v>
      </c>
      <c r="U11" s="2" t="s">
        <v>352</v>
      </c>
      <c r="V11" s="111" t="s">
        <v>353</v>
      </c>
      <c r="W11" s="20"/>
      <c r="X11" s="2" t="s">
        <v>354</v>
      </c>
      <c r="Y11" s="39">
        <v>0.30299999999999999</v>
      </c>
      <c r="Z11" s="2" t="s">
        <v>352</v>
      </c>
      <c r="AA11" s="111" t="s">
        <v>355</v>
      </c>
      <c r="AB11" s="20"/>
      <c r="AC11" s="2" t="s">
        <v>354</v>
      </c>
      <c r="AD11" s="39">
        <v>0.30299999999999999</v>
      </c>
      <c r="AE11" s="2" t="s">
        <v>352</v>
      </c>
      <c r="AF11" s="111" t="s">
        <v>355</v>
      </c>
      <c r="AG11" s="20"/>
      <c r="AH11" s="2">
        <v>21</v>
      </c>
      <c r="AI11" s="39">
        <v>0.30299999999999999</v>
      </c>
      <c r="AJ11" s="2" t="s">
        <v>352</v>
      </c>
      <c r="AK11" s="111" t="s">
        <v>355</v>
      </c>
      <c r="AL11" s="20"/>
      <c r="AM11" s="2">
        <v>21</v>
      </c>
      <c r="AN11" s="39">
        <v>0.30299999999999999</v>
      </c>
      <c r="AO11" s="2" t="s">
        <v>352</v>
      </c>
      <c r="AP11" s="111" t="s">
        <v>355</v>
      </c>
      <c r="AQ11" s="20"/>
      <c r="AR11" s="2">
        <v>21</v>
      </c>
      <c r="AS11" s="39">
        <v>0.30299999999999999</v>
      </c>
      <c r="AT11" s="2" t="s">
        <v>352</v>
      </c>
      <c r="AU11" s="111" t="s">
        <v>355</v>
      </c>
      <c r="AV11" s="20"/>
      <c r="AW11" s="2">
        <v>21</v>
      </c>
      <c r="AX11" s="39">
        <v>0.30299999999999999</v>
      </c>
      <c r="AY11" s="2" t="s">
        <v>352</v>
      </c>
      <c r="AZ11" s="111" t="s">
        <v>355</v>
      </c>
      <c r="BA11" s="20"/>
      <c r="BB11" s="2">
        <v>21</v>
      </c>
      <c r="BC11" s="39">
        <v>0.30299999999999999</v>
      </c>
      <c r="BD11" s="2" t="s">
        <v>352</v>
      </c>
      <c r="BE11" s="111" t="s">
        <v>355</v>
      </c>
      <c r="BF11" s="20"/>
      <c r="BG11" s="2">
        <v>19</v>
      </c>
      <c r="BH11" s="147">
        <v>0.28999999999999998</v>
      </c>
      <c r="BI11" s="2">
        <v>7</v>
      </c>
      <c r="BJ11" s="156">
        <v>0.5</v>
      </c>
      <c r="BK11" s="20"/>
      <c r="BL11" s="2">
        <v>24</v>
      </c>
      <c r="BM11" s="147">
        <v>0.4</v>
      </c>
      <c r="BN11" s="2">
        <v>9</v>
      </c>
      <c r="BO11" s="156">
        <v>0.6</v>
      </c>
      <c r="BP11" s="20"/>
      <c r="BQ11" s="2">
        <v>26</v>
      </c>
      <c r="BR11" s="147">
        <v>0.433</v>
      </c>
      <c r="BS11" s="2">
        <v>9</v>
      </c>
      <c r="BT11" s="156">
        <v>0.6</v>
      </c>
      <c r="BU11" s="20"/>
      <c r="BV11" s="2">
        <v>13</v>
      </c>
      <c r="BW11" s="39">
        <v>0.217</v>
      </c>
      <c r="BX11" s="2">
        <v>7</v>
      </c>
      <c r="BY11" s="111">
        <v>0.38900000000000001</v>
      </c>
      <c r="BZ11" s="20"/>
      <c r="CB11" s="39"/>
      <c r="CD11" s="111"/>
      <c r="CE11" s="20"/>
      <c r="CG11" s="39"/>
      <c r="CI11" s="111"/>
      <c r="CJ11" s="20"/>
      <c r="CL11" s="39"/>
      <c r="CN11" s="111"/>
      <c r="CO11" s="20"/>
      <c r="CQ11" s="39"/>
      <c r="CS11" s="111"/>
      <c r="CT11" s="20"/>
      <c r="CV11" s="39"/>
      <c r="CX11" s="111"/>
      <c r="CY11" s="20"/>
      <c r="DA11" s="39"/>
      <c r="DC11" s="39"/>
      <c r="DD11" s="20"/>
      <c r="DF11" s="39"/>
      <c r="DH11" s="111"/>
      <c r="DI11" s="20"/>
      <c r="DK11" s="39"/>
      <c r="DM11" s="111"/>
      <c r="DN11" s="20"/>
      <c r="DP11" s="39"/>
      <c r="DR11" s="111"/>
      <c r="DS11" s="20"/>
      <c r="DU11" s="39"/>
      <c r="DW11" s="111"/>
    </row>
    <row r="12" spans="1:127" ht="13.5" customHeight="1">
      <c r="A12" s="66" t="s">
        <v>298</v>
      </c>
      <c r="B12" s="2" t="s">
        <v>336</v>
      </c>
      <c r="C12" s="20"/>
      <c r="D12" s="2" t="s">
        <v>356</v>
      </c>
      <c r="E12" s="39" t="s">
        <v>357</v>
      </c>
      <c r="F12" s="2" t="s">
        <v>358</v>
      </c>
      <c r="G12" s="156">
        <v>0.4</v>
      </c>
      <c r="H12" s="20"/>
      <c r="I12" s="2" t="s">
        <v>356</v>
      </c>
      <c r="J12" s="39" t="s">
        <v>357</v>
      </c>
      <c r="K12" s="2" t="s">
        <v>358</v>
      </c>
      <c r="L12" s="111" t="s">
        <v>359</v>
      </c>
      <c r="M12" s="20"/>
      <c r="N12" s="2" t="s">
        <v>356</v>
      </c>
      <c r="O12" s="39" t="s">
        <v>357</v>
      </c>
      <c r="P12" s="2" t="s">
        <v>358</v>
      </c>
      <c r="Q12" s="111" t="s">
        <v>359</v>
      </c>
      <c r="R12" s="20"/>
      <c r="S12" s="2" t="s">
        <v>356</v>
      </c>
      <c r="T12" s="39" t="s">
        <v>357</v>
      </c>
      <c r="U12" s="2" t="s">
        <v>358</v>
      </c>
      <c r="V12" s="111" t="s">
        <v>359</v>
      </c>
      <c r="W12" s="20"/>
      <c r="X12" s="2" t="s">
        <v>360</v>
      </c>
      <c r="Y12" s="39">
        <v>0.254</v>
      </c>
      <c r="Z12" s="2">
        <v>6</v>
      </c>
      <c r="AA12" s="111">
        <v>0.5</v>
      </c>
      <c r="AB12" s="20"/>
      <c r="AC12" s="2" t="s">
        <v>360</v>
      </c>
      <c r="AD12" s="39">
        <v>0.254</v>
      </c>
      <c r="AE12" s="2">
        <v>6</v>
      </c>
      <c r="AF12" s="111">
        <v>0.5</v>
      </c>
      <c r="AG12" s="20"/>
      <c r="AH12" s="2" t="s">
        <v>360</v>
      </c>
      <c r="AI12" s="39">
        <v>0.254</v>
      </c>
      <c r="AJ12" s="2">
        <v>6</v>
      </c>
      <c r="AK12" s="111">
        <v>0.5</v>
      </c>
      <c r="AL12" s="20"/>
      <c r="AM12" s="2" t="s">
        <v>360</v>
      </c>
      <c r="AN12" s="39">
        <v>0.254</v>
      </c>
      <c r="AO12" s="2">
        <v>6</v>
      </c>
      <c r="AP12" s="111">
        <v>0.5</v>
      </c>
      <c r="AQ12" s="20"/>
      <c r="AR12" s="2" t="s">
        <v>360</v>
      </c>
      <c r="AS12" s="39">
        <v>0.254</v>
      </c>
      <c r="AT12" s="2">
        <v>6</v>
      </c>
      <c r="AU12" s="111">
        <v>0.5</v>
      </c>
      <c r="AV12" s="20"/>
      <c r="AW12" s="2" t="s">
        <v>360</v>
      </c>
      <c r="AX12" s="39">
        <v>0.254</v>
      </c>
      <c r="AY12" s="2">
        <v>6</v>
      </c>
      <c r="AZ12" s="111">
        <v>0.5</v>
      </c>
      <c r="BA12" s="20"/>
      <c r="BB12" s="2" t="s">
        <v>360</v>
      </c>
      <c r="BC12" s="39">
        <v>0.254</v>
      </c>
      <c r="BD12" s="2">
        <v>6</v>
      </c>
      <c r="BE12" s="111">
        <v>0.5</v>
      </c>
      <c r="BF12" s="20"/>
      <c r="BH12" s="147"/>
      <c r="BJ12" s="156"/>
      <c r="BK12" s="20"/>
      <c r="BL12" s="2">
        <v>14</v>
      </c>
      <c r="BM12" s="147">
        <v>0.23300000000000001</v>
      </c>
      <c r="BN12" s="2">
        <v>6</v>
      </c>
      <c r="BO12" s="156">
        <v>0.4</v>
      </c>
      <c r="BP12" s="20"/>
      <c r="BQ12" s="2">
        <v>13</v>
      </c>
      <c r="BR12" s="156">
        <v>0.217</v>
      </c>
      <c r="BS12" s="2">
        <v>6</v>
      </c>
      <c r="BT12" s="156">
        <v>0.4</v>
      </c>
      <c r="BU12" s="20"/>
      <c r="BV12" s="2">
        <v>13</v>
      </c>
      <c r="BW12" s="39">
        <v>0.217</v>
      </c>
      <c r="BX12" s="2">
        <v>7</v>
      </c>
      <c r="BY12" s="111">
        <v>0.38900000000000001</v>
      </c>
      <c r="BZ12" s="20"/>
      <c r="CB12" s="39"/>
      <c r="CD12" s="111"/>
      <c r="CE12" s="20"/>
      <c r="CG12" s="39"/>
      <c r="CI12" s="111"/>
      <c r="CJ12" s="20"/>
      <c r="CL12" s="39"/>
      <c r="CN12" s="111"/>
      <c r="CO12" s="20"/>
      <c r="CQ12" s="39"/>
      <c r="CS12" s="111"/>
      <c r="CT12" s="20"/>
      <c r="CV12" s="39"/>
      <c r="CX12" s="111"/>
      <c r="CY12" s="20"/>
      <c r="DA12" s="39"/>
      <c r="DC12" s="111"/>
      <c r="DD12" s="20"/>
      <c r="DF12" s="39"/>
      <c r="DH12" s="111"/>
      <c r="DI12" s="20"/>
      <c r="DK12" s="39"/>
      <c r="DM12" s="111"/>
      <c r="DN12" s="20"/>
      <c r="DP12" s="39"/>
      <c r="DR12" s="111"/>
      <c r="DS12" s="20"/>
      <c r="DU12" s="39"/>
      <c r="DW12" s="111"/>
    </row>
    <row r="13" spans="1:127" ht="13.5" customHeight="1">
      <c r="A13" s="144" t="s">
        <v>300</v>
      </c>
      <c r="B13" s="2" t="s">
        <v>361</v>
      </c>
      <c r="C13" s="20"/>
      <c r="E13" s="39"/>
      <c r="G13" s="111"/>
      <c r="H13" s="20"/>
      <c r="J13" s="39"/>
      <c r="L13" s="111"/>
      <c r="M13" s="20"/>
      <c r="O13" s="39"/>
      <c r="Q13" s="111"/>
      <c r="R13" s="20"/>
      <c r="T13" s="39"/>
      <c r="V13" s="111"/>
      <c r="W13" s="20"/>
      <c r="Y13" s="39"/>
      <c r="AA13" s="111"/>
      <c r="AB13" s="20"/>
      <c r="AD13" s="39"/>
      <c r="AF13" s="111"/>
      <c r="AG13" s="20"/>
      <c r="AI13" s="39"/>
      <c r="AK13" s="111"/>
      <c r="AL13" s="20"/>
      <c r="AN13" s="39"/>
      <c r="AP13" s="111"/>
      <c r="AQ13" s="20"/>
      <c r="AS13" s="39"/>
      <c r="AU13" s="111"/>
      <c r="AV13" s="20"/>
      <c r="AX13" s="39"/>
      <c r="AZ13" s="111"/>
      <c r="BA13" s="20"/>
      <c r="BC13" s="39"/>
      <c r="BE13" s="111"/>
      <c r="BF13" s="20"/>
      <c r="BG13" s="2">
        <v>15</v>
      </c>
      <c r="BH13" s="147">
        <v>0.25</v>
      </c>
      <c r="BI13" s="2">
        <v>7</v>
      </c>
      <c r="BJ13" s="156">
        <v>0.5</v>
      </c>
      <c r="BK13" s="20"/>
      <c r="BM13" s="39"/>
      <c r="BO13" s="111"/>
      <c r="BP13" s="20"/>
      <c r="BR13" s="39"/>
      <c r="BT13" s="111"/>
      <c r="BU13" s="20"/>
      <c r="BW13" s="39"/>
      <c r="BY13" s="111"/>
      <c r="BZ13" s="20"/>
      <c r="CB13" s="39"/>
      <c r="CD13" s="111"/>
      <c r="CE13" s="20"/>
      <c r="CG13" s="39"/>
      <c r="CI13" s="111"/>
      <c r="CJ13" s="20"/>
      <c r="CL13" s="39"/>
      <c r="CN13" s="111"/>
      <c r="CO13" s="20"/>
      <c r="CQ13" s="39"/>
      <c r="CS13" s="111"/>
      <c r="CT13" s="20"/>
      <c r="CV13" s="39"/>
      <c r="CX13" s="39"/>
      <c r="CY13" s="20"/>
      <c r="DA13" s="39"/>
      <c r="DC13" s="111"/>
      <c r="DD13" s="20"/>
      <c r="DF13" s="39"/>
      <c r="DH13" s="111"/>
      <c r="DI13" s="20"/>
      <c r="DK13" s="39"/>
      <c r="DM13" s="111"/>
      <c r="DN13" s="20"/>
      <c r="DP13" s="39"/>
      <c r="DR13" s="111"/>
      <c r="DS13" s="20"/>
      <c r="DU13" s="39"/>
      <c r="DW13" s="111"/>
    </row>
    <row r="14" spans="1:127" ht="13.5" customHeight="1">
      <c r="A14" s="66" t="s">
        <v>730</v>
      </c>
      <c r="B14" s="2" t="s">
        <v>338</v>
      </c>
      <c r="C14" s="20"/>
      <c r="E14" s="39"/>
      <c r="G14" s="111"/>
      <c r="H14" s="20"/>
      <c r="J14" s="39"/>
      <c r="L14" s="111"/>
      <c r="M14" s="20"/>
      <c r="O14" s="39"/>
      <c r="Q14" s="111"/>
      <c r="R14" s="20"/>
      <c r="T14" s="39"/>
      <c r="V14" s="111"/>
      <c r="W14" s="20"/>
      <c r="Y14" s="39"/>
      <c r="AA14" s="111"/>
      <c r="AB14" s="20"/>
      <c r="AD14" s="39"/>
      <c r="AF14" s="111"/>
      <c r="AG14" s="20"/>
      <c r="AI14" s="39"/>
      <c r="AK14" s="111"/>
      <c r="AL14" s="20"/>
      <c r="AN14" s="39"/>
      <c r="AP14" s="111"/>
      <c r="AQ14" s="20"/>
      <c r="AS14" s="39"/>
      <c r="AU14" s="111"/>
      <c r="AV14" s="20"/>
      <c r="AX14" s="39"/>
      <c r="AZ14" s="111"/>
      <c r="BA14" s="20"/>
      <c r="BC14" s="39"/>
      <c r="BE14" s="111"/>
      <c r="BF14" s="20"/>
      <c r="BH14" s="39"/>
      <c r="BJ14" s="111"/>
      <c r="BK14" s="20"/>
      <c r="BM14" s="39"/>
      <c r="BO14" s="111"/>
      <c r="BP14" s="20"/>
      <c r="BR14" s="39"/>
      <c r="BT14" s="111"/>
      <c r="BU14" s="20"/>
      <c r="BV14" s="2">
        <v>6</v>
      </c>
      <c r="BW14" s="39">
        <v>0.1</v>
      </c>
      <c r="BX14" s="2">
        <v>4</v>
      </c>
      <c r="BY14" s="111">
        <v>0.222</v>
      </c>
      <c r="BZ14" s="20"/>
      <c r="CB14" s="39"/>
      <c r="CD14" s="111"/>
      <c r="CE14" s="20"/>
      <c r="CG14" s="39"/>
      <c r="CI14" s="111"/>
      <c r="CJ14" s="20"/>
      <c r="CL14" s="39"/>
      <c r="CN14" s="111"/>
      <c r="CO14" s="20"/>
      <c r="CQ14" s="39"/>
      <c r="CS14" s="111"/>
      <c r="CT14" s="20"/>
      <c r="CV14" s="39"/>
      <c r="CX14" s="111"/>
      <c r="CY14" s="20"/>
      <c r="DA14" s="39"/>
      <c r="DC14" s="111"/>
      <c r="DD14" s="20"/>
      <c r="DF14" s="39"/>
      <c r="DH14" s="111"/>
      <c r="DI14" s="20"/>
      <c r="DK14" s="39"/>
      <c r="DM14" s="111"/>
      <c r="DN14" s="20"/>
      <c r="DP14" s="39"/>
      <c r="DR14" s="111"/>
      <c r="DS14" s="20"/>
      <c r="DU14" s="39"/>
      <c r="DW14" s="111"/>
    </row>
    <row r="15" spans="1:127" ht="13.5" customHeight="1">
      <c r="A15" s="66"/>
      <c r="C15" s="20"/>
      <c r="E15" s="39"/>
      <c r="G15" s="111"/>
      <c r="H15" s="20"/>
      <c r="J15" s="39"/>
      <c r="L15" s="111"/>
      <c r="M15" s="20"/>
      <c r="O15" s="39"/>
      <c r="Q15" s="111"/>
      <c r="R15" s="20"/>
      <c r="T15" s="39"/>
      <c r="V15" s="111"/>
      <c r="W15" s="20"/>
      <c r="Y15" s="39"/>
      <c r="AA15" s="111"/>
      <c r="AB15" s="20"/>
      <c r="AD15" s="39"/>
      <c r="AF15" s="111"/>
      <c r="AG15" s="20"/>
      <c r="AI15" s="39"/>
      <c r="AK15" s="111"/>
      <c r="AL15" s="20"/>
      <c r="AN15" s="39"/>
      <c r="AP15" s="111"/>
      <c r="AQ15" s="20"/>
      <c r="AS15" s="39"/>
      <c r="AU15" s="111"/>
      <c r="AV15" s="20"/>
      <c r="AX15" s="39"/>
      <c r="AZ15" s="111"/>
      <c r="BA15" s="20"/>
      <c r="BC15" s="39"/>
      <c r="BE15" s="111"/>
      <c r="BF15" s="20"/>
      <c r="BH15" s="39"/>
      <c r="BJ15" s="111"/>
      <c r="BK15" s="20"/>
      <c r="BM15" s="39"/>
      <c r="BO15" s="111"/>
      <c r="BP15" s="20"/>
      <c r="BR15" s="39"/>
      <c r="BT15" s="111"/>
      <c r="BU15" s="20"/>
      <c r="BW15" s="39"/>
      <c r="BY15" s="111"/>
      <c r="BZ15" s="20"/>
      <c r="CB15" s="39"/>
      <c r="CD15" s="111"/>
      <c r="CE15" s="20"/>
      <c r="CG15" s="39"/>
      <c r="CI15" s="111"/>
      <c r="CJ15" s="20"/>
      <c r="CL15" s="39"/>
      <c r="CN15" s="111"/>
      <c r="CO15" s="20"/>
      <c r="CQ15" s="39"/>
      <c r="CS15" s="111"/>
      <c r="CT15" s="20"/>
      <c r="CV15" s="39"/>
      <c r="CX15" s="39"/>
      <c r="CY15" s="20"/>
      <c r="DA15" s="39"/>
      <c r="DC15" s="111"/>
      <c r="DD15" s="20"/>
      <c r="DF15" s="39"/>
      <c r="DH15" s="111"/>
      <c r="DI15" s="20"/>
      <c r="DK15" s="39"/>
      <c r="DM15" s="111"/>
      <c r="DN15" s="20"/>
      <c r="DP15" s="39"/>
      <c r="DR15" s="111"/>
      <c r="DS15" s="20"/>
      <c r="DU15" s="39"/>
      <c r="DW15" s="111"/>
    </row>
    <row r="16" spans="1:127" ht="13.5" customHeight="1">
      <c r="A16" s="66"/>
      <c r="C16" s="20"/>
      <c r="E16" s="39"/>
      <c r="G16" s="111"/>
      <c r="H16" s="20"/>
      <c r="J16" s="39"/>
      <c r="L16" s="111"/>
      <c r="M16" s="20"/>
      <c r="O16" s="39"/>
      <c r="Q16" s="111"/>
      <c r="R16" s="20"/>
      <c r="T16" s="39"/>
      <c r="V16" s="111"/>
      <c r="W16" s="20"/>
      <c r="Y16" s="39"/>
      <c r="AA16" s="111"/>
      <c r="AB16" s="20"/>
      <c r="AD16" s="39"/>
      <c r="AF16" s="111"/>
      <c r="AG16" s="20"/>
      <c r="AI16" s="39"/>
      <c r="AK16" s="111"/>
      <c r="AL16" s="20"/>
      <c r="AN16" s="39"/>
      <c r="AP16" s="111"/>
      <c r="AQ16" s="20"/>
      <c r="AS16" s="39"/>
      <c r="AU16" s="111"/>
      <c r="AV16" s="20"/>
      <c r="AX16" s="39"/>
      <c r="AZ16" s="111"/>
      <c r="BA16" s="20"/>
      <c r="BC16" s="39"/>
      <c r="BE16" s="111"/>
      <c r="BF16" s="20"/>
      <c r="BH16" s="39"/>
      <c r="BJ16" s="111"/>
      <c r="BK16" s="20"/>
      <c r="BM16" s="39"/>
      <c r="BO16" s="111"/>
      <c r="BP16" s="20"/>
      <c r="BR16" s="39"/>
      <c r="BT16" s="111"/>
      <c r="BU16" s="20"/>
      <c r="BW16" s="39"/>
      <c r="BY16" s="111"/>
      <c r="BZ16" s="20"/>
      <c r="CB16" s="39"/>
      <c r="CD16" s="111"/>
      <c r="CE16" s="20"/>
      <c r="CG16" s="39"/>
      <c r="CI16" s="111"/>
      <c r="CJ16" s="20"/>
      <c r="CL16" s="39"/>
      <c r="CN16" s="111"/>
      <c r="CO16" s="20"/>
      <c r="CQ16" s="39"/>
      <c r="CS16" s="111"/>
      <c r="CT16" s="20"/>
      <c r="CV16" s="39"/>
      <c r="CX16" s="39"/>
      <c r="CY16" s="20"/>
      <c r="DA16" s="39"/>
      <c r="DC16" s="111"/>
      <c r="DD16" s="20"/>
      <c r="DF16" s="39"/>
      <c r="DH16" s="111"/>
      <c r="DI16" s="20"/>
      <c r="DK16" s="39"/>
      <c r="DM16" s="111"/>
      <c r="DN16" s="20"/>
      <c r="DP16" s="39"/>
      <c r="DR16" s="111"/>
      <c r="DS16" s="20"/>
      <c r="DU16" s="39"/>
      <c r="DW16" s="111"/>
    </row>
    <row r="17" spans="1:127" ht="13.5" customHeight="1">
      <c r="A17" s="66"/>
      <c r="C17" s="20"/>
      <c r="E17" s="39"/>
      <c r="G17" s="111"/>
      <c r="H17" s="20"/>
      <c r="J17" s="39"/>
      <c r="L17" s="111"/>
      <c r="M17" s="20"/>
      <c r="O17" s="39"/>
      <c r="Q17" s="111"/>
      <c r="R17" s="20"/>
      <c r="T17" s="39"/>
      <c r="V17" s="111"/>
      <c r="W17" s="20"/>
      <c r="Y17" s="39"/>
      <c r="AA17" s="111"/>
      <c r="AB17" s="20"/>
      <c r="AD17" s="39"/>
      <c r="AF17" s="111"/>
      <c r="AG17" s="20"/>
      <c r="AI17" s="39"/>
      <c r="AK17" s="111"/>
      <c r="AL17" s="20"/>
      <c r="AN17" s="39"/>
      <c r="AP17" s="111"/>
      <c r="AQ17" s="20"/>
      <c r="AS17" s="39"/>
      <c r="AU17" s="111"/>
      <c r="AV17" s="20"/>
      <c r="AX17" s="39"/>
      <c r="AZ17" s="111"/>
      <c r="BA17" s="20"/>
      <c r="BC17" s="39"/>
      <c r="BE17" s="111"/>
      <c r="BF17" s="20"/>
      <c r="BH17" s="39"/>
      <c r="BJ17" s="111"/>
      <c r="BK17" s="20"/>
      <c r="BM17" s="39"/>
      <c r="BO17" s="111"/>
      <c r="BP17" s="20"/>
      <c r="BR17" s="39"/>
      <c r="BT17" s="111"/>
      <c r="BU17" s="20"/>
      <c r="BW17" s="39"/>
      <c r="BY17" s="111"/>
      <c r="BZ17" s="20"/>
      <c r="CB17" s="39"/>
      <c r="CD17" s="111"/>
      <c r="CE17" s="20"/>
      <c r="CG17" s="39"/>
      <c r="CI17" s="111"/>
      <c r="CJ17" s="20"/>
      <c r="CL17" s="39"/>
      <c r="CN17" s="111"/>
      <c r="CO17" s="20"/>
      <c r="CQ17" s="39"/>
      <c r="CS17" s="111"/>
      <c r="CT17" s="20"/>
      <c r="CV17" s="39"/>
      <c r="CX17" s="111"/>
      <c r="CY17" s="20"/>
      <c r="DA17" s="39"/>
      <c r="DC17" s="111"/>
      <c r="DD17" s="20"/>
      <c r="DF17" s="39"/>
      <c r="DH17" s="111"/>
      <c r="DI17" s="20"/>
      <c r="DK17" s="39"/>
      <c r="DM17" s="111"/>
      <c r="DN17" s="20"/>
      <c r="DP17" s="39"/>
      <c r="DR17" s="111"/>
      <c r="DS17" s="20"/>
      <c r="DU17" s="39"/>
      <c r="DW17" s="111"/>
    </row>
    <row r="18" spans="1:127" ht="13.5" customHeight="1">
      <c r="A18" s="66"/>
      <c r="C18" s="20"/>
      <c r="E18" s="39"/>
      <c r="G18" s="111"/>
      <c r="H18" s="20"/>
      <c r="J18" s="39"/>
      <c r="L18" s="111"/>
      <c r="M18" s="20"/>
      <c r="O18" s="39"/>
      <c r="Q18" s="111"/>
      <c r="R18" s="20"/>
      <c r="T18" s="39"/>
      <c r="V18" s="111"/>
      <c r="W18" s="20"/>
      <c r="Y18" s="39"/>
      <c r="AA18" s="111"/>
      <c r="AB18" s="20"/>
      <c r="AD18" s="39"/>
      <c r="AF18" s="111"/>
      <c r="AG18" s="20"/>
      <c r="AI18" s="39"/>
      <c r="AK18" s="111"/>
      <c r="AL18" s="20"/>
      <c r="AN18" s="39"/>
      <c r="AP18" s="111"/>
      <c r="AQ18" s="20"/>
      <c r="AS18" s="39"/>
      <c r="AU18" s="111"/>
      <c r="AV18" s="20"/>
      <c r="AX18" s="39"/>
      <c r="AZ18" s="111"/>
      <c r="BA18" s="20"/>
      <c r="BC18" s="39"/>
      <c r="BE18" s="111"/>
      <c r="BF18" s="20"/>
      <c r="BH18" s="39"/>
      <c r="BJ18" s="111"/>
      <c r="BK18" s="20"/>
      <c r="BM18" s="39"/>
      <c r="BO18" s="111"/>
      <c r="BP18" s="20"/>
      <c r="BR18" s="39"/>
      <c r="BT18" s="111"/>
      <c r="BU18" s="20"/>
      <c r="BW18" s="39"/>
      <c r="BY18" s="111"/>
      <c r="BZ18" s="20"/>
      <c r="CB18" s="39"/>
      <c r="CD18" s="111"/>
      <c r="CE18" s="20"/>
      <c r="CG18" s="39"/>
      <c r="CI18" s="111"/>
      <c r="CJ18" s="20"/>
      <c r="CL18" s="39"/>
      <c r="CN18" s="111"/>
      <c r="CO18" s="20"/>
      <c r="CQ18" s="39"/>
      <c r="CS18" s="111"/>
      <c r="CT18" s="20"/>
      <c r="CV18" s="39"/>
      <c r="CX18" s="39"/>
      <c r="CY18" s="20"/>
      <c r="DA18" s="39"/>
      <c r="DC18" s="39"/>
      <c r="DD18" s="20"/>
      <c r="DF18" s="39"/>
      <c r="DH18" s="111"/>
      <c r="DI18" s="20"/>
      <c r="DK18" s="39"/>
      <c r="DM18" s="111"/>
      <c r="DN18" s="20"/>
      <c r="DP18" s="39"/>
      <c r="DR18" s="111"/>
      <c r="DS18" s="20"/>
      <c r="DU18" s="39"/>
      <c r="DW18" s="111"/>
    </row>
    <row r="19" spans="1:127" ht="13.5" customHeight="1">
      <c r="A19" s="66"/>
      <c r="C19" s="20"/>
      <c r="E19" s="39"/>
      <c r="G19" s="111"/>
      <c r="H19" s="20"/>
      <c r="J19" s="39"/>
      <c r="L19" s="111"/>
      <c r="M19" s="20"/>
      <c r="O19" s="39"/>
      <c r="Q19" s="111"/>
      <c r="R19" s="20"/>
      <c r="T19" s="39"/>
      <c r="V19" s="111"/>
      <c r="W19" s="20"/>
      <c r="Y19" s="39"/>
      <c r="AA19" s="111"/>
      <c r="AB19" s="20"/>
      <c r="AD19" s="39"/>
      <c r="AF19" s="111"/>
      <c r="AG19" s="20"/>
      <c r="AI19" s="39"/>
      <c r="AK19" s="111"/>
      <c r="AL19" s="20"/>
      <c r="AN19" s="39"/>
      <c r="AP19" s="111"/>
      <c r="AQ19" s="20"/>
      <c r="AS19" s="39"/>
      <c r="AU19" s="111"/>
      <c r="AV19" s="20"/>
      <c r="AX19" s="39"/>
      <c r="AZ19" s="111"/>
      <c r="BA19" s="20"/>
      <c r="BC19" s="39"/>
      <c r="BE19" s="111"/>
      <c r="BF19" s="20"/>
      <c r="BH19" s="39"/>
      <c r="BJ19" s="111"/>
      <c r="BK19" s="20"/>
      <c r="BM19" s="39"/>
      <c r="BO19" s="111"/>
      <c r="BP19" s="20"/>
      <c r="BR19" s="39"/>
      <c r="BT19" s="111"/>
      <c r="BU19" s="20"/>
      <c r="BW19" s="39"/>
      <c r="BY19" s="111"/>
      <c r="BZ19" s="20"/>
      <c r="CB19" s="39"/>
      <c r="CD19" s="111"/>
      <c r="CE19" s="20"/>
      <c r="CG19" s="39"/>
      <c r="CI19" s="111"/>
      <c r="CJ19" s="20"/>
      <c r="CL19" s="39"/>
      <c r="CN19" s="111"/>
      <c r="CO19" s="20"/>
      <c r="CQ19" s="39"/>
      <c r="CS19" s="111"/>
      <c r="CT19" s="20"/>
      <c r="CV19" s="39"/>
      <c r="CX19" s="111"/>
      <c r="CY19" s="20"/>
      <c r="DA19" s="39"/>
      <c r="DC19" s="111"/>
      <c r="DD19" s="20"/>
      <c r="DF19" s="39"/>
      <c r="DH19" s="111"/>
      <c r="DI19" s="20"/>
      <c r="DK19" s="39"/>
      <c r="DM19" s="111"/>
      <c r="DN19" s="20"/>
      <c r="DP19" s="39"/>
      <c r="DR19" s="111"/>
      <c r="DS19" s="20"/>
      <c r="DU19" s="39"/>
      <c r="DW19" s="111"/>
    </row>
    <row r="20" spans="1:127" ht="13.5" customHeight="1">
      <c r="A20" s="66"/>
      <c r="C20" s="20"/>
      <c r="E20" s="39"/>
      <c r="G20" s="111"/>
      <c r="H20" s="20"/>
      <c r="J20" s="39"/>
      <c r="L20" s="111"/>
      <c r="M20" s="20"/>
      <c r="O20" s="39"/>
      <c r="Q20" s="111"/>
      <c r="R20" s="20"/>
      <c r="T20" s="39"/>
      <c r="V20" s="111"/>
      <c r="W20" s="20"/>
      <c r="Y20" s="39"/>
      <c r="AA20" s="111"/>
      <c r="AB20" s="20"/>
      <c r="AD20" s="39"/>
      <c r="AF20" s="111"/>
      <c r="AG20" s="20"/>
      <c r="AI20" s="39"/>
      <c r="AK20" s="111"/>
      <c r="AL20" s="20"/>
      <c r="AN20" s="39"/>
      <c r="AP20" s="111"/>
      <c r="AQ20" s="20"/>
      <c r="AS20" s="39"/>
      <c r="AU20" s="111"/>
      <c r="AV20" s="20"/>
      <c r="AX20" s="39"/>
      <c r="AZ20" s="111"/>
      <c r="BA20" s="20"/>
      <c r="BC20" s="39"/>
      <c r="BE20" s="111"/>
      <c r="BF20" s="20"/>
      <c r="BH20" s="39"/>
      <c r="BJ20" s="111"/>
      <c r="BK20" s="20"/>
      <c r="BM20" s="39"/>
      <c r="BO20" s="111"/>
      <c r="BP20" s="20"/>
      <c r="BR20" s="39"/>
      <c r="BT20" s="111"/>
      <c r="BU20" s="20"/>
      <c r="BW20" s="39"/>
      <c r="BY20" s="111"/>
      <c r="BZ20" s="20"/>
      <c r="CB20" s="39"/>
      <c r="CD20" s="111"/>
      <c r="CE20" s="20"/>
      <c r="CG20" s="39"/>
      <c r="CI20" s="111"/>
      <c r="CJ20" s="20"/>
      <c r="CL20" s="39"/>
      <c r="CN20" s="111"/>
      <c r="CO20" s="20"/>
      <c r="CQ20" s="39"/>
      <c r="CS20" s="111"/>
      <c r="CT20" s="20"/>
      <c r="CV20" s="39"/>
      <c r="CX20" s="111"/>
      <c r="CY20" s="20"/>
      <c r="DA20" s="39"/>
      <c r="DC20" s="111"/>
      <c r="DD20" s="20"/>
      <c r="DF20" s="39"/>
      <c r="DH20" s="111"/>
      <c r="DI20" s="20"/>
      <c r="DK20" s="39"/>
      <c r="DM20" s="111"/>
      <c r="DN20" s="20"/>
      <c r="DP20" s="39"/>
      <c r="DR20" s="111"/>
      <c r="DS20" s="20"/>
      <c r="DU20" s="39"/>
      <c r="DW20" s="111"/>
    </row>
    <row r="21" spans="1:127" ht="13.5" customHeight="1">
      <c r="A21" s="66"/>
      <c r="C21" s="20"/>
      <c r="E21" s="39"/>
      <c r="G21" s="111"/>
      <c r="H21" s="20"/>
      <c r="J21" s="39"/>
      <c r="L21" s="111"/>
      <c r="M21" s="20"/>
      <c r="O21" s="39"/>
      <c r="Q21" s="111"/>
      <c r="R21" s="20"/>
      <c r="T21" s="39"/>
      <c r="V21" s="111"/>
      <c r="W21" s="20"/>
      <c r="Y21" s="39"/>
      <c r="AA21" s="111"/>
      <c r="AB21" s="20"/>
      <c r="AD21" s="39"/>
      <c r="AF21" s="111"/>
      <c r="AG21" s="20"/>
      <c r="AI21" s="39"/>
      <c r="AK21" s="111"/>
      <c r="AL21" s="20"/>
      <c r="AN21" s="39"/>
      <c r="AP21" s="111"/>
      <c r="AQ21" s="20"/>
      <c r="AS21" s="39"/>
      <c r="AU21" s="111"/>
      <c r="AV21" s="20"/>
      <c r="AX21" s="39"/>
      <c r="AZ21" s="111"/>
      <c r="BA21" s="20"/>
      <c r="BC21" s="39"/>
      <c r="BE21" s="111"/>
      <c r="BF21" s="20"/>
      <c r="BH21" s="39"/>
      <c r="BJ21" s="111"/>
      <c r="BK21" s="20"/>
      <c r="BM21" s="39"/>
      <c r="BO21" s="111"/>
      <c r="BP21" s="20"/>
      <c r="BR21" s="39"/>
      <c r="BT21" s="111"/>
      <c r="BU21" s="20"/>
      <c r="BW21" s="39"/>
      <c r="BY21" s="111"/>
      <c r="BZ21" s="20"/>
      <c r="CB21" s="39"/>
      <c r="CD21" s="111"/>
      <c r="CE21" s="20"/>
      <c r="CG21" s="39"/>
      <c r="CI21" s="111"/>
      <c r="CJ21" s="20"/>
      <c r="CL21" s="39"/>
      <c r="CN21" s="111"/>
      <c r="CO21" s="20"/>
      <c r="CQ21" s="39"/>
      <c r="CS21" s="111"/>
      <c r="CT21" s="20"/>
      <c r="CV21" s="39"/>
      <c r="CX21" s="111"/>
      <c r="CY21" s="20"/>
      <c r="DA21" s="39"/>
      <c r="DC21" s="111"/>
      <c r="DD21" s="20"/>
      <c r="DF21" s="39"/>
      <c r="DH21" s="111"/>
      <c r="DI21" s="20"/>
      <c r="DK21" s="39"/>
      <c r="DM21" s="111"/>
      <c r="DN21" s="20"/>
      <c r="DP21" s="39"/>
      <c r="DR21" s="111"/>
      <c r="DS21" s="20"/>
      <c r="DU21" s="39"/>
      <c r="DW21" s="111"/>
    </row>
    <row r="22" spans="1:127" ht="13.5" customHeight="1">
      <c r="A22" s="66"/>
      <c r="C22" s="20"/>
      <c r="E22" s="39"/>
      <c r="G22" s="111"/>
      <c r="H22" s="20"/>
      <c r="J22" s="39"/>
      <c r="L22" s="111"/>
      <c r="M22" s="20"/>
      <c r="O22" s="39"/>
      <c r="Q22" s="111"/>
      <c r="R22" s="20"/>
      <c r="T22" s="39"/>
      <c r="V22" s="111"/>
      <c r="W22" s="20"/>
      <c r="Y22" s="39"/>
      <c r="AA22" s="111"/>
      <c r="AB22" s="20"/>
      <c r="AD22" s="39"/>
      <c r="AF22" s="111"/>
      <c r="AG22" s="20"/>
      <c r="AI22" s="39"/>
      <c r="AK22" s="111"/>
      <c r="AL22" s="20"/>
      <c r="AN22" s="39"/>
      <c r="AP22" s="111"/>
      <c r="AQ22" s="20"/>
      <c r="AS22" s="39"/>
      <c r="AU22" s="111"/>
      <c r="AV22" s="20"/>
      <c r="AX22" s="39"/>
      <c r="AZ22" s="111"/>
      <c r="BA22" s="20"/>
      <c r="BC22" s="39"/>
      <c r="BE22" s="111"/>
      <c r="BF22" s="20"/>
      <c r="BH22" s="39"/>
      <c r="BJ22" s="111"/>
      <c r="BK22" s="20"/>
      <c r="BM22" s="39"/>
      <c r="BO22" s="111"/>
      <c r="BP22" s="20"/>
      <c r="BR22" s="39"/>
      <c r="BT22" s="111"/>
      <c r="BU22" s="20"/>
      <c r="BW22" s="39"/>
      <c r="BY22" s="111"/>
      <c r="BZ22" s="20"/>
      <c r="CB22" s="39"/>
      <c r="CD22" s="111"/>
      <c r="CE22" s="20"/>
      <c r="CG22" s="39"/>
      <c r="CI22" s="111"/>
      <c r="CJ22" s="20"/>
      <c r="CL22" s="39"/>
      <c r="CN22" s="111"/>
      <c r="CO22" s="20"/>
      <c r="CQ22" s="39"/>
      <c r="CS22" s="111"/>
      <c r="CT22" s="20"/>
      <c r="CV22" s="39"/>
      <c r="CX22" s="111"/>
      <c r="CY22" s="20"/>
      <c r="DA22" s="39"/>
      <c r="DC22" s="111"/>
      <c r="DD22" s="20"/>
      <c r="DF22" s="39"/>
      <c r="DH22" s="111"/>
      <c r="DI22" s="20"/>
      <c r="DK22" s="39"/>
      <c r="DM22" s="111"/>
      <c r="DN22" s="20"/>
      <c r="DP22" s="39"/>
      <c r="DR22" s="111"/>
      <c r="DS22" s="20"/>
      <c r="DU22" s="39"/>
      <c r="DW22" s="111"/>
    </row>
    <row r="23" spans="1:127" ht="13.5" customHeight="1">
      <c r="A23" s="66"/>
      <c r="C23" s="20"/>
      <c r="E23" s="39"/>
      <c r="G23" s="111"/>
      <c r="H23" s="20"/>
      <c r="J23" s="39"/>
      <c r="L23" s="111"/>
      <c r="M23" s="20"/>
      <c r="O23" s="39"/>
      <c r="Q23" s="111"/>
      <c r="R23" s="20"/>
      <c r="T23" s="39"/>
      <c r="V23" s="111"/>
      <c r="W23" s="20"/>
      <c r="Y23" s="39"/>
      <c r="AA23" s="111"/>
      <c r="AB23" s="20"/>
      <c r="AD23" s="39"/>
      <c r="AF23" s="111"/>
      <c r="AG23" s="20"/>
      <c r="AI23" s="39"/>
      <c r="AK23" s="111"/>
      <c r="AL23" s="20"/>
      <c r="AN23" s="39"/>
      <c r="AP23" s="111"/>
      <c r="AQ23" s="20"/>
      <c r="AS23" s="39"/>
      <c r="AU23" s="111"/>
      <c r="AV23" s="20"/>
      <c r="AX23" s="39"/>
      <c r="AZ23" s="111"/>
      <c r="BA23" s="20"/>
      <c r="BC23" s="39"/>
      <c r="BE23" s="111"/>
      <c r="BF23" s="20"/>
      <c r="BH23" s="39"/>
      <c r="BJ23" s="111"/>
      <c r="BK23" s="20"/>
      <c r="BM23" s="39"/>
      <c r="BO23" s="111"/>
      <c r="BP23" s="20"/>
      <c r="BR23" s="39"/>
      <c r="BT23" s="111"/>
      <c r="BU23" s="20"/>
      <c r="BW23" s="39"/>
      <c r="BY23" s="111"/>
      <c r="BZ23" s="20"/>
      <c r="CB23" s="39"/>
      <c r="CD23" s="111"/>
      <c r="CE23" s="20"/>
      <c r="CG23" s="39"/>
      <c r="CI23" s="111"/>
      <c r="CJ23" s="20"/>
      <c r="CL23" s="39"/>
      <c r="CN23" s="111"/>
      <c r="CO23" s="20"/>
      <c r="CQ23" s="39"/>
      <c r="CS23" s="111"/>
      <c r="CT23" s="20"/>
      <c r="CV23" s="39"/>
      <c r="CX23" s="111"/>
      <c r="CY23" s="20"/>
      <c r="DA23" s="39"/>
      <c r="DC23" s="111"/>
      <c r="DD23" s="20"/>
      <c r="DF23" s="39"/>
      <c r="DH23" s="111"/>
      <c r="DI23" s="20"/>
      <c r="DK23" s="39"/>
      <c r="DM23" s="111"/>
      <c r="DN23" s="20"/>
      <c r="DP23" s="39"/>
      <c r="DR23" s="111"/>
      <c r="DS23" s="20"/>
      <c r="DU23" s="39"/>
      <c r="DW23" s="111"/>
    </row>
    <row r="24" spans="1:127" ht="13.5" customHeight="1">
      <c r="A24" s="66"/>
      <c r="C24" s="20"/>
      <c r="E24" s="39"/>
      <c r="G24" s="111"/>
      <c r="H24" s="20"/>
      <c r="J24" s="39"/>
      <c r="L24" s="111"/>
      <c r="M24" s="20"/>
      <c r="O24" s="39"/>
      <c r="Q24" s="111"/>
      <c r="R24" s="20"/>
      <c r="T24" s="39"/>
      <c r="V24" s="111"/>
      <c r="W24" s="20"/>
      <c r="Y24" s="39"/>
      <c r="AA24" s="111"/>
      <c r="AB24" s="20"/>
      <c r="AD24" s="39"/>
      <c r="AF24" s="111"/>
      <c r="AG24" s="20"/>
      <c r="AI24" s="39"/>
      <c r="AK24" s="111"/>
      <c r="AL24" s="20"/>
      <c r="AN24" s="39"/>
      <c r="AP24" s="111"/>
      <c r="AQ24" s="20"/>
      <c r="AS24" s="39"/>
      <c r="AU24" s="111"/>
      <c r="AV24" s="20"/>
      <c r="AX24" s="39"/>
      <c r="AZ24" s="111"/>
      <c r="BA24" s="20"/>
      <c r="BC24" s="39"/>
      <c r="BE24" s="111"/>
      <c r="BF24" s="20"/>
      <c r="BH24" s="39"/>
      <c r="BJ24" s="111"/>
      <c r="BK24" s="20"/>
      <c r="BM24" s="39"/>
      <c r="BO24" s="111"/>
      <c r="BP24" s="20"/>
      <c r="BR24" s="39"/>
      <c r="BT24" s="111"/>
      <c r="BU24" s="20"/>
      <c r="BW24" s="39"/>
      <c r="BY24" s="111"/>
      <c r="BZ24" s="20"/>
      <c r="CB24" s="39"/>
      <c r="CD24" s="111"/>
      <c r="CE24" s="20"/>
      <c r="CG24" s="39"/>
      <c r="CI24" s="111"/>
      <c r="CJ24" s="20"/>
      <c r="CL24" s="39"/>
      <c r="CN24" s="111"/>
      <c r="CO24" s="20"/>
      <c r="CQ24" s="39"/>
      <c r="CS24" s="111"/>
      <c r="CT24" s="20"/>
      <c r="CV24" s="39"/>
      <c r="CX24" s="111"/>
      <c r="CY24" s="20"/>
      <c r="DA24" s="39"/>
      <c r="DC24" s="111"/>
      <c r="DD24" s="20"/>
      <c r="DF24" s="39"/>
      <c r="DH24" s="111"/>
      <c r="DI24" s="20"/>
      <c r="DK24" s="39"/>
      <c r="DM24" s="111"/>
      <c r="DN24" s="20"/>
      <c r="DP24" s="39"/>
      <c r="DR24" s="111"/>
      <c r="DS24" s="20"/>
      <c r="DU24" s="39"/>
      <c r="DW24" s="111"/>
    </row>
    <row r="25" spans="1:127" ht="13.5" customHeight="1">
      <c r="A25" s="66"/>
      <c r="C25" s="20"/>
      <c r="E25" s="39"/>
      <c r="G25" s="111"/>
      <c r="H25" s="20"/>
      <c r="J25" s="39"/>
      <c r="L25" s="111"/>
      <c r="M25" s="20"/>
      <c r="O25" s="39"/>
      <c r="Q25" s="111"/>
      <c r="R25" s="20"/>
      <c r="T25" s="39"/>
      <c r="V25" s="111"/>
      <c r="W25" s="20"/>
      <c r="Y25" s="39"/>
      <c r="AA25" s="111"/>
      <c r="AB25" s="20"/>
      <c r="AD25" s="39"/>
      <c r="AF25" s="111"/>
      <c r="AG25" s="20"/>
      <c r="AI25" s="39"/>
      <c r="AK25" s="111"/>
      <c r="AL25" s="20"/>
      <c r="AN25" s="39"/>
      <c r="AP25" s="111"/>
      <c r="AQ25" s="20"/>
      <c r="AS25" s="39"/>
      <c r="AU25" s="111"/>
      <c r="AV25" s="20"/>
      <c r="AX25" s="39"/>
      <c r="AZ25" s="111"/>
      <c r="BA25" s="20"/>
      <c r="BC25" s="39"/>
      <c r="BE25" s="111"/>
      <c r="BF25" s="20"/>
      <c r="BH25" s="39"/>
      <c r="BJ25" s="111"/>
      <c r="BK25" s="20"/>
      <c r="BM25" s="39"/>
      <c r="BO25" s="111"/>
      <c r="BP25" s="20"/>
      <c r="BR25" s="39"/>
      <c r="BT25" s="111"/>
      <c r="BU25" s="20"/>
      <c r="BW25" s="39"/>
      <c r="BY25" s="111"/>
      <c r="BZ25" s="20"/>
      <c r="CB25" s="39"/>
      <c r="CD25" s="111"/>
      <c r="CE25" s="20"/>
      <c r="CG25" s="39"/>
      <c r="CI25" s="111"/>
      <c r="CJ25" s="20"/>
      <c r="CL25" s="39"/>
      <c r="CN25" s="111"/>
      <c r="CO25" s="20"/>
      <c r="CQ25" s="39"/>
      <c r="CS25" s="111"/>
      <c r="CT25" s="20"/>
      <c r="CV25" s="39"/>
      <c r="CX25" s="111"/>
      <c r="CY25" s="20"/>
      <c r="DA25" s="39"/>
      <c r="DC25" s="111"/>
      <c r="DD25" s="20"/>
      <c r="DF25" s="39"/>
      <c r="DH25" s="111"/>
      <c r="DI25" s="20"/>
      <c r="DK25" s="39"/>
      <c r="DM25" s="111"/>
      <c r="DN25" s="20"/>
      <c r="DP25" s="39"/>
      <c r="DR25" s="111"/>
      <c r="DS25" s="20"/>
      <c r="DU25" s="39"/>
      <c r="DW25" s="111"/>
    </row>
    <row r="26" spans="1:127" ht="13.5" customHeight="1">
      <c r="A26" s="66"/>
      <c r="C26" s="20"/>
      <c r="E26" s="39"/>
      <c r="G26" s="111"/>
      <c r="H26" s="20"/>
      <c r="J26" s="39"/>
      <c r="L26" s="111"/>
      <c r="M26" s="20"/>
      <c r="O26" s="39"/>
      <c r="Q26" s="111"/>
      <c r="R26" s="20"/>
      <c r="T26" s="39"/>
      <c r="V26" s="111"/>
      <c r="W26" s="20"/>
      <c r="Y26" s="39"/>
      <c r="AA26" s="111"/>
      <c r="AB26" s="20"/>
      <c r="AD26" s="39"/>
      <c r="AF26" s="111"/>
      <c r="AG26" s="20"/>
      <c r="AI26" s="39"/>
      <c r="AK26" s="111"/>
      <c r="AL26" s="20"/>
      <c r="AN26" s="39"/>
      <c r="AP26" s="111"/>
      <c r="AQ26" s="20"/>
      <c r="AS26" s="39"/>
      <c r="AU26" s="111"/>
      <c r="AV26" s="20"/>
      <c r="AX26" s="39"/>
      <c r="AZ26" s="111"/>
      <c r="BA26" s="20"/>
      <c r="BC26" s="39"/>
      <c r="BE26" s="111"/>
      <c r="BF26" s="20"/>
      <c r="BH26" s="39"/>
      <c r="BJ26" s="111"/>
      <c r="BK26" s="20"/>
      <c r="BM26" s="39"/>
      <c r="BO26" s="111"/>
      <c r="BP26" s="20"/>
      <c r="BR26" s="39"/>
      <c r="BT26" s="111"/>
      <c r="BU26" s="20"/>
      <c r="BW26" s="39"/>
      <c r="BY26" s="111"/>
      <c r="BZ26" s="20"/>
      <c r="CB26" s="39"/>
      <c r="CD26" s="111"/>
      <c r="CE26" s="20"/>
      <c r="CG26" s="39"/>
      <c r="CI26" s="111"/>
      <c r="CJ26" s="20"/>
      <c r="CL26" s="39"/>
      <c r="CN26" s="111"/>
      <c r="CO26" s="20"/>
      <c r="CQ26" s="39"/>
      <c r="CS26" s="111"/>
      <c r="CT26" s="20"/>
      <c r="CV26" s="39"/>
      <c r="CX26" s="111"/>
      <c r="CY26" s="20"/>
      <c r="DA26" s="39"/>
      <c r="DC26" s="111"/>
      <c r="DD26" s="20"/>
      <c r="DF26" s="39"/>
      <c r="DH26" s="111"/>
      <c r="DI26" s="20"/>
      <c r="DK26" s="39"/>
      <c r="DM26" s="111"/>
      <c r="DN26" s="20"/>
      <c r="DP26" s="39"/>
      <c r="DR26" s="111"/>
      <c r="DS26" s="20"/>
      <c r="DU26" s="39"/>
      <c r="DW26" s="111"/>
    </row>
    <row r="27" spans="1:127" ht="13.5" customHeight="1">
      <c r="A27" s="66"/>
      <c r="C27" s="20"/>
      <c r="E27" s="39"/>
      <c r="G27" s="111"/>
      <c r="H27" s="20"/>
      <c r="J27" s="39"/>
      <c r="L27" s="111"/>
      <c r="M27" s="20"/>
      <c r="O27" s="39"/>
      <c r="Q27" s="111"/>
      <c r="R27" s="20"/>
      <c r="T27" s="39"/>
      <c r="V27" s="111"/>
      <c r="W27" s="20"/>
      <c r="Y27" s="39"/>
      <c r="AA27" s="111"/>
      <c r="AB27" s="20"/>
      <c r="AD27" s="39"/>
      <c r="AF27" s="111"/>
      <c r="AG27" s="20"/>
      <c r="AI27" s="39"/>
      <c r="AK27" s="111"/>
      <c r="AL27" s="20"/>
      <c r="AN27" s="39"/>
      <c r="AP27" s="111"/>
      <c r="AQ27" s="20"/>
      <c r="AS27" s="39"/>
      <c r="AU27" s="111"/>
      <c r="AV27" s="20"/>
      <c r="AX27" s="39"/>
      <c r="AZ27" s="111"/>
      <c r="BA27" s="20"/>
      <c r="BC27" s="39"/>
      <c r="BE27" s="111"/>
      <c r="BF27" s="20"/>
      <c r="BH27" s="39"/>
      <c r="BJ27" s="111"/>
      <c r="BK27" s="20"/>
      <c r="BM27" s="39"/>
      <c r="BO27" s="111"/>
      <c r="BP27" s="20"/>
      <c r="BR27" s="39"/>
      <c r="BT27" s="111"/>
      <c r="BU27" s="20"/>
      <c r="BW27" s="39"/>
      <c r="BY27" s="111"/>
      <c r="BZ27" s="20"/>
      <c r="CB27" s="39"/>
      <c r="CD27" s="111"/>
      <c r="CE27" s="20"/>
      <c r="CG27" s="39"/>
      <c r="CI27" s="111"/>
      <c r="CJ27" s="20"/>
      <c r="CL27" s="39"/>
      <c r="CN27" s="111"/>
      <c r="CO27" s="20"/>
      <c r="CQ27" s="39"/>
      <c r="CS27" s="111"/>
      <c r="CT27" s="20"/>
      <c r="CV27" s="39"/>
      <c r="CX27" s="111"/>
      <c r="CY27" s="20"/>
      <c r="DA27" s="39"/>
      <c r="DC27" s="111"/>
      <c r="DD27" s="20"/>
      <c r="DF27" s="39"/>
      <c r="DH27" s="111"/>
      <c r="DI27" s="20"/>
      <c r="DK27" s="39"/>
      <c r="DM27" s="111"/>
      <c r="DN27" s="20"/>
      <c r="DP27" s="39"/>
      <c r="DR27" s="111"/>
      <c r="DS27" s="20"/>
      <c r="DU27" s="39"/>
      <c r="DW27" s="111"/>
    </row>
    <row r="28" spans="1:127" ht="13.5" customHeight="1">
      <c r="A28" s="66"/>
      <c r="C28" s="20"/>
      <c r="E28" s="39"/>
      <c r="G28" s="111"/>
      <c r="H28" s="20"/>
      <c r="J28" s="39"/>
      <c r="L28" s="111"/>
      <c r="M28" s="20"/>
      <c r="O28" s="39"/>
      <c r="Q28" s="111"/>
      <c r="R28" s="20"/>
      <c r="T28" s="39"/>
      <c r="V28" s="111"/>
      <c r="W28" s="20"/>
      <c r="Y28" s="39"/>
      <c r="AA28" s="111"/>
      <c r="AB28" s="20"/>
      <c r="AD28" s="39"/>
      <c r="AF28" s="111"/>
      <c r="AG28" s="20"/>
      <c r="AI28" s="39"/>
      <c r="AK28" s="111"/>
      <c r="AL28" s="20"/>
      <c r="AN28" s="39"/>
      <c r="AP28" s="111"/>
      <c r="AQ28" s="20"/>
      <c r="AS28" s="39"/>
      <c r="AU28" s="111"/>
      <c r="AV28" s="20"/>
      <c r="AX28" s="39"/>
      <c r="AZ28" s="111"/>
      <c r="BA28" s="20"/>
      <c r="BC28" s="39"/>
      <c r="BE28" s="111"/>
      <c r="BF28" s="20"/>
      <c r="BH28" s="39"/>
      <c r="BJ28" s="111"/>
      <c r="BK28" s="20"/>
      <c r="BM28" s="39"/>
      <c r="BO28" s="111"/>
      <c r="BP28" s="20"/>
      <c r="BR28" s="39"/>
      <c r="BT28" s="111"/>
      <c r="BU28" s="20"/>
      <c r="BW28" s="39"/>
      <c r="BY28" s="111"/>
      <c r="BZ28" s="20"/>
      <c r="CB28" s="39"/>
      <c r="CD28" s="111"/>
      <c r="CE28" s="20"/>
      <c r="CG28" s="39"/>
      <c r="CI28" s="111"/>
      <c r="CJ28" s="20"/>
      <c r="CL28" s="39"/>
      <c r="CN28" s="111"/>
      <c r="CO28" s="20"/>
      <c r="CQ28" s="39"/>
      <c r="CS28" s="111"/>
      <c r="CT28" s="20"/>
      <c r="CV28" s="39"/>
      <c r="CX28" s="111"/>
      <c r="CY28" s="20"/>
      <c r="DA28" s="39"/>
      <c r="DC28" s="111"/>
      <c r="DD28" s="20"/>
      <c r="DF28" s="39"/>
      <c r="DH28" s="111"/>
      <c r="DI28" s="20"/>
      <c r="DK28" s="39"/>
      <c r="DM28" s="111"/>
      <c r="DN28" s="20"/>
      <c r="DP28" s="39"/>
      <c r="DR28" s="111"/>
      <c r="DS28" s="20"/>
      <c r="DU28" s="39"/>
      <c r="DW28" s="111"/>
    </row>
    <row r="29" spans="1:127" ht="13.5" customHeight="1">
      <c r="A29" s="66"/>
      <c r="C29" s="20"/>
      <c r="E29" s="39"/>
      <c r="G29" s="111"/>
      <c r="H29" s="20"/>
      <c r="J29" s="39"/>
      <c r="L29" s="111"/>
      <c r="M29" s="20"/>
      <c r="O29" s="39"/>
      <c r="Q29" s="111"/>
      <c r="R29" s="20"/>
      <c r="T29" s="39"/>
      <c r="V29" s="111"/>
      <c r="W29" s="20"/>
      <c r="Y29" s="39"/>
      <c r="AA29" s="111"/>
      <c r="AB29" s="20"/>
      <c r="AD29" s="39"/>
      <c r="AF29" s="111"/>
      <c r="AG29" s="20"/>
      <c r="AI29" s="39"/>
      <c r="AK29" s="111"/>
      <c r="AL29" s="20"/>
      <c r="AN29" s="39"/>
      <c r="AP29" s="111"/>
      <c r="AQ29" s="20"/>
      <c r="AS29" s="39"/>
      <c r="AU29" s="111"/>
      <c r="AV29" s="20"/>
      <c r="AX29" s="39"/>
      <c r="AZ29" s="111"/>
      <c r="BA29" s="20"/>
      <c r="BC29" s="39"/>
      <c r="BE29" s="111"/>
      <c r="BF29" s="20"/>
      <c r="BH29" s="39"/>
      <c r="BJ29" s="111"/>
      <c r="BK29" s="20"/>
      <c r="BM29" s="39"/>
      <c r="BO29" s="111"/>
      <c r="BP29" s="20"/>
      <c r="BR29" s="39"/>
      <c r="BT29" s="111"/>
      <c r="BU29" s="20"/>
      <c r="BW29" s="39"/>
      <c r="BY29" s="111"/>
      <c r="BZ29" s="20"/>
      <c r="CB29" s="39"/>
      <c r="CD29" s="111"/>
      <c r="CE29" s="20"/>
      <c r="CG29" s="39"/>
      <c r="CI29" s="111"/>
      <c r="CJ29" s="20"/>
      <c r="CL29" s="39"/>
      <c r="CN29" s="111"/>
      <c r="CO29" s="20"/>
      <c r="CQ29" s="39"/>
      <c r="CS29" s="111"/>
      <c r="CT29" s="20"/>
      <c r="CV29" s="39"/>
      <c r="CX29" s="111"/>
      <c r="CY29" s="20"/>
      <c r="DA29" s="39"/>
      <c r="DC29" s="111"/>
      <c r="DD29" s="20"/>
      <c r="DF29" s="39"/>
      <c r="DH29" s="111"/>
      <c r="DI29" s="20"/>
      <c r="DK29" s="39"/>
      <c r="DM29" s="111"/>
      <c r="DN29" s="20"/>
      <c r="DP29" s="39"/>
      <c r="DR29" s="111"/>
      <c r="DS29" s="20"/>
      <c r="DU29" s="39"/>
      <c r="DW29" s="111"/>
    </row>
    <row r="30" spans="1:127" ht="13.5" customHeight="1">
      <c r="A30" s="66"/>
      <c r="C30" s="20"/>
      <c r="E30" s="39"/>
      <c r="G30" s="111"/>
      <c r="H30" s="20"/>
      <c r="J30" s="39"/>
      <c r="L30" s="111"/>
      <c r="M30" s="20"/>
      <c r="O30" s="39"/>
      <c r="Q30" s="111"/>
      <c r="R30" s="20"/>
      <c r="T30" s="39"/>
      <c r="V30" s="111"/>
      <c r="W30" s="20"/>
      <c r="Y30" s="39"/>
      <c r="AA30" s="111"/>
      <c r="AB30" s="20"/>
      <c r="AD30" s="39"/>
      <c r="AF30" s="111"/>
      <c r="AG30" s="20"/>
      <c r="AI30" s="39"/>
      <c r="AK30" s="111"/>
      <c r="AL30" s="20"/>
      <c r="AN30" s="39"/>
      <c r="AP30" s="111"/>
      <c r="AQ30" s="20"/>
      <c r="AS30" s="39"/>
      <c r="AU30" s="111"/>
      <c r="AV30" s="20"/>
      <c r="AX30" s="39"/>
      <c r="AZ30" s="111"/>
      <c r="BA30" s="20"/>
      <c r="BC30" s="39"/>
      <c r="BE30" s="111"/>
      <c r="BF30" s="20"/>
      <c r="BH30" s="39"/>
      <c r="BJ30" s="111"/>
      <c r="BK30" s="20"/>
      <c r="BM30" s="39"/>
      <c r="BO30" s="111"/>
      <c r="BP30" s="20"/>
      <c r="BR30" s="39"/>
      <c r="BT30" s="111"/>
      <c r="BU30" s="20"/>
      <c r="BW30" s="39"/>
      <c r="BY30" s="111"/>
      <c r="BZ30" s="20"/>
      <c r="CB30" s="39"/>
      <c r="CD30" s="111"/>
      <c r="CE30" s="20"/>
      <c r="CG30" s="39"/>
      <c r="CI30" s="111"/>
      <c r="CJ30" s="20"/>
      <c r="CL30" s="39"/>
      <c r="CN30" s="111"/>
      <c r="CO30" s="20"/>
      <c r="CQ30" s="39"/>
      <c r="CS30" s="111"/>
      <c r="CT30" s="20"/>
      <c r="CV30" s="39"/>
      <c r="CX30" s="111"/>
      <c r="CY30" s="20"/>
      <c r="DA30" s="39"/>
      <c r="DC30" s="111"/>
      <c r="DD30" s="20"/>
      <c r="DF30" s="39"/>
      <c r="DH30" s="111"/>
      <c r="DI30" s="20"/>
      <c r="DK30" s="39"/>
      <c r="DM30" s="111"/>
      <c r="DN30" s="20"/>
      <c r="DP30" s="39"/>
      <c r="DR30" s="111"/>
      <c r="DS30" s="20"/>
      <c r="DU30" s="39"/>
      <c r="DW30" s="111"/>
    </row>
    <row r="31" spans="1:127" ht="13.5" customHeight="1">
      <c r="A31" s="66"/>
      <c r="C31" s="20"/>
      <c r="E31" s="39"/>
      <c r="G31" s="111"/>
      <c r="H31" s="20"/>
      <c r="J31" s="39"/>
      <c r="L31" s="111"/>
      <c r="M31" s="20"/>
      <c r="O31" s="39"/>
      <c r="Q31" s="111"/>
      <c r="R31" s="20"/>
      <c r="T31" s="39"/>
      <c r="V31" s="111"/>
      <c r="W31" s="20"/>
      <c r="Y31" s="39"/>
      <c r="AA31" s="111"/>
      <c r="AB31" s="20"/>
      <c r="AD31" s="39"/>
      <c r="AF31" s="111"/>
      <c r="AG31" s="20"/>
      <c r="AI31" s="39"/>
      <c r="AK31" s="111"/>
      <c r="AL31" s="20"/>
      <c r="AN31" s="39"/>
      <c r="AP31" s="111"/>
      <c r="AQ31" s="20"/>
      <c r="AS31" s="39"/>
      <c r="AU31" s="111"/>
      <c r="AV31" s="20"/>
      <c r="AX31" s="39"/>
      <c r="AZ31" s="111"/>
      <c r="BA31" s="20"/>
      <c r="BC31" s="39"/>
      <c r="BE31" s="111"/>
      <c r="BF31" s="20"/>
      <c r="BH31" s="39"/>
      <c r="BJ31" s="111"/>
      <c r="BK31" s="20"/>
      <c r="BM31" s="39"/>
      <c r="BO31" s="111"/>
      <c r="BP31" s="20"/>
      <c r="BR31" s="39"/>
      <c r="BT31" s="111"/>
      <c r="BU31" s="20"/>
      <c r="BW31" s="39"/>
      <c r="BY31" s="111"/>
      <c r="BZ31" s="20"/>
      <c r="CB31" s="39"/>
      <c r="CD31" s="111"/>
      <c r="CE31" s="20"/>
      <c r="CG31" s="39"/>
      <c r="CI31" s="111"/>
      <c r="CJ31" s="20"/>
      <c r="CL31" s="39"/>
      <c r="CN31" s="111"/>
      <c r="CO31" s="20"/>
      <c r="CQ31" s="39"/>
      <c r="CS31" s="111"/>
      <c r="CT31" s="20"/>
      <c r="CV31" s="39"/>
      <c r="CX31" s="111"/>
      <c r="CY31" s="20"/>
      <c r="DA31" s="39"/>
      <c r="DC31" s="111"/>
      <c r="DD31" s="20"/>
      <c r="DF31" s="39"/>
      <c r="DH31" s="111"/>
      <c r="DI31" s="20"/>
      <c r="DK31" s="39"/>
      <c r="DM31" s="111"/>
      <c r="DN31" s="20"/>
      <c r="DP31" s="39"/>
      <c r="DR31" s="111"/>
      <c r="DS31" s="20"/>
      <c r="DU31" s="39"/>
      <c r="DW31" s="111"/>
    </row>
    <row r="32" spans="1:127" ht="13.5" customHeight="1">
      <c r="A32" s="66"/>
      <c r="C32" s="20"/>
      <c r="E32" s="39"/>
      <c r="G32" s="111"/>
      <c r="H32" s="20"/>
      <c r="J32" s="39"/>
      <c r="L32" s="111"/>
      <c r="M32" s="20"/>
      <c r="O32" s="39"/>
      <c r="Q32" s="111"/>
      <c r="R32" s="20"/>
      <c r="T32" s="39"/>
      <c r="V32" s="111"/>
      <c r="W32" s="20"/>
      <c r="Y32" s="39"/>
      <c r="AA32" s="111"/>
      <c r="AB32" s="20"/>
      <c r="AD32" s="39"/>
      <c r="AF32" s="111"/>
      <c r="AG32" s="20"/>
      <c r="AI32" s="39"/>
      <c r="AK32" s="111"/>
      <c r="AL32" s="20"/>
      <c r="AN32" s="39"/>
      <c r="AP32" s="111"/>
      <c r="AQ32" s="20"/>
      <c r="AS32" s="39"/>
      <c r="AU32" s="111"/>
      <c r="AV32" s="20"/>
      <c r="AX32" s="39"/>
      <c r="AZ32" s="111"/>
      <c r="BA32" s="20"/>
      <c r="BC32" s="39"/>
      <c r="BE32" s="111"/>
      <c r="BF32" s="20"/>
      <c r="BH32" s="39"/>
      <c r="BJ32" s="111"/>
      <c r="BK32" s="20"/>
      <c r="BM32" s="39"/>
      <c r="BO32" s="111"/>
      <c r="BP32" s="20"/>
      <c r="BR32" s="39"/>
      <c r="BT32" s="111"/>
      <c r="BU32" s="20"/>
      <c r="BW32" s="39"/>
      <c r="BY32" s="111"/>
      <c r="BZ32" s="20"/>
      <c r="CB32" s="39"/>
      <c r="CD32" s="111"/>
      <c r="CE32" s="20"/>
      <c r="CG32" s="39"/>
      <c r="CI32" s="111"/>
      <c r="CJ32" s="20"/>
      <c r="CL32" s="39"/>
      <c r="CN32" s="111"/>
      <c r="CO32" s="20"/>
      <c r="CQ32" s="39"/>
      <c r="CS32" s="111"/>
      <c r="CT32" s="20"/>
      <c r="CV32" s="39"/>
      <c r="CX32" s="111"/>
      <c r="CY32" s="20"/>
      <c r="DA32" s="39"/>
      <c r="DC32" s="111"/>
      <c r="DD32" s="20"/>
      <c r="DF32" s="39"/>
      <c r="DH32" s="111"/>
      <c r="DI32" s="20"/>
      <c r="DK32" s="39"/>
      <c r="DM32" s="111"/>
      <c r="DN32" s="20"/>
      <c r="DP32" s="39"/>
      <c r="DR32" s="111"/>
      <c r="DS32" s="20"/>
      <c r="DU32" s="39"/>
      <c r="DW32" s="111"/>
    </row>
    <row r="33" spans="1:127" ht="13.5" customHeight="1">
      <c r="A33" s="66"/>
      <c r="C33" s="20"/>
      <c r="E33" s="39"/>
      <c r="G33" s="111"/>
      <c r="H33" s="20"/>
      <c r="J33" s="39"/>
      <c r="L33" s="111"/>
      <c r="M33" s="20"/>
      <c r="O33" s="39"/>
      <c r="Q33" s="111"/>
      <c r="R33" s="20"/>
      <c r="T33" s="39"/>
      <c r="V33" s="111"/>
      <c r="W33" s="20"/>
      <c r="Y33" s="39"/>
      <c r="AA33" s="111"/>
      <c r="AB33" s="20"/>
      <c r="AD33" s="39"/>
      <c r="AF33" s="111"/>
      <c r="AG33" s="20"/>
      <c r="AI33" s="39"/>
      <c r="AK33" s="111"/>
      <c r="AL33" s="20"/>
      <c r="AN33" s="39"/>
      <c r="AP33" s="111"/>
      <c r="AQ33" s="20"/>
      <c r="AS33" s="39"/>
      <c r="AU33" s="111"/>
      <c r="AV33" s="20"/>
      <c r="AX33" s="39"/>
      <c r="AZ33" s="111"/>
      <c r="BA33" s="20"/>
      <c r="BC33" s="39"/>
      <c r="BE33" s="111"/>
      <c r="BF33" s="20"/>
      <c r="BH33" s="39"/>
      <c r="BJ33" s="111"/>
      <c r="BK33" s="20"/>
      <c r="BM33" s="39"/>
      <c r="BO33" s="111"/>
      <c r="BP33" s="20"/>
      <c r="BR33" s="39"/>
      <c r="BT33" s="111"/>
      <c r="BU33" s="20"/>
      <c r="BW33" s="39"/>
      <c r="BY33" s="111"/>
      <c r="BZ33" s="20"/>
      <c r="CB33" s="39"/>
      <c r="CD33" s="111"/>
      <c r="CE33" s="20"/>
      <c r="CG33" s="39"/>
      <c r="CI33" s="111"/>
      <c r="CJ33" s="20"/>
      <c r="CL33" s="39"/>
      <c r="CN33" s="111"/>
      <c r="CO33" s="20"/>
      <c r="CQ33" s="39"/>
      <c r="CS33" s="111"/>
      <c r="CT33" s="20"/>
      <c r="CV33" s="39"/>
      <c r="CX33" s="111"/>
      <c r="CY33" s="20"/>
      <c r="DA33" s="39"/>
      <c r="DC33" s="111"/>
      <c r="DD33" s="20"/>
      <c r="DF33" s="39"/>
      <c r="DH33" s="111"/>
      <c r="DI33" s="20"/>
      <c r="DK33" s="39"/>
      <c r="DM33" s="111"/>
      <c r="DN33" s="20"/>
      <c r="DP33" s="39"/>
      <c r="DR33" s="111"/>
      <c r="DS33" s="20"/>
      <c r="DU33" s="39"/>
      <c r="DW33" s="111"/>
    </row>
    <row r="34" spans="1:127" ht="13.5" customHeight="1">
      <c r="A34" s="66"/>
      <c r="C34" s="20"/>
      <c r="E34" s="39"/>
      <c r="G34" s="111"/>
      <c r="H34" s="20"/>
      <c r="J34" s="39"/>
      <c r="L34" s="111"/>
      <c r="M34" s="20"/>
      <c r="O34" s="39"/>
      <c r="Q34" s="111"/>
      <c r="R34" s="20"/>
      <c r="T34" s="39"/>
      <c r="V34" s="111"/>
      <c r="W34" s="20"/>
      <c r="Y34" s="39"/>
      <c r="AA34" s="111"/>
      <c r="AB34" s="20"/>
      <c r="AD34" s="39"/>
      <c r="AF34" s="111"/>
      <c r="AG34" s="20"/>
      <c r="AI34" s="39"/>
      <c r="AK34" s="111"/>
      <c r="AL34" s="20"/>
      <c r="AN34" s="39"/>
      <c r="AP34" s="111"/>
      <c r="AQ34" s="20"/>
      <c r="AS34" s="39"/>
      <c r="AU34" s="111"/>
      <c r="AV34" s="20"/>
      <c r="AX34" s="39"/>
      <c r="AZ34" s="111"/>
      <c r="BA34" s="20"/>
      <c r="BC34" s="39"/>
      <c r="BE34" s="111"/>
      <c r="BF34" s="20"/>
      <c r="BH34" s="39"/>
      <c r="BJ34" s="111"/>
      <c r="BK34" s="20"/>
      <c r="BM34" s="39"/>
      <c r="BO34" s="111"/>
      <c r="BP34" s="20"/>
      <c r="BR34" s="39"/>
      <c r="BT34" s="111"/>
      <c r="BU34" s="20"/>
      <c r="BW34" s="39"/>
      <c r="BY34" s="111"/>
      <c r="BZ34" s="20"/>
      <c r="CB34" s="39"/>
      <c r="CD34" s="111"/>
      <c r="CE34" s="20"/>
      <c r="CG34" s="39"/>
      <c r="CI34" s="111"/>
      <c r="CJ34" s="20"/>
      <c r="CL34" s="39"/>
      <c r="CN34" s="111"/>
      <c r="CO34" s="20"/>
      <c r="CQ34" s="39"/>
      <c r="CS34" s="111"/>
      <c r="CT34" s="20"/>
      <c r="CV34" s="39"/>
      <c r="CX34" s="111"/>
      <c r="CY34" s="20"/>
      <c r="DA34" s="39"/>
      <c r="DC34" s="111"/>
      <c r="DD34" s="20"/>
      <c r="DF34" s="39"/>
      <c r="DH34" s="111"/>
      <c r="DI34" s="20"/>
      <c r="DK34" s="39"/>
      <c r="DM34" s="111"/>
      <c r="DN34" s="20"/>
      <c r="DP34" s="39"/>
      <c r="DR34" s="111"/>
      <c r="DS34" s="20"/>
      <c r="DU34" s="39"/>
      <c r="DW34" s="111"/>
    </row>
    <row r="35" spans="1:127" ht="13.5" customHeight="1">
      <c r="A35" s="66"/>
      <c r="C35" s="20"/>
      <c r="E35" s="39"/>
      <c r="G35" s="111"/>
      <c r="H35" s="20"/>
      <c r="J35" s="39"/>
      <c r="L35" s="111"/>
      <c r="M35" s="20"/>
      <c r="O35" s="39"/>
      <c r="Q35" s="111"/>
      <c r="R35" s="20"/>
      <c r="T35" s="39"/>
      <c r="V35" s="111"/>
      <c r="W35" s="20"/>
      <c r="Y35" s="39"/>
      <c r="AA35" s="111"/>
      <c r="AB35" s="20"/>
      <c r="AD35" s="39"/>
      <c r="AF35" s="111"/>
      <c r="AG35" s="20"/>
      <c r="AI35" s="39"/>
      <c r="AK35" s="111"/>
      <c r="AL35" s="20"/>
      <c r="AN35" s="39"/>
      <c r="AP35" s="111"/>
      <c r="AQ35" s="20"/>
      <c r="AS35" s="39"/>
      <c r="AU35" s="111"/>
      <c r="AV35" s="20"/>
      <c r="AX35" s="39"/>
      <c r="AZ35" s="111"/>
      <c r="BA35" s="20"/>
      <c r="BC35" s="39"/>
      <c r="BE35" s="111"/>
      <c r="BF35" s="20"/>
      <c r="BH35" s="39"/>
      <c r="BJ35" s="111"/>
      <c r="BK35" s="20"/>
      <c r="BM35" s="39"/>
      <c r="BO35" s="111"/>
      <c r="BP35" s="20"/>
      <c r="BR35" s="39"/>
      <c r="BT35" s="111"/>
      <c r="BU35" s="20"/>
      <c r="BW35" s="39"/>
      <c r="BY35" s="111"/>
      <c r="BZ35" s="20"/>
      <c r="CB35" s="39"/>
      <c r="CD35" s="111"/>
      <c r="CE35" s="20"/>
      <c r="CG35" s="39"/>
      <c r="CI35" s="111"/>
      <c r="CJ35" s="20"/>
      <c r="CL35" s="39"/>
      <c r="CN35" s="111"/>
      <c r="CO35" s="20"/>
      <c r="CQ35" s="39"/>
      <c r="CS35" s="111"/>
      <c r="CT35" s="20"/>
      <c r="CV35" s="39"/>
      <c r="CX35" s="111"/>
      <c r="CY35" s="20"/>
      <c r="DA35" s="39"/>
      <c r="DC35" s="111"/>
      <c r="DD35" s="20"/>
      <c r="DF35" s="39"/>
      <c r="DH35" s="111"/>
      <c r="DI35" s="20"/>
      <c r="DK35" s="39"/>
      <c r="DM35" s="111"/>
      <c r="DN35" s="20"/>
      <c r="DP35" s="39"/>
      <c r="DR35" s="111"/>
      <c r="DS35" s="20"/>
      <c r="DU35" s="39"/>
      <c r="DW35" s="111"/>
    </row>
    <row r="36" spans="1:127" ht="13.5" customHeight="1">
      <c r="A36" s="66"/>
      <c r="C36" s="20"/>
      <c r="E36" s="39"/>
      <c r="G36" s="111"/>
      <c r="H36" s="20"/>
      <c r="J36" s="39"/>
      <c r="L36" s="111"/>
      <c r="M36" s="20"/>
      <c r="O36" s="39"/>
      <c r="Q36" s="111"/>
      <c r="R36" s="20"/>
      <c r="T36" s="39"/>
      <c r="V36" s="111"/>
      <c r="W36" s="20"/>
      <c r="Y36" s="39"/>
      <c r="AA36" s="111"/>
      <c r="AB36" s="20"/>
      <c r="AD36" s="39"/>
      <c r="AF36" s="111"/>
      <c r="AG36" s="20"/>
      <c r="AI36" s="39"/>
      <c r="AK36" s="111"/>
      <c r="AL36" s="20"/>
      <c r="AN36" s="39"/>
      <c r="AP36" s="111"/>
      <c r="AQ36" s="20"/>
      <c r="AS36" s="39"/>
      <c r="AU36" s="111"/>
      <c r="AV36" s="20"/>
      <c r="AX36" s="39"/>
      <c r="AZ36" s="111"/>
      <c r="BA36" s="20"/>
      <c r="BC36" s="39"/>
      <c r="BE36" s="111"/>
      <c r="BF36" s="20"/>
      <c r="BH36" s="39"/>
      <c r="BJ36" s="111"/>
      <c r="BK36" s="20"/>
      <c r="BM36" s="39"/>
      <c r="BO36" s="111"/>
      <c r="BP36" s="20"/>
      <c r="BR36" s="39"/>
      <c r="BT36" s="111"/>
      <c r="BU36" s="20"/>
      <c r="BW36" s="39"/>
      <c r="BY36" s="111"/>
      <c r="BZ36" s="20"/>
      <c r="CB36" s="39"/>
      <c r="CD36" s="111"/>
      <c r="CE36" s="20"/>
      <c r="CG36" s="39"/>
      <c r="CI36" s="111"/>
      <c r="CJ36" s="20"/>
      <c r="CL36" s="39"/>
      <c r="CN36" s="111"/>
      <c r="CO36" s="20"/>
      <c r="CQ36" s="39"/>
      <c r="CS36" s="111"/>
      <c r="CT36" s="20"/>
      <c r="CV36" s="39"/>
      <c r="CX36" s="111"/>
      <c r="CY36" s="20"/>
      <c r="DA36" s="39"/>
      <c r="DC36" s="111"/>
      <c r="DD36" s="20"/>
      <c r="DF36" s="39"/>
      <c r="DH36" s="111"/>
      <c r="DI36" s="20"/>
      <c r="DK36" s="39"/>
      <c r="DM36" s="111"/>
      <c r="DN36" s="20"/>
      <c r="DP36" s="39"/>
      <c r="DR36" s="111"/>
      <c r="DS36" s="20"/>
      <c r="DU36" s="39"/>
      <c r="DW36" s="111"/>
    </row>
    <row r="37" spans="1:127" ht="13.5" customHeight="1">
      <c r="A37" s="66"/>
      <c r="C37" s="20"/>
      <c r="E37" s="39"/>
      <c r="G37" s="111"/>
      <c r="H37" s="20"/>
      <c r="J37" s="39"/>
      <c r="L37" s="111"/>
      <c r="M37" s="20"/>
      <c r="O37" s="39"/>
      <c r="Q37" s="111"/>
      <c r="R37" s="20"/>
      <c r="T37" s="39"/>
      <c r="V37" s="111"/>
      <c r="W37" s="20"/>
      <c r="Y37" s="39"/>
      <c r="AA37" s="111"/>
      <c r="AB37" s="20"/>
      <c r="AD37" s="39"/>
      <c r="AF37" s="111"/>
      <c r="AG37" s="20"/>
      <c r="AI37" s="39"/>
      <c r="AK37" s="111"/>
      <c r="AL37" s="20"/>
      <c r="AN37" s="39"/>
      <c r="AP37" s="111"/>
      <c r="AQ37" s="20"/>
      <c r="AS37" s="39"/>
      <c r="AU37" s="111"/>
      <c r="AV37" s="20"/>
      <c r="AX37" s="39"/>
      <c r="AZ37" s="111"/>
      <c r="BA37" s="20"/>
      <c r="BC37" s="39"/>
      <c r="BE37" s="111"/>
      <c r="BF37" s="20"/>
      <c r="BH37" s="39"/>
      <c r="BJ37" s="111"/>
      <c r="BK37" s="20"/>
      <c r="BM37" s="39"/>
      <c r="BO37" s="111"/>
      <c r="BP37" s="20"/>
      <c r="BR37" s="39"/>
      <c r="BT37" s="111"/>
      <c r="BU37" s="20"/>
      <c r="BW37" s="39"/>
      <c r="BY37" s="111"/>
      <c r="BZ37" s="20"/>
      <c r="CB37" s="39"/>
      <c r="CD37" s="111"/>
      <c r="CE37" s="20"/>
      <c r="CG37" s="39"/>
      <c r="CI37" s="111"/>
      <c r="CJ37" s="20"/>
      <c r="CL37" s="39"/>
      <c r="CN37" s="111"/>
      <c r="CO37" s="20"/>
      <c r="CQ37" s="39"/>
      <c r="CS37" s="111"/>
      <c r="CT37" s="20"/>
      <c r="CV37" s="39"/>
      <c r="CX37" s="111"/>
      <c r="CY37" s="20"/>
      <c r="DA37" s="39"/>
      <c r="DC37" s="111"/>
      <c r="DD37" s="20"/>
      <c r="DF37" s="39"/>
      <c r="DH37" s="111"/>
      <c r="DI37" s="20"/>
      <c r="DK37" s="39"/>
      <c r="DM37" s="111"/>
      <c r="DN37" s="20"/>
      <c r="DP37" s="39"/>
      <c r="DR37" s="111"/>
      <c r="DS37" s="20"/>
      <c r="DU37" s="39"/>
      <c r="DW37" s="111"/>
    </row>
    <row r="38" spans="1:127" ht="13.5" customHeight="1">
      <c r="A38" s="66"/>
      <c r="C38" s="20"/>
      <c r="E38" s="39"/>
      <c r="G38" s="111"/>
      <c r="H38" s="20"/>
      <c r="J38" s="39"/>
      <c r="L38" s="111"/>
      <c r="M38" s="20"/>
      <c r="O38" s="39"/>
      <c r="Q38" s="111"/>
      <c r="R38" s="20"/>
      <c r="T38" s="39"/>
      <c r="V38" s="111"/>
      <c r="W38" s="20"/>
      <c r="Y38" s="39"/>
      <c r="AA38" s="111"/>
      <c r="AB38" s="20"/>
      <c r="AD38" s="39"/>
      <c r="AF38" s="111"/>
      <c r="AG38" s="20"/>
      <c r="AI38" s="39"/>
      <c r="AK38" s="111"/>
      <c r="AL38" s="20"/>
      <c r="AN38" s="39"/>
      <c r="AP38" s="111"/>
      <c r="AQ38" s="20"/>
      <c r="AS38" s="39"/>
      <c r="AU38" s="111"/>
      <c r="AV38" s="20"/>
      <c r="AX38" s="39"/>
      <c r="AZ38" s="111"/>
      <c r="BA38" s="20"/>
      <c r="BC38" s="39"/>
      <c r="BE38" s="111"/>
      <c r="BF38" s="20"/>
      <c r="BH38" s="39"/>
      <c r="BJ38" s="111"/>
      <c r="BK38" s="20"/>
      <c r="BM38" s="39"/>
      <c r="BO38" s="111"/>
      <c r="BP38" s="20"/>
      <c r="BR38" s="39"/>
      <c r="BT38" s="111"/>
      <c r="BU38" s="20"/>
      <c r="BW38" s="39"/>
      <c r="BY38" s="111"/>
      <c r="BZ38" s="20"/>
      <c r="CB38" s="39"/>
      <c r="CD38" s="111"/>
      <c r="CE38" s="20"/>
      <c r="CG38" s="39"/>
      <c r="CI38" s="111"/>
      <c r="CJ38" s="20"/>
      <c r="CL38" s="39"/>
      <c r="CN38" s="111"/>
      <c r="CO38" s="20"/>
      <c r="CQ38" s="39"/>
      <c r="CS38" s="111"/>
      <c r="CT38" s="20"/>
      <c r="CV38" s="39"/>
      <c r="CX38" s="111"/>
      <c r="CY38" s="20"/>
      <c r="DA38" s="39"/>
      <c r="DC38" s="111"/>
      <c r="DD38" s="20"/>
      <c r="DF38" s="39"/>
      <c r="DH38" s="111"/>
      <c r="DI38" s="20"/>
      <c r="DK38" s="39"/>
      <c r="DM38" s="111"/>
      <c r="DN38" s="20"/>
      <c r="DP38" s="39"/>
      <c r="DR38" s="111"/>
      <c r="DS38" s="20"/>
      <c r="DU38" s="39"/>
      <c r="DW38" s="111"/>
    </row>
    <row r="39" spans="1:127" ht="13.5" customHeight="1">
      <c r="A39" s="66"/>
      <c r="C39" s="20"/>
      <c r="E39" s="39"/>
      <c r="G39" s="111"/>
      <c r="H39" s="20"/>
      <c r="J39" s="39"/>
      <c r="L39" s="111"/>
      <c r="M39" s="20"/>
      <c r="O39" s="39"/>
      <c r="Q39" s="111"/>
      <c r="R39" s="20"/>
      <c r="T39" s="39"/>
      <c r="V39" s="111"/>
      <c r="W39" s="20"/>
      <c r="Y39" s="39"/>
      <c r="AA39" s="111"/>
      <c r="AB39" s="20"/>
      <c r="AD39" s="39"/>
      <c r="AF39" s="111"/>
      <c r="AG39" s="20"/>
      <c r="AI39" s="39"/>
      <c r="AK39" s="111"/>
      <c r="AL39" s="20"/>
      <c r="AN39" s="39"/>
      <c r="AP39" s="111"/>
      <c r="AQ39" s="20"/>
      <c r="AS39" s="39"/>
      <c r="AU39" s="111"/>
      <c r="AV39" s="20"/>
      <c r="AX39" s="39"/>
      <c r="AZ39" s="111"/>
      <c r="BA39" s="20"/>
      <c r="BC39" s="39"/>
      <c r="BE39" s="111"/>
      <c r="BF39" s="20"/>
      <c r="BH39" s="39"/>
      <c r="BJ39" s="111"/>
      <c r="BK39" s="20"/>
      <c r="BM39" s="39"/>
      <c r="BO39" s="111"/>
      <c r="BP39" s="20"/>
      <c r="BR39" s="39"/>
      <c r="BT39" s="111"/>
      <c r="BU39" s="20"/>
      <c r="BW39" s="39"/>
      <c r="BY39" s="111"/>
      <c r="BZ39" s="20"/>
      <c r="CB39" s="39"/>
      <c r="CD39" s="111"/>
      <c r="CE39" s="20"/>
      <c r="CG39" s="39"/>
      <c r="CI39" s="111"/>
      <c r="CJ39" s="20"/>
      <c r="CL39" s="39"/>
      <c r="CN39" s="111"/>
      <c r="CO39" s="20"/>
      <c r="CQ39" s="39"/>
      <c r="CS39" s="111"/>
      <c r="CT39" s="20"/>
      <c r="CV39" s="39"/>
      <c r="CX39" s="111"/>
      <c r="CY39" s="20"/>
      <c r="DA39" s="39"/>
      <c r="DC39" s="111"/>
      <c r="DD39" s="20"/>
      <c r="DF39" s="39"/>
      <c r="DH39" s="111"/>
      <c r="DI39" s="20"/>
      <c r="DK39" s="39"/>
      <c r="DM39" s="111"/>
      <c r="DN39" s="20"/>
      <c r="DP39" s="39"/>
      <c r="DR39" s="111"/>
      <c r="DS39" s="20"/>
      <c r="DU39" s="39"/>
      <c r="DW39" s="111"/>
    </row>
    <row r="40" spans="1:127" ht="13.5" customHeight="1">
      <c r="A40" s="66"/>
      <c r="C40" s="20"/>
      <c r="E40" s="39"/>
      <c r="G40" s="111"/>
      <c r="H40" s="20"/>
      <c r="J40" s="39"/>
      <c r="L40" s="111"/>
      <c r="M40" s="20"/>
      <c r="O40" s="39"/>
      <c r="Q40" s="111"/>
      <c r="R40" s="20"/>
      <c r="T40" s="39"/>
      <c r="V40" s="111"/>
      <c r="W40" s="20"/>
      <c r="Y40" s="39"/>
      <c r="AA40" s="111"/>
      <c r="AB40" s="20"/>
      <c r="AD40" s="39"/>
      <c r="AF40" s="111"/>
      <c r="AG40" s="20"/>
      <c r="AI40" s="39"/>
      <c r="AK40" s="111"/>
      <c r="AL40" s="20"/>
      <c r="AN40" s="39"/>
      <c r="AP40" s="111"/>
      <c r="AQ40" s="20"/>
      <c r="AS40" s="39"/>
      <c r="AU40" s="111"/>
      <c r="AV40" s="20"/>
      <c r="AX40" s="39"/>
      <c r="AZ40" s="111"/>
      <c r="BA40" s="20"/>
      <c r="BC40" s="39"/>
      <c r="BE40" s="111"/>
      <c r="BF40" s="20"/>
      <c r="BH40" s="39"/>
      <c r="BJ40" s="111"/>
      <c r="BK40" s="20"/>
      <c r="BM40" s="39"/>
      <c r="BO40" s="111"/>
      <c r="BP40" s="20"/>
      <c r="BR40" s="39"/>
      <c r="BT40" s="111"/>
      <c r="BU40" s="20"/>
      <c r="BW40" s="39"/>
      <c r="BY40" s="111"/>
      <c r="BZ40" s="20"/>
      <c r="CB40" s="39"/>
      <c r="CD40" s="111"/>
      <c r="CE40" s="20"/>
      <c r="CG40" s="39"/>
      <c r="CI40" s="111"/>
      <c r="CJ40" s="20"/>
      <c r="CL40" s="39"/>
      <c r="CN40" s="111"/>
      <c r="CO40" s="20"/>
      <c r="CQ40" s="39"/>
      <c r="CS40" s="111"/>
      <c r="CT40" s="20"/>
      <c r="CV40" s="39"/>
      <c r="CX40" s="111"/>
      <c r="CY40" s="20"/>
      <c r="DA40" s="39"/>
      <c r="DC40" s="111"/>
      <c r="DD40" s="20"/>
      <c r="DF40" s="39"/>
      <c r="DH40" s="111"/>
      <c r="DI40" s="20"/>
      <c r="DK40" s="39"/>
      <c r="DM40" s="111"/>
      <c r="DN40" s="20"/>
      <c r="DP40" s="39"/>
      <c r="DR40" s="111"/>
      <c r="DS40" s="20"/>
      <c r="DU40" s="39"/>
      <c r="DW40" s="111"/>
    </row>
    <row r="41" spans="1:127" ht="13.5" customHeight="1">
      <c r="A41" s="66"/>
      <c r="C41" s="20"/>
      <c r="E41" s="39"/>
      <c r="G41" s="111"/>
      <c r="H41" s="20"/>
      <c r="J41" s="39"/>
      <c r="L41" s="111"/>
      <c r="M41" s="20"/>
      <c r="O41" s="39"/>
      <c r="Q41" s="111"/>
      <c r="R41" s="20"/>
      <c r="T41" s="39"/>
      <c r="V41" s="111"/>
      <c r="W41" s="20"/>
      <c r="Y41" s="39"/>
      <c r="AA41" s="111"/>
      <c r="AB41" s="20"/>
      <c r="AD41" s="39"/>
      <c r="AF41" s="111"/>
      <c r="AG41" s="20"/>
      <c r="AI41" s="39"/>
      <c r="AK41" s="111"/>
      <c r="AL41" s="20"/>
      <c r="AN41" s="39"/>
      <c r="AP41" s="111"/>
      <c r="AQ41" s="20"/>
      <c r="AS41" s="39"/>
      <c r="AU41" s="111"/>
      <c r="AV41" s="20"/>
      <c r="AX41" s="39"/>
      <c r="AZ41" s="111"/>
      <c r="BA41" s="20"/>
      <c r="BC41" s="39"/>
      <c r="BE41" s="111"/>
      <c r="BF41" s="20"/>
      <c r="BH41" s="39"/>
      <c r="BJ41" s="111"/>
      <c r="BK41" s="20"/>
      <c r="BM41" s="39"/>
      <c r="BO41" s="111"/>
      <c r="BP41" s="20"/>
      <c r="BR41" s="39"/>
      <c r="BT41" s="111"/>
      <c r="BU41" s="20"/>
      <c r="BW41" s="39"/>
      <c r="BY41" s="111"/>
      <c r="BZ41" s="20"/>
      <c r="CB41" s="39"/>
      <c r="CD41" s="111"/>
      <c r="CE41" s="20"/>
      <c r="CG41" s="39"/>
      <c r="CI41" s="111"/>
      <c r="CJ41" s="20"/>
      <c r="CL41" s="39"/>
      <c r="CN41" s="111"/>
      <c r="CO41" s="20"/>
      <c r="CQ41" s="39"/>
      <c r="CS41" s="111"/>
      <c r="CT41" s="20"/>
      <c r="CV41" s="39"/>
      <c r="CX41" s="111"/>
      <c r="CY41" s="20"/>
      <c r="DA41" s="39"/>
      <c r="DC41" s="111"/>
      <c r="DD41" s="20"/>
      <c r="DF41" s="39"/>
      <c r="DH41" s="111"/>
      <c r="DI41" s="20"/>
      <c r="DK41" s="39"/>
      <c r="DM41" s="111"/>
      <c r="DN41" s="20"/>
      <c r="DP41" s="39"/>
      <c r="DR41" s="111"/>
      <c r="DS41" s="20"/>
      <c r="DU41" s="39"/>
      <c r="DW41" s="111"/>
    </row>
    <row r="42" spans="1:127" ht="13.5" customHeight="1">
      <c r="A42" s="66"/>
      <c r="C42" s="20"/>
      <c r="E42" s="39"/>
      <c r="G42" s="111"/>
      <c r="H42" s="20"/>
      <c r="J42" s="39"/>
      <c r="L42" s="111"/>
      <c r="M42" s="20"/>
      <c r="O42" s="39"/>
      <c r="Q42" s="111"/>
      <c r="R42" s="20"/>
      <c r="T42" s="39"/>
      <c r="V42" s="111"/>
      <c r="W42" s="20"/>
      <c r="Y42" s="39"/>
      <c r="AA42" s="111"/>
      <c r="AB42" s="20"/>
      <c r="AD42" s="39"/>
      <c r="AF42" s="111"/>
      <c r="AG42" s="20"/>
      <c r="AI42" s="39"/>
      <c r="AK42" s="111"/>
      <c r="AL42" s="20"/>
      <c r="AN42" s="39"/>
      <c r="AP42" s="111"/>
      <c r="AQ42" s="20"/>
      <c r="AS42" s="39"/>
      <c r="AU42" s="111"/>
      <c r="AV42" s="20"/>
      <c r="AX42" s="39"/>
      <c r="AZ42" s="111"/>
      <c r="BA42" s="20"/>
      <c r="BC42" s="39"/>
      <c r="BE42" s="111"/>
      <c r="BF42" s="20"/>
      <c r="BH42" s="39"/>
      <c r="BJ42" s="111"/>
      <c r="BK42" s="20"/>
      <c r="BM42" s="39"/>
      <c r="BO42" s="111"/>
      <c r="BP42" s="20"/>
      <c r="BR42" s="39"/>
      <c r="BT42" s="111"/>
      <c r="BU42" s="20"/>
      <c r="BW42" s="39"/>
      <c r="BY42" s="111"/>
      <c r="BZ42" s="20"/>
      <c r="CB42" s="39"/>
      <c r="CD42" s="111"/>
      <c r="CE42" s="20"/>
      <c r="CG42" s="39"/>
      <c r="CI42" s="111"/>
      <c r="CJ42" s="20"/>
      <c r="CL42" s="39"/>
      <c r="CN42" s="111"/>
      <c r="CO42" s="20"/>
      <c r="CQ42" s="39"/>
      <c r="CS42" s="111"/>
      <c r="CT42" s="20"/>
      <c r="CV42" s="39"/>
      <c r="CX42" s="111"/>
      <c r="CY42" s="20"/>
      <c r="DA42" s="39"/>
      <c r="DC42" s="111"/>
      <c r="DD42" s="20"/>
      <c r="DF42" s="39"/>
      <c r="DH42" s="111"/>
      <c r="DI42" s="20"/>
      <c r="DK42" s="39"/>
      <c r="DM42" s="111"/>
      <c r="DN42" s="20"/>
      <c r="DP42" s="39"/>
      <c r="DR42" s="111"/>
      <c r="DS42" s="20"/>
      <c r="DU42" s="39"/>
      <c r="DW42" s="111"/>
    </row>
    <row r="43" spans="1:127" ht="13.5" customHeight="1">
      <c r="A43" s="66"/>
      <c r="C43" s="20"/>
      <c r="E43" s="39"/>
      <c r="G43" s="111"/>
      <c r="H43" s="20"/>
      <c r="J43" s="39"/>
      <c r="L43" s="111"/>
      <c r="M43" s="20"/>
      <c r="O43" s="39"/>
      <c r="Q43" s="111"/>
      <c r="R43" s="20"/>
      <c r="T43" s="39"/>
      <c r="V43" s="111"/>
      <c r="W43" s="20"/>
      <c r="Y43" s="39"/>
      <c r="AA43" s="111"/>
      <c r="AB43" s="20"/>
      <c r="AD43" s="39"/>
      <c r="AF43" s="111"/>
      <c r="AG43" s="20"/>
      <c r="AI43" s="39"/>
      <c r="AK43" s="111"/>
      <c r="AL43" s="20"/>
      <c r="AN43" s="39"/>
      <c r="AP43" s="111"/>
      <c r="AQ43" s="20"/>
      <c r="AS43" s="39"/>
      <c r="AU43" s="111"/>
      <c r="AV43" s="20"/>
      <c r="AX43" s="39"/>
      <c r="AZ43" s="111"/>
      <c r="BA43" s="20"/>
      <c r="BC43" s="39"/>
      <c r="BE43" s="111"/>
      <c r="BF43" s="20"/>
      <c r="BH43" s="39"/>
      <c r="BJ43" s="111"/>
      <c r="BK43" s="20"/>
      <c r="BM43" s="39"/>
      <c r="BO43" s="111"/>
      <c r="BP43" s="20"/>
      <c r="BR43" s="39"/>
      <c r="BT43" s="111"/>
      <c r="BU43" s="20"/>
      <c r="BW43" s="39"/>
      <c r="BY43" s="111"/>
      <c r="BZ43" s="20"/>
      <c r="CB43" s="39"/>
      <c r="CD43" s="111"/>
      <c r="CE43" s="20"/>
      <c r="CG43" s="39"/>
      <c r="CI43" s="111"/>
      <c r="CJ43" s="20"/>
      <c r="CL43" s="39"/>
      <c r="CN43" s="111"/>
      <c r="CO43" s="20"/>
      <c r="CQ43" s="39"/>
      <c r="CS43" s="111"/>
      <c r="CT43" s="20"/>
      <c r="CV43" s="39"/>
      <c r="CX43" s="111"/>
      <c r="CY43" s="20"/>
      <c r="DA43" s="39"/>
      <c r="DC43" s="111"/>
      <c r="DD43" s="20"/>
      <c r="DF43" s="39"/>
      <c r="DH43" s="111"/>
      <c r="DI43" s="20"/>
      <c r="DK43" s="39"/>
      <c r="DM43" s="111"/>
      <c r="DN43" s="20"/>
      <c r="DP43" s="39"/>
      <c r="DR43" s="111"/>
      <c r="DS43" s="20"/>
      <c r="DU43" s="39"/>
      <c r="DW43" s="111"/>
    </row>
    <row r="44" spans="1:127" ht="13.5" customHeight="1">
      <c r="A44" s="66"/>
      <c r="C44" s="20"/>
      <c r="E44" s="39"/>
      <c r="G44" s="111"/>
      <c r="H44" s="20"/>
      <c r="J44" s="39"/>
      <c r="L44" s="111"/>
      <c r="M44" s="20"/>
      <c r="O44" s="39"/>
      <c r="Q44" s="111"/>
      <c r="R44" s="20"/>
      <c r="T44" s="39"/>
      <c r="V44" s="111"/>
      <c r="W44" s="20"/>
      <c r="Y44" s="39"/>
      <c r="AA44" s="111"/>
      <c r="AB44" s="20"/>
      <c r="AD44" s="39"/>
      <c r="AF44" s="111"/>
      <c r="AG44" s="20"/>
      <c r="AI44" s="39"/>
      <c r="AK44" s="111"/>
      <c r="AL44" s="20"/>
      <c r="AN44" s="39"/>
      <c r="AP44" s="111"/>
      <c r="AQ44" s="20"/>
      <c r="AS44" s="39"/>
      <c r="AU44" s="111"/>
      <c r="AV44" s="20"/>
      <c r="AX44" s="39"/>
      <c r="AZ44" s="111"/>
      <c r="BA44" s="20"/>
      <c r="BC44" s="39"/>
      <c r="BE44" s="111"/>
      <c r="BF44" s="20"/>
      <c r="BH44" s="39"/>
      <c r="BJ44" s="111"/>
      <c r="BK44" s="20"/>
      <c r="BM44" s="39"/>
      <c r="BO44" s="111"/>
      <c r="BP44" s="20"/>
      <c r="BR44" s="39"/>
      <c r="BT44" s="111"/>
      <c r="BU44" s="20"/>
      <c r="BW44" s="39"/>
      <c r="BY44" s="111"/>
      <c r="BZ44" s="20"/>
      <c r="CB44" s="39"/>
      <c r="CD44" s="111"/>
      <c r="CE44" s="20"/>
      <c r="CG44" s="39"/>
      <c r="CI44" s="111"/>
      <c r="CJ44" s="20"/>
      <c r="CL44" s="39"/>
      <c r="CN44" s="111"/>
      <c r="CO44" s="20"/>
      <c r="CQ44" s="39"/>
      <c r="CS44" s="111"/>
      <c r="CT44" s="20"/>
      <c r="CV44" s="39"/>
      <c r="CX44" s="111"/>
      <c r="CY44" s="20"/>
      <c r="DA44" s="39"/>
      <c r="DC44" s="111"/>
      <c r="DD44" s="20"/>
      <c r="DF44" s="39"/>
      <c r="DH44" s="111"/>
      <c r="DI44" s="20"/>
      <c r="DK44" s="39"/>
      <c r="DM44" s="111"/>
      <c r="DN44" s="20"/>
      <c r="DP44" s="39"/>
      <c r="DR44" s="111"/>
      <c r="DS44" s="20"/>
      <c r="DU44" s="39"/>
      <c r="DW44" s="111"/>
    </row>
    <row r="45" spans="1:127" ht="13.5" customHeight="1">
      <c r="A45" s="66"/>
      <c r="C45" s="20"/>
      <c r="E45" s="39"/>
      <c r="G45" s="111"/>
      <c r="H45" s="20"/>
      <c r="J45" s="39"/>
      <c r="L45" s="111"/>
      <c r="M45" s="20"/>
      <c r="O45" s="39"/>
      <c r="Q45" s="111"/>
      <c r="R45" s="20"/>
      <c r="T45" s="39"/>
      <c r="V45" s="111"/>
      <c r="W45" s="20"/>
      <c r="Y45" s="39"/>
      <c r="AA45" s="111"/>
      <c r="AB45" s="20"/>
      <c r="AD45" s="39"/>
      <c r="AF45" s="111"/>
      <c r="AG45" s="20"/>
      <c r="AI45" s="39"/>
      <c r="AK45" s="111"/>
      <c r="AL45" s="20"/>
      <c r="AN45" s="39"/>
      <c r="AP45" s="111"/>
      <c r="AQ45" s="20"/>
      <c r="AS45" s="39"/>
      <c r="AU45" s="111"/>
      <c r="AV45" s="20"/>
      <c r="AX45" s="39"/>
      <c r="AZ45" s="111"/>
      <c r="BA45" s="20"/>
      <c r="BC45" s="39"/>
      <c r="BE45" s="111"/>
      <c r="BF45" s="20"/>
      <c r="BH45" s="39"/>
      <c r="BJ45" s="111"/>
      <c r="BK45" s="20"/>
      <c r="BM45" s="39"/>
      <c r="BO45" s="111"/>
      <c r="BP45" s="20"/>
      <c r="BR45" s="39"/>
      <c r="BT45" s="111"/>
      <c r="BU45" s="20"/>
      <c r="BW45" s="39"/>
      <c r="BY45" s="111"/>
      <c r="BZ45" s="20"/>
      <c r="CB45" s="39"/>
      <c r="CD45" s="111"/>
      <c r="CE45" s="20"/>
      <c r="CG45" s="39"/>
      <c r="CI45" s="111"/>
      <c r="CJ45" s="20"/>
      <c r="CL45" s="39"/>
      <c r="CN45" s="111"/>
      <c r="CO45" s="20"/>
      <c r="CQ45" s="39"/>
      <c r="CS45" s="111"/>
      <c r="CT45" s="20"/>
      <c r="CV45" s="39"/>
      <c r="CX45" s="111"/>
      <c r="CY45" s="20"/>
      <c r="DA45" s="39"/>
      <c r="DC45" s="111"/>
      <c r="DD45" s="20"/>
      <c r="DF45" s="39"/>
      <c r="DH45" s="111"/>
      <c r="DI45" s="20"/>
      <c r="DK45" s="39"/>
      <c r="DM45" s="111"/>
      <c r="DN45" s="20"/>
      <c r="DP45" s="39"/>
      <c r="DR45" s="111"/>
      <c r="DS45" s="20"/>
      <c r="DU45" s="39"/>
      <c r="DW45" s="111"/>
    </row>
    <row r="46" spans="1:127" ht="13.5" customHeight="1">
      <c r="A46" s="66"/>
      <c r="C46" s="20"/>
      <c r="E46" s="39"/>
      <c r="G46" s="111"/>
      <c r="H46" s="20"/>
      <c r="J46" s="39"/>
      <c r="L46" s="111"/>
      <c r="M46" s="20"/>
      <c r="O46" s="39"/>
      <c r="Q46" s="111"/>
      <c r="R46" s="20"/>
      <c r="T46" s="39"/>
      <c r="V46" s="111"/>
      <c r="W46" s="20"/>
      <c r="Y46" s="39"/>
      <c r="AA46" s="111"/>
      <c r="AB46" s="20"/>
      <c r="AD46" s="39"/>
      <c r="AF46" s="111"/>
      <c r="AG46" s="20"/>
      <c r="AI46" s="39"/>
      <c r="AK46" s="111"/>
      <c r="AL46" s="20"/>
      <c r="AN46" s="39"/>
      <c r="AP46" s="111"/>
      <c r="AQ46" s="20"/>
      <c r="AS46" s="39"/>
      <c r="AU46" s="111"/>
      <c r="AV46" s="20"/>
      <c r="AX46" s="39"/>
      <c r="AZ46" s="111"/>
      <c r="BA46" s="20"/>
      <c r="BC46" s="39"/>
      <c r="BE46" s="111"/>
      <c r="BF46" s="20"/>
      <c r="BH46" s="39"/>
      <c r="BJ46" s="111"/>
      <c r="BK46" s="20"/>
      <c r="BM46" s="39"/>
      <c r="BO46" s="111"/>
      <c r="BP46" s="20"/>
      <c r="BR46" s="39"/>
      <c r="BT46" s="111"/>
      <c r="BU46" s="20"/>
      <c r="BW46" s="39"/>
      <c r="BY46" s="111"/>
      <c r="BZ46" s="20"/>
      <c r="CB46" s="39"/>
      <c r="CD46" s="111"/>
      <c r="CE46" s="20"/>
      <c r="CG46" s="39"/>
      <c r="CI46" s="111"/>
      <c r="CJ46" s="20"/>
      <c r="CL46" s="39"/>
      <c r="CN46" s="111"/>
      <c r="CO46" s="20"/>
      <c r="CQ46" s="39"/>
      <c r="CS46" s="111"/>
      <c r="CT46" s="20"/>
      <c r="CV46" s="39"/>
      <c r="CX46" s="111"/>
      <c r="CY46" s="20"/>
      <c r="DA46" s="39"/>
      <c r="DC46" s="111"/>
      <c r="DD46" s="20"/>
      <c r="DF46" s="39"/>
      <c r="DH46" s="111"/>
      <c r="DI46" s="20"/>
      <c r="DK46" s="39"/>
      <c r="DM46" s="111"/>
      <c r="DN46" s="20"/>
      <c r="DP46" s="39"/>
      <c r="DR46" s="111"/>
      <c r="DS46" s="20"/>
      <c r="DU46" s="39"/>
      <c r="DW46" s="111"/>
    </row>
    <row r="47" spans="1:127" ht="13.5" customHeight="1">
      <c r="A47" s="66"/>
      <c r="C47" s="20"/>
      <c r="E47" s="39"/>
      <c r="G47" s="111"/>
      <c r="H47" s="20"/>
      <c r="J47" s="39"/>
      <c r="L47" s="111"/>
      <c r="M47" s="20"/>
      <c r="O47" s="39"/>
      <c r="Q47" s="111"/>
      <c r="R47" s="20"/>
      <c r="T47" s="39"/>
      <c r="V47" s="111"/>
      <c r="W47" s="20"/>
      <c r="Y47" s="39"/>
      <c r="AA47" s="111"/>
      <c r="AB47" s="20"/>
      <c r="AD47" s="39"/>
      <c r="AF47" s="111"/>
      <c r="AG47" s="20"/>
      <c r="AI47" s="39"/>
      <c r="AK47" s="111"/>
      <c r="AL47" s="20"/>
      <c r="AN47" s="39"/>
      <c r="AP47" s="111"/>
      <c r="AQ47" s="20"/>
      <c r="AS47" s="39"/>
      <c r="AU47" s="111"/>
      <c r="AV47" s="20"/>
      <c r="AX47" s="39"/>
      <c r="AZ47" s="111"/>
      <c r="BA47" s="20"/>
      <c r="BC47" s="39"/>
      <c r="BE47" s="111"/>
      <c r="BF47" s="20"/>
      <c r="BH47" s="39"/>
      <c r="BJ47" s="111"/>
      <c r="BK47" s="20"/>
      <c r="BM47" s="39"/>
      <c r="BO47" s="111"/>
      <c r="BP47" s="20"/>
      <c r="BR47" s="39"/>
      <c r="BT47" s="111"/>
      <c r="BU47" s="20"/>
      <c r="BW47" s="39"/>
      <c r="BY47" s="111"/>
      <c r="BZ47" s="20"/>
      <c r="CB47" s="39"/>
      <c r="CD47" s="111"/>
      <c r="CE47" s="20"/>
      <c r="CG47" s="39"/>
      <c r="CI47" s="111"/>
      <c r="CJ47" s="20"/>
      <c r="CL47" s="39"/>
      <c r="CN47" s="111"/>
      <c r="CO47" s="20"/>
      <c r="CQ47" s="39"/>
      <c r="CS47" s="111"/>
      <c r="CT47" s="20"/>
      <c r="CV47" s="39"/>
      <c r="CX47" s="111"/>
      <c r="CY47" s="20"/>
      <c r="DA47" s="39"/>
      <c r="DC47" s="111"/>
      <c r="DD47" s="20"/>
      <c r="DF47" s="39"/>
      <c r="DH47" s="111"/>
      <c r="DI47" s="20"/>
      <c r="DK47" s="39"/>
      <c r="DM47" s="111"/>
      <c r="DN47" s="20"/>
      <c r="DP47" s="39"/>
      <c r="DR47" s="111"/>
      <c r="DS47" s="20"/>
      <c r="DU47" s="39"/>
      <c r="DW47" s="111"/>
    </row>
    <row r="48" spans="1:127" ht="13.5" customHeight="1">
      <c r="A48" s="66"/>
      <c r="C48" s="20"/>
      <c r="E48" s="39"/>
      <c r="G48" s="111"/>
      <c r="H48" s="20"/>
      <c r="J48" s="39"/>
      <c r="L48" s="111"/>
      <c r="M48" s="20"/>
      <c r="O48" s="39"/>
      <c r="Q48" s="111"/>
      <c r="R48" s="20"/>
      <c r="T48" s="39"/>
      <c r="V48" s="111"/>
      <c r="W48" s="20"/>
      <c r="Y48" s="39"/>
      <c r="AA48" s="111"/>
      <c r="AB48" s="20"/>
      <c r="AD48" s="39"/>
      <c r="AF48" s="111"/>
      <c r="AG48" s="20"/>
      <c r="AI48" s="39"/>
      <c r="AK48" s="111"/>
      <c r="AL48" s="20"/>
      <c r="AN48" s="39"/>
      <c r="AP48" s="111"/>
      <c r="AQ48" s="20"/>
      <c r="AS48" s="39"/>
      <c r="AU48" s="111"/>
      <c r="AV48" s="20"/>
      <c r="AX48" s="39"/>
      <c r="AZ48" s="111"/>
      <c r="BA48" s="20"/>
      <c r="BC48" s="39"/>
      <c r="BE48" s="111"/>
      <c r="BF48" s="20"/>
      <c r="BH48" s="39"/>
      <c r="BJ48" s="111"/>
      <c r="BK48" s="20"/>
      <c r="BM48" s="39"/>
      <c r="BO48" s="111"/>
      <c r="BP48" s="20"/>
      <c r="BR48" s="39"/>
      <c r="BT48" s="111"/>
      <c r="BU48" s="20"/>
      <c r="BW48" s="39"/>
      <c r="BY48" s="111"/>
      <c r="BZ48" s="20"/>
      <c r="CB48" s="39"/>
      <c r="CD48" s="111"/>
      <c r="CE48" s="20"/>
      <c r="CG48" s="39"/>
      <c r="CI48" s="111"/>
      <c r="CJ48" s="20"/>
      <c r="CL48" s="39"/>
      <c r="CN48" s="111"/>
      <c r="CO48" s="20"/>
      <c r="CQ48" s="39"/>
      <c r="CS48" s="111"/>
      <c r="CT48" s="20"/>
      <c r="CV48" s="39"/>
      <c r="CX48" s="111"/>
      <c r="CY48" s="20"/>
      <c r="DA48" s="39"/>
      <c r="DC48" s="111"/>
      <c r="DD48" s="20"/>
      <c r="DF48" s="39"/>
      <c r="DH48" s="111"/>
      <c r="DI48" s="20"/>
      <c r="DK48" s="39"/>
      <c r="DM48" s="111"/>
      <c r="DN48" s="20"/>
      <c r="DP48" s="39"/>
      <c r="DR48" s="111"/>
      <c r="DS48" s="20"/>
      <c r="DU48" s="39"/>
      <c r="DW48" s="111"/>
    </row>
    <row r="49" spans="1:127" ht="13.5" customHeight="1">
      <c r="A49" s="66"/>
      <c r="C49" s="20"/>
      <c r="E49" s="39"/>
      <c r="G49" s="111"/>
      <c r="H49" s="20"/>
      <c r="J49" s="39"/>
      <c r="L49" s="111"/>
      <c r="M49" s="20"/>
      <c r="O49" s="39"/>
      <c r="Q49" s="111"/>
      <c r="R49" s="20"/>
      <c r="T49" s="39"/>
      <c r="V49" s="111"/>
      <c r="W49" s="20"/>
      <c r="Y49" s="39"/>
      <c r="AA49" s="111"/>
      <c r="AB49" s="20"/>
      <c r="AD49" s="39"/>
      <c r="AF49" s="111"/>
      <c r="AG49" s="20"/>
      <c r="AI49" s="39"/>
      <c r="AK49" s="111"/>
      <c r="AL49" s="20"/>
      <c r="AN49" s="39"/>
      <c r="AP49" s="111"/>
      <c r="AQ49" s="20"/>
      <c r="AS49" s="39"/>
      <c r="AU49" s="111"/>
      <c r="AV49" s="20"/>
      <c r="AX49" s="39"/>
      <c r="AZ49" s="111"/>
      <c r="BA49" s="20"/>
      <c r="BC49" s="39"/>
      <c r="BE49" s="111"/>
      <c r="BF49" s="20"/>
      <c r="BH49" s="39"/>
      <c r="BJ49" s="111"/>
      <c r="BK49" s="20"/>
      <c r="BM49" s="39"/>
      <c r="BO49" s="111"/>
      <c r="BP49" s="20"/>
      <c r="BR49" s="39"/>
      <c r="BT49" s="111"/>
      <c r="BU49" s="20"/>
      <c r="BW49" s="39"/>
      <c r="BY49" s="111"/>
      <c r="BZ49" s="20"/>
      <c r="CB49" s="39"/>
      <c r="CD49" s="111"/>
      <c r="CE49" s="20"/>
      <c r="CG49" s="39"/>
      <c r="CI49" s="111"/>
      <c r="CJ49" s="20"/>
      <c r="CL49" s="39"/>
      <c r="CN49" s="111"/>
      <c r="CO49" s="20"/>
      <c r="CQ49" s="39"/>
      <c r="CS49" s="111"/>
      <c r="CT49" s="20"/>
      <c r="CV49" s="39"/>
      <c r="CX49" s="111"/>
      <c r="CY49" s="20"/>
      <c r="DA49" s="39"/>
      <c r="DC49" s="111"/>
      <c r="DD49" s="20"/>
      <c r="DF49" s="39"/>
      <c r="DH49" s="111"/>
      <c r="DI49" s="20"/>
      <c r="DK49" s="39"/>
      <c r="DM49" s="111"/>
      <c r="DN49" s="20"/>
      <c r="DP49" s="39"/>
      <c r="DR49" s="111"/>
      <c r="DS49" s="20"/>
      <c r="DU49" s="39"/>
      <c r="DW49" s="111"/>
    </row>
    <row r="50" spans="1:127" ht="13.5" customHeight="1">
      <c r="A50" s="66"/>
      <c r="C50" s="20"/>
      <c r="E50" s="39"/>
      <c r="G50" s="111"/>
      <c r="H50" s="20"/>
      <c r="J50" s="39"/>
      <c r="L50" s="111"/>
      <c r="M50" s="20"/>
      <c r="O50" s="39"/>
      <c r="Q50" s="111"/>
      <c r="R50" s="20"/>
      <c r="T50" s="39"/>
      <c r="V50" s="111"/>
      <c r="W50" s="20"/>
      <c r="Y50" s="39"/>
      <c r="AA50" s="111"/>
      <c r="AB50" s="20"/>
      <c r="AD50" s="39"/>
      <c r="AF50" s="111"/>
      <c r="AG50" s="20"/>
      <c r="AI50" s="39"/>
      <c r="AK50" s="111"/>
      <c r="AL50" s="20"/>
      <c r="AN50" s="39"/>
      <c r="AP50" s="111"/>
      <c r="AQ50" s="20"/>
      <c r="AS50" s="39"/>
      <c r="AU50" s="111"/>
      <c r="AV50" s="20"/>
      <c r="AX50" s="39"/>
      <c r="AZ50" s="111"/>
      <c r="BA50" s="20"/>
      <c r="BC50" s="39"/>
      <c r="BE50" s="111"/>
      <c r="BF50" s="20"/>
      <c r="BH50" s="39"/>
      <c r="BJ50" s="111"/>
      <c r="BK50" s="20"/>
      <c r="BM50" s="39"/>
      <c r="BO50" s="111"/>
      <c r="BP50" s="20"/>
      <c r="BR50" s="39"/>
      <c r="BT50" s="111"/>
      <c r="BU50" s="20"/>
      <c r="BW50" s="39"/>
      <c r="BY50" s="111"/>
      <c r="BZ50" s="20"/>
      <c r="CB50" s="39"/>
      <c r="CD50" s="111"/>
      <c r="CE50" s="20"/>
      <c r="CG50" s="39"/>
      <c r="CI50" s="111"/>
      <c r="CJ50" s="20"/>
      <c r="CL50" s="39"/>
      <c r="CN50" s="111"/>
      <c r="CO50" s="20"/>
      <c r="CQ50" s="39"/>
      <c r="CS50" s="111"/>
      <c r="CT50" s="20"/>
      <c r="CV50" s="39"/>
      <c r="CX50" s="111"/>
      <c r="CY50" s="20"/>
      <c r="DA50" s="39"/>
      <c r="DC50" s="111"/>
      <c r="DD50" s="20"/>
      <c r="DF50" s="39"/>
      <c r="DH50" s="111"/>
      <c r="DI50" s="20"/>
      <c r="DK50" s="39"/>
      <c r="DM50" s="111"/>
      <c r="DN50" s="20"/>
      <c r="DP50" s="39"/>
      <c r="DR50" s="111"/>
      <c r="DS50" s="20"/>
      <c r="DU50" s="39"/>
      <c r="DW50" s="111"/>
    </row>
    <row r="51" spans="1:127" ht="13.5" customHeight="1">
      <c r="A51" s="66"/>
      <c r="C51" s="20"/>
      <c r="E51" s="39"/>
      <c r="G51" s="111"/>
      <c r="H51" s="20"/>
      <c r="J51" s="39"/>
      <c r="L51" s="111"/>
      <c r="M51" s="20"/>
      <c r="O51" s="39"/>
      <c r="Q51" s="111"/>
      <c r="R51" s="20"/>
      <c r="T51" s="39"/>
      <c r="V51" s="111"/>
      <c r="W51" s="20"/>
      <c r="Y51" s="39"/>
      <c r="AA51" s="111"/>
      <c r="AB51" s="20"/>
      <c r="AD51" s="39"/>
      <c r="AF51" s="111"/>
      <c r="AG51" s="20"/>
      <c r="AI51" s="39"/>
      <c r="AK51" s="111"/>
      <c r="AL51" s="20"/>
      <c r="AN51" s="39"/>
      <c r="AP51" s="111"/>
      <c r="AQ51" s="20"/>
      <c r="AS51" s="39"/>
      <c r="AU51" s="111"/>
      <c r="AV51" s="20"/>
      <c r="AX51" s="39"/>
      <c r="AZ51" s="111"/>
      <c r="BA51" s="20"/>
      <c r="BC51" s="39"/>
      <c r="BE51" s="111"/>
      <c r="BF51" s="20"/>
      <c r="BH51" s="39"/>
      <c r="BJ51" s="111"/>
      <c r="BK51" s="20"/>
      <c r="BM51" s="39"/>
      <c r="BO51" s="111"/>
      <c r="BP51" s="20"/>
      <c r="BR51" s="39"/>
      <c r="BT51" s="111"/>
      <c r="BU51" s="20"/>
      <c r="BW51" s="39"/>
      <c r="BY51" s="111"/>
      <c r="BZ51" s="20"/>
      <c r="CB51" s="39"/>
      <c r="CD51" s="111"/>
      <c r="CE51" s="20"/>
      <c r="CG51" s="39"/>
      <c r="CI51" s="111"/>
      <c r="CJ51" s="20"/>
      <c r="CL51" s="39"/>
      <c r="CN51" s="111"/>
      <c r="CO51" s="20"/>
      <c r="CQ51" s="39"/>
      <c r="CS51" s="111"/>
      <c r="CT51" s="20"/>
      <c r="CV51" s="39"/>
      <c r="CX51" s="111"/>
      <c r="CY51" s="20"/>
      <c r="DA51" s="39"/>
      <c r="DC51" s="111"/>
      <c r="DD51" s="20"/>
      <c r="DF51" s="39"/>
      <c r="DH51" s="111"/>
      <c r="DI51" s="20"/>
      <c r="DK51" s="39"/>
      <c r="DM51" s="111"/>
      <c r="DN51" s="20"/>
      <c r="DP51" s="39"/>
      <c r="DR51" s="111"/>
      <c r="DS51" s="20"/>
      <c r="DU51" s="39"/>
      <c r="DW51" s="111"/>
    </row>
    <row r="52" spans="1:127" ht="13.5" customHeight="1">
      <c r="A52" s="66"/>
      <c r="C52" s="20"/>
      <c r="E52" s="39"/>
      <c r="G52" s="111"/>
      <c r="H52" s="20"/>
      <c r="J52" s="39"/>
      <c r="L52" s="111"/>
      <c r="M52" s="20"/>
      <c r="O52" s="39"/>
      <c r="Q52" s="111"/>
      <c r="R52" s="20"/>
      <c r="T52" s="39"/>
      <c r="V52" s="111"/>
      <c r="W52" s="20"/>
      <c r="Y52" s="39"/>
      <c r="AA52" s="111"/>
      <c r="AB52" s="20"/>
      <c r="AD52" s="39"/>
      <c r="AF52" s="111"/>
      <c r="AG52" s="20"/>
      <c r="AI52" s="39"/>
      <c r="AK52" s="111"/>
      <c r="AL52" s="20"/>
      <c r="AN52" s="39"/>
      <c r="AP52" s="111"/>
      <c r="AQ52" s="20"/>
      <c r="AS52" s="39"/>
      <c r="AU52" s="111"/>
      <c r="AV52" s="20"/>
      <c r="AX52" s="39"/>
      <c r="AZ52" s="111"/>
      <c r="BA52" s="20"/>
      <c r="BC52" s="39"/>
      <c r="BE52" s="111"/>
      <c r="BF52" s="20"/>
      <c r="BH52" s="39"/>
      <c r="BJ52" s="111"/>
      <c r="BK52" s="20"/>
      <c r="BM52" s="39"/>
      <c r="BO52" s="111"/>
      <c r="BP52" s="20"/>
      <c r="BR52" s="39"/>
      <c r="BT52" s="111"/>
      <c r="BU52" s="20"/>
      <c r="BW52" s="39"/>
      <c r="BY52" s="111"/>
      <c r="BZ52" s="20"/>
      <c r="CB52" s="39"/>
      <c r="CD52" s="111"/>
      <c r="CE52" s="20"/>
      <c r="CG52" s="39"/>
      <c r="CI52" s="111"/>
      <c r="CJ52" s="20"/>
      <c r="CL52" s="39"/>
      <c r="CN52" s="111"/>
      <c r="CO52" s="20"/>
      <c r="CQ52" s="39"/>
      <c r="CS52" s="111"/>
      <c r="CT52" s="20"/>
      <c r="CV52" s="39"/>
      <c r="CX52" s="111"/>
      <c r="CY52" s="20"/>
      <c r="DA52" s="39"/>
      <c r="DC52" s="111"/>
      <c r="DD52" s="20"/>
      <c r="DF52" s="39"/>
      <c r="DH52" s="111"/>
      <c r="DI52" s="20"/>
      <c r="DK52" s="39"/>
      <c r="DM52" s="111"/>
      <c r="DN52" s="20"/>
      <c r="DP52" s="39"/>
      <c r="DR52" s="111"/>
      <c r="DS52" s="20"/>
      <c r="DU52" s="39"/>
      <c r="DW52" s="111"/>
    </row>
    <row r="53" spans="1:127" ht="13.5" customHeight="1">
      <c r="A53" s="66"/>
      <c r="C53" s="20"/>
      <c r="E53" s="39"/>
      <c r="G53" s="111"/>
      <c r="H53" s="20"/>
      <c r="J53" s="39"/>
      <c r="L53" s="111"/>
      <c r="M53" s="20"/>
      <c r="O53" s="39"/>
      <c r="Q53" s="111"/>
      <c r="R53" s="20"/>
      <c r="T53" s="39"/>
      <c r="V53" s="111"/>
      <c r="W53" s="20"/>
      <c r="Y53" s="39"/>
      <c r="AA53" s="111"/>
      <c r="AB53" s="20"/>
      <c r="AD53" s="39"/>
      <c r="AF53" s="111"/>
      <c r="AG53" s="20"/>
      <c r="AI53" s="39"/>
      <c r="AK53" s="111"/>
      <c r="AL53" s="20"/>
      <c r="AN53" s="39"/>
      <c r="AP53" s="111"/>
      <c r="AQ53" s="20"/>
      <c r="AS53" s="39"/>
      <c r="AU53" s="111"/>
      <c r="AV53" s="20"/>
      <c r="AX53" s="39"/>
      <c r="AZ53" s="111"/>
      <c r="BA53" s="20"/>
      <c r="BC53" s="39"/>
      <c r="BE53" s="111"/>
      <c r="BF53" s="20"/>
      <c r="BH53" s="39"/>
      <c r="BJ53" s="111"/>
      <c r="BK53" s="20"/>
      <c r="BM53" s="39"/>
      <c r="BO53" s="111"/>
      <c r="BP53" s="20"/>
      <c r="BR53" s="39"/>
      <c r="BT53" s="111"/>
      <c r="BU53" s="20"/>
      <c r="BW53" s="39"/>
      <c r="BY53" s="111"/>
      <c r="BZ53" s="20"/>
      <c r="CB53" s="39"/>
      <c r="CD53" s="111"/>
      <c r="CE53" s="20"/>
      <c r="CG53" s="39"/>
      <c r="CI53" s="111"/>
      <c r="CJ53" s="20"/>
      <c r="CL53" s="39"/>
      <c r="CN53" s="111"/>
      <c r="CO53" s="20"/>
      <c r="CQ53" s="39"/>
      <c r="CS53" s="111"/>
      <c r="CT53" s="20"/>
      <c r="CV53" s="39"/>
      <c r="CX53" s="111"/>
      <c r="CY53" s="20"/>
      <c r="DA53" s="39"/>
      <c r="DC53" s="111"/>
      <c r="DD53" s="20"/>
      <c r="DF53" s="39"/>
      <c r="DH53" s="111"/>
      <c r="DI53" s="20"/>
      <c r="DK53" s="39"/>
      <c r="DM53" s="111"/>
      <c r="DN53" s="20"/>
      <c r="DP53" s="39"/>
      <c r="DR53" s="111"/>
      <c r="DS53" s="20"/>
      <c r="DU53" s="39"/>
      <c r="DW53" s="111"/>
    </row>
    <row r="54" spans="1:127" ht="13.5" customHeight="1">
      <c r="A54" s="66"/>
      <c r="C54" s="20"/>
      <c r="E54" s="39"/>
      <c r="G54" s="111"/>
      <c r="H54" s="20"/>
      <c r="J54" s="39"/>
      <c r="L54" s="111"/>
      <c r="M54" s="20"/>
      <c r="O54" s="39"/>
      <c r="Q54" s="111"/>
      <c r="R54" s="20"/>
      <c r="T54" s="39"/>
      <c r="V54" s="111"/>
      <c r="W54" s="20"/>
      <c r="Y54" s="39"/>
      <c r="AA54" s="111"/>
      <c r="AB54" s="20"/>
      <c r="AD54" s="39"/>
      <c r="AF54" s="111"/>
      <c r="AG54" s="20"/>
      <c r="AI54" s="39"/>
      <c r="AK54" s="111"/>
      <c r="AL54" s="20"/>
      <c r="AN54" s="39"/>
      <c r="AP54" s="111"/>
      <c r="AQ54" s="20"/>
      <c r="AS54" s="39"/>
      <c r="AU54" s="111"/>
      <c r="AV54" s="20"/>
      <c r="AX54" s="39"/>
      <c r="AZ54" s="111"/>
      <c r="BA54" s="20"/>
      <c r="BC54" s="39"/>
      <c r="BE54" s="111"/>
      <c r="BF54" s="20"/>
      <c r="BH54" s="39"/>
      <c r="BJ54" s="111"/>
      <c r="BK54" s="20"/>
      <c r="BM54" s="39"/>
      <c r="BO54" s="111"/>
      <c r="BP54" s="20"/>
      <c r="BR54" s="39"/>
      <c r="BT54" s="111"/>
      <c r="BU54" s="20"/>
      <c r="BW54" s="39"/>
      <c r="BY54" s="111"/>
      <c r="BZ54" s="20"/>
      <c r="CB54" s="39"/>
      <c r="CD54" s="111"/>
      <c r="CE54" s="20"/>
      <c r="CG54" s="39"/>
      <c r="CI54" s="111"/>
      <c r="CJ54" s="20"/>
      <c r="CL54" s="39"/>
      <c r="CN54" s="111"/>
      <c r="CO54" s="20"/>
      <c r="CQ54" s="39"/>
      <c r="CS54" s="111"/>
      <c r="CT54" s="20"/>
      <c r="CV54" s="39"/>
      <c r="CX54" s="111"/>
      <c r="CY54" s="20"/>
      <c r="DA54" s="39"/>
      <c r="DC54" s="111"/>
      <c r="DD54" s="20"/>
      <c r="DF54" s="39"/>
      <c r="DH54" s="111"/>
      <c r="DI54" s="20"/>
      <c r="DK54" s="39"/>
      <c r="DM54" s="111"/>
      <c r="DN54" s="20"/>
      <c r="DP54" s="39"/>
      <c r="DR54" s="111"/>
      <c r="DS54" s="20"/>
      <c r="DU54" s="39"/>
      <c r="DW54" s="111"/>
    </row>
    <row r="55" spans="1:127" ht="13.5" customHeight="1">
      <c r="A55" s="66"/>
      <c r="C55" s="20"/>
      <c r="E55" s="39"/>
      <c r="G55" s="111"/>
      <c r="H55" s="20"/>
      <c r="J55" s="39"/>
      <c r="L55" s="111"/>
      <c r="M55" s="20"/>
      <c r="O55" s="39"/>
      <c r="Q55" s="111"/>
      <c r="R55" s="20"/>
      <c r="T55" s="39"/>
      <c r="V55" s="111"/>
      <c r="W55" s="20"/>
      <c r="Y55" s="39"/>
      <c r="AA55" s="111"/>
      <c r="AB55" s="20"/>
      <c r="AD55" s="39"/>
      <c r="AF55" s="111"/>
      <c r="AG55" s="20"/>
      <c r="AI55" s="39"/>
      <c r="AK55" s="111"/>
      <c r="AL55" s="20"/>
      <c r="AN55" s="39"/>
      <c r="AP55" s="111"/>
      <c r="AQ55" s="20"/>
      <c r="AS55" s="39"/>
      <c r="AU55" s="111"/>
      <c r="AV55" s="20"/>
      <c r="AX55" s="39"/>
      <c r="AZ55" s="111"/>
      <c r="BA55" s="20"/>
      <c r="BC55" s="39"/>
      <c r="BE55" s="111"/>
      <c r="BF55" s="20"/>
      <c r="BH55" s="39"/>
      <c r="BJ55" s="111"/>
      <c r="BK55" s="20"/>
      <c r="BM55" s="39"/>
      <c r="BO55" s="111"/>
      <c r="BP55" s="20"/>
      <c r="BR55" s="39"/>
      <c r="BT55" s="111"/>
      <c r="BU55" s="20"/>
      <c r="BW55" s="39"/>
      <c r="BY55" s="111"/>
      <c r="BZ55" s="20"/>
      <c r="CB55" s="39"/>
      <c r="CD55" s="111"/>
      <c r="CE55" s="20"/>
      <c r="CG55" s="39"/>
      <c r="CI55" s="111"/>
      <c r="CJ55" s="20"/>
      <c r="CL55" s="39"/>
      <c r="CN55" s="111"/>
      <c r="CO55" s="20"/>
      <c r="CQ55" s="39"/>
      <c r="CS55" s="111"/>
      <c r="CT55" s="20"/>
      <c r="CV55" s="39"/>
      <c r="CX55" s="111"/>
      <c r="CY55" s="20"/>
      <c r="DA55" s="39"/>
      <c r="DC55" s="111"/>
      <c r="DD55" s="20"/>
      <c r="DF55" s="39"/>
      <c r="DH55" s="111"/>
      <c r="DI55" s="20"/>
      <c r="DK55" s="39"/>
      <c r="DM55" s="111"/>
      <c r="DN55" s="20"/>
      <c r="DP55" s="39"/>
      <c r="DR55" s="111"/>
      <c r="DS55" s="20"/>
      <c r="DU55" s="39"/>
      <c r="DW55" s="111"/>
    </row>
    <row r="56" spans="1:127" ht="13.5" customHeight="1">
      <c r="A56" s="66"/>
      <c r="C56" s="20"/>
      <c r="E56" s="39"/>
      <c r="G56" s="111"/>
      <c r="H56" s="20"/>
      <c r="J56" s="39"/>
      <c r="L56" s="111"/>
      <c r="M56" s="20"/>
      <c r="O56" s="39"/>
      <c r="Q56" s="111"/>
      <c r="R56" s="20"/>
      <c r="T56" s="39"/>
      <c r="V56" s="111"/>
      <c r="W56" s="20"/>
      <c r="Y56" s="39"/>
      <c r="AA56" s="111"/>
      <c r="AB56" s="20"/>
      <c r="AD56" s="39"/>
      <c r="AF56" s="111"/>
      <c r="AG56" s="20"/>
      <c r="AI56" s="39"/>
      <c r="AK56" s="111"/>
      <c r="AL56" s="20"/>
      <c r="AN56" s="39"/>
      <c r="AP56" s="111"/>
      <c r="AQ56" s="20"/>
      <c r="AS56" s="39"/>
      <c r="AU56" s="111"/>
      <c r="AV56" s="20"/>
      <c r="AX56" s="39"/>
      <c r="AZ56" s="111"/>
      <c r="BA56" s="20"/>
      <c r="BC56" s="39"/>
      <c r="BE56" s="111"/>
      <c r="BF56" s="20"/>
      <c r="BH56" s="39"/>
      <c r="BJ56" s="111"/>
      <c r="BK56" s="20"/>
      <c r="BM56" s="39"/>
      <c r="BO56" s="111"/>
      <c r="BP56" s="20"/>
      <c r="BR56" s="39"/>
      <c r="BT56" s="111"/>
      <c r="BU56" s="20"/>
      <c r="BW56" s="39"/>
      <c r="BY56" s="111"/>
      <c r="BZ56" s="20"/>
      <c r="CB56" s="39"/>
      <c r="CD56" s="111"/>
      <c r="CE56" s="20"/>
      <c r="CG56" s="39"/>
      <c r="CI56" s="111"/>
      <c r="CJ56" s="20"/>
      <c r="CL56" s="39"/>
      <c r="CN56" s="111"/>
      <c r="CO56" s="20"/>
      <c r="CQ56" s="39"/>
      <c r="CS56" s="111"/>
      <c r="CT56" s="20"/>
      <c r="CV56" s="39"/>
      <c r="CX56" s="111"/>
      <c r="CY56" s="20"/>
      <c r="DA56" s="39"/>
      <c r="DC56" s="111"/>
      <c r="DD56" s="20"/>
      <c r="DF56" s="39"/>
      <c r="DH56" s="111"/>
      <c r="DI56" s="20"/>
      <c r="DK56" s="39"/>
      <c r="DM56" s="111"/>
      <c r="DN56" s="20"/>
      <c r="DP56" s="39"/>
      <c r="DR56" s="111"/>
      <c r="DS56" s="20"/>
      <c r="DU56" s="39"/>
      <c r="DW56" s="111"/>
    </row>
    <row r="57" spans="1:127" ht="13.5" customHeight="1">
      <c r="A57" s="66"/>
      <c r="C57" s="20"/>
      <c r="E57" s="39"/>
      <c r="G57" s="111"/>
      <c r="H57" s="20"/>
      <c r="J57" s="39"/>
      <c r="L57" s="111"/>
      <c r="M57" s="20"/>
      <c r="O57" s="39"/>
      <c r="Q57" s="111"/>
      <c r="R57" s="20"/>
      <c r="T57" s="39"/>
      <c r="V57" s="111"/>
      <c r="W57" s="20"/>
      <c r="Y57" s="39"/>
      <c r="AA57" s="111"/>
      <c r="AB57" s="20"/>
      <c r="AD57" s="39"/>
      <c r="AF57" s="111"/>
      <c r="AG57" s="20"/>
      <c r="AI57" s="39"/>
      <c r="AK57" s="111"/>
      <c r="AL57" s="20"/>
      <c r="AN57" s="39"/>
      <c r="AP57" s="111"/>
      <c r="AQ57" s="20"/>
      <c r="AS57" s="39"/>
      <c r="AU57" s="111"/>
      <c r="AV57" s="20"/>
      <c r="AX57" s="39"/>
      <c r="AZ57" s="111"/>
      <c r="BA57" s="20"/>
      <c r="BC57" s="39"/>
      <c r="BE57" s="111"/>
      <c r="BF57" s="20"/>
      <c r="BH57" s="39"/>
      <c r="BJ57" s="111"/>
      <c r="BK57" s="20"/>
      <c r="BM57" s="39"/>
      <c r="BO57" s="111"/>
      <c r="BP57" s="20"/>
      <c r="BR57" s="39"/>
      <c r="BT57" s="111"/>
      <c r="BU57" s="20"/>
      <c r="BW57" s="39"/>
      <c r="BY57" s="111"/>
      <c r="BZ57" s="20"/>
      <c r="CB57" s="39"/>
      <c r="CD57" s="111"/>
      <c r="CE57" s="20"/>
      <c r="CG57" s="39"/>
      <c r="CI57" s="111"/>
      <c r="CJ57" s="20"/>
      <c r="CL57" s="39"/>
      <c r="CN57" s="111"/>
      <c r="CO57" s="20"/>
      <c r="CQ57" s="39"/>
      <c r="CS57" s="111"/>
      <c r="CT57" s="20"/>
      <c r="CV57" s="39"/>
      <c r="CX57" s="111"/>
      <c r="CY57" s="20"/>
      <c r="DA57" s="39"/>
      <c r="DC57" s="111"/>
      <c r="DD57" s="20"/>
      <c r="DF57" s="39"/>
      <c r="DH57" s="111"/>
      <c r="DI57" s="20"/>
      <c r="DK57" s="39"/>
      <c r="DM57" s="111"/>
      <c r="DN57" s="20"/>
      <c r="DP57" s="39"/>
      <c r="DR57" s="111"/>
      <c r="DS57" s="20"/>
      <c r="DU57" s="39"/>
      <c r="DW57" s="111"/>
    </row>
    <row r="58" spans="1:127" ht="13.5" customHeight="1">
      <c r="A58" s="66"/>
      <c r="C58" s="20"/>
      <c r="E58" s="39"/>
      <c r="G58" s="111"/>
      <c r="H58" s="20"/>
      <c r="J58" s="39"/>
      <c r="L58" s="111"/>
      <c r="M58" s="20"/>
      <c r="O58" s="39"/>
      <c r="Q58" s="111"/>
      <c r="R58" s="20"/>
      <c r="T58" s="39"/>
      <c r="V58" s="111"/>
      <c r="W58" s="20"/>
      <c r="Y58" s="39"/>
      <c r="AA58" s="111"/>
      <c r="AB58" s="20"/>
      <c r="AD58" s="39"/>
      <c r="AF58" s="111"/>
      <c r="AG58" s="20"/>
      <c r="AI58" s="39"/>
      <c r="AK58" s="111"/>
      <c r="AL58" s="20"/>
      <c r="AN58" s="39"/>
      <c r="AP58" s="111"/>
      <c r="AQ58" s="20"/>
      <c r="AS58" s="39"/>
      <c r="AU58" s="111"/>
      <c r="AV58" s="20"/>
      <c r="AX58" s="39"/>
      <c r="AZ58" s="111"/>
      <c r="BA58" s="20"/>
      <c r="BC58" s="39"/>
      <c r="BE58" s="111"/>
      <c r="BF58" s="20"/>
      <c r="BH58" s="39"/>
      <c r="BJ58" s="111"/>
      <c r="BK58" s="20"/>
      <c r="BM58" s="39"/>
      <c r="BO58" s="111"/>
      <c r="BP58" s="20"/>
      <c r="BR58" s="39"/>
      <c r="BT58" s="111"/>
      <c r="BU58" s="20"/>
      <c r="BW58" s="39"/>
      <c r="BY58" s="111"/>
      <c r="BZ58" s="20"/>
      <c r="CB58" s="39"/>
      <c r="CD58" s="111"/>
      <c r="CE58" s="20"/>
      <c r="CG58" s="39"/>
      <c r="CI58" s="111"/>
      <c r="CJ58" s="20"/>
      <c r="CL58" s="39"/>
      <c r="CN58" s="111"/>
      <c r="CO58" s="20"/>
      <c r="CQ58" s="39"/>
      <c r="CS58" s="111"/>
      <c r="CT58" s="20"/>
      <c r="CV58" s="39"/>
      <c r="CX58" s="111"/>
      <c r="CY58" s="20"/>
      <c r="DA58" s="39"/>
      <c r="DC58" s="111"/>
      <c r="DD58" s="20"/>
      <c r="DF58" s="39"/>
      <c r="DH58" s="111"/>
      <c r="DI58" s="20"/>
      <c r="DK58" s="39"/>
      <c r="DM58" s="111"/>
      <c r="DN58" s="20"/>
      <c r="DP58" s="39"/>
      <c r="DR58" s="111"/>
      <c r="DS58" s="20"/>
      <c r="DU58" s="39"/>
      <c r="DW58" s="111"/>
    </row>
    <row r="59" spans="1:127" ht="13.5" customHeight="1">
      <c r="A59" s="66"/>
      <c r="C59" s="20"/>
      <c r="E59" s="39"/>
      <c r="G59" s="111"/>
      <c r="H59" s="20"/>
      <c r="J59" s="39"/>
      <c r="L59" s="111"/>
      <c r="M59" s="20"/>
      <c r="O59" s="39"/>
      <c r="Q59" s="111"/>
      <c r="R59" s="20"/>
      <c r="T59" s="39"/>
      <c r="V59" s="111"/>
      <c r="W59" s="20"/>
      <c r="Y59" s="39"/>
      <c r="AA59" s="111"/>
      <c r="AB59" s="20"/>
      <c r="AD59" s="39"/>
      <c r="AF59" s="111"/>
      <c r="AG59" s="20"/>
      <c r="AI59" s="39"/>
      <c r="AK59" s="111"/>
      <c r="AL59" s="20"/>
      <c r="AN59" s="39"/>
      <c r="AP59" s="111"/>
      <c r="AQ59" s="20"/>
      <c r="AS59" s="39"/>
      <c r="AU59" s="111"/>
      <c r="AV59" s="20"/>
      <c r="AX59" s="39"/>
      <c r="AZ59" s="111"/>
      <c r="BA59" s="20"/>
      <c r="BC59" s="39"/>
      <c r="BE59" s="111"/>
      <c r="BF59" s="20"/>
      <c r="BH59" s="39"/>
      <c r="BJ59" s="111"/>
      <c r="BK59" s="20"/>
      <c r="BM59" s="39"/>
      <c r="BO59" s="111"/>
      <c r="BP59" s="20"/>
      <c r="BR59" s="39"/>
      <c r="BT59" s="111"/>
      <c r="BU59" s="20"/>
      <c r="BW59" s="39"/>
      <c r="BY59" s="111"/>
      <c r="BZ59" s="20"/>
      <c r="CB59" s="39"/>
      <c r="CD59" s="111"/>
      <c r="CE59" s="20"/>
      <c r="CG59" s="39"/>
      <c r="CI59" s="111"/>
      <c r="CJ59" s="20"/>
      <c r="CL59" s="39"/>
      <c r="CN59" s="111"/>
      <c r="CO59" s="20"/>
      <c r="CQ59" s="39"/>
      <c r="CS59" s="111"/>
      <c r="CT59" s="20"/>
      <c r="CV59" s="39"/>
      <c r="CX59" s="111"/>
      <c r="CY59" s="20"/>
      <c r="DA59" s="39"/>
      <c r="DC59" s="111"/>
      <c r="DD59" s="20"/>
      <c r="DF59" s="39"/>
      <c r="DH59" s="111"/>
      <c r="DI59" s="20"/>
      <c r="DK59" s="39"/>
      <c r="DM59" s="111"/>
      <c r="DN59" s="20"/>
      <c r="DP59" s="39"/>
      <c r="DR59" s="111"/>
      <c r="DS59" s="20"/>
      <c r="DU59" s="39"/>
      <c r="DW59" s="111"/>
    </row>
    <row r="60" spans="1:127" ht="13.5" customHeight="1">
      <c r="A60" s="66"/>
      <c r="C60" s="20"/>
      <c r="E60" s="39"/>
      <c r="G60" s="111"/>
      <c r="H60" s="20"/>
      <c r="J60" s="39"/>
      <c r="L60" s="111"/>
      <c r="M60" s="20"/>
      <c r="O60" s="39"/>
      <c r="Q60" s="111"/>
      <c r="R60" s="20"/>
      <c r="T60" s="39"/>
      <c r="V60" s="111"/>
      <c r="W60" s="20"/>
      <c r="Y60" s="39"/>
      <c r="AA60" s="111"/>
      <c r="AB60" s="20"/>
      <c r="AD60" s="39"/>
      <c r="AF60" s="111"/>
      <c r="AG60" s="20"/>
      <c r="AI60" s="39"/>
      <c r="AK60" s="111"/>
      <c r="AL60" s="20"/>
      <c r="AN60" s="39"/>
      <c r="AP60" s="111"/>
      <c r="AQ60" s="20"/>
      <c r="AS60" s="39"/>
      <c r="AU60" s="111"/>
      <c r="AV60" s="20"/>
      <c r="AX60" s="39"/>
      <c r="AZ60" s="111"/>
      <c r="BA60" s="20"/>
      <c r="BC60" s="39"/>
      <c r="BE60" s="111"/>
      <c r="BF60" s="20"/>
      <c r="BH60" s="39"/>
      <c r="BJ60" s="111"/>
      <c r="BK60" s="20"/>
      <c r="BM60" s="39"/>
      <c r="BO60" s="111"/>
      <c r="BP60" s="20"/>
      <c r="BR60" s="39"/>
      <c r="BT60" s="111"/>
      <c r="BU60" s="20"/>
      <c r="BW60" s="39"/>
      <c r="BY60" s="111"/>
      <c r="BZ60" s="20"/>
      <c r="CB60" s="39"/>
      <c r="CD60" s="111"/>
      <c r="CE60" s="20"/>
      <c r="CG60" s="39"/>
      <c r="CI60" s="111"/>
      <c r="CJ60" s="20"/>
      <c r="CL60" s="39"/>
      <c r="CN60" s="111"/>
      <c r="CO60" s="20"/>
      <c r="CQ60" s="39"/>
      <c r="CS60" s="111"/>
      <c r="CT60" s="20"/>
      <c r="CV60" s="39"/>
      <c r="CX60" s="111"/>
      <c r="CY60" s="20"/>
      <c r="DA60" s="39"/>
      <c r="DC60" s="111"/>
      <c r="DD60" s="20"/>
      <c r="DF60" s="39"/>
      <c r="DH60" s="111"/>
      <c r="DI60" s="20"/>
      <c r="DK60" s="39"/>
      <c r="DM60" s="111"/>
      <c r="DN60" s="20"/>
      <c r="DP60" s="39"/>
      <c r="DR60" s="111"/>
      <c r="DS60" s="20"/>
      <c r="DU60" s="39"/>
      <c r="DW60" s="111"/>
    </row>
    <row r="61" spans="1:127" ht="13.5" customHeight="1">
      <c r="A61" s="66"/>
      <c r="C61" s="20"/>
      <c r="E61" s="39"/>
      <c r="G61" s="111"/>
      <c r="H61" s="20"/>
      <c r="J61" s="39"/>
      <c r="L61" s="111"/>
      <c r="M61" s="20"/>
      <c r="O61" s="39"/>
      <c r="Q61" s="111"/>
      <c r="R61" s="20"/>
      <c r="T61" s="39"/>
      <c r="V61" s="111"/>
      <c r="W61" s="20"/>
      <c r="Y61" s="39"/>
      <c r="AA61" s="111"/>
      <c r="AB61" s="20"/>
      <c r="AD61" s="39"/>
      <c r="AF61" s="111"/>
      <c r="AG61" s="20"/>
      <c r="AI61" s="39"/>
      <c r="AK61" s="111"/>
      <c r="AL61" s="20"/>
      <c r="AN61" s="39"/>
      <c r="AP61" s="111"/>
      <c r="AQ61" s="20"/>
      <c r="AS61" s="39"/>
      <c r="AU61" s="111"/>
      <c r="AV61" s="20"/>
      <c r="AX61" s="39"/>
      <c r="AZ61" s="111"/>
      <c r="BA61" s="20"/>
      <c r="BC61" s="39"/>
      <c r="BE61" s="111"/>
      <c r="BF61" s="20"/>
      <c r="BH61" s="39"/>
      <c r="BJ61" s="111"/>
      <c r="BK61" s="20"/>
      <c r="BM61" s="39"/>
      <c r="BO61" s="111"/>
      <c r="BP61" s="20"/>
      <c r="BR61" s="39"/>
      <c r="BT61" s="111"/>
      <c r="BU61" s="20"/>
      <c r="BW61" s="39"/>
      <c r="BY61" s="111"/>
      <c r="BZ61" s="20"/>
      <c r="CB61" s="39"/>
      <c r="CD61" s="111"/>
      <c r="CE61" s="20"/>
      <c r="CG61" s="39"/>
      <c r="CI61" s="111"/>
      <c r="CJ61" s="20"/>
      <c r="CL61" s="39"/>
      <c r="CN61" s="111"/>
      <c r="CO61" s="20"/>
      <c r="CQ61" s="39"/>
      <c r="CS61" s="111"/>
      <c r="CT61" s="20"/>
      <c r="CV61" s="39"/>
      <c r="CX61" s="111"/>
      <c r="CY61" s="20"/>
      <c r="DA61" s="39"/>
      <c r="DC61" s="111"/>
      <c r="DD61" s="20"/>
      <c r="DF61" s="39"/>
      <c r="DH61" s="111"/>
      <c r="DI61" s="20"/>
      <c r="DK61" s="39"/>
      <c r="DM61" s="111"/>
      <c r="DN61" s="20"/>
      <c r="DP61" s="39"/>
      <c r="DR61" s="111"/>
      <c r="DS61" s="20"/>
      <c r="DU61" s="39"/>
      <c r="DW61" s="111"/>
    </row>
    <row r="62" spans="1:127" ht="13.5" customHeight="1">
      <c r="A62" s="66"/>
      <c r="C62" s="20"/>
      <c r="E62" s="39"/>
      <c r="G62" s="111"/>
      <c r="H62" s="20"/>
      <c r="J62" s="39"/>
      <c r="L62" s="111"/>
      <c r="M62" s="20"/>
      <c r="O62" s="39"/>
      <c r="Q62" s="111"/>
      <c r="R62" s="20"/>
      <c r="T62" s="39"/>
      <c r="V62" s="111"/>
      <c r="W62" s="20"/>
      <c r="Y62" s="39"/>
      <c r="AA62" s="111"/>
      <c r="AB62" s="20"/>
      <c r="AD62" s="39"/>
      <c r="AF62" s="111"/>
      <c r="AG62" s="20"/>
      <c r="AI62" s="39"/>
      <c r="AK62" s="111"/>
      <c r="AL62" s="20"/>
      <c r="AN62" s="39"/>
      <c r="AP62" s="111"/>
      <c r="AQ62" s="20"/>
      <c r="AS62" s="39"/>
      <c r="AU62" s="111"/>
      <c r="AV62" s="20"/>
      <c r="AX62" s="39"/>
      <c r="AZ62" s="111"/>
      <c r="BA62" s="20"/>
      <c r="BC62" s="39"/>
      <c r="BE62" s="111"/>
      <c r="BF62" s="20"/>
      <c r="BH62" s="39"/>
      <c r="BJ62" s="111"/>
      <c r="BK62" s="20"/>
      <c r="BM62" s="39"/>
      <c r="BO62" s="111"/>
      <c r="BP62" s="20"/>
      <c r="BR62" s="39"/>
      <c r="BT62" s="111"/>
      <c r="BU62" s="20"/>
      <c r="BW62" s="39"/>
      <c r="BY62" s="111"/>
      <c r="BZ62" s="20"/>
      <c r="CB62" s="39"/>
      <c r="CD62" s="111"/>
      <c r="CE62" s="20"/>
      <c r="CG62" s="39"/>
      <c r="CI62" s="111"/>
      <c r="CJ62" s="20"/>
      <c r="CL62" s="39"/>
      <c r="CN62" s="111"/>
      <c r="CO62" s="20"/>
      <c r="CQ62" s="39"/>
      <c r="CS62" s="111"/>
      <c r="CT62" s="20"/>
      <c r="CV62" s="39"/>
      <c r="CX62" s="111"/>
      <c r="CY62" s="20"/>
      <c r="DA62" s="39"/>
      <c r="DC62" s="111"/>
      <c r="DD62" s="20"/>
      <c r="DF62" s="39"/>
      <c r="DH62" s="111"/>
      <c r="DI62" s="20"/>
      <c r="DK62" s="39"/>
      <c r="DM62" s="111"/>
      <c r="DN62" s="20"/>
      <c r="DP62" s="39"/>
      <c r="DR62" s="111"/>
      <c r="DS62" s="20"/>
      <c r="DU62" s="39"/>
      <c r="DW62" s="111"/>
    </row>
    <row r="63" spans="1:127" ht="13.5" customHeight="1">
      <c r="A63" s="66"/>
      <c r="C63" s="20"/>
      <c r="E63" s="39"/>
      <c r="G63" s="111"/>
      <c r="H63" s="20"/>
      <c r="J63" s="39"/>
      <c r="L63" s="111"/>
      <c r="M63" s="20"/>
      <c r="O63" s="39"/>
      <c r="Q63" s="111"/>
      <c r="R63" s="20"/>
      <c r="T63" s="39"/>
      <c r="V63" s="111"/>
      <c r="W63" s="20"/>
      <c r="Y63" s="39"/>
      <c r="AA63" s="111"/>
      <c r="AB63" s="20"/>
      <c r="AD63" s="39"/>
      <c r="AF63" s="111"/>
      <c r="AG63" s="20"/>
      <c r="AI63" s="39"/>
      <c r="AK63" s="111"/>
      <c r="AL63" s="20"/>
      <c r="AN63" s="39"/>
      <c r="AP63" s="111"/>
      <c r="AQ63" s="20"/>
      <c r="AS63" s="39"/>
      <c r="AU63" s="111"/>
      <c r="AV63" s="20"/>
      <c r="AX63" s="39"/>
      <c r="AZ63" s="111"/>
      <c r="BA63" s="20"/>
      <c r="BC63" s="39"/>
      <c r="BE63" s="111"/>
      <c r="BF63" s="20"/>
      <c r="BH63" s="39"/>
      <c r="BJ63" s="111"/>
      <c r="BK63" s="20"/>
      <c r="BM63" s="39"/>
      <c r="BO63" s="111"/>
      <c r="BP63" s="20"/>
      <c r="BR63" s="39"/>
      <c r="BT63" s="111"/>
      <c r="BU63" s="20"/>
      <c r="BW63" s="39"/>
      <c r="BY63" s="111"/>
      <c r="BZ63" s="20"/>
      <c r="CB63" s="39"/>
      <c r="CD63" s="111"/>
      <c r="CE63" s="20"/>
      <c r="CG63" s="39"/>
      <c r="CI63" s="111"/>
      <c r="CJ63" s="20"/>
      <c r="CL63" s="39"/>
      <c r="CN63" s="111"/>
      <c r="CO63" s="20"/>
      <c r="CQ63" s="39"/>
      <c r="CS63" s="111"/>
      <c r="CT63" s="20"/>
      <c r="CV63" s="39"/>
      <c r="CX63" s="111"/>
      <c r="CY63" s="20"/>
      <c r="DA63" s="39"/>
      <c r="DC63" s="111"/>
      <c r="DD63" s="20"/>
      <c r="DF63" s="39"/>
      <c r="DH63" s="111"/>
      <c r="DI63" s="20"/>
      <c r="DK63" s="39"/>
      <c r="DM63" s="111"/>
      <c r="DN63" s="20"/>
      <c r="DP63" s="39"/>
      <c r="DR63" s="111"/>
      <c r="DS63" s="20"/>
      <c r="DU63" s="39"/>
      <c r="DW63" s="111"/>
    </row>
    <row r="64" spans="1:127" ht="13.5" customHeight="1">
      <c r="A64" s="66"/>
      <c r="C64" s="20"/>
      <c r="E64" s="39"/>
      <c r="G64" s="111"/>
      <c r="H64" s="20"/>
      <c r="J64" s="39"/>
      <c r="L64" s="111"/>
      <c r="M64" s="20"/>
      <c r="O64" s="39"/>
      <c r="Q64" s="111"/>
      <c r="R64" s="20"/>
      <c r="T64" s="39"/>
      <c r="V64" s="111"/>
      <c r="W64" s="20"/>
      <c r="Y64" s="39"/>
      <c r="AA64" s="111"/>
      <c r="AB64" s="20"/>
      <c r="AD64" s="39"/>
      <c r="AF64" s="111"/>
      <c r="AG64" s="20"/>
      <c r="AI64" s="39"/>
      <c r="AK64" s="111"/>
      <c r="AL64" s="20"/>
      <c r="AN64" s="39"/>
      <c r="AP64" s="111"/>
      <c r="AQ64" s="20"/>
      <c r="AS64" s="39"/>
      <c r="AU64" s="111"/>
      <c r="AV64" s="20"/>
      <c r="AX64" s="39"/>
      <c r="AZ64" s="111"/>
      <c r="BA64" s="20"/>
      <c r="BC64" s="39"/>
      <c r="BE64" s="111"/>
      <c r="BF64" s="20"/>
      <c r="BH64" s="39"/>
      <c r="BJ64" s="111"/>
      <c r="BK64" s="20"/>
      <c r="BM64" s="39"/>
      <c r="BO64" s="111"/>
      <c r="BP64" s="20"/>
      <c r="BR64" s="39"/>
      <c r="BT64" s="111"/>
      <c r="BU64" s="20"/>
      <c r="BW64" s="39"/>
      <c r="BY64" s="111"/>
      <c r="BZ64" s="20"/>
      <c r="CB64" s="39"/>
      <c r="CD64" s="111"/>
      <c r="CE64" s="20"/>
      <c r="CG64" s="39"/>
      <c r="CI64" s="111"/>
      <c r="CJ64" s="20"/>
      <c r="CL64" s="39"/>
      <c r="CN64" s="111"/>
      <c r="CO64" s="20"/>
      <c r="CQ64" s="39"/>
      <c r="CS64" s="111"/>
      <c r="CT64" s="20"/>
      <c r="CV64" s="39"/>
      <c r="CX64" s="111"/>
      <c r="CY64" s="20"/>
      <c r="DA64" s="39"/>
      <c r="DC64" s="111"/>
      <c r="DD64" s="20"/>
      <c r="DF64" s="39"/>
      <c r="DH64" s="111"/>
      <c r="DI64" s="20"/>
      <c r="DK64" s="39"/>
      <c r="DM64" s="111"/>
      <c r="DN64" s="20"/>
      <c r="DP64" s="39"/>
      <c r="DR64" s="111"/>
      <c r="DS64" s="20"/>
      <c r="DU64" s="39"/>
      <c r="DW64" s="111"/>
    </row>
    <row r="65" spans="1:127" ht="13.5" customHeight="1">
      <c r="A65" s="66"/>
      <c r="C65" s="20"/>
      <c r="E65" s="39"/>
      <c r="G65" s="111"/>
      <c r="H65" s="20"/>
      <c r="J65" s="39"/>
      <c r="L65" s="111"/>
      <c r="M65" s="20"/>
      <c r="O65" s="39"/>
      <c r="Q65" s="111"/>
      <c r="R65" s="20"/>
      <c r="T65" s="39"/>
      <c r="V65" s="111"/>
      <c r="W65" s="20"/>
      <c r="Y65" s="39"/>
      <c r="AA65" s="111"/>
      <c r="AB65" s="20"/>
      <c r="AD65" s="39"/>
      <c r="AF65" s="111"/>
      <c r="AG65" s="20"/>
      <c r="AI65" s="39"/>
      <c r="AK65" s="111"/>
      <c r="AL65" s="20"/>
      <c r="AN65" s="39"/>
      <c r="AP65" s="111"/>
      <c r="AQ65" s="20"/>
      <c r="AS65" s="39"/>
      <c r="AU65" s="111"/>
      <c r="AV65" s="20"/>
      <c r="AX65" s="39"/>
      <c r="AZ65" s="111"/>
      <c r="BA65" s="20"/>
      <c r="BC65" s="39"/>
      <c r="BE65" s="111"/>
      <c r="BF65" s="20"/>
      <c r="BH65" s="39"/>
      <c r="BJ65" s="111"/>
      <c r="BK65" s="20"/>
      <c r="BM65" s="39"/>
      <c r="BO65" s="111"/>
      <c r="BP65" s="20"/>
      <c r="BR65" s="39"/>
      <c r="BT65" s="111"/>
      <c r="BU65" s="20"/>
      <c r="BW65" s="39"/>
      <c r="BY65" s="111"/>
      <c r="BZ65" s="20"/>
      <c r="CB65" s="39"/>
      <c r="CD65" s="111"/>
      <c r="CE65" s="20"/>
      <c r="CG65" s="39"/>
      <c r="CI65" s="111"/>
      <c r="CJ65" s="20"/>
      <c r="CL65" s="39"/>
      <c r="CN65" s="111"/>
      <c r="CO65" s="20"/>
      <c r="CQ65" s="39"/>
      <c r="CS65" s="111"/>
      <c r="CT65" s="20"/>
      <c r="CV65" s="39"/>
      <c r="CX65" s="111"/>
      <c r="CY65" s="20"/>
      <c r="DA65" s="39"/>
      <c r="DC65" s="111"/>
      <c r="DD65" s="20"/>
      <c r="DF65" s="39"/>
      <c r="DH65" s="111"/>
      <c r="DI65" s="20"/>
      <c r="DK65" s="39"/>
      <c r="DM65" s="111"/>
      <c r="DN65" s="20"/>
      <c r="DP65" s="39"/>
      <c r="DR65" s="111"/>
      <c r="DS65" s="20"/>
      <c r="DU65" s="39"/>
      <c r="DW65" s="111"/>
    </row>
    <row r="66" spans="1:127" ht="13.5" customHeight="1">
      <c r="A66" s="66"/>
      <c r="C66" s="20"/>
      <c r="E66" s="39"/>
      <c r="G66" s="111"/>
      <c r="H66" s="20"/>
      <c r="J66" s="39"/>
      <c r="L66" s="111"/>
      <c r="M66" s="20"/>
      <c r="O66" s="39"/>
      <c r="Q66" s="111"/>
      <c r="R66" s="20"/>
      <c r="T66" s="39"/>
      <c r="V66" s="111"/>
      <c r="W66" s="20"/>
      <c r="Y66" s="39"/>
      <c r="AA66" s="111"/>
      <c r="AB66" s="20"/>
      <c r="AD66" s="39"/>
      <c r="AF66" s="111"/>
      <c r="AG66" s="20"/>
      <c r="AI66" s="39"/>
      <c r="AK66" s="111"/>
      <c r="AL66" s="20"/>
      <c r="AN66" s="39"/>
      <c r="AP66" s="111"/>
      <c r="AQ66" s="20"/>
      <c r="AS66" s="39"/>
      <c r="AU66" s="111"/>
      <c r="AV66" s="20"/>
      <c r="AX66" s="39"/>
      <c r="AZ66" s="111"/>
      <c r="BA66" s="20"/>
      <c r="BC66" s="39"/>
      <c r="BE66" s="111"/>
      <c r="BF66" s="20"/>
      <c r="BH66" s="39"/>
      <c r="BJ66" s="111"/>
      <c r="BK66" s="20"/>
      <c r="BM66" s="39"/>
      <c r="BO66" s="111"/>
      <c r="BP66" s="20"/>
      <c r="BR66" s="39"/>
      <c r="BT66" s="111"/>
      <c r="BU66" s="20"/>
      <c r="BW66" s="39"/>
      <c r="BY66" s="111"/>
      <c r="BZ66" s="20"/>
      <c r="CB66" s="39"/>
      <c r="CD66" s="111"/>
      <c r="CE66" s="20"/>
      <c r="CG66" s="39"/>
      <c r="CI66" s="111"/>
      <c r="CJ66" s="20"/>
      <c r="CL66" s="39"/>
      <c r="CN66" s="111"/>
      <c r="CO66" s="20"/>
      <c r="CQ66" s="39"/>
      <c r="CS66" s="111"/>
      <c r="CT66" s="20"/>
      <c r="CV66" s="39"/>
      <c r="CX66" s="111"/>
      <c r="CY66" s="20"/>
      <c r="DA66" s="39"/>
      <c r="DC66" s="111"/>
      <c r="DD66" s="20"/>
      <c r="DF66" s="39"/>
      <c r="DH66" s="111"/>
      <c r="DI66" s="20"/>
      <c r="DK66" s="39"/>
      <c r="DM66" s="111"/>
      <c r="DN66" s="20"/>
      <c r="DP66" s="39"/>
      <c r="DR66" s="111"/>
      <c r="DS66" s="20"/>
      <c r="DU66" s="39"/>
      <c r="DW66" s="111"/>
    </row>
    <row r="67" spans="1:127" ht="13.5" customHeight="1">
      <c r="A67" s="66"/>
      <c r="C67" s="20"/>
      <c r="E67" s="39"/>
      <c r="G67" s="111"/>
      <c r="H67" s="20"/>
      <c r="J67" s="39"/>
      <c r="L67" s="111"/>
      <c r="M67" s="20"/>
      <c r="O67" s="39"/>
      <c r="Q67" s="111"/>
      <c r="R67" s="20"/>
      <c r="T67" s="39"/>
      <c r="V67" s="111"/>
      <c r="W67" s="20"/>
      <c r="Y67" s="39"/>
      <c r="AA67" s="111"/>
      <c r="AB67" s="20"/>
      <c r="AD67" s="39"/>
      <c r="AF67" s="111"/>
      <c r="AG67" s="20"/>
      <c r="AI67" s="39"/>
      <c r="AK67" s="111"/>
      <c r="AL67" s="20"/>
      <c r="AN67" s="39"/>
      <c r="AP67" s="111"/>
      <c r="AQ67" s="20"/>
      <c r="AS67" s="39"/>
      <c r="AU67" s="111"/>
      <c r="AV67" s="20"/>
      <c r="AX67" s="39"/>
      <c r="AZ67" s="111"/>
      <c r="BA67" s="20"/>
      <c r="BC67" s="39"/>
      <c r="BE67" s="111"/>
      <c r="BF67" s="20"/>
      <c r="BH67" s="39"/>
      <c r="BJ67" s="111"/>
      <c r="BK67" s="20"/>
      <c r="BM67" s="39"/>
      <c r="BO67" s="111"/>
      <c r="BP67" s="20"/>
      <c r="BR67" s="39"/>
      <c r="BT67" s="111"/>
      <c r="BU67" s="20"/>
      <c r="BW67" s="39"/>
      <c r="BY67" s="111"/>
      <c r="BZ67" s="20"/>
      <c r="CB67" s="39"/>
      <c r="CD67" s="111"/>
      <c r="CE67" s="20"/>
      <c r="CG67" s="39"/>
      <c r="CI67" s="111"/>
      <c r="CJ67" s="20"/>
      <c r="CL67" s="39"/>
      <c r="CN67" s="111"/>
      <c r="CO67" s="20"/>
      <c r="CQ67" s="39"/>
      <c r="CS67" s="111"/>
      <c r="CT67" s="20"/>
      <c r="CV67" s="39"/>
      <c r="CX67" s="111"/>
      <c r="CY67" s="20"/>
      <c r="DA67" s="39"/>
      <c r="DC67" s="111"/>
      <c r="DD67" s="20"/>
      <c r="DF67" s="39"/>
      <c r="DH67" s="111"/>
      <c r="DI67" s="20"/>
      <c r="DK67" s="39"/>
      <c r="DM67" s="111"/>
      <c r="DN67" s="20"/>
      <c r="DP67" s="39"/>
      <c r="DR67" s="111"/>
      <c r="DS67" s="20"/>
      <c r="DU67" s="39"/>
      <c r="DW67" s="111"/>
    </row>
    <row r="68" spans="1:127" ht="13.5" customHeight="1">
      <c r="A68" s="66"/>
      <c r="C68" s="20"/>
      <c r="E68" s="39"/>
      <c r="G68" s="111"/>
      <c r="H68" s="20"/>
      <c r="J68" s="39"/>
      <c r="L68" s="111"/>
      <c r="M68" s="20"/>
      <c r="O68" s="39"/>
      <c r="Q68" s="111"/>
      <c r="R68" s="20"/>
      <c r="T68" s="39"/>
      <c r="V68" s="111"/>
      <c r="W68" s="20"/>
      <c r="Y68" s="39"/>
      <c r="AA68" s="111"/>
      <c r="AB68" s="20"/>
      <c r="AD68" s="39"/>
      <c r="AF68" s="111"/>
      <c r="AG68" s="20"/>
      <c r="AI68" s="39"/>
      <c r="AK68" s="111"/>
      <c r="AL68" s="20"/>
      <c r="AN68" s="39"/>
      <c r="AP68" s="111"/>
      <c r="AQ68" s="20"/>
      <c r="AS68" s="39"/>
      <c r="AU68" s="111"/>
      <c r="AV68" s="20"/>
      <c r="AX68" s="39"/>
      <c r="AZ68" s="111"/>
      <c r="BA68" s="20"/>
      <c r="BC68" s="39"/>
      <c r="BE68" s="111"/>
      <c r="BF68" s="20"/>
      <c r="BH68" s="39"/>
      <c r="BJ68" s="111"/>
      <c r="BK68" s="20"/>
      <c r="BM68" s="39"/>
      <c r="BO68" s="111"/>
      <c r="BP68" s="20"/>
      <c r="BR68" s="39"/>
      <c r="BT68" s="111"/>
      <c r="BU68" s="20"/>
      <c r="BW68" s="39"/>
      <c r="BY68" s="111"/>
      <c r="BZ68" s="20"/>
      <c r="CB68" s="39"/>
      <c r="CD68" s="111"/>
      <c r="CE68" s="20"/>
      <c r="CG68" s="39"/>
      <c r="CI68" s="111"/>
      <c r="CJ68" s="20"/>
      <c r="CL68" s="39"/>
      <c r="CN68" s="111"/>
      <c r="CO68" s="20"/>
      <c r="CQ68" s="39"/>
      <c r="CS68" s="111"/>
      <c r="CT68" s="20"/>
      <c r="CV68" s="39"/>
      <c r="CX68" s="111"/>
      <c r="CY68" s="20"/>
      <c r="DA68" s="39"/>
      <c r="DC68" s="111"/>
      <c r="DD68" s="20"/>
      <c r="DF68" s="39"/>
      <c r="DH68" s="111"/>
      <c r="DI68" s="20"/>
      <c r="DK68" s="39"/>
      <c r="DM68" s="111"/>
      <c r="DN68" s="20"/>
      <c r="DP68" s="39"/>
      <c r="DR68" s="111"/>
      <c r="DS68" s="20"/>
      <c r="DU68" s="39"/>
      <c r="DW68" s="111"/>
    </row>
    <row r="69" spans="1:127" ht="13.5" customHeight="1">
      <c r="A69" s="66"/>
      <c r="C69" s="20"/>
      <c r="E69" s="39"/>
      <c r="G69" s="111"/>
      <c r="H69" s="20"/>
      <c r="J69" s="39"/>
      <c r="L69" s="111"/>
      <c r="M69" s="20"/>
      <c r="O69" s="39"/>
      <c r="Q69" s="111"/>
      <c r="R69" s="20"/>
      <c r="T69" s="39"/>
      <c r="V69" s="111"/>
      <c r="W69" s="20"/>
      <c r="Y69" s="39"/>
      <c r="AA69" s="111"/>
      <c r="AB69" s="20"/>
      <c r="AD69" s="39"/>
      <c r="AF69" s="111"/>
      <c r="AG69" s="20"/>
      <c r="AI69" s="39"/>
      <c r="AK69" s="111"/>
      <c r="AL69" s="20"/>
      <c r="AN69" s="39"/>
      <c r="AP69" s="111"/>
      <c r="AQ69" s="20"/>
      <c r="AS69" s="39"/>
      <c r="AU69" s="111"/>
      <c r="AV69" s="20"/>
      <c r="AX69" s="39"/>
      <c r="AZ69" s="111"/>
      <c r="BA69" s="20"/>
      <c r="BC69" s="39"/>
      <c r="BE69" s="111"/>
      <c r="BF69" s="20"/>
      <c r="BH69" s="39"/>
      <c r="BJ69" s="111"/>
      <c r="BK69" s="20"/>
      <c r="BM69" s="39"/>
      <c r="BO69" s="111"/>
      <c r="BP69" s="20"/>
      <c r="BR69" s="39"/>
      <c r="BT69" s="111"/>
      <c r="BU69" s="20"/>
      <c r="BW69" s="39"/>
      <c r="BY69" s="111"/>
      <c r="BZ69" s="20"/>
      <c r="CB69" s="39"/>
      <c r="CD69" s="111"/>
      <c r="CE69" s="20"/>
      <c r="CG69" s="39"/>
      <c r="CI69" s="111"/>
      <c r="CJ69" s="20"/>
      <c r="CL69" s="39"/>
      <c r="CN69" s="111"/>
      <c r="CO69" s="20"/>
      <c r="CQ69" s="39"/>
      <c r="CS69" s="111"/>
      <c r="CT69" s="20"/>
      <c r="CV69" s="39"/>
      <c r="CX69" s="111"/>
      <c r="CY69" s="20"/>
      <c r="DA69" s="39"/>
      <c r="DC69" s="111"/>
      <c r="DD69" s="20"/>
      <c r="DF69" s="39"/>
      <c r="DH69" s="111"/>
      <c r="DI69" s="20"/>
      <c r="DK69" s="39"/>
      <c r="DM69" s="111"/>
      <c r="DN69" s="20"/>
      <c r="DP69" s="39"/>
      <c r="DR69" s="111"/>
      <c r="DS69" s="20"/>
      <c r="DU69" s="39"/>
      <c r="DW69" s="111"/>
    </row>
    <row r="70" spans="1:127" ht="13.5" customHeight="1">
      <c r="A70" s="66"/>
      <c r="C70" s="20"/>
      <c r="E70" s="39"/>
      <c r="G70" s="111"/>
      <c r="H70" s="20"/>
      <c r="J70" s="39"/>
      <c r="L70" s="111"/>
      <c r="M70" s="20"/>
      <c r="O70" s="39"/>
      <c r="Q70" s="111"/>
      <c r="R70" s="20"/>
      <c r="T70" s="39"/>
      <c r="V70" s="111"/>
      <c r="W70" s="20"/>
      <c r="Y70" s="39"/>
      <c r="AA70" s="111"/>
      <c r="AB70" s="20"/>
      <c r="AD70" s="39"/>
      <c r="AF70" s="111"/>
      <c r="AG70" s="20"/>
      <c r="AI70" s="39"/>
      <c r="AK70" s="111"/>
      <c r="AL70" s="20"/>
      <c r="AN70" s="39"/>
      <c r="AP70" s="111"/>
      <c r="AQ70" s="20"/>
      <c r="AS70" s="39"/>
      <c r="AU70" s="111"/>
      <c r="AV70" s="20"/>
      <c r="AX70" s="39"/>
      <c r="AZ70" s="111"/>
      <c r="BA70" s="20"/>
      <c r="BC70" s="39"/>
      <c r="BE70" s="111"/>
      <c r="BF70" s="20"/>
      <c r="BH70" s="39"/>
      <c r="BJ70" s="111"/>
      <c r="BK70" s="20"/>
      <c r="BM70" s="39"/>
      <c r="BO70" s="111"/>
      <c r="BP70" s="20"/>
      <c r="BR70" s="39"/>
      <c r="BT70" s="111"/>
      <c r="BU70" s="20"/>
      <c r="BW70" s="39"/>
      <c r="BY70" s="111"/>
      <c r="BZ70" s="20"/>
      <c r="CB70" s="39"/>
      <c r="CD70" s="111"/>
      <c r="CE70" s="20"/>
      <c r="CG70" s="39"/>
      <c r="CI70" s="111"/>
      <c r="CJ70" s="20"/>
      <c r="CL70" s="39"/>
      <c r="CN70" s="111"/>
      <c r="CO70" s="20"/>
      <c r="CQ70" s="39"/>
      <c r="CS70" s="111"/>
      <c r="CT70" s="20"/>
      <c r="CV70" s="39"/>
      <c r="CX70" s="111"/>
      <c r="CY70" s="20"/>
      <c r="DA70" s="39"/>
      <c r="DC70" s="111"/>
      <c r="DD70" s="20"/>
      <c r="DF70" s="39"/>
      <c r="DH70" s="111"/>
      <c r="DI70" s="20"/>
      <c r="DK70" s="39"/>
      <c r="DM70" s="111"/>
      <c r="DN70" s="20"/>
      <c r="DP70" s="39"/>
      <c r="DR70" s="111"/>
      <c r="DS70" s="20"/>
      <c r="DU70" s="39"/>
      <c r="DW70" s="111"/>
    </row>
    <row r="71" spans="1:127" ht="13.5" customHeight="1">
      <c r="A71" s="66"/>
      <c r="C71" s="20"/>
      <c r="E71" s="39"/>
      <c r="G71" s="111"/>
      <c r="H71" s="20"/>
      <c r="J71" s="39"/>
      <c r="L71" s="111"/>
      <c r="M71" s="20"/>
      <c r="O71" s="39"/>
      <c r="Q71" s="111"/>
      <c r="R71" s="20"/>
      <c r="T71" s="39"/>
      <c r="V71" s="111"/>
      <c r="W71" s="20"/>
      <c r="Y71" s="39"/>
      <c r="AA71" s="111"/>
      <c r="AB71" s="20"/>
      <c r="AD71" s="39"/>
      <c r="AF71" s="111"/>
      <c r="AG71" s="20"/>
      <c r="AI71" s="39"/>
      <c r="AK71" s="111"/>
      <c r="AL71" s="20"/>
      <c r="AN71" s="39"/>
      <c r="AP71" s="111"/>
      <c r="AQ71" s="20"/>
      <c r="AS71" s="39"/>
      <c r="AU71" s="111"/>
      <c r="AV71" s="20"/>
      <c r="AX71" s="39"/>
      <c r="AZ71" s="111"/>
      <c r="BA71" s="20"/>
      <c r="BC71" s="39"/>
      <c r="BE71" s="111"/>
      <c r="BF71" s="20"/>
      <c r="BH71" s="39"/>
      <c r="BJ71" s="111"/>
      <c r="BK71" s="20"/>
      <c r="BM71" s="39"/>
      <c r="BO71" s="111"/>
      <c r="BP71" s="20"/>
      <c r="BR71" s="39"/>
      <c r="BT71" s="111"/>
      <c r="BU71" s="20"/>
      <c r="BW71" s="39"/>
      <c r="BY71" s="111"/>
      <c r="BZ71" s="20"/>
      <c r="CB71" s="39"/>
      <c r="CD71" s="111"/>
      <c r="CE71" s="20"/>
      <c r="CG71" s="39"/>
      <c r="CI71" s="111"/>
      <c r="CJ71" s="20"/>
      <c r="CL71" s="39"/>
      <c r="CN71" s="111"/>
      <c r="CO71" s="20"/>
      <c r="CQ71" s="39"/>
      <c r="CS71" s="111"/>
      <c r="CT71" s="20"/>
      <c r="CV71" s="39"/>
      <c r="CX71" s="111"/>
      <c r="CY71" s="20"/>
      <c r="DA71" s="39"/>
      <c r="DC71" s="111"/>
      <c r="DD71" s="20"/>
      <c r="DF71" s="39"/>
      <c r="DH71" s="111"/>
      <c r="DI71" s="20"/>
      <c r="DK71" s="39"/>
      <c r="DM71" s="111"/>
      <c r="DN71" s="20"/>
      <c r="DP71" s="39"/>
      <c r="DR71" s="111"/>
      <c r="DS71" s="20"/>
      <c r="DU71" s="39"/>
      <c r="DW71" s="111"/>
    </row>
    <row r="72" spans="1:127" ht="13.5" customHeight="1">
      <c r="A72" s="66"/>
      <c r="C72" s="20"/>
      <c r="E72" s="39"/>
      <c r="G72" s="111"/>
      <c r="H72" s="20"/>
      <c r="J72" s="39"/>
      <c r="L72" s="111"/>
      <c r="M72" s="20"/>
      <c r="O72" s="39"/>
      <c r="Q72" s="111"/>
      <c r="R72" s="20"/>
      <c r="T72" s="39"/>
      <c r="V72" s="111"/>
      <c r="W72" s="20"/>
      <c r="Y72" s="39"/>
      <c r="AA72" s="111"/>
      <c r="AB72" s="20"/>
      <c r="AD72" s="39"/>
      <c r="AF72" s="111"/>
      <c r="AG72" s="20"/>
      <c r="AI72" s="39"/>
      <c r="AK72" s="111"/>
      <c r="AL72" s="20"/>
      <c r="AN72" s="39"/>
      <c r="AP72" s="111"/>
      <c r="AQ72" s="20"/>
      <c r="AS72" s="39"/>
      <c r="AU72" s="111"/>
      <c r="AV72" s="20"/>
      <c r="AX72" s="39"/>
      <c r="AZ72" s="111"/>
      <c r="BA72" s="20"/>
      <c r="BC72" s="39"/>
      <c r="BE72" s="111"/>
      <c r="BF72" s="20"/>
      <c r="BH72" s="39"/>
      <c r="BJ72" s="111"/>
      <c r="BK72" s="20"/>
      <c r="BM72" s="39"/>
      <c r="BO72" s="111"/>
      <c r="BP72" s="20"/>
      <c r="BR72" s="39"/>
      <c r="BT72" s="111"/>
      <c r="BU72" s="20"/>
      <c r="BW72" s="39"/>
      <c r="BY72" s="111"/>
      <c r="BZ72" s="20"/>
      <c r="CB72" s="39"/>
      <c r="CD72" s="111"/>
      <c r="CE72" s="20"/>
      <c r="CG72" s="39"/>
      <c r="CI72" s="111"/>
      <c r="CJ72" s="20"/>
      <c r="CL72" s="39"/>
      <c r="CN72" s="111"/>
      <c r="CO72" s="20"/>
      <c r="CQ72" s="39"/>
      <c r="CS72" s="111"/>
      <c r="CT72" s="20"/>
      <c r="CV72" s="39"/>
      <c r="CX72" s="111"/>
      <c r="CY72" s="20"/>
      <c r="DA72" s="39"/>
      <c r="DC72" s="111"/>
      <c r="DD72" s="20"/>
      <c r="DF72" s="39"/>
      <c r="DH72" s="111"/>
      <c r="DI72" s="20"/>
      <c r="DK72" s="39"/>
      <c r="DM72" s="111"/>
      <c r="DN72" s="20"/>
      <c r="DP72" s="39"/>
      <c r="DR72" s="111"/>
      <c r="DS72" s="20"/>
      <c r="DU72" s="39"/>
      <c r="DW72" s="111"/>
    </row>
    <row r="73" spans="1:127" ht="13.5" customHeight="1">
      <c r="A73" s="66"/>
      <c r="C73" s="20"/>
      <c r="E73" s="39"/>
      <c r="G73" s="111"/>
      <c r="H73" s="20"/>
      <c r="J73" s="39"/>
      <c r="L73" s="111"/>
      <c r="M73" s="20"/>
      <c r="O73" s="39"/>
      <c r="Q73" s="111"/>
      <c r="R73" s="20"/>
      <c r="T73" s="39"/>
      <c r="V73" s="111"/>
      <c r="W73" s="20"/>
      <c r="Y73" s="39"/>
      <c r="AA73" s="111"/>
      <c r="AB73" s="20"/>
      <c r="AD73" s="39"/>
      <c r="AF73" s="111"/>
      <c r="AG73" s="20"/>
      <c r="AI73" s="39"/>
      <c r="AK73" s="111"/>
      <c r="AL73" s="20"/>
      <c r="AN73" s="39"/>
      <c r="AP73" s="111"/>
      <c r="AQ73" s="20"/>
      <c r="AS73" s="39"/>
      <c r="AU73" s="111"/>
      <c r="AV73" s="20"/>
      <c r="AX73" s="39"/>
      <c r="AZ73" s="111"/>
      <c r="BA73" s="20"/>
      <c r="BC73" s="39"/>
      <c r="BE73" s="111"/>
      <c r="BF73" s="20"/>
      <c r="BH73" s="39"/>
      <c r="BJ73" s="111"/>
      <c r="BK73" s="20"/>
      <c r="BM73" s="39"/>
      <c r="BO73" s="111"/>
      <c r="BP73" s="20"/>
      <c r="BR73" s="39"/>
      <c r="BT73" s="111"/>
      <c r="BU73" s="20"/>
      <c r="BW73" s="39"/>
      <c r="BY73" s="111"/>
      <c r="BZ73" s="20"/>
      <c r="CB73" s="39"/>
      <c r="CD73" s="111"/>
      <c r="CE73" s="20"/>
      <c r="CG73" s="39"/>
      <c r="CI73" s="111"/>
      <c r="CJ73" s="20"/>
      <c r="CL73" s="39"/>
      <c r="CN73" s="111"/>
      <c r="CO73" s="20"/>
      <c r="CQ73" s="39"/>
      <c r="CS73" s="111"/>
      <c r="CT73" s="20"/>
      <c r="CV73" s="39"/>
      <c r="CX73" s="111"/>
      <c r="CY73" s="20"/>
      <c r="DA73" s="39"/>
      <c r="DC73" s="111"/>
      <c r="DD73" s="20"/>
      <c r="DF73" s="39"/>
      <c r="DH73" s="111"/>
      <c r="DI73" s="20"/>
      <c r="DK73" s="39"/>
      <c r="DM73" s="111"/>
      <c r="DN73" s="20"/>
      <c r="DP73" s="39"/>
      <c r="DR73" s="111"/>
      <c r="DS73" s="20"/>
      <c r="DU73" s="39"/>
      <c r="DW73" s="111"/>
    </row>
    <row r="74" spans="1:127" ht="13.5" customHeight="1">
      <c r="A74" s="66"/>
      <c r="C74" s="20"/>
      <c r="E74" s="39"/>
      <c r="G74" s="111"/>
      <c r="H74" s="20"/>
      <c r="J74" s="39"/>
      <c r="L74" s="111"/>
      <c r="M74" s="20"/>
      <c r="O74" s="39"/>
      <c r="Q74" s="111"/>
      <c r="R74" s="20"/>
      <c r="T74" s="39"/>
      <c r="V74" s="111"/>
      <c r="W74" s="20"/>
      <c r="Y74" s="39"/>
      <c r="AA74" s="111"/>
      <c r="AB74" s="20"/>
      <c r="AD74" s="39"/>
      <c r="AF74" s="111"/>
      <c r="AG74" s="20"/>
      <c r="AI74" s="39"/>
      <c r="AK74" s="111"/>
      <c r="AL74" s="20"/>
      <c r="AN74" s="39"/>
      <c r="AP74" s="111"/>
      <c r="AQ74" s="20"/>
      <c r="AS74" s="39"/>
      <c r="AU74" s="111"/>
      <c r="AV74" s="20"/>
      <c r="AX74" s="39"/>
      <c r="AZ74" s="111"/>
      <c r="BA74" s="20"/>
      <c r="BC74" s="39"/>
      <c r="BE74" s="111"/>
      <c r="BF74" s="20"/>
      <c r="BH74" s="39"/>
      <c r="BJ74" s="111"/>
      <c r="BK74" s="20"/>
      <c r="BM74" s="39"/>
      <c r="BO74" s="111"/>
      <c r="BP74" s="20"/>
      <c r="BR74" s="39"/>
      <c r="BT74" s="111"/>
      <c r="BU74" s="20"/>
      <c r="BW74" s="39"/>
      <c r="BY74" s="111"/>
      <c r="BZ74" s="20"/>
      <c r="CB74" s="39"/>
      <c r="CD74" s="111"/>
      <c r="CE74" s="20"/>
      <c r="CG74" s="39"/>
      <c r="CI74" s="111"/>
      <c r="CJ74" s="20"/>
      <c r="CL74" s="39"/>
      <c r="CN74" s="111"/>
      <c r="CO74" s="20"/>
      <c r="CQ74" s="39"/>
      <c r="CS74" s="111"/>
      <c r="CT74" s="20"/>
      <c r="CV74" s="39"/>
      <c r="CX74" s="111"/>
      <c r="CY74" s="20"/>
      <c r="DA74" s="39"/>
      <c r="DC74" s="111"/>
      <c r="DD74" s="20"/>
      <c r="DF74" s="39"/>
      <c r="DH74" s="111"/>
      <c r="DI74" s="20"/>
      <c r="DK74" s="39"/>
      <c r="DM74" s="111"/>
      <c r="DN74" s="20"/>
      <c r="DP74" s="39"/>
      <c r="DR74" s="111"/>
      <c r="DS74" s="20"/>
      <c r="DU74" s="39"/>
      <c r="DW74" s="111"/>
    </row>
    <row r="75" spans="1:127" ht="13.5" customHeight="1">
      <c r="A75" s="66"/>
      <c r="C75" s="20"/>
      <c r="E75" s="39"/>
      <c r="G75" s="111"/>
      <c r="H75" s="20"/>
      <c r="J75" s="39"/>
      <c r="L75" s="111"/>
      <c r="M75" s="20"/>
      <c r="O75" s="39"/>
      <c r="Q75" s="111"/>
      <c r="R75" s="20"/>
      <c r="T75" s="39"/>
      <c r="V75" s="111"/>
      <c r="W75" s="20"/>
      <c r="Y75" s="39"/>
      <c r="AA75" s="111"/>
      <c r="AB75" s="20"/>
      <c r="AD75" s="39"/>
      <c r="AF75" s="111"/>
      <c r="AG75" s="20"/>
      <c r="AI75" s="39"/>
      <c r="AK75" s="111"/>
      <c r="AL75" s="20"/>
      <c r="AN75" s="39"/>
      <c r="AP75" s="111"/>
      <c r="AQ75" s="20"/>
      <c r="AS75" s="39"/>
      <c r="AU75" s="111"/>
      <c r="AV75" s="20"/>
      <c r="AX75" s="39"/>
      <c r="AZ75" s="111"/>
      <c r="BA75" s="20"/>
      <c r="BC75" s="39"/>
      <c r="BE75" s="111"/>
      <c r="BF75" s="20"/>
      <c r="BH75" s="39"/>
      <c r="BJ75" s="111"/>
      <c r="BK75" s="20"/>
      <c r="BM75" s="39"/>
      <c r="BO75" s="111"/>
      <c r="BP75" s="20"/>
      <c r="BR75" s="39"/>
      <c r="BT75" s="111"/>
      <c r="BU75" s="20"/>
      <c r="BW75" s="39"/>
      <c r="BY75" s="111"/>
      <c r="BZ75" s="20"/>
      <c r="CB75" s="39"/>
      <c r="CD75" s="111"/>
      <c r="CE75" s="20"/>
      <c r="CG75" s="39"/>
      <c r="CI75" s="111"/>
      <c r="CJ75" s="20"/>
      <c r="CL75" s="39"/>
      <c r="CN75" s="111"/>
      <c r="CO75" s="20"/>
      <c r="CQ75" s="39"/>
      <c r="CS75" s="111"/>
      <c r="CT75" s="20"/>
      <c r="CV75" s="39"/>
      <c r="CX75" s="111"/>
      <c r="CY75" s="20"/>
      <c r="DA75" s="39"/>
      <c r="DC75" s="111"/>
      <c r="DD75" s="20"/>
      <c r="DF75" s="39"/>
      <c r="DH75" s="111"/>
      <c r="DI75" s="20"/>
      <c r="DK75" s="39"/>
      <c r="DM75" s="111"/>
      <c r="DN75" s="20"/>
      <c r="DP75" s="39"/>
      <c r="DR75" s="111"/>
      <c r="DS75" s="20"/>
      <c r="DU75" s="39"/>
      <c r="DW75" s="111"/>
    </row>
    <row r="76" spans="1:127" ht="13.5" customHeight="1">
      <c r="A76" s="66"/>
      <c r="C76" s="20"/>
      <c r="E76" s="39"/>
      <c r="G76" s="111"/>
      <c r="H76" s="20"/>
      <c r="J76" s="39"/>
      <c r="L76" s="111"/>
      <c r="M76" s="20"/>
      <c r="O76" s="39"/>
      <c r="Q76" s="111"/>
      <c r="R76" s="20"/>
      <c r="T76" s="39"/>
      <c r="V76" s="111"/>
      <c r="W76" s="20"/>
      <c r="Y76" s="39"/>
      <c r="AA76" s="111"/>
      <c r="AB76" s="20"/>
      <c r="AD76" s="39"/>
      <c r="AF76" s="111"/>
      <c r="AG76" s="20"/>
      <c r="AI76" s="39"/>
      <c r="AK76" s="111"/>
      <c r="AL76" s="20"/>
      <c r="AN76" s="39"/>
      <c r="AP76" s="111"/>
      <c r="AQ76" s="20"/>
      <c r="AS76" s="39"/>
      <c r="AU76" s="111"/>
      <c r="AV76" s="20"/>
      <c r="AX76" s="39"/>
      <c r="AZ76" s="111"/>
      <c r="BA76" s="20"/>
      <c r="BC76" s="39"/>
      <c r="BE76" s="111"/>
      <c r="BF76" s="20"/>
      <c r="BH76" s="39"/>
      <c r="BJ76" s="111"/>
      <c r="BK76" s="20"/>
      <c r="BM76" s="39"/>
      <c r="BO76" s="111"/>
      <c r="BP76" s="20"/>
      <c r="BR76" s="39"/>
      <c r="BT76" s="111"/>
      <c r="BU76" s="20"/>
      <c r="BW76" s="39"/>
      <c r="BY76" s="111"/>
      <c r="BZ76" s="20"/>
      <c r="CB76" s="39"/>
      <c r="CD76" s="111"/>
      <c r="CE76" s="20"/>
      <c r="CG76" s="39"/>
      <c r="CI76" s="111"/>
      <c r="CJ76" s="20"/>
      <c r="CL76" s="39"/>
      <c r="CN76" s="111"/>
      <c r="CO76" s="20"/>
      <c r="CQ76" s="39"/>
      <c r="CS76" s="111"/>
      <c r="CT76" s="20"/>
      <c r="CV76" s="39"/>
      <c r="CX76" s="111"/>
      <c r="CY76" s="20"/>
      <c r="DA76" s="39"/>
      <c r="DC76" s="111"/>
      <c r="DD76" s="20"/>
      <c r="DF76" s="39"/>
      <c r="DH76" s="111"/>
      <c r="DI76" s="20"/>
      <c r="DK76" s="39"/>
      <c r="DM76" s="111"/>
      <c r="DN76" s="20"/>
      <c r="DP76" s="39"/>
      <c r="DR76" s="111"/>
      <c r="DS76" s="20"/>
      <c r="DU76" s="39"/>
      <c r="DW76" s="111"/>
    </row>
    <row r="77" spans="1:127" ht="13.5" customHeight="1">
      <c r="A77" s="66"/>
      <c r="C77" s="20"/>
      <c r="E77" s="39"/>
      <c r="G77" s="111"/>
      <c r="H77" s="20"/>
      <c r="J77" s="39"/>
      <c r="L77" s="111"/>
      <c r="M77" s="20"/>
      <c r="O77" s="39"/>
      <c r="Q77" s="111"/>
      <c r="R77" s="20"/>
      <c r="T77" s="39"/>
      <c r="V77" s="111"/>
      <c r="W77" s="20"/>
      <c r="Y77" s="39"/>
      <c r="AA77" s="111"/>
      <c r="AB77" s="20"/>
      <c r="AD77" s="39"/>
      <c r="AF77" s="111"/>
      <c r="AG77" s="20"/>
      <c r="AI77" s="39"/>
      <c r="AK77" s="111"/>
      <c r="AL77" s="20"/>
      <c r="AN77" s="39"/>
      <c r="AP77" s="111"/>
      <c r="AQ77" s="20"/>
      <c r="AS77" s="39"/>
      <c r="AU77" s="111"/>
      <c r="AV77" s="20"/>
      <c r="AX77" s="39"/>
      <c r="AZ77" s="111"/>
      <c r="BA77" s="20"/>
      <c r="BC77" s="39"/>
      <c r="BE77" s="111"/>
      <c r="BF77" s="20"/>
      <c r="BH77" s="39"/>
      <c r="BJ77" s="111"/>
      <c r="BK77" s="20"/>
      <c r="BM77" s="39"/>
      <c r="BO77" s="111"/>
      <c r="BP77" s="20"/>
      <c r="BR77" s="39"/>
      <c r="BT77" s="111"/>
      <c r="BU77" s="20"/>
      <c r="BW77" s="39"/>
      <c r="BY77" s="111"/>
      <c r="BZ77" s="20"/>
      <c r="CB77" s="39"/>
      <c r="CD77" s="111"/>
      <c r="CE77" s="20"/>
      <c r="CG77" s="39"/>
      <c r="CI77" s="111"/>
      <c r="CJ77" s="20"/>
      <c r="CL77" s="39"/>
      <c r="CN77" s="111"/>
      <c r="CO77" s="20"/>
      <c r="CQ77" s="39"/>
      <c r="CS77" s="111"/>
      <c r="CT77" s="20"/>
      <c r="CV77" s="39"/>
      <c r="CX77" s="111"/>
      <c r="CY77" s="20"/>
      <c r="DA77" s="39"/>
      <c r="DC77" s="111"/>
      <c r="DD77" s="20"/>
      <c r="DF77" s="39"/>
      <c r="DH77" s="111"/>
      <c r="DI77" s="20"/>
      <c r="DK77" s="39"/>
      <c r="DM77" s="111"/>
      <c r="DN77" s="20"/>
      <c r="DP77" s="39"/>
      <c r="DR77" s="111"/>
      <c r="DS77" s="20"/>
      <c r="DU77" s="39"/>
      <c r="DW77" s="111"/>
    </row>
    <row r="78" spans="1:127" ht="13.5" customHeight="1">
      <c r="A78" s="66"/>
      <c r="C78" s="20"/>
      <c r="E78" s="39"/>
      <c r="G78" s="111"/>
      <c r="H78" s="20"/>
      <c r="J78" s="39"/>
      <c r="L78" s="111"/>
      <c r="M78" s="20"/>
      <c r="O78" s="39"/>
      <c r="Q78" s="111"/>
      <c r="R78" s="20"/>
      <c r="T78" s="39"/>
      <c r="V78" s="111"/>
      <c r="W78" s="20"/>
      <c r="Y78" s="39"/>
      <c r="AA78" s="111"/>
      <c r="AB78" s="20"/>
      <c r="AD78" s="39"/>
      <c r="AF78" s="111"/>
      <c r="AG78" s="20"/>
      <c r="AI78" s="39"/>
      <c r="AK78" s="111"/>
      <c r="AL78" s="20"/>
      <c r="AN78" s="39"/>
      <c r="AP78" s="111"/>
      <c r="AQ78" s="20"/>
      <c r="AS78" s="39"/>
      <c r="AU78" s="111"/>
      <c r="AV78" s="20"/>
      <c r="AX78" s="39"/>
      <c r="AZ78" s="111"/>
      <c r="BA78" s="20"/>
      <c r="BC78" s="39"/>
      <c r="BE78" s="111"/>
      <c r="BF78" s="20"/>
      <c r="BH78" s="39"/>
      <c r="BJ78" s="111"/>
      <c r="BK78" s="20"/>
      <c r="BM78" s="39"/>
      <c r="BO78" s="111"/>
      <c r="BP78" s="20"/>
      <c r="BR78" s="39"/>
      <c r="BT78" s="111"/>
      <c r="BU78" s="20"/>
      <c r="BW78" s="39"/>
      <c r="BY78" s="111"/>
      <c r="BZ78" s="20"/>
      <c r="CB78" s="39"/>
      <c r="CD78" s="111"/>
      <c r="CE78" s="20"/>
      <c r="CG78" s="39"/>
      <c r="CI78" s="111"/>
      <c r="CJ78" s="20"/>
      <c r="CL78" s="39"/>
      <c r="CN78" s="111"/>
      <c r="CO78" s="20"/>
      <c r="CQ78" s="39"/>
      <c r="CS78" s="111"/>
      <c r="CT78" s="20"/>
      <c r="CV78" s="39"/>
      <c r="CX78" s="111"/>
      <c r="CY78" s="20"/>
      <c r="DA78" s="39"/>
      <c r="DC78" s="111"/>
      <c r="DD78" s="20"/>
      <c r="DF78" s="39"/>
      <c r="DH78" s="111"/>
      <c r="DI78" s="20"/>
      <c r="DK78" s="39"/>
      <c r="DM78" s="111"/>
      <c r="DN78" s="20"/>
      <c r="DP78" s="39"/>
      <c r="DR78" s="111"/>
      <c r="DS78" s="20"/>
      <c r="DU78" s="39"/>
      <c r="DW78" s="111"/>
    </row>
    <row r="79" spans="1:127" ht="13.5" customHeight="1">
      <c r="A79" s="66"/>
      <c r="C79" s="20"/>
      <c r="E79" s="39"/>
      <c r="G79" s="111"/>
      <c r="H79" s="20"/>
      <c r="J79" s="39"/>
      <c r="L79" s="111"/>
      <c r="M79" s="20"/>
      <c r="O79" s="39"/>
      <c r="Q79" s="111"/>
      <c r="R79" s="20"/>
      <c r="T79" s="39"/>
      <c r="V79" s="111"/>
      <c r="W79" s="20"/>
      <c r="Y79" s="39"/>
      <c r="AA79" s="111"/>
      <c r="AB79" s="20"/>
      <c r="AD79" s="39"/>
      <c r="AF79" s="111"/>
      <c r="AG79" s="20"/>
      <c r="AI79" s="39"/>
      <c r="AK79" s="111"/>
      <c r="AL79" s="20"/>
      <c r="AN79" s="39"/>
      <c r="AP79" s="111"/>
      <c r="AQ79" s="20"/>
      <c r="AS79" s="39"/>
      <c r="AU79" s="111"/>
      <c r="AV79" s="20"/>
      <c r="AX79" s="39"/>
      <c r="AZ79" s="111"/>
      <c r="BA79" s="20"/>
      <c r="BC79" s="39"/>
      <c r="BE79" s="111"/>
      <c r="BF79" s="20"/>
      <c r="BH79" s="39"/>
      <c r="BJ79" s="111"/>
      <c r="BK79" s="20"/>
      <c r="BM79" s="39"/>
      <c r="BO79" s="111"/>
      <c r="BP79" s="20"/>
      <c r="BR79" s="39"/>
      <c r="BT79" s="111"/>
      <c r="BU79" s="20"/>
      <c r="BW79" s="39"/>
      <c r="BY79" s="111"/>
      <c r="BZ79" s="20"/>
      <c r="CB79" s="39"/>
      <c r="CD79" s="111"/>
      <c r="CE79" s="20"/>
      <c r="CG79" s="39"/>
      <c r="CI79" s="111"/>
      <c r="CJ79" s="20"/>
      <c r="CL79" s="39"/>
      <c r="CN79" s="111"/>
      <c r="CO79" s="20"/>
      <c r="CQ79" s="39"/>
      <c r="CS79" s="111"/>
      <c r="CT79" s="20"/>
      <c r="CV79" s="39"/>
      <c r="CX79" s="111"/>
      <c r="CY79" s="20"/>
      <c r="DA79" s="39"/>
      <c r="DC79" s="111"/>
      <c r="DD79" s="20"/>
      <c r="DF79" s="39"/>
      <c r="DH79" s="111"/>
      <c r="DI79" s="20"/>
      <c r="DK79" s="39"/>
      <c r="DM79" s="111"/>
      <c r="DN79" s="20"/>
      <c r="DP79" s="39"/>
      <c r="DR79" s="111"/>
      <c r="DS79" s="20"/>
      <c r="DU79" s="39"/>
      <c r="DW79" s="111"/>
    </row>
    <row r="80" spans="1:127" ht="13.5" customHeight="1">
      <c r="A80" s="66"/>
      <c r="C80" s="20"/>
      <c r="E80" s="39"/>
      <c r="G80" s="111"/>
      <c r="H80" s="20"/>
      <c r="J80" s="39"/>
      <c r="L80" s="111"/>
      <c r="M80" s="20"/>
      <c r="O80" s="39"/>
      <c r="Q80" s="111"/>
      <c r="R80" s="20"/>
      <c r="T80" s="39"/>
      <c r="V80" s="111"/>
      <c r="W80" s="20"/>
      <c r="Y80" s="39"/>
      <c r="AA80" s="111"/>
      <c r="AB80" s="20"/>
      <c r="AD80" s="39"/>
      <c r="AF80" s="111"/>
      <c r="AG80" s="20"/>
      <c r="AI80" s="39"/>
      <c r="AK80" s="111"/>
      <c r="AL80" s="20"/>
      <c r="AN80" s="39"/>
      <c r="AP80" s="111"/>
      <c r="AQ80" s="20"/>
      <c r="AS80" s="39"/>
      <c r="AU80" s="111"/>
      <c r="AV80" s="20"/>
      <c r="AX80" s="39"/>
      <c r="AZ80" s="111"/>
      <c r="BA80" s="20"/>
      <c r="BC80" s="39"/>
      <c r="BE80" s="111"/>
      <c r="BF80" s="20"/>
      <c r="BH80" s="39"/>
      <c r="BJ80" s="111"/>
      <c r="BK80" s="20"/>
      <c r="BM80" s="39"/>
      <c r="BO80" s="111"/>
      <c r="BP80" s="20"/>
      <c r="BR80" s="39"/>
      <c r="BT80" s="111"/>
      <c r="BU80" s="20"/>
      <c r="BW80" s="39"/>
      <c r="BY80" s="111"/>
      <c r="BZ80" s="20"/>
      <c r="CB80" s="39"/>
      <c r="CD80" s="111"/>
      <c r="CE80" s="20"/>
      <c r="CG80" s="39"/>
      <c r="CI80" s="111"/>
      <c r="CJ80" s="20"/>
      <c r="CL80" s="39"/>
      <c r="CN80" s="111"/>
      <c r="CO80" s="20"/>
      <c r="CQ80" s="39"/>
      <c r="CS80" s="111"/>
      <c r="CT80" s="20"/>
      <c r="CV80" s="39"/>
      <c r="CX80" s="111"/>
      <c r="CY80" s="20"/>
      <c r="DA80" s="39"/>
      <c r="DC80" s="111"/>
      <c r="DD80" s="20"/>
      <c r="DF80" s="39"/>
      <c r="DH80" s="111"/>
      <c r="DI80" s="20"/>
      <c r="DK80" s="39"/>
      <c r="DM80" s="111"/>
      <c r="DN80" s="20"/>
      <c r="DP80" s="39"/>
      <c r="DR80" s="111"/>
      <c r="DS80" s="20"/>
      <c r="DU80" s="39"/>
      <c r="DW80" s="111"/>
    </row>
    <row r="81" spans="1:127" ht="13.5" customHeight="1">
      <c r="A81" s="66"/>
      <c r="C81" s="20"/>
      <c r="E81" s="39"/>
      <c r="G81" s="111"/>
      <c r="H81" s="20"/>
      <c r="J81" s="39"/>
      <c r="L81" s="111"/>
      <c r="M81" s="20"/>
      <c r="O81" s="39"/>
      <c r="Q81" s="111"/>
      <c r="R81" s="20"/>
      <c r="T81" s="39"/>
      <c r="V81" s="111"/>
      <c r="W81" s="20"/>
      <c r="Y81" s="39"/>
      <c r="AA81" s="111"/>
      <c r="AB81" s="20"/>
      <c r="AD81" s="39"/>
      <c r="AF81" s="111"/>
      <c r="AG81" s="20"/>
      <c r="AI81" s="39"/>
      <c r="AK81" s="111"/>
      <c r="AL81" s="20"/>
      <c r="AN81" s="39"/>
      <c r="AP81" s="111"/>
      <c r="AQ81" s="20"/>
      <c r="AS81" s="39"/>
      <c r="AU81" s="111"/>
      <c r="AV81" s="20"/>
      <c r="AX81" s="39"/>
      <c r="AZ81" s="111"/>
      <c r="BA81" s="20"/>
      <c r="BC81" s="39"/>
      <c r="BE81" s="111"/>
      <c r="BF81" s="20"/>
      <c r="BH81" s="39"/>
      <c r="BJ81" s="111"/>
      <c r="BK81" s="20"/>
      <c r="BM81" s="39"/>
      <c r="BO81" s="111"/>
      <c r="BP81" s="20"/>
      <c r="BR81" s="39"/>
      <c r="BT81" s="111"/>
      <c r="BU81" s="20"/>
      <c r="BW81" s="39"/>
      <c r="BY81" s="111"/>
      <c r="BZ81" s="20"/>
      <c r="CB81" s="39"/>
      <c r="CD81" s="111"/>
      <c r="CE81" s="20"/>
      <c r="CG81" s="39"/>
      <c r="CI81" s="111"/>
      <c r="CJ81" s="20"/>
      <c r="CL81" s="39"/>
      <c r="CN81" s="111"/>
      <c r="CO81" s="20"/>
      <c r="CQ81" s="39"/>
      <c r="CS81" s="111"/>
      <c r="CT81" s="20"/>
      <c r="CV81" s="39"/>
      <c r="CX81" s="111"/>
      <c r="CY81" s="20"/>
      <c r="DA81" s="39"/>
      <c r="DC81" s="111"/>
      <c r="DD81" s="20"/>
      <c r="DF81" s="39"/>
      <c r="DH81" s="111"/>
      <c r="DI81" s="20"/>
      <c r="DK81" s="39"/>
      <c r="DM81" s="111"/>
      <c r="DN81" s="20"/>
      <c r="DP81" s="39"/>
      <c r="DR81" s="111"/>
      <c r="DS81" s="20"/>
      <c r="DU81" s="39"/>
      <c r="DW81" s="111"/>
    </row>
    <row r="82" spans="1:127" ht="13.5" customHeight="1">
      <c r="A82" s="66"/>
      <c r="C82" s="20"/>
      <c r="E82" s="39"/>
      <c r="G82" s="111"/>
      <c r="H82" s="20"/>
      <c r="J82" s="39"/>
      <c r="L82" s="111"/>
      <c r="M82" s="20"/>
      <c r="O82" s="39"/>
      <c r="Q82" s="111"/>
      <c r="R82" s="20"/>
      <c r="T82" s="39"/>
      <c r="V82" s="111"/>
      <c r="W82" s="20"/>
      <c r="Y82" s="39"/>
      <c r="AA82" s="111"/>
      <c r="AB82" s="20"/>
      <c r="AD82" s="39"/>
      <c r="AF82" s="111"/>
      <c r="AG82" s="20"/>
      <c r="AI82" s="39"/>
      <c r="AK82" s="111"/>
      <c r="AL82" s="20"/>
      <c r="AN82" s="39"/>
      <c r="AP82" s="111"/>
      <c r="AQ82" s="20"/>
      <c r="AS82" s="39"/>
      <c r="AU82" s="111"/>
      <c r="AV82" s="20"/>
      <c r="AX82" s="39"/>
      <c r="AZ82" s="111"/>
      <c r="BA82" s="20"/>
      <c r="BC82" s="39"/>
      <c r="BE82" s="111"/>
      <c r="BF82" s="20"/>
      <c r="BH82" s="39"/>
      <c r="BJ82" s="111"/>
      <c r="BK82" s="20"/>
      <c r="BM82" s="39"/>
      <c r="BO82" s="111"/>
      <c r="BP82" s="20"/>
      <c r="BR82" s="39"/>
      <c r="BT82" s="111"/>
      <c r="BU82" s="20"/>
      <c r="BW82" s="39"/>
      <c r="BY82" s="111"/>
      <c r="BZ82" s="20"/>
      <c r="CB82" s="39"/>
      <c r="CD82" s="111"/>
      <c r="CE82" s="20"/>
      <c r="CG82" s="39"/>
      <c r="CI82" s="111"/>
      <c r="CJ82" s="20"/>
      <c r="CL82" s="39"/>
      <c r="CN82" s="111"/>
      <c r="CO82" s="20"/>
      <c r="CQ82" s="39"/>
      <c r="CS82" s="111"/>
      <c r="CT82" s="20"/>
      <c r="CV82" s="39"/>
      <c r="CX82" s="111"/>
      <c r="CY82" s="20"/>
      <c r="DA82" s="39"/>
      <c r="DC82" s="111"/>
      <c r="DD82" s="20"/>
      <c r="DF82" s="39"/>
      <c r="DH82" s="111"/>
      <c r="DI82" s="20"/>
      <c r="DK82" s="39"/>
      <c r="DM82" s="111"/>
      <c r="DN82" s="20"/>
      <c r="DP82" s="39"/>
      <c r="DR82" s="111"/>
      <c r="DS82" s="20"/>
      <c r="DU82" s="39"/>
      <c r="DW82" s="111"/>
    </row>
    <row r="83" spans="1:127" ht="13.5" customHeight="1">
      <c r="A83" s="66"/>
      <c r="C83" s="20"/>
      <c r="E83" s="39"/>
      <c r="G83" s="111"/>
      <c r="H83" s="20"/>
      <c r="J83" s="39"/>
      <c r="L83" s="111"/>
      <c r="M83" s="20"/>
      <c r="O83" s="39"/>
      <c r="Q83" s="111"/>
      <c r="R83" s="20"/>
      <c r="T83" s="39"/>
      <c r="V83" s="111"/>
      <c r="W83" s="20"/>
      <c r="Y83" s="39"/>
      <c r="AA83" s="111"/>
      <c r="AB83" s="20"/>
      <c r="AD83" s="39"/>
      <c r="AF83" s="111"/>
      <c r="AG83" s="20"/>
      <c r="AI83" s="39"/>
      <c r="AK83" s="111"/>
      <c r="AL83" s="20"/>
      <c r="AN83" s="39"/>
      <c r="AP83" s="111"/>
      <c r="AQ83" s="20"/>
      <c r="AS83" s="39"/>
      <c r="AU83" s="111"/>
      <c r="AV83" s="20"/>
      <c r="AX83" s="39"/>
      <c r="AZ83" s="111"/>
      <c r="BA83" s="20"/>
      <c r="BC83" s="39"/>
      <c r="BE83" s="111"/>
      <c r="BF83" s="20"/>
      <c r="BH83" s="39"/>
      <c r="BJ83" s="111"/>
      <c r="BK83" s="20"/>
      <c r="BM83" s="39"/>
      <c r="BO83" s="111"/>
      <c r="BP83" s="20"/>
      <c r="BR83" s="39"/>
      <c r="BT83" s="111"/>
      <c r="BU83" s="20"/>
      <c r="BW83" s="39"/>
      <c r="BY83" s="111"/>
      <c r="BZ83" s="20"/>
      <c r="CB83" s="39"/>
      <c r="CD83" s="111"/>
      <c r="CE83" s="20"/>
      <c r="CG83" s="39"/>
      <c r="CI83" s="111"/>
      <c r="CJ83" s="20"/>
      <c r="CL83" s="39"/>
      <c r="CN83" s="111"/>
      <c r="CO83" s="20"/>
      <c r="CQ83" s="39"/>
      <c r="CS83" s="111"/>
      <c r="CT83" s="20"/>
      <c r="CV83" s="39"/>
      <c r="CX83" s="111"/>
      <c r="CY83" s="20"/>
      <c r="DA83" s="39"/>
      <c r="DC83" s="111"/>
      <c r="DD83" s="20"/>
      <c r="DF83" s="39"/>
      <c r="DH83" s="111"/>
      <c r="DI83" s="20"/>
      <c r="DK83" s="39"/>
      <c r="DM83" s="111"/>
      <c r="DN83" s="20"/>
      <c r="DP83" s="39"/>
      <c r="DR83" s="111"/>
      <c r="DS83" s="20"/>
      <c r="DU83" s="39"/>
      <c r="DW83" s="111"/>
    </row>
    <row r="84" spans="1:127" ht="13.5" customHeight="1">
      <c r="A84" s="66"/>
      <c r="C84" s="20"/>
      <c r="E84" s="39"/>
      <c r="G84" s="111"/>
      <c r="H84" s="20"/>
      <c r="J84" s="39"/>
      <c r="L84" s="111"/>
      <c r="M84" s="20"/>
      <c r="O84" s="39"/>
      <c r="Q84" s="111"/>
      <c r="R84" s="20"/>
      <c r="T84" s="39"/>
      <c r="V84" s="111"/>
      <c r="W84" s="20"/>
      <c r="Y84" s="39"/>
      <c r="AA84" s="111"/>
      <c r="AB84" s="20"/>
      <c r="AD84" s="39"/>
      <c r="AF84" s="111"/>
      <c r="AG84" s="20"/>
      <c r="AI84" s="39"/>
      <c r="AK84" s="111"/>
      <c r="AL84" s="20"/>
      <c r="AN84" s="39"/>
      <c r="AP84" s="111"/>
      <c r="AQ84" s="20"/>
      <c r="AS84" s="39"/>
      <c r="AU84" s="111"/>
      <c r="AV84" s="20"/>
      <c r="AX84" s="39"/>
      <c r="AZ84" s="111"/>
      <c r="BA84" s="20"/>
      <c r="BC84" s="39"/>
      <c r="BE84" s="111"/>
      <c r="BF84" s="20"/>
      <c r="BH84" s="39"/>
      <c r="BJ84" s="111"/>
      <c r="BK84" s="20"/>
      <c r="BM84" s="39"/>
      <c r="BO84" s="111"/>
      <c r="BP84" s="20"/>
      <c r="BR84" s="39"/>
      <c r="BT84" s="111"/>
      <c r="BU84" s="20"/>
      <c r="BW84" s="39"/>
      <c r="BY84" s="111"/>
      <c r="BZ84" s="20"/>
      <c r="CB84" s="39"/>
      <c r="CD84" s="111"/>
      <c r="CE84" s="20"/>
      <c r="CG84" s="39"/>
      <c r="CI84" s="111"/>
      <c r="CJ84" s="20"/>
      <c r="CL84" s="39"/>
      <c r="CN84" s="111"/>
      <c r="CO84" s="20"/>
      <c r="CQ84" s="39"/>
      <c r="CS84" s="111"/>
      <c r="CT84" s="20"/>
      <c r="CV84" s="39"/>
      <c r="CX84" s="111"/>
      <c r="CY84" s="20"/>
      <c r="DA84" s="39"/>
      <c r="DC84" s="111"/>
      <c r="DD84" s="20"/>
      <c r="DF84" s="39"/>
      <c r="DH84" s="111"/>
      <c r="DI84" s="20"/>
      <c r="DK84" s="39"/>
      <c r="DM84" s="111"/>
      <c r="DN84" s="20"/>
      <c r="DP84" s="39"/>
      <c r="DR84" s="111"/>
      <c r="DS84" s="20"/>
      <c r="DU84" s="39"/>
      <c r="DW84" s="111"/>
    </row>
    <row r="85" spans="1:127" ht="13.5" customHeight="1">
      <c r="A85" s="66"/>
      <c r="C85" s="20"/>
      <c r="E85" s="39"/>
      <c r="G85" s="111"/>
      <c r="H85" s="20"/>
      <c r="J85" s="39"/>
      <c r="L85" s="111"/>
      <c r="M85" s="20"/>
      <c r="O85" s="39"/>
      <c r="Q85" s="111"/>
      <c r="R85" s="20"/>
      <c r="T85" s="39"/>
      <c r="V85" s="111"/>
      <c r="W85" s="20"/>
      <c r="Y85" s="39"/>
      <c r="AA85" s="111"/>
      <c r="AB85" s="20"/>
      <c r="AD85" s="39"/>
      <c r="AF85" s="111"/>
      <c r="AG85" s="20"/>
      <c r="AI85" s="39"/>
      <c r="AK85" s="111"/>
      <c r="AL85" s="20"/>
      <c r="AN85" s="39"/>
      <c r="AP85" s="111"/>
      <c r="AQ85" s="20"/>
      <c r="AS85" s="39"/>
      <c r="AU85" s="111"/>
      <c r="AV85" s="20"/>
      <c r="AX85" s="39"/>
      <c r="AZ85" s="111"/>
      <c r="BA85" s="20"/>
      <c r="BC85" s="39"/>
      <c r="BE85" s="111"/>
      <c r="BF85" s="20"/>
      <c r="BH85" s="39"/>
      <c r="BJ85" s="111"/>
      <c r="BK85" s="20"/>
      <c r="BM85" s="39"/>
      <c r="BO85" s="111"/>
      <c r="BP85" s="20"/>
      <c r="BR85" s="39"/>
      <c r="BT85" s="111"/>
      <c r="BU85" s="20"/>
      <c r="BW85" s="39"/>
      <c r="BY85" s="111"/>
      <c r="BZ85" s="20"/>
      <c r="CB85" s="39"/>
      <c r="CD85" s="111"/>
      <c r="CE85" s="20"/>
      <c r="CG85" s="39"/>
      <c r="CI85" s="111"/>
      <c r="CJ85" s="20"/>
      <c r="CL85" s="39"/>
      <c r="CN85" s="111"/>
      <c r="CO85" s="20"/>
      <c r="CQ85" s="39"/>
      <c r="CS85" s="111"/>
      <c r="CT85" s="20"/>
      <c r="CV85" s="39"/>
      <c r="CX85" s="111"/>
      <c r="CY85" s="20"/>
      <c r="DA85" s="39"/>
      <c r="DC85" s="111"/>
      <c r="DD85" s="20"/>
      <c r="DF85" s="39"/>
      <c r="DH85" s="111"/>
      <c r="DI85" s="20"/>
      <c r="DK85" s="39"/>
      <c r="DM85" s="111"/>
      <c r="DN85" s="20"/>
      <c r="DP85" s="39"/>
      <c r="DR85" s="111"/>
      <c r="DS85" s="20"/>
      <c r="DU85" s="39"/>
      <c r="DW85" s="111"/>
    </row>
    <row r="86" spans="1:127" ht="13.5" customHeight="1">
      <c r="A86" s="66"/>
      <c r="C86" s="20"/>
      <c r="E86" s="39"/>
      <c r="G86" s="111"/>
      <c r="H86" s="20"/>
      <c r="J86" s="39"/>
      <c r="L86" s="111"/>
      <c r="M86" s="20"/>
      <c r="O86" s="39"/>
      <c r="Q86" s="111"/>
      <c r="R86" s="20"/>
      <c r="T86" s="39"/>
      <c r="V86" s="111"/>
      <c r="W86" s="20"/>
      <c r="Y86" s="39"/>
      <c r="AA86" s="111"/>
      <c r="AB86" s="20"/>
      <c r="AD86" s="39"/>
      <c r="AF86" s="111"/>
      <c r="AG86" s="20"/>
      <c r="AI86" s="39"/>
      <c r="AK86" s="111"/>
      <c r="AL86" s="20"/>
      <c r="AN86" s="39"/>
      <c r="AP86" s="111"/>
      <c r="AQ86" s="20"/>
      <c r="AS86" s="39"/>
      <c r="AU86" s="111"/>
      <c r="AV86" s="20"/>
      <c r="AX86" s="39"/>
      <c r="AZ86" s="111"/>
      <c r="BA86" s="20"/>
      <c r="BC86" s="39"/>
      <c r="BE86" s="111"/>
      <c r="BF86" s="20"/>
      <c r="BH86" s="39"/>
      <c r="BJ86" s="111"/>
      <c r="BK86" s="20"/>
      <c r="BM86" s="39"/>
      <c r="BO86" s="111"/>
      <c r="BP86" s="20"/>
      <c r="BR86" s="39"/>
      <c r="BT86" s="111"/>
      <c r="BU86" s="20"/>
      <c r="BW86" s="39"/>
      <c r="BY86" s="111"/>
      <c r="BZ86" s="20"/>
      <c r="CB86" s="39"/>
      <c r="CD86" s="111"/>
      <c r="CE86" s="20"/>
      <c r="CG86" s="39"/>
      <c r="CI86" s="111"/>
      <c r="CJ86" s="20"/>
      <c r="CL86" s="39"/>
      <c r="CN86" s="111"/>
      <c r="CO86" s="20"/>
      <c r="CQ86" s="39"/>
      <c r="CS86" s="111"/>
      <c r="CT86" s="20"/>
      <c r="CV86" s="39"/>
      <c r="CX86" s="111"/>
      <c r="CY86" s="20"/>
      <c r="DA86" s="39"/>
      <c r="DC86" s="111"/>
      <c r="DD86" s="20"/>
      <c r="DF86" s="39"/>
      <c r="DH86" s="111"/>
      <c r="DI86" s="20"/>
      <c r="DK86" s="39"/>
      <c r="DM86" s="111"/>
      <c r="DN86" s="20"/>
      <c r="DP86" s="39"/>
      <c r="DR86" s="111"/>
      <c r="DS86" s="20"/>
      <c r="DU86" s="39"/>
      <c r="DW86" s="111"/>
    </row>
    <row r="87" spans="1:127" ht="13.5" customHeight="1">
      <c r="A87" s="66"/>
      <c r="C87" s="20"/>
      <c r="E87" s="39"/>
      <c r="G87" s="111"/>
      <c r="H87" s="20"/>
      <c r="J87" s="39"/>
      <c r="L87" s="111"/>
      <c r="M87" s="20"/>
      <c r="O87" s="39"/>
      <c r="Q87" s="111"/>
      <c r="R87" s="20"/>
      <c r="T87" s="39"/>
      <c r="V87" s="111"/>
      <c r="W87" s="20"/>
      <c r="Y87" s="39"/>
      <c r="AA87" s="111"/>
      <c r="AB87" s="20"/>
      <c r="AD87" s="39"/>
      <c r="AF87" s="111"/>
      <c r="AG87" s="20"/>
      <c r="AI87" s="39"/>
      <c r="AK87" s="111"/>
      <c r="AL87" s="20"/>
      <c r="AN87" s="39"/>
      <c r="AP87" s="111"/>
      <c r="AQ87" s="20"/>
      <c r="AS87" s="39"/>
      <c r="AU87" s="111"/>
      <c r="AV87" s="20"/>
      <c r="AX87" s="39"/>
      <c r="AZ87" s="111"/>
      <c r="BA87" s="20"/>
      <c r="BC87" s="39"/>
      <c r="BE87" s="111"/>
      <c r="BF87" s="20"/>
      <c r="BH87" s="39"/>
      <c r="BJ87" s="111"/>
      <c r="BK87" s="20"/>
      <c r="BM87" s="39"/>
      <c r="BO87" s="111"/>
      <c r="BP87" s="20"/>
      <c r="BR87" s="39"/>
      <c r="BT87" s="111"/>
      <c r="BU87" s="20"/>
      <c r="BW87" s="39"/>
      <c r="BY87" s="111"/>
      <c r="BZ87" s="20"/>
      <c r="CB87" s="39"/>
      <c r="CD87" s="111"/>
      <c r="CE87" s="20"/>
      <c r="CG87" s="39"/>
      <c r="CI87" s="111"/>
      <c r="CJ87" s="20"/>
      <c r="CL87" s="39"/>
      <c r="CN87" s="111"/>
      <c r="CO87" s="20"/>
      <c r="CQ87" s="39"/>
      <c r="CS87" s="111"/>
      <c r="CT87" s="20"/>
      <c r="CV87" s="39"/>
      <c r="CX87" s="111"/>
      <c r="CY87" s="20"/>
      <c r="DA87" s="39"/>
      <c r="DC87" s="111"/>
      <c r="DD87" s="20"/>
      <c r="DF87" s="39"/>
      <c r="DH87" s="111"/>
      <c r="DI87" s="20"/>
      <c r="DK87" s="39"/>
      <c r="DM87" s="111"/>
      <c r="DN87" s="20"/>
      <c r="DP87" s="39"/>
      <c r="DR87" s="111"/>
      <c r="DS87" s="20"/>
      <c r="DU87" s="39"/>
      <c r="DW87" s="111"/>
    </row>
    <row r="88" spans="1:127" ht="13.5" customHeight="1">
      <c r="A88" s="66"/>
      <c r="C88" s="20"/>
      <c r="E88" s="39"/>
      <c r="G88" s="111"/>
      <c r="H88" s="20"/>
      <c r="J88" s="39"/>
      <c r="L88" s="111"/>
      <c r="M88" s="20"/>
      <c r="O88" s="39"/>
      <c r="Q88" s="111"/>
      <c r="R88" s="20"/>
      <c r="T88" s="39"/>
      <c r="V88" s="111"/>
      <c r="W88" s="20"/>
      <c r="Y88" s="39"/>
      <c r="AA88" s="111"/>
      <c r="AB88" s="20"/>
      <c r="AD88" s="39"/>
      <c r="AF88" s="111"/>
      <c r="AG88" s="20"/>
      <c r="AI88" s="39"/>
      <c r="AK88" s="111"/>
      <c r="AL88" s="20"/>
      <c r="AN88" s="39"/>
      <c r="AP88" s="111"/>
      <c r="AQ88" s="20"/>
      <c r="AS88" s="39"/>
      <c r="AU88" s="111"/>
      <c r="AV88" s="20"/>
      <c r="AX88" s="39"/>
      <c r="AZ88" s="111"/>
      <c r="BA88" s="20"/>
      <c r="BC88" s="39"/>
      <c r="BE88" s="111"/>
      <c r="BF88" s="20"/>
      <c r="BH88" s="39"/>
      <c r="BJ88" s="111"/>
      <c r="BK88" s="20"/>
      <c r="BM88" s="39"/>
      <c r="BO88" s="111"/>
      <c r="BP88" s="20"/>
      <c r="BR88" s="39"/>
      <c r="BT88" s="111"/>
      <c r="BU88" s="20"/>
      <c r="BW88" s="39"/>
      <c r="BY88" s="111"/>
      <c r="BZ88" s="20"/>
      <c r="CB88" s="39"/>
      <c r="CD88" s="111"/>
      <c r="CE88" s="20"/>
      <c r="CG88" s="39"/>
      <c r="CI88" s="111"/>
      <c r="CJ88" s="20"/>
      <c r="CL88" s="39"/>
      <c r="CN88" s="111"/>
      <c r="CO88" s="20"/>
      <c r="CQ88" s="39"/>
      <c r="CS88" s="111"/>
      <c r="CT88" s="20"/>
      <c r="CV88" s="39"/>
      <c r="CX88" s="111"/>
      <c r="CY88" s="20"/>
      <c r="DA88" s="39"/>
      <c r="DC88" s="111"/>
      <c r="DD88" s="20"/>
      <c r="DF88" s="39"/>
      <c r="DH88" s="111"/>
      <c r="DI88" s="20"/>
      <c r="DK88" s="39"/>
      <c r="DM88" s="111"/>
      <c r="DN88" s="20"/>
      <c r="DP88" s="39"/>
      <c r="DR88" s="111"/>
      <c r="DS88" s="20"/>
      <c r="DU88" s="39"/>
      <c r="DW88" s="111"/>
    </row>
    <row r="89" spans="1:127" ht="13.5" customHeight="1">
      <c r="A89" s="66"/>
      <c r="C89" s="20"/>
      <c r="E89" s="39"/>
      <c r="G89" s="111"/>
      <c r="H89" s="20"/>
      <c r="J89" s="39"/>
      <c r="L89" s="111"/>
      <c r="M89" s="20"/>
      <c r="O89" s="39"/>
      <c r="Q89" s="111"/>
      <c r="R89" s="20"/>
      <c r="T89" s="39"/>
      <c r="V89" s="111"/>
      <c r="W89" s="20"/>
      <c r="Y89" s="39"/>
      <c r="AA89" s="111"/>
      <c r="AB89" s="20"/>
      <c r="AD89" s="39"/>
      <c r="AF89" s="111"/>
      <c r="AG89" s="20"/>
      <c r="AI89" s="39"/>
      <c r="AK89" s="111"/>
      <c r="AL89" s="20"/>
      <c r="AN89" s="39"/>
      <c r="AP89" s="111"/>
      <c r="AQ89" s="20"/>
      <c r="AS89" s="39"/>
      <c r="AU89" s="111"/>
      <c r="AV89" s="20"/>
      <c r="AX89" s="39"/>
      <c r="AZ89" s="111"/>
      <c r="BA89" s="20"/>
      <c r="BC89" s="39"/>
      <c r="BE89" s="111"/>
      <c r="BF89" s="20"/>
      <c r="BH89" s="39"/>
      <c r="BJ89" s="111"/>
      <c r="BK89" s="20"/>
      <c r="BM89" s="39"/>
      <c r="BO89" s="111"/>
      <c r="BP89" s="20"/>
      <c r="BR89" s="39"/>
      <c r="BT89" s="111"/>
      <c r="BU89" s="20"/>
      <c r="BW89" s="39"/>
      <c r="BY89" s="111"/>
      <c r="BZ89" s="20"/>
      <c r="CB89" s="39"/>
      <c r="CD89" s="111"/>
      <c r="CE89" s="20"/>
      <c r="CG89" s="39"/>
      <c r="CI89" s="111"/>
      <c r="CJ89" s="20"/>
      <c r="CL89" s="39"/>
      <c r="CN89" s="111"/>
      <c r="CO89" s="20"/>
      <c r="CQ89" s="39"/>
      <c r="CS89" s="111"/>
      <c r="CT89" s="20"/>
      <c r="CV89" s="39"/>
      <c r="CX89" s="111"/>
      <c r="CY89" s="20"/>
      <c r="DA89" s="39"/>
      <c r="DC89" s="111"/>
      <c r="DD89" s="20"/>
      <c r="DF89" s="39"/>
      <c r="DH89" s="111"/>
      <c r="DI89" s="20"/>
      <c r="DK89" s="39"/>
      <c r="DM89" s="111"/>
      <c r="DN89" s="20"/>
      <c r="DP89" s="39"/>
      <c r="DR89" s="111"/>
      <c r="DS89" s="20"/>
      <c r="DU89" s="39"/>
      <c r="DW89" s="111"/>
    </row>
    <row r="90" spans="1:127" ht="13.5" customHeight="1">
      <c r="A90" s="66"/>
      <c r="C90" s="20"/>
      <c r="E90" s="39"/>
      <c r="G90" s="111"/>
      <c r="H90" s="20"/>
      <c r="J90" s="39"/>
      <c r="L90" s="111"/>
      <c r="M90" s="20"/>
      <c r="O90" s="39"/>
      <c r="Q90" s="111"/>
      <c r="R90" s="20"/>
      <c r="T90" s="39"/>
      <c r="V90" s="111"/>
      <c r="W90" s="20"/>
      <c r="Y90" s="39"/>
      <c r="AA90" s="111"/>
      <c r="AB90" s="20"/>
      <c r="AD90" s="39"/>
      <c r="AF90" s="111"/>
      <c r="AG90" s="20"/>
      <c r="AI90" s="39"/>
      <c r="AK90" s="111"/>
      <c r="AL90" s="20"/>
      <c r="AN90" s="39"/>
      <c r="AP90" s="111"/>
      <c r="AQ90" s="20"/>
      <c r="AS90" s="39"/>
      <c r="AU90" s="111"/>
      <c r="AV90" s="20"/>
      <c r="AX90" s="39"/>
      <c r="AZ90" s="111"/>
      <c r="BA90" s="20"/>
      <c r="BC90" s="39"/>
      <c r="BE90" s="111"/>
      <c r="BF90" s="20"/>
      <c r="BH90" s="39"/>
      <c r="BJ90" s="111"/>
      <c r="BK90" s="20"/>
      <c r="BM90" s="39"/>
      <c r="BO90" s="111"/>
      <c r="BP90" s="20"/>
      <c r="BR90" s="39"/>
      <c r="BT90" s="111"/>
      <c r="BU90" s="20"/>
      <c r="BW90" s="39"/>
      <c r="BY90" s="111"/>
      <c r="BZ90" s="20"/>
      <c r="CB90" s="39"/>
      <c r="CD90" s="111"/>
      <c r="CE90" s="20"/>
      <c r="CG90" s="39"/>
      <c r="CI90" s="111"/>
      <c r="CJ90" s="20"/>
      <c r="CL90" s="39"/>
      <c r="CN90" s="111"/>
      <c r="CO90" s="20"/>
      <c r="CQ90" s="39"/>
      <c r="CS90" s="111"/>
      <c r="CT90" s="20"/>
      <c r="CV90" s="39"/>
      <c r="CX90" s="111"/>
      <c r="CY90" s="20"/>
      <c r="DA90" s="39"/>
      <c r="DC90" s="111"/>
      <c r="DD90" s="20"/>
      <c r="DF90" s="39"/>
      <c r="DH90" s="111"/>
      <c r="DI90" s="20"/>
      <c r="DK90" s="39"/>
      <c r="DM90" s="111"/>
      <c r="DN90" s="20"/>
      <c r="DP90" s="39"/>
      <c r="DR90" s="111"/>
      <c r="DS90" s="20"/>
      <c r="DU90" s="39"/>
      <c r="DW90" s="111"/>
    </row>
    <row r="91" spans="1:127" ht="13.5" customHeight="1">
      <c r="A91" s="66"/>
      <c r="C91" s="20"/>
      <c r="E91" s="39"/>
      <c r="G91" s="111"/>
      <c r="H91" s="20"/>
      <c r="J91" s="39"/>
      <c r="L91" s="111"/>
      <c r="M91" s="20"/>
      <c r="O91" s="39"/>
      <c r="Q91" s="111"/>
      <c r="R91" s="20"/>
      <c r="T91" s="39"/>
      <c r="V91" s="111"/>
      <c r="W91" s="20"/>
      <c r="Y91" s="39"/>
      <c r="AA91" s="111"/>
      <c r="AB91" s="20"/>
      <c r="AD91" s="39"/>
      <c r="AF91" s="111"/>
      <c r="AG91" s="20"/>
      <c r="AI91" s="39"/>
      <c r="AK91" s="111"/>
      <c r="AL91" s="20"/>
      <c r="AN91" s="39"/>
      <c r="AP91" s="111"/>
      <c r="AQ91" s="20"/>
      <c r="AS91" s="39"/>
      <c r="AU91" s="111"/>
      <c r="AV91" s="20"/>
      <c r="AX91" s="39"/>
      <c r="AZ91" s="111"/>
      <c r="BA91" s="20"/>
      <c r="BC91" s="39"/>
      <c r="BE91" s="111"/>
      <c r="BF91" s="20"/>
      <c r="BH91" s="39"/>
      <c r="BJ91" s="111"/>
      <c r="BK91" s="20"/>
      <c r="BM91" s="39"/>
      <c r="BO91" s="111"/>
      <c r="BP91" s="20"/>
      <c r="BR91" s="39"/>
      <c r="BT91" s="111"/>
      <c r="BU91" s="20"/>
      <c r="BW91" s="39"/>
      <c r="BY91" s="111"/>
      <c r="BZ91" s="20"/>
      <c r="CB91" s="39"/>
      <c r="CD91" s="111"/>
      <c r="CE91" s="20"/>
      <c r="CG91" s="39"/>
      <c r="CI91" s="111"/>
      <c r="CJ91" s="20"/>
      <c r="CL91" s="39"/>
      <c r="CN91" s="111"/>
      <c r="CO91" s="20"/>
      <c r="CQ91" s="39"/>
      <c r="CS91" s="111"/>
      <c r="CT91" s="20"/>
      <c r="CV91" s="39"/>
      <c r="CX91" s="111"/>
      <c r="CY91" s="20"/>
      <c r="DA91" s="39"/>
      <c r="DC91" s="111"/>
      <c r="DD91" s="20"/>
      <c r="DF91" s="39"/>
      <c r="DH91" s="111"/>
      <c r="DI91" s="20"/>
      <c r="DK91" s="39"/>
      <c r="DM91" s="111"/>
      <c r="DN91" s="20"/>
      <c r="DP91" s="39"/>
      <c r="DR91" s="111"/>
      <c r="DS91" s="20"/>
      <c r="DU91" s="39"/>
      <c r="DW91" s="111"/>
    </row>
    <row r="92" spans="1:127" ht="13.5" customHeight="1">
      <c r="A92" s="66"/>
      <c r="C92" s="20"/>
      <c r="E92" s="39"/>
      <c r="G92" s="111"/>
      <c r="H92" s="20"/>
      <c r="J92" s="39"/>
      <c r="L92" s="111"/>
      <c r="M92" s="20"/>
      <c r="O92" s="39"/>
      <c r="Q92" s="111"/>
      <c r="R92" s="20"/>
      <c r="T92" s="39"/>
      <c r="V92" s="111"/>
      <c r="W92" s="20"/>
      <c r="Y92" s="39"/>
      <c r="AA92" s="111"/>
      <c r="AB92" s="20"/>
      <c r="AD92" s="39"/>
      <c r="AF92" s="111"/>
      <c r="AG92" s="20"/>
      <c r="AI92" s="39"/>
      <c r="AK92" s="111"/>
      <c r="AL92" s="20"/>
      <c r="AN92" s="39"/>
      <c r="AP92" s="111"/>
      <c r="AQ92" s="20"/>
      <c r="AS92" s="39"/>
      <c r="AU92" s="111"/>
      <c r="AV92" s="20"/>
      <c r="AX92" s="39"/>
      <c r="AZ92" s="111"/>
      <c r="BA92" s="20"/>
      <c r="BC92" s="39"/>
      <c r="BE92" s="111"/>
      <c r="BF92" s="20"/>
      <c r="BH92" s="39"/>
      <c r="BJ92" s="111"/>
      <c r="BK92" s="20"/>
      <c r="BM92" s="39"/>
      <c r="BO92" s="111"/>
      <c r="BP92" s="20"/>
      <c r="BR92" s="39"/>
      <c r="BT92" s="111"/>
      <c r="BU92" s="20"/>
      <c r="BW92" s="39"/>
      <c r="BY92" s="111"/>
      <c r="BZ92" s="20"/>
      <c r="CB92" s="39"/>
      <c r="CD92" s="111"/>
      <c r="CE92" s="20"/>
      <c r="CG92" s="39"/>
      <c r="CI92" s="111"/>
      <c r="CJ92" s="20"/>
      <c r="CL92" s="39"/>
      <c r="CN92" s="111"/>
      <c r="CO92" s="20"/>
      <c r="CQ92" s="39"/>
      <c r="CS92" s="111"/>
      <c r="CT92" s="20"/>
      <c r="CV92" s="39"/>
      <c r="CX92" s="111"/>
      <c r="CY92" s="20"/>
      <c r="DA92" s="39"/>
      <c r="DC92" s="111"/>
      <c r="DD92" s="20"/>
      <c r="DF92" s="39"/>
      <c r="DH92" s="111"/>
      <c r="DI92" s="20"/>
      <c r="DK92" s="39"/>
      <c r="DM92" s="111"/>
      <c r="DN92" s="20"/>
      <c r="DP92" s="39"/>
      <c r="DR92" s="111"/>
      <c r="DS92" s="20"/>
      <c r="DU92" s="39"/>
      <c r="DW92" s="111"/>
    </row>
    <row r="93" spans="1:127" ht="13.5" customHeight="1">
      <c r="A93" s="66"/>
      <c r="C93" s="20"/>
      <c r="E93" s="39"/>
      <c r="G93" s="111"/>
      <c r="H93" s="20"/>
      <c r="J93" s="39"/>
      <c r="L93" s="111"/>
      <c r="M93" s="20"/>
      <c r="O93" s="39"/>
      <c r="Q93" s="111"/>
      <c r="R93" s="20"/>
      <c r="T93" s="39"/>
      <c r="V93" s="111"/>
      <c r="W93" s="20"/>
      <c r="Y93" s="39"/>
      <c r="AA93" s="111"/>
      <c r="AB93" s="20"/>
      <c r="AD93" s="39"/>
      <c r="AF93" s="111"/>
      <c r="AG93" s="20"/>
      <c r="AI93" s="39"/>
      <c r="AK93" s="111"/>
      <c r="AL93" s="20"/>
      <c r="AN93" s="39"/>
      <c r="AP93" s="111"/>
      <c r="AQ93" s="20"/>
      <c r="AS93" s="39"/>
      <c r="AU93" s="111"/>
      <c r="AV93" s="20"/>
      <c r="AX93" s="39"/>
      <c r="AZ93" s="111"/>
      <c r="BA93" s="20"/>
      <c r="BC93" s="39"/>
      <c r="BE93" s="111"/>
      <c r="BF93" s="20"/>
      <c r="BH93" s="39"/>
      <c r="BJ93" s="111"/>
      <c r="BK93" s="20"/>
      <c r="BM93" s="39"/>
      <c r="BO93" s="111"/>
      <c r="BP93" s="20"/>
      <c r="BR93" s="39"/>
      <c r="BT93" s="111"/>
      <c r="BU93" s="20"/>
      <c r="BW93" s="39"/>
      <c r="BY93" s="111"/>
      <c r="BZ93" s="20"/>
      <c r="CB93" s="39"/>
      <c r="CD93" s="111"/>
      <c r="CE93" s="20"/>
      <c r="CG93" s="39"/>
      <c r="CI93" s="111"/>
      <c r="CJ93" s="20"/>
      <c r="CL93" s="39"/>
      <c r="CN93" s="111"/>
      <c r="CO93" s="20"/>
      <c r="CQ93" s="39"/>
      <c r="CS93" s="111"/>
      <c r="CT93" s="20"/>
      <c r="CV93" s="39"/>
      <c r="CX93" s="111"/>
      <c r="CY93" s="20"/>
      <c r="DA93" s="39"/>
      <c r="DC93" s="111"/>
      <c r="DD93" s="20"/>
      <c r="DF93" s="39"/>
      <c r="DH93" s="111"/>
      <c r="DI93" s="20"/>
      <c r="DK93" s="39"/>
      <c r="DM93" s="111"/>
      <c r="DN93" s="20"/>
      <c r="DP93" s="39"/>
      <c r="DR93" s="111"/>
      <c r="DS93" s="20"/>
      <c r="DU93" s="39"/>
      <c r="DW93" s="111"/>
    </row>
    <row r="94" spans="1:127" ht="13.5" customHeight="1">
      <c r="A94" s="66"/>
      <c r="C94" s="20"/>
      <c r="E94" s="39"/>
      <c r="G94" s="111"/>
      <c r="H94" s="20"/>
      <c r="J94" s="39"/>
      <c r="L94" s="111"/>
      <c r="M94" s="20"/>
      <c r="O94" s="39"/>
      <c r="Q94" s="111"/>
      <c r="R94" s="20"/>
      <c r="T94" s="39"/>
      <c r="V94" s="111"/>
      <c r="W94" s="20"/>
      <c r="Y94" s="39"/>
      <c r="AA94" s="111"/>
      <c r="AB94" s="20"/>
      <c r="AD94" s="39"/>
      <c r="AF94" s="111"/>
      <c r="AG94" s="20"/>
      <c r="AI94" s="39"/>
      <c r="AK94" s="111"/>
      <c r="AL94" s="20"/>
      <c r="AN94" s="39"/>
      <c r="AP94" s="111"/>
      <c r="AQ94" s="20"/>
      <c r="AS94" s="39"/>
      <c r="AU94" s="111"/>
      <c r="AV94" s="20"/>
      <c r="AX94" s="39"/>
      <c r="AZ94" s="111"/>
      <c r="BA94" s="20"/>
      <c r="BC94" s="39"/>
      <c r="BE94" s="111"/>
      <c r="BF94" s="20"/>
      <c r="BH94" s="39"/>
      <c r="BJ94" s="111"/>
      <c r="BK94" s="20"/>
      <c r="BM94" s="39"/>
      <c r="BO94" s="111"/>
      <c r="BP94" s="20"/>
      <c r="BR94" s="39"/>
      <c r="BT94" s="111"/>
      <c r="BU94" s="20"/>
      <c r="BW94" s="39"/>
      <c r="BY94" s="111"/>
      <c r="BZ94" s="20"/>
      <c r="CB94" s="39"/>
      <c r="CD94" s="111"/>
      <c r="CE94" s="20"/>
      <c r="CG94" s="39"/>
      <c r="CI94" s="111"/>
      <c r="CJ94" s="20"/>
      <c r="CL94" s="39"/>
      <c r="CN94" s="111"/>
      <c r="CO94" s="20"/>
      <c r="CQ94" s="39"/>
      <c r="CS94" s="111"/>
      <c r="CT94" s="20"/>
      <c r="CV94" s="39"/>
      <c r="CX94" s="111"/>
      <c r="CY94" s="20"/>
      <c r="DA94" s="39"/>
      <c r="DC94" s="111"/>
      <c r="DD94" s="20"/>
      <c r="DF94" s="39"/>
      <c r="DH94" s="111"/>
      <c r="DI94" s="20"/>
      <c r="DK94" s="39"/>
      <c r="DM94" s="111"/>
      <c r="DN94" s="20"/>
      <c r="DP94" s="39"/>
      <c r="DR94" s="111"/>
      <c r="DS94" s="20"/>
      <c r="DU94" s="39"/>
      <c r="DW94" s="111"/>
    </row>
    <row r="95" spans="1:127" ht="13.5" customHeight="1">
      <c r="A95" s="66"/>
      <c r="C95" s="20"/>
      <c r="E95" s="39"/>
      <c r="G95" s="111"/>
      <c r="H95" s="20"/>
      <c r="J95" s="39"/>
      <c r="L95" s="111"/>
      <c r="M95" s="20"/>
      <c r="O95" s="39"/>
      <c r="Q95" s="111"/>
      <c r="R95" s="20"/>
      <c r="T95" s="39"/>
      <c r="V95" s="111"/>
      <c r="W95" s="20"/>
      <c r="Y95" s="39"/>
      <c r="AA95" s="111"/>
      <c r="AB95" s="20"/>
      <c r="AD95" s="39"/>
      <c r="AF95" s="111"/>
      <c r="AG95" s="20"/>
      <c r="AI95" s="39"/>
      <c r="AK95" s="111"/>
      <c r="AL95" s="20"/>
      <c r="AN95" s="39"/>
      <c r="AP95" s="111"/>
      <c r="AQ95" s="20"/>
      <c r="AS95" s="39"/>
      <c r="AU95" s="111"/>
      <c r="AV95" s="20"/>
      <c r="AX95" s="39"/>
      <c r="AZ95" s="111"/>
      <c r="BA95" s="20"/>
      <c r="BC95" s="39"/>
      <c r="BE95" s="111"/>
      <c r="BF95" s="20"/>
      <c r="BH95" s="39"/>
      <c r="BJ95" s="111"/>
      <c r="BK95" s="20"/>
      <c r="BM95" s="39"/>
      <c r="BO95" s="111"/>
      <c r="BP95" s="20"/>
      <c r="BR95" s="39"/>
      <c r="BT95" s="111"/>
      <c r="BU95" s="20"/>
      <c r="BW95" s="39"/>
      <c r="BY95" s="111"/>
      <c r="BZ95" s="20"/>
      <c r="CB95" s="39"/>
      <c r="CD95" s="111"/>
      <c r="CE95" s="20"/>
      <c r="CG95" s="39"/>
      <c r="CI95" s="111"/>
      <c r="CJ95" s="20"/>
      <c r="CL95" s="39"/>
      <c r="CN95" s="111"/>
      <c r="CO95" s="20"/>
      <c r="CQ95" s="39"/>
      <c r="CS95" s="111"/>
      <c r="CT95" s="20"/>
      <c r="CV95" s="39"/>
      <c r="CX95" s="111"/>
      <c r="CY95" s="20"/>
      <c r="DA95" s="39"/>
      <c r="DC95" s="111"/>
      <c r="DD95" s="20"/>
      <c r="DF95" s="39"/>
      <c r="DH95" s="111"/>
      <c r="DI95" s="20"/>
      <c r="DK95" s="39"/>
      <c r="DM95" s="111"/>
      <c r="DN95" s="20"/>
      <c r="DP95" s="39"/>
      <c r="DR95" s="111"/>
      <c r="DS95" s="20"/>
      <c r="DU95" s="39"/>
      <c r="DW95" s="111"/>
    </row>
    <row r="96" spans="1:127" ht="13.5" customHeight="1">
      <c r="A96" s="66"/>
      <c r="C96" s="20"/>
      <c r="E96" s="39"/>
      <c r="G96" s="111"/>
      <c r="H96" s="20"/>
      <c r="J96" s="39"/>
      <c r="L96" s="111"/>
      <c r="M96" s="20"/>
      <c r="O96" s="39"/>
      <c r="Q96" s="111"/>
      <c r="R96" s="20"/>
      <c r="T96" s="39"/>
      <c r="V96" s="111"/>
      <c r="W96" s="20"/>
      <c r="Y96" s="39"/>
      <c r="AA96" s="111"/>
      <c r="AB96" s="20"/>
      <c r="AD96" s="39"/>
      <c r="AF96" s="111"/>
      <c r="AG96" s="20"/>
      <c r="AI96" s="39"/>
      <c r="AK96" s="111"/>
      <c r="AL96" s="20"/>
      <c r="AN96" s="39"/>
      <c r="AP96" s="111"/>
      <c r="AQ96" s="20"/>
      <c r="AS96" s="39"/>
      <c r="AU96" s="111"/>
      <c r="AV96" s="20"/>
      <c r="AX96" s="39"/>
      <c r="AZ96" s="111"/>
      <c r="BA96" s="20"/>
      <c r="BC96" s="39"/>
      <c r="BE96" s="111"/>
      <c r="BF96" s="20"/>
      <c r="BH96" s="39"/>
      <c r="BJ96" s="111"/>
      <c r="BK96" s="20"/>
      <c r="BM96" s="39"/>
      <c r="BO96" s="111"/>
      <c r="BP96" s="20"/>
      <c r="BR96" s="39"/>
      <c r="BT96" s="111"/>
      <c r="BU96" s="20"/>
      <c r="BW96" s="39"/>
      <c r="BY96" s="111"/>
      <c r="BZ96" s="20"/>
      <c r="CB96" s="39"/>
      <c r="CD96" s="111"/>
      <c r="CE96" s="20"/>
      <c r="CG96" s="39"/>
      <c r="CI96" s="111"/>
      <c r="CJ96" s="20"/>
      <c r="CL96" s="39"/>
      <c r="CN96" s="111"/>
      <c r="CO96" s="20"/>
      <c r="CQ96" s="39"/>
      <c r="CS96" s="111"/>
      <c r="CT96" s="20"/>
      <c r="CV96" s="39"/>
      <c r="CX96" s="111"/>
      <c r="CY96" s="20"/>
      <c r="DA96" s="39"/>
      <c r="DC96" s="111"/>
      <c r="DD96" s="20"/>
      <c r="DF96" s="39"/>
      <c r="DH96" s="111"/>
      <c r="DI96" s="20"/>
      <c r="DK96" s="39"/>
      <c r="DM96" s="111"/>
      <c r="DN96" s="20"/>
      <c r="DP96" s="39"/>
      <c r="DR96" s="111"/>
      <c r="DS96" s="20"/>
      <c r="DU96" s="39"/>
      <c r="DW96" s="111"/>
    </row>
    <row r="97" spans="1:127" ht="13.5" customHeight="1">
      <c r="A97" s="66"/>
      <c r="C97" s="20"/>
      <c r="E97" s="39"/>
      <c r="G97" s="111"/>
      <c r="H97" s="20"/>
      <c r="J97" s="39"/>
      <c r="L97" s="111"/>
      <c r="M97" s="20"/>
      <c r="O97" s="39"/>
      <c r="Q97" s="111"/>
      <c r="R97" s="20"/>
      <c r="T97" s="39"/>
      <c r="V97" s="111"/>
      <c r="W97" s="20"/>
      <c r="Y97" s="39"/>
      <c r="AA97" s="111"/>
      <c r="AB97" s="20"/>
      <c r="AD97" s="39"/>
      <c r="AF97" s="111"/>
      <c r="AG97" s="20"/>
      <c r="AI97" s="39"/>
      <c r="AK97" s="111"/>
      <c r="AL97" s="20"/>
      <c r="AN97" s="39"/>
      <c r="AP97" s="111"/>
      <c r="AQ97" s="20"/>
      <c r="AS97" s="39"/>
      <c r="AU97" s="111"/>
      <c r="AV97" s="20"/>
      <c r="AX97" s="39"/>
      <c r="AZ97" s="111"/>
      <c r="BA97" s="20"/>
      <c r="BC97" s="39"/>
      <c r="BE97" s="111"/>
      <c r="BF97" s="20"/>
      <c r="BH97" s="39"/>
      <c r="BJ97" s="111"/>
      <c r="BK97" s="20"/>
      <c r="BM97" s="39"/>
      <c r="BO97" s="111"/>
      <c r="BP97" s="20"/>
      <c r="BR97" s="39"/>
      <c r="BT97" s="111"/>
      <c r="BU97" s="20"/>
      <c r="BW97" s="39"/>
      <c r="BY97" s="111"/>
      <c r="BZ97" s="20"/>
      <c r="CB97" s="39"/>
      <c r="CD97" s="111"/>
      <c r="CE97" s="20"/>
      <c r="CG97" s="39"/>
      <c r="CI97" s="111"/>
      <c r="CJ97" s="20"/>
      <c r="CL97" s="39"/>
      <c r="CN97" s="111"/>
      <c r="CO97" s="20"/>
      <c r="CQ97" s="39"/>
      <c r="CS97" s="111"/>
      <c r="CT97" s="20"/>
      <c r="CV97" s="39"/>
      <c r="CX97" s="111"/>
      <c r="CY97" s="20"/>
      <c r="DA97" s="39"/>
      <c r="DC97" s="111"/>
      <c r="DD97" s="20"/>
      <c r="DF97" s="39"/>
      <c r="DH97" s="111"/>
      <c r="DI97" s="20"/>
      <c r="DK97" s="39"/>
      <c r="DM97" s="111"/>
      <c r="DN97" s="20"/>
      <c r="DP97" s="39"/>
      <c r="DR97" s="111"/>
      <c r="DS97" s="20"/>
      <c r="DU97" s="39"/>
      <c r="DW97" s="111"/>
    </row>
    <row r="98" spans="1:127" ht="13.5" customHeight="1">
      <c r="A98" s="66"/>
      <c r="C98" s="20"/>
      <c r="E98" s="39"/>
      <c r="G98" s="111"/>
      <c r="H98" s="20"/>
      <c r="J98" s="39"/>
      <c r="L98" s="111"/>
      <c r="M98" s="20"/>
      <c r="O98" s="39"/>
      <c r="Q98" s="111"/>
      <c r="R98" s="20"/>
      <c r="T98" s="39"/>
      <c r="V98" s="111"/>
      <c r="W98" s="20"/>
      <c r="Y98" s="39"/>
      <c r="AA98" s="111"/>
      <c r="AB98" s="20"/>
      <c r="AD98" s="39"/>
      <c r="AF98" s="111"/>
      <c r="AG98" s="20"/>
      <c r="AI98" s="39"/>
      <c r="AK98" s="111"/>
      <c r="AL98" s="20"/>
      <c r="AN98" s="39"/>
      <c r="AP98" s="111"/>
      <c r="AQ98" s="20"/>
      <c r="AS98" s="39"/>
      <c r="AU98" s="111"/>
      <c r="AV98" s="20"/>
      <c r="AX98" s="39"/>
      <c r="AZ98" s="111"/>
      <c r="BA98" s="20"/>
      <c r="BC98" s="39"/>
      <c r="BE98" s="111"/>
      <c r="BF98" s="20"/>
      <c r="BH98" s="39"/>
      <c r="BJ98" s="111"/>
      <c r="BK98" s="20"/>
      <c r="BM98" s="39"/>
      <c r="BO98" s="111"/>
      <c r="BP98" s="20"/>
      <c r="BR98" s="39"/>
      <c r="BT98" s="111"/>
      <c r="BU98" s="20"/>
      <c r="BW98" s="39"/>
      <c r="BY98" s="111"/>
      <c r="BZ98" s="20"/>
      <c r="CB98" s="39"/>
      <c r="CD98" s="111"/>
      <c r="CE98" s="20"/>
      <c r="CG98" s="39"/>
      <c r="CI98" s="111"/>
      <c r="CJ98" s="20"/>
      <c r="CL98" s="39"/>
      <c r="CN98" s="111"/>
      <c r="CO98" s="20"/>
      <c r="CQ98" s="39"/>
      <c r="CS98" s="111"/>
      <c r="CT98" s="20"/>
      <c r="CV98" s="39"/>
      <c r="CX98" s="111"/>
      <c r="CY98" s="20"/>
      <c r="DA98" s="39"/>
      <c r="DC98" s="111"/>
      <c r="DD98" s="20"/>
      <c r="DF98" s="39"/>
      <c r="DH98" s="111"/>
      <c r="DI98" s="20"/>
      <c r="DK98" s="39"/>
      <c r="DM98" s="111"/>
      <c r="DN98" s="20"/>
      <c r="DP98" s="39"/>
      <c r="DR98" s="111"/>
      <c r="DS98" s="20"/>
      <c r="DU98" s="39"/>
      <c r="DW98" s="111"/>
    </row>
    <row r="99" spans="1:127" ht="13.5" customHeight="1">
      <c r="A99" s="66"/>
      <c r="C99" s="20"/>
      <c r="E99" s="39"/>
      <c r="G99" s="111"/>
      <c r="H99" s="20"/>
      <c r="J99" s="39"/>
      <c r="L99" s="111"/>
      <c r="M99" s="20"/>
      <c r="O99" s="39"/>
      <c r="Q99" s="111"/>
      <c r="R99" s="20"/>
      <c r="T99" s="39"/>
      <c r="V99" s="111"/>
      <c r="W99" s="20"/>
      <c r="Y99" s="39"/>
      <c r="AA99" s="111"/>
      <c r="AB99" s="20"/>
      <c r="AD99" s="39"/>
      <c r="AF99" s="111"/>
      <c r="AG99" s="20"/>
      <c r="AI99" s="39"/>
      <c r="AK99" s="111"/>
      <c r="AL99" s="20"/>
      <c r="AN99" s="39"/>
      <c r="AP99" s="111"/>
      <c r="AQ99" s="20"/>
      <c r="AS99" s="39"/>
      <c r="AU99" s="111"/>
      <c r="AV99" s="20"/>
      <c r="AX99" s="39"/>
      <c r="AZ99" s="111"/>
      <c r="BA99" s="20"/>
      <c r="BC99" s="39"/>
      <c r="BE99" s="111"/>
      <c r="BF99" s="20"/>
      <c r="BH99" s="39"/>
      <c r="BJ99" s="111"/>
      <c r="BK99" s="20"/>
      <c r="BM99" s="39"/>
      <c r="BO99" s="111"/>
      <c r="BP99" s="20"/>
      <c r="BR99" s="39"/>
      <c r="BT99" s="111"/>
      <c r="BU99" s="20"/>
      <c r="BW99" s="39"/>
      <c r="BY99" s="111"/>
      <c r="BZ99" s="20"/>
      <c r="CB99" s="39"/>
      <c r="CD99" s="111"/>
      <c r="CE99" s="20"/>
      <c r="CG99" s="39"/>
      <c r="CI99" s="111"/>
      <c r="CJ99" s="20"/>
      <c r="CL99" s="39"/>
      <c r="CN99" s="111"/>
      <c r="CO99" s="20"/>
      <c r="CQ99" s="39"/>
      <c r="CS99" s="111"/>
      <c r="CT99" s="20"/>
      <c r="CV99" s="39"/>
      <c r="CX99" s="111"/>
      <c r="CY99" s="20"/>
      <c r="DA99" s="39"/>
      <c r="DC99" s="111"/>
      <c r="DD99" s="20"/>
      <c r="DF99" s="39"/>
      <c r="DH99" s="111"/>
      <c r="DI99" s="20"/>
      <c r="DK99" s="39"/>
      <c r="DM99" s="111"/>
      <c r="DN99" s="20"/>
      <c r="DP99" s="39"/>
      <c r="DR99" s="111"/>
      <c r="DS99" s="20"/>
      <c r="DU99" s="39"/>
      <c r="DW99" s="111"/>
    </row>
    <row r="100" spans="1:127" ht="13.5" customHeight="1">
      <c r="A100" s="66"/>
      <c r="C100" s="20"/>
      <c r="E100" s="39"/>
      <c r="G100" s="111"/>
      <c r="H100" s="20"/>
      <c r="J100" s="39"/>
      <c r="L100" s="111"/>
      <c r="M100" s="20"/>
      <c r="O100" s="39"/>
      <c r="Q100" s="111"/>
      <c r="R100" s="20"/>
      <c r="T100" s="39"/>
      <c r="V100" s="111"/>
      <c r="W100" s="20"/>
      <c r="Y100" s="39"/>
      <c r="AA100" s="111"/>
      <c r="AB100" s="20"/>
      <c r="AD100" s="39"/>
      <c r="AF100" s="111"/>
      <c r="AG100" s="20"/>
      <c r="AI100" s="39"/>
      <c r="AK100" s="111"/>
      <c r="AL100" s="20"/>
      <c r="AN100" s="39"/>
      <c r="AP100" s="111"/>
      <c r="AQ100" s="20"/>
      <c r="AS100" s="39"/>
      <c r="AU100" s="111"/>
      <c r="AV100" s="20"/>
      <c r="AX100" s="39"/>
      <c r="AZ100" s="111"/>
      <c r="BA100" s="20"/>
      <c r="BC100" s="39"/>
      <c r="BE100" s="111"/>
      <c r="BF100" s="20"/>
      <c r="BH100" s="39"/>
      <c r="BJ100" s="111"/>
      <c r="BK100" s="20"/>
      <c r="BM100" s="39"/>
      <c r="BO100" s="111"/>
      <c r="BP100" s="20"/>
      <c r="BR100" s="39"/>
      <c r="BT100" s="111"/>
      <c r="BU100" s="20"/>
      <c r="BW100" s="39"/>
      <c r="BY100" s="111"/>
      <c r="BZ100" s="20"/>
      <c r="CB100" s="39"/>
      <c r="CD100" s="111"/>
      <c r="CE100" s="20"/>
      <c r="CG100" s="39"/>
      <c r="CI100" s="111"/>
      <c r="CJ100" s="20"/>
      <c r="CL100" s="39"/>
      <c r="CN100" s="111"/>
      <c r="CO100" s="20"/>
      <c r="CQ100" s="39"/>
      <c r="CS100" s="111"/>
      <c r="CT100" s="20"/>
      <c r="CV100" s="39"/>
      <c r="CX100" s="111"/>
      <c r="CY100" s="20"/>
      <c r="DA100" s="39"/>
      <c r="DC100" s="111"/>
      <c r="DD100" s="20"/>
      <c r="DF100" s="39"/>
      <c r="DH100" s="111"/>
      <c r="DI100" s="20"/>
      <c r="DK100" s="39"/>
      <c r="DM100" s="111"/>
      <c r="DN100" s="20"/>
      <c r="DP100" s="39"/>
      <c r="DR100" s="111"/>
      <c r="DS100" s="20"/>
      <c r="DU100" s="39"/>
      <c r="DW100" s="111"/>
    </row>
  </sheetData>
  <customSheetViews>
    <customSheetView guid="{58E98FBC-18A6-4DF7-8BE5-466B393E75B5}">
      <pane xSplit="2" ySplit="10" topLeftCell="C11" activePane="bottomRight" state="frozen"/>
      <selection pane="bottomRight" sqref="A1:G1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info_parties!$A$1:$A$76</xm:f>
          </x14:formula1>
          <xm:sqref>A11:A200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BED2BE"/>
  </sheetPr>
  <dimension ref="A1:KF187"/>
  <sheetViews>
    <sheetView tabSelected="1" zoomScaleNormal="100" workbookViewId="0">
      <pane xSplit="4" ySplit="10" topLeftCell="E11" activePane="bottomRight" state="frozen"/>
      <selection activeCell="I6" sqref="I6"/>
      <selection pane="topRight" activeCell="I6" sqref="I6"/>
      <selection pane="bottomLeft" activeCell="I6" sqref="I6"/>
      <selection pane="bottomRight" activeCell="H22" sqref="H22"/>
    </sheetView>
  </sheetViews>
  <sheetFormatPr defaultColWidth="9.08984375" defaultRowHeight="13.5" customHeight="1"/>
  <cols>
    <col min="1" max="1" width="2.81640625" style="2" customWidth="1"/>
    <col min="2" max="2" width="54" style="2" bestFit="1" customWidth="1"/>
    <col min="3" max="3" width="3.81640625" style="2" customWidth="1"/>
    <col min="4" max="4" width="2.81640625" style="2" customWidth="1"/>
    <col min="5" max="16" width="9.08984375" style="2"/>
    <col min="17" max="17" width="9.08984375" style="69"/>
    <col min="18" max="26" width="9.08984375" style="2"/>
    <col min="27" max="27" width="7.08984375" style="2" customWidth="1"/>
    <col min="28" max="28" width="9.08984375" style="2" customWidth="1"/>
    <col min="29" max="16384" width="9.08984375" style="2"/>
  </cols>
  <sheetData>
    <row r="1" spans="1:292" ht="13.5" customHeight="1">
      <c r="A1" s="19" t="s">
        <v>10</v>
      </c>
      <c r="B1" s="21"/>
      <c r="C1" s="81"/>
      <c r="D1" s="82"/>
      <c r="E1" s="83" t="s">
        <v>362</v>
      </c>
      <c r="F1" s="82"/>
      <c r="G1" s="82"/>
      <c r="H1" s="82"/>
      <c r="I1" s="82"/>
      <c r="J1" s="82"/>
      <c r="K1" s="82"/>
      <c r="L1" s="82"/>
      <c r="M1" s="82"/>
      <c r="N1" s="82"/>
      <c r="O1" s="82"/>
      <c r="P1" s="82"/>
      <c r="Q1" s="83" t="s">
        <v>718</v>
      </c>
      <c r="R1" s="82"/>
      <c r="S1" s="82"/>
      <c r="T1" s="82"/>
      <c r="U1" s="82"/>
      <c r="V1" s="82"/>
      <c r="W1" s="82"/>
      <c r="X1" s="82"/>
      <c r="Y1" s="82"/>
      <c r="Z1" s="82"/>
      <c r="AA1" s="82"/>
      <c r="AB1" s="82"/>
      <c r="AC1" s="83" t="s">
        <v>797</v>
      </c>
      <c r="AD1" s="82"/>
      <c r="AE1" s="82"/>
      <c r="AF1" s="82"/>
      <c r="AG1" s="82"/>
      <c r="AH1" s="82"/>
      <c r="AI1" s="82"/>
      <c r="AJ1" s="82"/>
      <c r="AK1" s="82"/>
      <c r="AL1" s="82"/>
      <c r="AM1" s="82"/>
      <c r="AN1" s="82"/>
      <c r="AO1" s="83" t="s">
        <v>922</v>
      </c>
      <c r="AP1" s="82"/>
      <c r="AQ1" s="82"/>
      <c r="AR1" s="82"/>
      <c r="AS1" s="82"/>
      <c r="AT1" s="82"/>
      <c r="AU1" s="82"/>
      <c r="AV1" s="82"/>
      <c r="AW1" s="82"/>
      <c r="AX1" s="82"/>
      <c r="AY1" s="82"/>
      <c r="AZ1" s="82"/>
      <c r="BA1" s="83"/>
      <c r="BB1" s="82"/>
      <c r="BC1" s="82"/>
      <c r="BD1" s="82"/>
      <c r="BE1" s="82"/>
      <c r="BF1" s="82"/>
      <c r="BG1" s="82"/>
      <c r="BH1" s="82"/>
      <c r="BI1" s="82"/>
      <c r="BJ1" s="82"/>
      <c r="BK1" s="82"/>
      <c r="BL1" s="82"/>
      <c r="BM1" s="83"/>
      <c r="BN1" s="82"/>
      <c r="BO1" s="82"/>
      <c r="BP1" s="82"/>
      <c r="BQ1" s="82"/>
      <c r="BR1" s="82"/>
      <c r="BS1" s="82"/>
      <c r="BT1" s="82"/>
      <c r="BU1" s="82"/>
      <c r="BV1" s="82"/>
      <c r="BW1" s="82"/>
      <c r="BX1" s="82"/>
      <c r="BY1" s="83"/>
      <c r="BZ1" s="82"/>
      <c r="CA1" s="82"/>
      <c r="CB1" s="82"/>
      <c r="CC1" s="82"/>
      <c r="CD1" s="82"/>
      <c r="CE1" s="82"/>
      <c r="CF1" s="82"/>
      <c r="CG1" s="82"/>
      <c r="CH1" s="82"/>
      <c r="CI1" s="82"/>
      <c r="CJ1" s="82"/>
      <c r="CK1" s="83"/>
      <c r="CL1" s="82"/>
      <c r="CM1" s="82"/>
      <c r="CN1" s="82"/>
      <c r="CO1" s="82"/>
      <c r="CP1" s="82"/>
      <c r="CQ1" s="82"/>
      <c r="CR1" s="82"/>
      <c r="CS1" s="82"/>
      <c r="CT1" s="82"/>
      <c r="CU1" s="82"/>
      <c r="CV1" s="82"/>
      <c r="CW1" s="83"/>
      <c r="CX1" s="82"/>
      <c r="CY1" s="82"/>
      <c r="CZ1" s="82"/>
      <c r="DA1" s="82"/>
      <c r="DB1" s="82"/>
      <c r="DC1" s="82"/>
      <c r="DD1" s="82"/>
      <c r="DE1" s="82"/>
      <c r="DF1" s="82"/>
      <c r="DG1" s="82"/>
      <c r="DH1" s="82"/>
      <c r="DI1" s="83"/>
      <c r="DJ1" s="82"/>
      <c r="DK1" s="82"/>
      <c r="DL1" s="82"/>
      <c r="DM1" s="82"/>
      <c r="DN1" s="82"/>
      <c r="DO1" s="82"/>
      <c r="DP1" s="82"/>
      <c r="DQ1" s="82"/>
      <c r="DR1" s="82"/>
      <c r="DS1" s="82"/>
      <c r="DT1" s="82"/>
      <c r="DU1" s="83"/>
      <c r="DV1" s="82"/>
      <c r="DW1" s="82"/>
      <c r="DX1" s="82"/>
      <c r="DY1" s="82"/>
      <c r="DZ1" s="82"/>
      <c r="EA1" s="82"/>
      <c r="EB1" s="82"/>
      <c r="EC1" s="82"/>
      <c r="ED1" s="82"/>
      <c r="EE1" s="82"/>
      <c r="EF1" s="82"/>
      <c r="EG1" s="83"/>
      <c r="EH1" s="82"/>
      <c r="EI1" s="82"/>
      <c r="EJ1" s="82"/>
      <c r="EK1" s="82"/>
      <c r="EL1" s="82"/>
      <c r="EM1" s="82"/>
      <c r="EN1" s="82"/>
      <c r="EO1" s="82"/>
      <c r="EP1" s="82"/>
      <c r="EQ1" s="82"/>
      <c r="ER1" s="82"/>
      <c r="ES1" s="83"/>
      <c r="ET1" s="82"/>
      <c r="EU1" s="82"/>
      <c r="EV1" s="82"/>
      <c r="EW1" s="82"/>
      <c r="EX1" s="82"/>
      <c r="EY1" s="82"/>
      <c r="EZ1" s="82"/>
      <c r="FA1" s="82"/>
      <c r="FB1" s="82"/>
      <c r="FC1" s="82"/>
      <c r="FD1" s="82"/>
      <c r="FE1" s="83"/>
      <c r="FF1" s="82"/>
      <c r="FG1" s="82"/>
      <c r="FH1" s="82"/>
      <c r="FI1" s="82"/>
      <c r="FJ1" s="82"/>
      <c r="FK1" s="82"/>
      <c r="FL1" s="82"/>
      <c r="FM1" s="82"/>
      <c r="FN1" s="82"/>
      <c r="FO1" s="82"/>
      <c r="FP1" s="82"/>
      <c r="FQ1" s="83"/>
      <c r="FR1" s="82"/>
      <c r="FS1" s="82"/>
      <c r="FT1" s="82"/>
      <c r="FU1" s="82"/>
      <c r="FV1" s="82"/>
      <c r="FW1" s="82"/>
      <c r="FX1" s="82"/>
      <c r="FY1" s="82"/>
      <c r="FZ1" s="82"/>
      <c r="GA1" s="82"/>
      <c r="GB1" s="82"/>
      <c r="GC1" s="83"/>
      <c r="GD1" s="82"/>
      <c r="GE1" s="82"/>
      <c r="GF1" s="82"/>
      <c r="GG1" s="82"/>
      <c r="GH1" s="82"/>
      <c r="GI1" s="82"/>
      <c r="GJ1" s="82"/>
      <c r="GK1" s="82"/>
      <c r="GL1" s="82"/>
      <c r="GM1" s="82"/>
      <c r="GN1" s="82"/>
      <c r="GO1" s="83"/>
      <c r="GP1" s="82"/>
      <c r="GQ1" s="82"/>
      <c r="GR1" s="82"/>
      <c r="GS1" s="82"/>
      <c r="GT1" s="82"/>
      <c r="GU1" s="82"/>
      <c r="GV1" s="82"/>
      <c r="GW1" s="82"/>
      <c r="GX1" s="82"/>
      <c r="GY1" s="82"/>
      <c r="GZ1" s="82"/>
      <c r="HA1" s="83"/>
      <c r="HB1" s="82"/>
      <c r="HC1" s="82"/>
      <c r="HD1" s="82"/>
      <c r="HE1" s="82"/>
      <c r="HF1" s="82"/>
      <c r="HG1" s="82"/>
      <c r="HH1" s="82"/>
      <c r="HI1" s="82"/>
      <c r="HJ1" s="82"/>
      <c r="HK1" s="82"/>
      <c r="HL1" s="82"/>
      <c r="HM1" s="83"/>
      <c r="HN1" s="82"/>
      <c r="HO1" s="82"/>
      <c r="HP1" s="82"/>
      <c r="HQ1" s="82"/>
      <c r="HR1" s="82"/>
      <c r="HS1" s="82"/>
      <c r="HT1" s="82"/>
      <c r="HU1" s="82"/>
      <c r="HV1" s="82"/>
      <c r="HW1" s="82"/>
      <c r="HX1" s="82"/>
      <c r="HY1" s="83"/>
      <c r="HZ1" s="82"/>
      <c r="IA1" s="82"/>
      <c r="IB1" s="82"/>
      <c r="IC1" s="82"/>
      <c r="ID1" s="82"/>
      <c r="IE1" s="82"/>
      <c r="IF1" s="82"/>
      <c r="IG1" s="82"/>
      <c r="IH1" s="82"/>
      <c r="II1" s="82"/>
      <c r="IJ1" s="82"/>
      <c r="IK1" s="83"/>
      <c r="IL1" s="82"/>
      <c r="IM1" s="82"/>
      <c r="IN1" s="82"/>
      <c r="IO1" s="82"/>
      <c r="IP1" s="82"/>
      <c r="IQ1" s="82"/>
      <c r="IR1" s="82"/>
      <c r="IS1" s="82"/>
      <c r="IT1" s="82"/>
      <c r="IU1" s="82"/>
      <c r="IV1" s="82"/>
      <c r="IW1" s="83"/>
      <c r="IX1" s="82"/>
      <c r="IY1" s="82"/>
      <c r="IZ1" s="82"/>
      <c r="JA1" s="82"/>
      <c r="JB1" s="82"/>
      <c r="JC1" s="82"/>
      <c r="JD1" s="82"/>
      <c r="JE1" s="82"/>
      <c r="JF1" s="82"/>
      <c r="JG1" s="82"/>
      <c r="JH1" s="82"/>
      <c r="JI1" s="83"/>
      <c r="JJ1" s="82"/>
      <c r="JK1" s="82"/>
      <c r="JL1" s="82"/>
      <c r="JM1" s="82"/>
      <c r="JN1" s="82"/>
      <c r="JO1" s="82"/>
      <c r="JP1" s="82"/>
      <c r="JQ1" s="82"/>
      <c r="JR1" s="82"/>
      <c r="JS1" s="82"/>
      <c r="JT1" s="82"/>
      <c r="JU1" s="83"/>
      <c r="JV1" s="82"/>
      <c r="JW1" s="82"/>
      <c r="JX1" s="82"/>
      <c r="JY1" s="82"/>
      <c r="JZ1" s="82"/>
      <c r="KA1" s="82"/>
      <c r="KB1" s="82"/>
      <c r="KC1" s="82"/>
      <c r="KD1" s="82"/>
      <c r="KE1" s="82"/>
      <c r="KF1" s="82"/>
    </row>
    <row r="2" spans="1:292" ht="13.5" customHeight="1">
      <c r="A2" s="84" t="s">
        <v>4</v>
      </c>
      <c r="B2" s="21"/>
      <c r="C2" s="85"/>
      <c r="D2" s="86"/>
      <c r="E2" s="87">
        <v>40017</v>
      </c>
      <c r="F2" s="86"/>
      <c r="G2" s="86"/>
      <c r="H2" s="86"/>
      <c r="I2" s="86"/>
      <c r="J2" s="86"/>
      <c r="K2" s="86"/>
      <c r="L2" s="86"/>
      <c r="M2" s="86"/>
      <c r="N2" s="86"/>
      <c r="O2" s="86"/>
      <c r="P2" s="86"/>
      <c r="Q2" s="87">
        <v>41612</v>
      </c>
      <c r="R2" s="86"/>
      <c r="S2" s="86"/>
      <c r="T2" s="86"/>
      <c r="U2" s="86"/>
      <c r="V2" s="86"/>
      <c r="W2" s="86"/>
      <c r="X2" s="86"/>
      <c r="Y2" s="86"/>
      <c r="Z2" s="86"/>
      <c r="AA2" s="86"/>
      <c r="AB2" s="86"/>
      <c r="AC2" s="87">
        <v>43439</v>
      </c>
      <c r="AD2" s="86"/>
      <c r="AE2" s="86"/>
      <c r="AF2" s="86"/>
      <c r="AG2" s="86"/>
      <c r="AH2" s="86"/>
      <c r="AI2" s="86"/>
      <c r="AJ2" s="86"/>
      <c r="AK2" s="86"/>
      <c r="AL2" s="86"/>
      <c r="AM2" s="86"/>
      <c r="AN2" s="86"/>
      <c r="AO2" s="87">
        <v>45247</v>
      </c>
      <c r="AP2" s="86"/>
      <c r="AQ2" s="86"/>
      <c r="AR2" s="86"/>
      <c r="AS2" s="86"/>
      <c r="AT2" s="86"/>
      <c r="AU2" s="86"/>
      <c r="AV2" s="86"/>
      <c r="AW2" s="86"/>
      <c r="AX2" s="86"/>
      <c r="AY2" s="86"/>
      <c r="AZ2" s="86"/>
      <c r="BA2" s="87"/>
      <c r="BB2" s="86"/>
      <c r="BC2" s="86"/>
      <c r="BD2" s="86"/>
      <c r="BE2" s="86"/>
      <c r="BF2" s="86"/>
      <c r="BG2" s="86"/>
      <c r="BH2" s="86"/>
      <c r="BI2" s="86"/>
      <c r="BJ2" s="86"/>
      <c r="BK2" s="86"/>
      <c r="BL2" s="86"/>
      <c r="BM2" s="87"/>
      <c r="BN2" s="86"/>
      <c r="BO2" s="86"/>
      <c r="BP2" s="86"/>
      <c r="BQ2" s="86"/>
      <c r="BR2" s="86"/>
      <c r="BS2" s="86"/>
      <c r="BT2" s="86"/>
      <c r="BU2" s="86"/>
      <c r="BV2" s="86"/>
      <c r="BW2" s="86"/>
      <c r="BX2" s="86"/>
      <c r="BY2" s="87"/>
      <c r="BZ2" s="86"/>
      <c r="CA2" s="86"/>
      <c r="CB2" s="86"/>
      <c r="CC2" s="86"/>
      <c r="CD2" s="86"/>
      <c r="CE2" s="86"/>
      <c r="CF2" s="86"/>
      <c r="CG2" s="86"/>
      <c r="CH2" s="86"/>
      <c r="CI2" s="86"/>
      <c r="CJ2" s="86"/>
      <c r="CK2" s="87"/>
      <c r="CL2" s="86"/>
      <c r="CM2" s="86"/>
      <c r="CN2" s="86"/>
      <c r="CO2" s="86"/>
      <c r="CP2" s="86"/>
      <c r="CQ2" s="86"/>
      <c r="CR2" s="86"/>
      <c r="CS2" s="86"/>
      <c r="CT2" s="86"/>
      <c r="CU2" s="86"/>
      <c r="CV2" s="86"/>
      <c r="CW2" s="87"/>
      <c r="CX2" s="86"/>
      <c r="CY2" s="86"/>
      <c r="CZ2" s="86"/>
      <c r="DA2" s="86"/>
      <c r="DB2" s="86"/>
      <c r="DC2" s="86"/>
      <c r="DD2" s="86"/>
      <c r="DE2" s="86"/>
      <c r="DF2" s="86"/>
      <c r="DG2" s="86"/>
      <c r="DH2" s="86"/>
      <c r="DI2" s="87"/>
      <c r="DJ2" s="86"/>
      <c r="DK2" s="86"/>
      <c r="DL2" s="86"/>
      <c r="DM2" s="86"/>
      <c r="DN2" s="86"/>
      <c r="DO2" s="86"/>
      <c r="DP2" s="86"/>
      <c r="DQ2" s="86"/>
      <c r="DR2" s="86"/>
      <c r="DS2" s="86"/>
      <c r="DT2" s="86"/>
      <c r="DU2" s="87"/>
      <c r="DV2" s="86"/>
      <c r="DW2" s="86"/>
      <c r="DX2" s="86"/>
      <c r="DY2" s="86"/>
      <c r="DZ2" s="86"/>
      <c r="EA2" s="86"/>
      <c r="EB2" s="86"/>
      <c r="EC2" s="86"/>
      <c r="ED2" s="86"/>
      <c r="EE2" s="86"/>
      <c r="EF2" s="86"/>
      <c r="EG2" s="87"/>
      <c r="EH2" s="86"/>
      <c r="EI2" s="86"/>
      <c r="EJ2" s="86"/>
      <c r="EK2" s="86"/>
      <c r="EL2" s="86"/>
      <c r="EM2" s="86"/>
      <c r="EN2" s="86"/>
      <c r="EO2" s="86"/>
      <c r="EP2" s="86"/>
      <c r="EQ2" s="86"/>
      <c r="ER2" s="86"/>
      <c r="ES2" s="87"/>
      <c r="ET2" s="86"/>
      <c r="EU2" s="86"/>
      <c r="EV2" s="86"/>
      <c r="EW2" s="86"/>
      <c r="EX2" s="86"/>
      <c r="EY2" s="86"/>
      <c r="EZ2" s="86"/>
      <c r="FA2" s="86"/>
      <c r="FB2" s="86"/>
      <c r="FC2" s="86"/>
      <c r="FD2" s="86"/>
      <c r="FE2" s="87"/>
      <c r="FF2" s="86"/>
      <c r="FG2" s="86"/>
      <c r="FH2" s="86"/>
      <c r="FI2" s="86"/>
      <c r="FJ2" s="86"/>
      <c r="FK2" s="86"/>
      <c r="FL2" s="86"/>
      <c r="FM2" s="86"/>
      <c r="FN2" s="86"/>
      <c r="FO2" s="86"/>
      <c r="FP2" s="86"/>
      <c r="FR2" s="86"/>
      <c r="FS2" s="86"/>
      <c r="FT2" s="86"/>
      <c r="FU2" s="86"/>
      <c r="FV2" s="86"/>
      <c r="FW2" s="86"/>
      <c r="FX2" s="86"/>
      <c r="FY2" s="86"/>
      <c r="FZ2" s="86"/>
      <c r="GA2" s="86"/>
      <c r="GB2" s="86"/>
      <c r="GC2" s="87"/>
      <c r="GD2" s="86"/>
      <c r="GE2" s="86"/>
      <c r="GF2" s="86"/>
      <c r="GG2" s="86"/>
      <c r="GH2" s="86"/>
      <c r="GI2" s="86"/>
      <c r="GJ2" s="86"/>
      <c r="GK2" s="86"/>
      <c r="GL2" s="86"/>
      <c r="GM2" s="86"/>
      <c r="GN2" s="86"/>
      <c r="GO2" s="87"/>
      <c r="GP2" s="86"/>
      <c r="GQ2" s="86"/>
      <c r="GR2" s="86"/>
      <c r="GS2" s="86"/>
      <c r="GT2" s="86"/>
      <c r="GU2" s="86"/>
      <c r="GV2" s="86"/>
      <c r="GW2" s="86"/>
      <c r="GX2" s="86"/>
      <c r="GY2" s="86"/>
      <c r="GZ2" s="86"/>
      <c r="HA2" s="87"/>
      <c r="HB2" s="86"/>
      <c r="HC2" s="86"/>
      <c r="HD2" s="86"/>
      <c r="HE2" s="86"/>
      <c r="HF2" s="86"/>
      <c r="HG2" s="86"/>
      <c r="HH2" s="86"/>
      <c r="HI2" s="86"/>
      <c r="HJ2" s="86"/>
      <c r="HK2" s="86"/>
      <c r="HL2" s="86"/>
      <c r="HM2" s="87"/>
      <c r="HN2" s="86"/>
      <c r="HO2" s="86"/>
      <c r="HP2" s="86"/>
      <c r="HQ2" s="86"/>
      <c r="HR2" s="86"/>
      <c r="HS2" s="86"/>
      <c r="HT2" s="86"/>
      <c r="HU2" s="86"/>
      <c r="HV2" s="86"/>
      <c r="HW2" s="86"/>
      <c r="HX2" s="86"/>
      <c r="HY2" s="87"/>
      <c r="HZ2" s="86"/>
      <c r="IA2" s="86"/>
      <c r="IB2" s="86"/>
      <c r="IC2" s="86"/>
      <c r="ID2" s="86"/>
      <c r="IE2" s="86"/>
      <c r="IF2" s="86"/>
      <c r="IG2" s="86"/>
      <c r="IH2" s="86"/>
      <c r="II2" s="86"/>
      <c r="IJ2" s="86"/>
      <c r="IK2" s="87"/>
      <c r="IL2" s="86"/>
      <c r="IM2" s="86"/>
      <c r="IN2" s="86"/>
      <c r="IO2" s="86"/>
      <c r="IP2" s="86"/>
      <c r="IQ2" s="86"/>
      <c r="IR2" s="86"/>
      <c r="IS2" s="86"/>
      <c r="IT2" s="86"/>
      <c r="IU2" s="86"/>
      <c r="IV2" s="86"/>
      <c r="IW2" s="87"/>
      <c r="IX2" s="86"/>
      <c r="IY2" s="86"/>
      <c r="IZ2" s="86"/>
      <c r="JA2" s="86"/>
      <c r="JB2" s="86"/>
      <c r="JC2" s="86"/>
      <c r="JD2" s="86"/>
      <c r="JE2" s="86"/>
      <c r="JF2" s="86"/>
      <c r="JG2" s="86"/>
      <c r="JH2" s="86"/>
      <c r="JI2" s="87"/>
      <c r="JJ2" s="86"/>
      <c r="JK2" s="86"/>
      <c r="JL2" s="86"/>
      <c r="JM2" s="86"/>
      <c r="JN2" s="86"/>
      <c r="JO2" s="86"/>
      <c r="JP2" s="86"/>
      <c r="JQ2" s="86"/>
      <c r="JR2" s="86"/>
      <c r="JS2" s="86"/>
      <c r="JT2" s="86"/>
      <c r="JU2" s="87"/>
      <c r="JV2" s="86"/>
      <c r="JW2" s="86"/>
      <c r="JX2" s="86"/>
      <c r="JY2" s="86"/>
      <c r="JZ2" s="86"/>
      <c r="KA2" s="86"/>
      <c r="KB2" s="86"/>
      <c r="KC2" s="86"/>
      <c r="KD2" s="86"/>
      <c r="KE2" s="86"/>
      <c r="KF2" s="86"/>
    </row>
    <row r="3" spans="1:292" ht="13.5" customHeight="1">
      <c r="A3" s="84" t="s">
        <v>5</v>
      </c>
      <c r="B3" s="21"/>
      <c r="C3" s="88"/>
      <c r="D3" s="86"/>
      <c r="E3" s="87">
        <v>41612</v>
      </c>
      <c r="F3" s="86"/>
      <c r="G3" s="86"/>
      <c r="H3" s="86"/>
      <c r="I3" s="86"/>
      <c r="J3" s="86"/>
      <c r="K3" s="86"/>
      <c r="L3" s="86"/>
      <c r="M3" s="86"/>
      <c r="N3" s="86"/>
      <c r="O3" s="86"/>
      <c r="P3" s="86"/>
      <c r="Q3" s="87">
        <v>43439</v>
      </c>
      <c r="R3" s="86"/>
      <c r="S3" s="86"/>
      <c r="T3" s="86"/>
      <c r="U3" s="86"/>
      <c r="V3" s="86"/>
      <c r="W3" s="86"/>
      <c r="X3" s="86"/>
      <c r="Y3" s="86"/>
      <c r="Z3" s="86"/>
      <c r="AA3" s="86"/>
      <c r="AB3" s="86"/>
      <c r="AC3" s="87">
        <v>45247</v>
      </c>
      <c r="AD3" s="86"/>
      <c r="AE3" s="86"/>
      <c r="AF3" s="86"/>
      <c r="AG3" s="86"/>
      <c r="AH3" s="86"/>
      <c r="AI3" s="86"/>
      <c r="AJ3" s="86"/>
      <c r="AK3" s="86"/>
      <c r="AL3" s="86"/>
      <c r="AM3" s="86"/>
      <c r="AN3" s="86"/>
      <c r="AO3" s="87">
        <v>45291</v>
      </c>
      <c r="AP3" s="86"/>
      <c r="AQ3" s="86"/>
      <c r="AR3" s="86"/>
      <c r="AS3" s="86"/>
      <c r="AT3" s="86"/>
      <c r="AU3" s="86"/>
      <c r="AV3" s="86"/>
      <c r="AW3" s="86"/>
      <c r="AX3" s="86"/>
      <c r="AY3" s="86"/>
      <c r="AZ3" s="86"/>
      <c r="BA3" s="87"/>
      <c r="BB3" s="86"/>
      <c r="BC3" s="86"/>
      <c r="BD3" s="86"/>
      <c r="BE3" s="86"/>
      <c r="BF3" s="86"/>
      <c r="BG3" s="86"/>
      <c r="BH3" s="86"/>
      <c r="BI3" s="86"/>
      <c r="BJ3" s="86"/>
      <c r="BK3" s="86"/>
      <c r="BL3" s="86"/>
      <c r="BM3" s="87"/>
      <c r="BN3" s="86"/>
      <c r="BO3" s="86"/>
      <c r="BP3" s="86"/>
      <c r="BQ3" s="86"/>
      <c r="BR3" s="86"/>
      <c r="BS3" s="86"/>
      <c r="BT3" s="86"/>
      <c r="BU3" s="86"/>
      <c r="BV3" s="86"/>
      <c r="BW3" s="86"/>
      <c r="BX3" s="86"/>
      <c r="BY3" s="87"/>
      <c r="BZ3" s="86"/>
      <c r="CA3" s="86"/>
      <c r="CB3" s="86"/>
      <c r="CC3" s="86"/>
      <c r="CD3" s="86"/>
      <c r="CE3" s="86"/>
      <c r="CF3" s="86"/>
      <c r="CG3" s="86"/>
      <c r="CH3" s="86"/>
      <c r="CI3" s="86"/>
      <c r="CJ3" s="86"/>
      <c r="CK3" s="87"/>
      <c r="CL3" s="86"/>
      <c r="CM3" s="86"/>
      <c r="CN3" s="86"/>
      <c r="CO3" s="86"/>
      <c r="CP3" s="86"/>
      <c r="CQ3" s="86"/>
      <c r="CR3" s="86"/>
      <c r="CS3" s="86"/>
      <c r="CT3" s="86"/>
      <c r="CU3" s="86"/>
      <c r="CV3" s="86"/>
      <c r="CW3" s="87"/>
      <c r="CX3" s="86"/>
      <c r="CY3" s="86"/>
      <c r="CZ3" s="86"/>
      <c r="DA3" s="86"/>
      <c r="DB3" s="86"/>
      <c r="DC3" s="86"/>
      <c r="DD3" s="86"/>
      <c r="DE3" s="86"/>
      <c r="DF3" s="86"/>
      <c r="DG3" s="86"/>
      <c r="DH3" s="86"/>
      <c r="DI3" s="87"/>
      <c r="DJ3" s="86"/>
      <c r="DK3" s="86"/>
      <c r="DL3" s="86"/>
      <c r="DM3" s="86"/>
      <c r="DN3" s="86"/>
      <c r="DO3" s="86"/>
      <c r="DP3" s="86"/>
      <c r="DQ3" s="86"/>
      <c r="DR3" s="86"/>
      <c r="DS3" s="86"/>
      <c r="DT3" s="86"/>
      <c r="DU3" s="87"/>
      <c r="DV3" s="86"/>
      <c r="DW3" s="86"/>
      <c r="DX3" s="86"/>
      <c r="DY3" s="86"/>
      <c r="DZ3" s="86"/>
      <c r="EA3" s="86"/>
      <c r="EB3" s="86"/>
      <c r="EC3" s="86"/>
      <c r="ED3" s="86"/>
      <c r="EE3" s="86"/>
      <c r="EF3" s="86"/>
      <c r="EG3" s="87"/>
      <c r="EH3" s="86"/>
      <c r="EI3" s="86"/>
      <c r="EJ3" s="86"/>
      <c r="EK3" s="86"/>
      <c r="EL3" s="86"/>
      <c r="EM3" s="86"/>
      <c r="EN3" s="86"/>
      <c r="EO3" s="86"/>
      <c r="EP3" s="86"/>
      <c r="EQ3" s="86"/>
      <c r="ER3" s="86"/>
      <c r="ES3" s="87"/>
      <c r="ET3" s="86"/>
      <c r="EU3" s="86"/>
      <c r="EV3" s="86"/>
      <c r="EW3" s="86"/>
      <c r="EX3" s="86"/>
      <c r="EY3" s="86"/>
      <c r="EZ3" s="86"/>
      <c r="FA3" s="86"/>
      <c r="FB3" s="86"/>
      <c r="FC3" s="86"/>
      <c r="FD3" s="86"/>
      <c r="FE3" s="87"/>
      <c r="FF3" s="86"/>
      <c r="FG3" s="86"/>
      <c r="FH3" s="86"/>
      <c r="FI3" s="86"/>
      <c r="FJ3" s="86"/>
      <c r="FK3" s="86"/>
      <c r="FL3" s="86"/>
      <c r="FM3" s="86"/>
      <c r="FN3" s="86"/>
      <c r="FO3" s="86"/>
      <c r="FP3" s="86"/>
      <c r="FQ3" s="87"/>
      <c r="FR3" s="86"/>
      <c r="FS3" s="86"/>
      <c r="FT3" s="86"/>
      <c r="FU3" s="86"/>
      <c r="FV3" s="86"/>
      <c r="FW3" s="86"/>
      <c r="FX3" s="86"/>
      <c r="FY3" s="86"/>
      <c r="FZ3" s="86"/>
      <c r="GA3" s="86"/>
      <c r="GB3" s="86"/>
      <c r="GC3" s="87"/>
      <c r="GD3" s="86"/>
      <c r="GE3" s="86"/>
      <c r="GF3" s="86"/>
      <c r="GG3" s="86"/>
      <c r="GH3" s="86"/>
      <c r="GI3" s="86"/>
      <c r="GJ3" s="86"/>
      <c r="GK3" s="86"/>
      <c r="GL3" s="86"/>
      <c r="GM3" s="86"/>
      <c r="GN3" s="86"/>
      <c r="GO3" s="87"/>
      <c r="GP3" s="86"/>
      <c r="GQ3" s="86"/>
      <c r="GR3" s="86"/>
      <c r="GS3" s="86"/>
      <c r="GT3" s="86"/>
      <c r="GU3" s="86"/>
      <c r="GV3" s="86"/>
      <c r="GW3" s="86"/>
      <c r="GX3" s="86"/>
      <c r="GY3" s="86"/>
      <c r="GZ3" s="86"/>
      <c r="HA3" s="87"/>
      <c r="HB3" s="86"/>
      <c r="HC3" s="86"/>
      <c r="HD3" s="86"/>
      <c r="HE3" s="86"/>
      <c r="HF3" s="86"/>
      <c r="HG3" s="86"/>
      <c r="HH3" s="86"/>
      <c r="HI3" s="86"/>
      <c r="HJ3" s="86"/>
      <c r="HK3" s="86"/>
      <c r="HL3" s="86"/>
      <c r="HM3" s="87"/>
      <c r="HN3" s="86"/>
      <c r="HO3" s="86"/>
      <c r="HP3" s="86"/>
      <c r="HQ3" s="86"/>
      <c r="HR3" s="86"/>
      <c r="HS3" s="86"/>
      <c r="HT3" s="86"/>
      <c r="HU3" s="86"/>
      <c r="HV3" s="86"/>
      <c r="HW3" s="86"/>
      <c r="HX3" s="86"/>
      <c r="HY3" s="87"/>
      <c r="HZ3" s="86"/>
      <c r="IA3" s="86"/>
      <c r="IB3" s="86"/>
      <c r="IC3" s="86"/>
      <c r="ID3" s="86"/>
      <c r="IE3" s="86"/>
      <c r="IF3" s="86"/>
      <c r="IG3" s="86"/>
      <c r="IH3" s="86"/>
      <c r="II3" s="86"/>
      <c r="IJ3" s="86"/>
      <c r="IK3" s="87"/>
      <c r="IL3" s="86"/>
      <c r="IM3" s="86"/>
      <c r="IN3" s="86"/>
      <c r="IO3" s="86"/>
      <c r="IP3" s="86"/>
      <c r="IQ3" s="86"/>
      <c r="IR3" s="86"/>
      <c r="IS3" s="86"/>
      <c r="IT3" s="86"/>
      <c r="IU3" s="86"/>
      <c r="IV3" s="86"/>
      <c r="IW3" s="87"/>
      <c r="IX3" s="86"/>
      <c r="IY3" s="86"/>
      <c r="IZ3" s="86"/>
      <c r="JA3" s="86"/>
      <c r="JB3" s="86"/>
      <c r="JC3" s="86"/>
      <c r="JD3" s="86"/>
      <c r="JE3" s="86"/>
      <c r="JF3" s="86"/>
      <c r="JG3" s="86"/>
      <c r="JH3" s="86"/>
      <c r="JI3" s="87"/>
      <c r="JJ3" s="86"/>
      <c r="JK3" s="86"/>
      <c r="JL3" s="86"/>
      <c r="JM3" s="86"/>
      <c r="JN3" s="86"/>
      <c r="JO3" s="86"/>
      <c r="JP3" s="86"/>
      <c r="JQ3" s="86"/>
      <c r="JR3" s="86"/>
      <c r="JS3" s="86"/>
      <c r="JT3" s="86"/>
      <c r="JU3" s="87"/>
      <c r="JV3" s="86"/>
      <c r="JW3" s="86"/>
      <c r="JX3" s="86"/>
      <c r="JY3" s="86"/>
      <c r="JZ3" s="86"/>
      <c r="KA3" s="86"/>
      <c r="KB3" s="86"/>
      <c r="KC3" s="86"/>
      <c r="KD3" s="86"/>
      <c r="KE3" s="86"/>
      <c r="KF3" s="86"/>
    </row>
    <row r="4" spans="1:292" ht="6" customHeight="1">
      <c r="A4" s="19"/>
      <c r="B4" s="21"/>
      <c r="C4" s="21"/>
      <c r="D4" s="21"/>
      <c r="E4" s="65"/>
      <c r="F4" s="21"/>
      <c r="G4" s="21"/>
      <c r="H4" s="21"/>
      <c r="I4" s="21"/>
      <c r="J4" s="21"/>
      <c r="K4" s="21"/>
      <c r="L4" s="21"/>
      <c r="M4" s="21"/>
      <c r="N4" s="21"/>
      <c r="O4" s="21"/>
      <c r="P4" s="21"/>
      <c r="Q4" s="65"/>
      <c r="R4" s="21"/>
      <c r="S4" s="21"/>
      <c r="T4" s="21"/>
      <c r="U4" s="21"/>
      <c r="V4" s="21"/>
      <c r="W4" s="21"/>
      <c r="X4" s="21"/>
      <c r="Y4" s="21"/>
      <c r="Z4" s="21"/>
      <c r="AA4" s="21"/>
      <c r="AB4" s="21"/>
      <c r="AC4" s="65"/>
      <c r="AD4" s="21"/>
      <c r="AE4" s="21"/>
      <c r="AF4" s="21"/>
      <c r="AG4" s="21"/>
      <c r="AH4" s="21"/>
      <c r="AI4" s="21"/>
      <c r="AJ4" s="21"/>
      <c r="AK4" s="21"/>
      <c r="AL4" s="21"/>
      <c r="AM4" s="21"/>
      <c r="AN4" s="21"/>
      <c r="AO4" s="65"/>
      <c r="AP4" s="21"/>
      <c r="AQ4" s="21"/>
      <c r="AR4" s="21"/>
      <c r="AS4" s="21"/>
      <c r="AT4" s="21"/>
      <c r="AU4" s="21"/>
      <c r="AV4" s="21"/>
      <c r="AW4" s="21"/>
      <c r="AX4" s="21"/>
      <c r="AY4" s="21"/>
      <c r="AZ4" s="21"/>
      <c r="BA4" s="65"/>
      <c r="BB4" s="21"/>
      <c r="BC4" s="21"/>
      <c r="BD4" s="21"/>
      <c r="BE4" s="21"/>
      <c r="BF4" s="21"/>
      <c r="BG4" s="21"/>
      <c r="BH4" s="21"/>
      <c r="BI4" s="21"/>
      <c r="BJ4" s="21"/>
      <c r="BK4" s="21"/>
      <c r="BL4" s="21"/>
      <c r="BM4" s="65"/>
      <c r="BN4" s="21"/>
      <c r="BO4" s="21"/>
      <c r="BP4" s="21"/>
      <c r="BQ4" s="21"/>
      <c r="BR4" s="21"/>
      <c r="BS4" s="21"/>
      <c r="BT4" s="21"/>
      <c r="BU4" s="21"/>
      <c r="BV4" s="21"/>
      <c r="BW4" s="21"/>
      <c r="BX4" s="21"/>
      <c r="BY4" s="65"/>
      <c r="BZ4" s="21"/>
      <c r="CA4" s="21"/>
      <c r="CB4" s="21"/>
      <c r="CC4" s="21"/>
      <c r="CD4" s="21"/>
      <c r="CE4" s="21"/>
      <c r="CF4" s="21"/>
      <c r="CG4" s="21"/>
      <c r="CH4" s="21"/>
      <c r="CI4" s="21"/>
      <c r="CJ4" s="21"/>
      <c r="CK4" s="65"/>
      <c r="CL4" s="21"/>
      <c r="CM4" s="21"/>
      <c r="CN4" s="21"/>
      <c r="CO4" s="21"/>
      <c r="CP4" s="21"/>
      <c r="CQ4" s="21"/>
      <c r="CR4" s="21"/>
      <c r="CS4" s="21"/>
      <c r="CT4" s="21"/>
      <c r="CU4" s="21"/>
      <c r="CV4" s="21"/>
      <c r="CW4" s="65"/>
      <c r="CX4" s="21"/>
      <c r="CY4" s="21"/>
      <c r="CZ4" s="21"/>
      <c r="DA4" s="21"/>
      <c r="DB4" s="21"/>
      <c r="DC4" s="21"/>
      <c r="DD4" s="21"/>
      <c r="DE4" s="21"/>
      <c r="DF4" s="21"/>
      <c r="DG4" s="21"/>
      <c r="DH4" s="21"/>
      <c r="DI4" s="65"/>
      <c r="DJ4" s="21"/>
      <c r="DK4" s="21"/>
      <c r="DL4" s="21"/>
      <c r="DM4" s="21"/>
      <c r="DN4" s="21"/>
      <c r="DO4" s="21"/>
      <c r="DP4" s="21"/>
      <c r="DQ4" s="21"/>
      <c r="DR4" s="21"/>
      <c r="DS4" s="21"/>
      <c r="DT4" s="21"/>
      <c r="DU4" s="65"/>
      <c r="DV4" s="21"/>
      <c r="DW4" s="21"/>
      <c r="DX4" s="21"/>
      <c r="DY4" s="21"/>
      <c r="DZ4" s="21"/>
      <c r="EA4" s="21"/>
      <c r="EB4" s="21"/>
      <c r="EC4" s="21"/>
      <c r="ED4" s="21"/>
      <c r="EE4" s="21"/>
      <c r="EF4" s="21"/>
      <c r="EG4" s="65"/>
      <c r="EH4" s="21"/>
      <c r="EI4" s="21"/>
      <c r="EJ4" s="21"/>
      <c r="EK4" s="21"/>
      <c r="EL4" s="21"/>
      <c r="EM4" s="21"/>
      <c r="EN4" s="21"/>
      <c r="EO4" s="21"/>
      <c r="EP4" s="21"/>
      <c r="EQ4" s="21"/>
      <c r="ER4" s="21"/>
      <c r="ES4" s="65"/>
      <c r="ET4" s="21"/>
      <c r="EU4" s="21"/>
      <c r="EV4" s="21"/>
      <c r="EW4" s="21"/>
      <c r="EX4" s="21"/>
      <c r="EY4" s="21"/>
      <c r="EZ4" s="21"/>
      <c r="FA4" s="21"/>
      <c r="FB4" s="21"/>
      <c r="FC4" s="21"/>
      <c r="FD4" s="21"/>
      <c r="FE4" s="65"/>
      <c r="FF4" s="21"/>
      <c r="FG4" s="21"/>
      <c r="FH4" s="21"/>
      <c r="FI4" s="21"/>
      <c r="FJ4" s="21"/>
      <c r="FK4" s="21"/>
      <c r="FL4" s="21"/>
      <c r="FM4" s="21"/>
      <c r="FN4" s="21"/>
      <c r="FO4" s="21"/>
      <c r="FP4" s="21"/>
      <c r="FQ4" s="65"/>
      <c r="FR4" s="21"/>
      <c r="FS4" s="21"/>
      <c r="FT4" s="21"/>
      <c r="FU4" s="21"/>
      <c r="FV4" s="21"/>
      <c r="FW4" s="21"/>
      <c r="FX4" s="21"/>
      <c r="FY4" s="21"/>
      <c r="FZ4" s="21"/>
      <c r="GA4" s="21"/>
      <c r="GB4" s="21"/>
      <c r="GC4" s="65"/>
      <c r="GD4" s="21"/>
      <c r="GE4" s="21"/>
      <c r="GF4" s="21"/>
      <c r="GG4" s="21"/>
      <c r="GH4" s="21"/>
      <c r="GI4" s="21"/>
      <c r="GJ4" s="21"/>
      <c r="GK4" s="21"/>
      <c r="GL4" s="21"/>
      <c r="GM4" s="21"/>
      <c r="GN4" s="21"/>
      <c r="GO4" s="65"/>
      <c r="GP4" s="21"/>
      <c r="GQ4" s="21"/>
      <c r="GR4" s="21"/>
      <c r="GS4" s="21"/>
      <c r="GT4" s="21"/>
      <c r="GU4" s="21"/>
      <c r="GV4" s="21"/>
      <c r="GW4" s="21"/>
      <c r="GX4" s="21"/>
      <c r="GY4" s="21"/>
      <c r="GZ4" s="21"/>
      <c r="HA4" s="65"/>
      <c r="HB4" s="21"/>
      <c r="HC4" s="21"/>
      <c r="HD4" s="21"/>
      <c r="HE4" s="21"/>
      <c r="HF4" s="21"/>
      <c r="HG4" s="21"/>
      <c r="HH4" s="21"/>
      <c r="HI4" s="21"/>
      <c r="HJ4" s="21"/>
      <c r="HK4" s="21"/>
      <c r="HL4" s="21"/>
      <c r="HM4" s="65"/>
      <c r="HN4" s="21"/>
      <c r="HO4" s="21"/>
      <c r="HP4" s="21"/>
      <c r="HQ4" s="21"/>
      <c r="HR4" s="21"/>
      <c r="HS4" s="21"/>
      <c r="HT4" s="21"/>
      <c r="HU4" s="21"/>
      <c r="HV4" s="21"/>
      <c r="HW4" s="21"/>
      <c r="HX4" s="21"/>
      <c r="HY4" s="65"/>
      <c r="HZ4" s="21"/>
      <c r="IA4" s="21"/>
      <c r="IB4" s="21"/>
      <c r="IC4" s="21"/>
      <c r="ID4" s="21"/>
      <c r="IE4" s="21"/>
      <c r="IF4" s="21"/>
      <c r="IG4" s="21"/>
      <c r="IH4" s="21"/>
      <c r="II4" s="21"/>
      <c r="IJ4" s="21"/>
      <c r="IK4" s="65"/>
      <c r="IL4" s="21"/>
      <c r="IM4" s="21"/>
      <c r="IN4" s="21"/>
      <c r="IO4" s="21"/>
      <c r="IP4" s="21"/>
      <c r="IQ4" s="21"/>
      <c r="IR4" s="21"/>
      <c r="IS4" s="21"/>
      <c r="IT4" s="21"/>
      <c r="IU4" s="21"/>
      <c r="IV4" s="21"/>
      <c r="IW4" s="65"/>
      <c r="IX4" s="21"/>
      <c r="IY4" s="21"/>
      <c r="IZ4" s="21"/>
      <c r="JA4" s="21"/>
      <c r="JB4" s="21"/>
      <c r="JC4" s="21"/>
      <c r="JD4" s="21"/>
      <c r="JE4" s="21"/>
      <c r="JF4" s="21"/>
      <c r="JG4" s="21"/>
      <c r="JH4" s="21"/>
      <c r="JI4" s="65"/>
      <c r="JJ4" s="21"/>
      <c r="JK4" s="21"/>
      <c r="JL4" s="21"/>
      <c r="JM4" s="21"/>
      <c r="JN4" s="21"/>
      <c r="JO4" s="21"/>
      <c r="JP4" s="21"/>
      <c r="JQ4" s="21"/>
      <c r="JR4" s="21"/>
      <c r="JS4" s="21"/>
      <c r="JT4" s="21"/>
      <c r="JU4" s="65"/>
      <c r="JV4" s="21"/>
      <c r="JW4" s="21"/>
      <c r="JX4" s="21"/>
      <c r="JY4" s="21"/>
      <c r="JZ4" s="21"/>
      <c r="KA4" s="21"/>
      <c r="KB4" s="21"/>
      <c r="KC4" s="21"/>
      <c r="KD4" s="21"/>
      <c r="KE4" s="21"/>
      <c r="KF4" s="21"/>
    </row>
    <row r="5" spans="1:292" ht="6" customHeight="1">
      <c r="A5" s="89"/>
      <c r="B5" s="21"/>
      <c r="C5" s="82"/>
      <c r="D5" s="82"/>
      <c r="E5" s="65"/>
      <c r="F5" s="82"/>
      <c r="G5" s="82"/>
      <c r="H5" s="82"/>
      <c r="I5" s="82"/>
      <c r="J5" s="82"/>
      <c r="K5" s="82"/>
      <c r="L5" s="82"/>
      <c r="M5" s="82"/>
      <c r="N5" s="82"/>
      <c r="O5" s="82"/>
      <c r="P5" s="82"/>
      <c r="Q5" s="65"/>
      <c r="R5" s="82"/>
      <c r="S5" s="82"/>
      <c r="T5" s="82"/>
      <c r="U5" s="82"/>
      <c r="V5" s="82"/>
      <c r="W5" s="82"/>
      <c r="X5" s="82"/>
      <c r="Y5" s="82"/>
      <c r="Z5" s="82"/>
      <c r="AA5" s="82"/>
      <c r="AB5" s="82"/>
      <c r="AC5" s="65"/>
      <c r="AD5" s="82"/>
      <c r="AE5" s="82"/>
      <c r="AF5" s="82"/>
      <c r="AG5" s="82"/>
      <c r="AH5" s="82"/>
      <c r="AI5" s="82"/>
      <c r="AJ5" s="82"/>
      <c r="AK5" s="82"/>
      <c r="AL5" s="82"/>
      <c r="AM5" s="82"/>
      <c r="AN5" s="82"/>
      <c r="AO5" s="65"/>
      <c r="AP5" s="82"/>
      <c r="AQ5" s="82"/>
      <c r="AR5" s="82"/>
      <c r="AS5" s="82"/>
      <c r="AT5" s="82"/>
      <c r="AU5" s="82"/>
      <c r="AV5" s="82"/>
      <c r="AW5" s="82"/>
      <c r="AX5" s="82"/>
      <c r="AY5" s="82"/>
      <c r="AZ5" s="82"/>
      <c r="BA5" s="65"/>
      <c r="BB5" s="82"/>
      <c r="BC5" s="82"/>
      <c r="BD5" s="82"/>
      <c r="BE5" s="82"/>
      <c r="BF5" s="82"/>
      <c r="BG5" s="82"/>
      <c r="BH5" s="82"/>
      <c r="BI5" s="82"/>
      <c r="BJ5" s="82"/>
      <c r="BK5" s="82"/>
      <c r="BL5" s="82"/>
      <c r="BM5" s="65"/>
      <c r="BN5" s="82"/>
      <c r="BO5" s="82"/>
      <c r="BP5" s="82"/>
      <c r="BQ5" s="82"/>
      <c r="BR5" s="82"/>
      <c r="BS5" s="82"/>
      <c r="BT5" s="82"/>
      <c r="BU5" s="82"/>
      <c r="BV5" s="82"/>
      <c r="BW5" s="82"/>
      <c r="BX5" s="82"/>
      <c r="BY5" s="65"/>
      <c r="BZ5" s="82"/>
      <c r="CA5" s="82"/>
      <c r="CB5" s="82"/>
      <c r="CC5" s="82"/>
      <c r="CD5" s="82"/>
      <c r="CE5" s="82"/>
      <c r="CF5" s="82"/>
      <c r="CG5" s="82"/>
      <c r="CH5" s="82"/>
      <c r="CI5" s="82"/>
      <c r="CJ5" s="82"/>
      <c r="CK5" s="65"/>
      <c r="CL5" s="82"/>
      <c r="CM5" s="82"/>
      <c r="CN5" s="82"/>
      <c r="CO5" s="82"/>
      <c r="CP5" s="82"/>
      <c r="CQ5" s="82"/>
      <c r="CR5" s="82"/>
      <c r="CS5" s="82"/>
      <c r="CT5" s="82"/>
      <c r="CU5" s="82"/>
      <c r="CV5" s="82"/>
      <c r="CW5" s="65"/>
      <c r="CX5" s="82"/>
      <c r="CY5" s="82"/>
      <c r="CZ5" s="82"/>
      <c r="DA5" s="82"/>
      <c r="DB5" s="82"/>
      <c r="DC5" s="82"/>
      <c r="DD5" s="82"/>
      <c r="DE5" s="82"/>
      <c r="DF5" s="82"/>
      <c r="DG5" s="82"/>
      <c r="DH5" s="82"/>
      <c r="DI5" s="65"/>
      <c r="DJ5" s="82"/>
      <c r="DK5" s="82"/>
      <c r="DL5" s="82"/>
      <c r="DM5" s="82"/>
      <c r="DN5" s="82"/>
      <c r="DO5" s="82"/>
      <c r="DP5" s="82"/>
      <c r="DQ5" s="82"/>
      <c r="DR5" s="82"/>
      <c r="DS5" s="82"/>
      <c r="DT5" s="82"/>
      <c r="DU5" s="65"/>
      <c r="DV5" s="82"/>
      <c r="DW5" s="82"/>
      <c r="DX5" s="82"/>
      <c r="DY5" s="82"/>
      <c r="DZ5" s="82"/>
      <c r="EA5" s="82"/>
      <c r="EB5" s="82"/>
      <c r="EC5" s="82"/>
      <c r="ED5" s="82"/>
      <c r="EE5" s="82"/>
      <c r="EF5" s="82"/>
      <c r="EG5" s="65"/>
      <c r="EH5" s="82"/>
      <c r="EI5" s="82"/>
      <c r="EJ5" s="82"/>
      <c r="EK5" s="82"/>
      <c r="EL5" s="82"/>
      <c r="EM5" s="82"/>
      <c r="EN5" s="82"/>
      <c r="EO5" s="82"/>
      <c r="EP5" s="82"/>
      <c r="EQ5" s="82"/>
      <c r="ER5" s="82"/>
      <c r="ES5" s="65"/>
      <c r="ET5" s="82"/>
      <c r="EU5" s="82"/>
      <c r="EV5" s="82"/>
      <c r="EW5" s="82"/>
      <c r="EX5" s="82"/>
      <c r="EY5" s="82"/>
      <c r="EZ5" s="82"/>
      <c r="FA5" s="82"/>
      <c r="FB5" s="82"/>
      <c r="FC5" s="82"/>
      <c r="FD5" s="82"/>
      <c r="FE5" s="65"/>
      <c r="FF5" s="82"/>
      <c r="FG5" s="82"/>
      <c r="FH5" s="82"/>
      <c r="FI5" s="82"/>
      <c r="FJ5" s="82"/>
      <c r="FK5" s="82"/>
      <c r="FL5" s="82"/>
      <c r="FM5" s="82"/>
      <c r="FN5" s="82"/>
      <c r="FO5" s="82"/>
      <c r="FP5" s="82"/>
      <c r="FQ5" s="65"/>
      <c r="FR5" s="82"/>
      <c r="FS5" s="82"/>
      <c r="FT5" s="82"/>
      <c r="FU5" s="82"/>
      <c r="FV5" s="82"/>
      <c r="FW5" s="82"/>
      <c r="FX5" s="82"/>
      <c r="FY5" s="82"/>
      <c r="FZ5" s="82"/>
      <c r="GA5" s="82"/>
      <c r="GB5" s="82"/>
      <c r="GC5" s="65"/>
      <c r="GD5" s="82"/>
      <c r="GE5" s="82"/>
      <c r="GF5" s="82"/>
      <c r="GG5" s="82"/>
      <c r="GH5" s="82"/>
      <c r="GI5" s="82"/>
      <c r="GJ5" s="82"/>
      <c r="GK5" s="82"/>
      <c r="GL5" s="82"/>
      <c r="GM5" s="82"/>
      <c r="GN5" s="82"/>
      <c r="GO5" s="65"/>
      <c r="GP5" s="82"/>
      <c r="GQ5" s="82"/>
      <c r="GR5" s="82"/>
      <c r="GS5" s="82"/>
      <c r="GT5" s="82"/>
      <c r="GU5" s="82"/>
      <c r="GV5" s="82"/>
      <c r="GW5" s="82"/>
      <c r="GX5" s="82"/>
      <c r="GY5" s="82"/>
      <c r="GZ5" s="82"/>
      <c r="HA5" s="65"/>
      <c r="HB5" s="82"/>
      <c r="HC5" s="82"/>
      <c r="HD5" s="82"/>
      <c r="HE5" s="82"/>
      <c r="HF5" s="82"/>
      <c r="HG5" s="82"/>
      <c r="HH5" s="82"/>
      <c r="HI5" s="82"/>
      <c r="HJ5" s="82"/>
      <c r="HK5" s="82"/>
      <c r="HL5" s="82"/>
      <c r="HM5" s="65"/>
      <c r="HN5" s="82"/>
      <c r="HO5" s="82"/>
      <c r="HP5" s="82"/>
      <c r="HQ5" s="82"/>
      <c r="HR5" s="82"/>
      <c r="HS5" s="82"/>
      <c r="HT5" s="82"/>
      <c r="HU5" s="82"/>
      <c r="HV5" s="82"/>
      <c r="HW5" s="82"/>
      <c r="HX5" s="82"/>
      <c r="HY5" s="65"/>
      <c r="HZ5" s="82"/>
      <c r="IA5" s="82"/>
      <c r="IB5" s="82"/>
      <c r="IC5" s="82"/>
      <c r="ID5" s="82"/>
      <c r="IE5" s="82"/>
      <c r="IF5" s="82"/>
      <c r="IG5" s="82"/>
      <c r="IH5" s="82"/>
      <c r="II5" s="82"/>
      <c r="IJ5" s="82"/>
      <c r="IK5" s="65"/>
      <c r="IL5" s="82"/>
      <c r="IM5" s="82"/>
      <c r="IN5" s="82"/>
      <c r="IO5" s="82"/>
      <c r="IP5" s="82"/>
      <c r="IQ5" s="82"/>
      <c r="IR5" s="82"/>
      <c r="IS5" s="82"/>
      <c r="IT5" s="82"/>
      <c r="IU5" s="82"/>
      <c r="IV5" s="82"/>
      <c r="IW5" s="65"/>
      <c r="IX5" s="82"/>
      <c r="IY5" s="82"/>
      <c r="IZ5" s="82"/>
      <c r="JA5" s="82"/>
      <c r="JB5" s="82"/>
      <c r="JC5" s="82"/>
      <c r="JD5" s="82"/>
      <c r="JE5" s="82"/>
      <c r="JF5" s="82"/>
      <c r="JG5" s="82"/>
      <c r="JH5" s="82"/>
      <c r="JI5" s="65"/>
      <c r="JJ5" s="82"/>
      <c r="JK5" s="82"/>
      <c r="JL5" s="82"/>
      <c r="JM5" s="82"/>
      <c r="JN5" s="82"/>
      <c r="JO5" s="82"/>
      <c r="JP5" s="82"/>
      <c r="JQ5" s="82"/>
      <c r="JR5" s="82"/>
      <c r="JS5" s="82"/>
      <c r="JT5" s="82"/>
      <c r="JU5" s="65"/>
      <c r="JV5" s="82"/>
      <c r="JW5" s="82"/>
      <c r="JX5" s="82"/>
      <c r="JY5" s="82"/>
      <c r="JZ5" s="82"/>
      <c r="KA5" s="82"/>
      <c r="KB5" s="82"/>
      <c r="KC5" s="82"/>
      <c r="KD5" s="82"/>
      <c r="KE5" s="82"/>
      <c r="KF5" s="82"/>
    </row>
    <row r="6" spans="1:292" ht="6" customHeight="1">
      <c r="A6" s="89"/>
      <c r="B6" s="21"/>
      <c r="C6" s="82"/>
      <c r="D6" s="82"/>
      <c r="E6" s="65"/>
      <c r="F6" s="82"/>
      <c r="G6" s="82"/>
      <c r="H6" s="82"/>
      <c r="I6" s="82"/>
      <c r="J6" s="82"/>
      <c r="K6" s="82"/>
      <c r="L6" s="82"/>
      <c r="M6" s="82"/>
      <c r="N6" s="82"/>
      <c r="O6" s="82"/>
      <c r="P6" s="82"/>
      <c r="Q6" s="65"/>
      <c r="R6" s="82"/>
      <c r="S6" s="82"/>
      <c r="T6" s="82"/>
      <c r="U6" s="82"/>
      <c r="V6" s="82"/>
      <c r="W6" s="82"/>
      <c r="X6" s="82"/>
      <c r="Y6" s="82"/>
      <c r="Z6" s="82"/>
      <c r="AA6" s="82"/>
      <c r="AB6" s="82"/>
      <c r="AC6" s="65"/>
      <c r="AD6" s="82"/>
      <c r="AE6" s="82"/>
      <c r="AF6" s="82"/>
      <c r="AG6" s="82"/>
      <c r="AH6" s="82"/>
      <c r="AI6" s="82"/>
      <c r="AJ6" s="82"/>
      <c r="AK6" s="82"/>
      <c r="AL6" s="82"/>
      <c r="AM6" s="82"/>
      <c r="AN6" s="82"/>
      <c r="AO6" s="65"/>
      <c r="AP6" s="82"/>
      <c r="AQ6" s="82"/>
      <c r="AR6" s="82"/>
      <c r="AS6" s="82"/>
      <c r="AT6" s="82"/>
      <c r="AU6" s="82"/>
      <c r="AV6" s="82"/>
      <c r="AW6" s="82"/>
      <c r="AX6" s="82"/>
      <c r="AY6" s="82"/>
      <c r="AZ6" s="82"/>
      <c r="BA6" s="65"/>
      <c r="BB6" s="82"/>
      <c r="BC6" s="82"/>
      <c r="BD6" s="82"/>
      <c r="BE6" s="82"/>
      <c r="BF6" s="82"/>
      <c r="BG6" s="82"/>
      <c r="BH6" s="82"/>
      <c r="BI6" s="82"/>
      <c r="BJ6" s="82"/>
      <c r="BK6" s="82"/>
      <c r="BL6" s="82"/>
      <c r="BM6" s="65"/>
      <c r="BN6" s="82"/>
      <c r="BO6" s="82"/>
      <c r="BP6" s="82"/>
      <c r="BQ6" s="82"/>
      <c r="BR6" s="82"/>
      <c r="BS6" s="82"/>
      <c r="BT6" s="82"/>
      <c r="BU6" s="82"/>
      <c r="BV6" s="82"/>
      <c r="BW6" s="82"/>
      <c r="BX6" s="82"/>
      <c r="BY6" s="65"/>
      <c r="BZ6" s="82"/>
      <c r="CA6" s="82"/>
      <c r="CB6" s="82"/>
      <c r="CC6" s="82"/>
      <c r="CD6" s="82"/>
      <c r="CE6" s="82"/>
      <c r="CF6" s="82"/>
      <c r="CG6" s="82"/>
      <c r="CH6" s="82"/>
      <c r="CI6" s="82"/>
      <c r="CJ6" s="82"/>
      <c r="CK6" s="65"/>
      <c r="CL6" s="82"/>
      <c r="CM6" s="82"/>
      <c r="CN6" s="82"/>
      <c r="CO6" s="82"/>
      <c r="CP6" s="82"/>
      <c r="CQ6" s="82"/>
      <c r="CR6" s="82"/>
      <c r="CS6" s="82"/>
      <c r="CT6" s="82"/>
      <c r="CU6" s="82"/>
      <c r="CV6" s="82"/>
      <c r="CW6" s="65"/>
      <c r="CX6" s="82"/>
      <c r="CY6" s="82"/>
      <c r="CZ6" s="82"/>
      <c r="DA6" s="82"/>
      <c r="DB6" s="82"/>
      <c r="DC6" s="82"/>
      <c r="DD6" s="82"/>
      <c r="DE6" s="82"/>
      <c r="DF6" s="82"/>
      <c r="DG6" s="82"/>
      <c r="DH6" s="82"/>
      <c r="DI6" s="65"/>
      <c r="DJ6" s="82"/>
      <c r="DK6" s="82"/>
      <c r="DL6" s="82"/>
      <c r="DM6" s="82"/>
      <c r="DN6" s="82"/>
      <c r="DO6" s="82"/>
      <c r="DP6" s="82"/>
      <c r="DQ6" s="82"/>
      <c r="DR6" s="82"/>
      <c r="DS6" s="82"/>
      <c r="DT6" s="82"/>
      <c r="DU6" s="65"/>
      <c r="DV6" s="82"/>
      <c r="DW6" s="82"/>
      <c r="DX6" s="82"/>
      <c r="DY6" s="82"/>
      <c r="DZ6" s="82"/>
      <c r="EA6" s="82"/>
      <c r="EB6" s="82"/>
      <c r="EC6" s="82"/>
      <c r="ED6" s="82"/>
      <c r="EE6" s="82"/>
      <c r="EF6" s="82"/>
      <c r="EG6" s="65"/>
      <c r="EH6" s="82"/>
      <c r="EI6" s="82"/>
      <c r="EJ6" s="82"/>
      <c r="EK6" s="82"/>
      <c r="EL6" s="82"/>
      <c r="EM6" s="82"/>
      <c r="EN6" s="82"/>
      <c r="EO6" s="82"/>
      <c r="EP6" s="82"/>
      <c r="EQ6" s="82"/>
      <c r="ER6" s="82"/>
      <c r="ES6" s="65"/>
      <c r="ET6" s="82"/>
      <c r="EU6" s="82"/>
      <c r="EV6" s="82"/>
      <c r="EW6" s="82"/>
      <c r="EX6" s="82"/>
      <c r="EY6" s="82"/>
      <c r="EZ6" s="82"/>
      <c r="FA6" s="82"/>
      <c r="FB6" s="82"/>
      <c r="FC6" s="82"/>
      <c r="FD6" s="82"/>
      <c r="FE6" s="65"/>
      <c r="FF6" s="82"/>
      <c r="FG6" s="82"/>
      <c r="FH6" s="82"/>
      <c r="FI6" s="82"/>
      <c r="FJ6" s="82"/>
      <c r="FK6" s="82"/>
      <c r="FL6" s="82"/>
      <c r="FM6" s="82"/>
      <c r="FN6" s="82"/>
      <c r="FO6" s="82"/>
      <c r="FP6" s="82"/>
      <c r="FQ6" s="65"/>
      <c r="FR6" s="82"/>
      <c r="FS6" s="82"/>
      <c r="FT6" s="82"/>
      <c r="FU6" s="82"/>
      <c r="FV6" s="82"/>
      <c r="FW6" s="82"/>
      <c r="FX6" s="82"/>
      <c r="FY6" s="82"/>
      <c r="FZ6" s="82"/>
      <c r="GA6" s="82"/>
      <c r="GB6" s="82"/>
      <c r="GC6" s="65"/>
      <c r="GD6" s="82"/>
      <c r="GE6" s="82"/>
      <c r="GF6" s="82"/>
      <c r="GG6" s="82"/>
      <c r="GH6" s="82"/>
      <c r="GI6" s="82"/>
      <c r="GJ6" s="82"/>
      <c r="GK6" s="82"/>
      <c r="GL6" s="82"/>
      <c r="GM6" s="82"/>
      <c r="GN6" s="82"/>
      <c r="GO6" s="65"/>
      <c r="GP6" s="82"/>
      <c r="GQ6" s="82"/>
      <c r="GR6" s="82"/>
      <c r="GS6" s="82"/>
      <c r="GT6" s="82"/>
      <c r="GU6" s="82"/>
      <c r="GV6" s="82"/>
      <c r="GW6" s="82"/>
      <c r="GX6" s="82"/>
      <c r="GY6" s="82"/>
      <c r="GZ6" s="82"/>
      <c r="HA6" s="65"/>
      <c r="HB6" s="82"/>
      <c r="HC6" s="82"/>
      <c r="HD6" s="82"/>
      <c r="HE6" s="82"/>
      <c r="HF6" s="82"/>
      <c r="HG6" s="82"/>
      <c r="HH6" s="82"/>
      <c r="HI6" s="82"/>
      <c r="HJ6" s="82"/>
      <c r="HK6" s="82"/>
      <c r="HL6" s="82"/>
      <c r="HM6" s="65"/>
      <c r="HN6" s="82"/>
      <c r="HO6" s="82"/>
      <c r="HP6" s="82"/>
      <c r="HQ6" s="82"/>
      <c r="HR6" s="82"/>
      <c r="HS6" s="82"/>
      <c r="HT6" s="82"/>
      <c r="HU6" s="82"/>
      <c r="HV6" s="82"/>
      <c r="HW6" s="82"/>
      <c r="HX6" s="82"/>
      <c r="HY6" s="65"/>
      <c r="HZ6" s="82"/>
      <c r="IA6" s="82"/>
      <c r="IB6" s="82"/>
      <c r="IC6" s="82"/>
      <c r="ID6" s="82"/>
      <c r="IE6" s="82"/>
      <c r="IF6" s="82"/>
      <c r="IG6" s="82"/>
      <c r="IH6" s="82"/>
      <c r="II6" s="82"/>
      <c r="IJ6" s="82"/>
      <c r="IK6" s="65"/>
      <c r="IL6" s="82"/>
      <c r="IM6" s="82"/>
      <c r="IN6" s="82"/>
      <c r="IO6" s="82"/>
      <c r="IP6" s="82"/>
      <c r="IQ6" s="82"/>
      <c r="IR6" s="82"/>
      <c r="IS6" s="82"/>
      <c r="IT6" s="82"/>
      <c r="IU6" s="82"/>
      <c r="IV6" s="82"/>
      <c r="IW6" s="65"/>
      <c r="IX6" s="82"/>
      <c r="IY6" s="82"/>
      <c r="IZ6" s="82"/>
      <c r="JA6" s="82"/>
      <c r="JB6" s="82"/>
      <c r="JC6" s="82"/>
      <c r="JD6" s="82"/>
      <c r="JE6" s="82"/>
      <c r="JF6" s="82"/>
      <c r="JG6" s="82"/>
      <c r="JH6" s="82"/>
      <c r="JI6" s="65"/>
      <c r="JJ6" s="82"/>
      <c r="JK6" s="82"/>
      <c r="JL6" s="82"/>
      <c r="JM6" s="82"/>
      <c r="JN6" s="82"/>
      <c r="JO6" s="82"/>
      <c r="JP6" s="82"/>
      <c r="JQ6" s="82"/>
      <c r="JR6" s="82"/>
      <c r="JS6" s="82"/>
      <c r="JT6" s="82"/>
      <c r="JU6" s="65"/>
      <c r="JV6" s="82"/>
      <c r="JW6" s="82"/>
      <c r="JX6" s="82"/>
      <c r="JY6" s="82"/>
      <c r="JZ6" s="82"/>
      <c r="KA6" s="82"/>
      <c r="KB6" s="82"/>
      <c r="KC6" s="82"/>
      <c r="KD6" s="82"/>
      <c r="KE6" s="82"/>
      <c r="KF6" s="82"/>
    </row>
    <row r="7" spans="1:292" ht="6" customHeight="1">
      <c r="A7" s="89"/>
      <c r="B7" s="21"/>
      <c r="C7" s="82"/>
      <c r="D7" s="82"/>
      <c r="E7" s="65"/>
      <c r="F7" s="82"/>
      <c r="G7" s="82"/>
      <c r="H7" s="82"/>
      <c r="I7" s="82"/>
      <c r="J7" s="82"/>
      <c r="K7" s="82"/>
      <c r="L7" s="82"/>
      <c r="M7" s="82"/>
      <c r="N7" s="82"/>
      <c r="O7" s="82"/>
      <c r="P7" s="82"/>
      <c r="Q7" s="65"/>
      <c r="R7" s="82"/>
      <c r="S7" s="82"/>
      <c r="T7" s="82"/>
      <c r="U7" s="82"/>
      <c r="V7" s="82"/>
      <c r="W7" s="82"/>
      <c r="X7" s="82"/>
      <c r="Y7" s="82"/>
      <c r="Z7" s="82"/>
      <c r="AA7" s="82"/>
      <c r="AB7" s="82"/>
      <c r="AC7" s="65"/>
      <c r="AD7" s="82"/>
      <c r="AE7" s="82"/>
      <c r="AF7" s="82"/>
      <c r="AG7" s="82"/>
      <c r="AH7" s="82"/>
      <c r="AI7" s="82"/>
      <c r="AJ7" s="82"/>
      <c r="AK7" s="82"/>
      <c r="AL7" s="82"/>
      <c r="AM7" s="82"/>
      <c r="AN7" s="82"/>
      <c r="AO7" s="65"/>
      <c r="AP7" s="82"/>
      <c r="AQ7" s="82"/>
      <c r="AR7" s="82"/>
      <c r="AS7" s="82"/>
      <c r="AT7" s="82"/>
      <c r="AU7" s="82"/>
      <c r="AV7" s="82"/>
      <c r="AW7" s="82"/>
      <c r="AX7" s="82"/>
      <c r="AY7" s="82"/>
      <c r="AZ7" s="82"/>
      <c r="BA7" s="65"/>
      <c r="BB7" s="82"/>
      <c r="BC7" s="82"/>
      <c r="BD7" s="82"/>
      <c r="BE7" s="82"/>
      <c r="BF7" s="82"/>
      <c r="BG7" s="82"/>
      <c r="BH7" s="82"/>
      <c r="BI7" s="82"/>
      <c r="BJ7" s="82"/>
      <c r="BK7" s="82"/>
      <c r="BL7" s="82"/>
      <c r="BM7" s="65"/>
      <c r="BN7" s="82"/>
      <c r="BO7" s="82"/>
      <c r="BP7" s="82"/>
      <c r="BQ7" s="82"/>
      <c r="BR7" s="82"/>
      <c r="BS7" s="82"/>
      <c r="BT7" s="82"/>
      <c r="BU7" s="82"/>
      <c r="BV7" s="82"/>
      <c r="BW7" s="82"/>
      <c r="BX7" s="82"/>
      <c r="BY7" s="65"/>
      <c r="BZ7" s="82"/>
      <c r="CA7" s="82"/>
      <c r="CB7" s="82"/>
      <c r="CC7" s="82"/>
      <c r="CD7" s="82"/>
      <c r="CE7" s="82"/>
      <c r="CF7" s="82"/>
      <c r="CG7" s="82"/>
      <c r="CH7" s="82"/>
      <c r="CI7" s="82"/>
      <c r="CJ7" s="82"/>
      <c r="CK7" s="65"/>
      <c r="CL7" s="82"/>
      <c r="CM7" s="82"/>
      <c r="CN7" s="82"/>
      <c r="CO7" s="82"/>
      <c r="CP7" s="82"/>
      <c r="CQ7" s="82"/>
      <c r="CR7" s="82"/>
      <c r="CS7" s="82"/>
      <c r="CT7" s="82"/>
      <c r="CU7" s="82"/>
      <c r="CV7" s="82"/>
      <c r="CW7" s="65"/>
      <c r="CX7" s="82"/>
      <c r="CY7" s="82"/>
      <c r="CZ7" s="82"/>
      <c r="DA7" s="82"/>
      <c r="DB7" s="82"/>
      <c r="DC7" s="82"/>
      <c r="DD7" s="82"/>
      <c r="DE7" s="82"/>
      <c r="DF7" s="82"/>
      <c r="DG7" s="82"/>
      <c r="DH7" s="82"/>
      <c r="DI7" s="65"/>
      <c r="DJ7" s="82"/>
      <c r="DK7" s="82"/>
      <c r="DL7" s="82"/>
      <c r="DM7" s="82"/>
      <c r="DN7" s="82"/>
      <c r="DO7" s="82"/>
      <c r="DP7" s="82"/>
      <c r="DQ7" s="82"/>
      <c r="DR7" s="82"/>
      <c r="DS7" s="82"/>
      <c r="DT7" s="82"/>
      <c r="DU7" s="65"/>
      <c r="DV7" s="82"/>
      <c r="DW7" s="82"/>
      <c r="DX7" s="82"/>
      <c r="DY7" s="82"/>
      <c r="DZ7" s="82"/>
      <c r="EA7" s="82"/>
      <c r="EB7" s="82"/>
      <c r="EC7" s="82"/>
      <c r="ED7" s="82"/>
      <c r="EE7" s="82"/>
      <c r="EF7" s="82"/>
      <c r="EG7" s="65"/>
      <c r="EH7" s="82"/>
      <c r="EI7" s="82"/>
      <c r="EJ7" s="82"/>
      <c r="EK7" s="82"/>
      <c r="EL7" s="82"/>
      <c r="EM7" s="82"/>
      <c r="EN7" s="82"/>
      <c r="EO7" s="82"/>
      <c r="EP7" s="82"/>
      <c r="EQ7" s="82"/>
      <c r="ER7" s="82"/>
      <c r="ES7" s="65"/>
      <c r="ET7" s="82"/>
      <c r="EU7" s="82"/>
      <c r="EV7" s="82"/>
      <c r="EW7" s="82"/>
      <c r="EX7" s="82"/>
      <c r="EY7" s="82"/>
      <c r="EZ7" s="82"/>
      <c r="FA7" s="82"/>
      <c r="FB7" s="82"/>
      <c r="FC7" s="82"/>
      <c r="FD7" s="82"/>
      <c r="FE7" s="65"/>
      <c r="FF7" s="82"/>
      <c r="FG7" s="82"/>
      <c r="FH7" s="82"/>
      <c r="FI7" s="82"/>
      <c r="FJ7" s="82"/>
      <c r="FK7" s="82"/>
      <c r="FL7" s="82"/>
      <c r="FM7" s="82"/>
      <c r="FN7" s="82"/>
      <c r="FO7" s="82"/>
      <c r="FP7" s="82"/>
      <c r="FQ7" s="65"/>
      <c r="FR7" s="82"/>
      <c r="FS7" s="82"/>
      <c r="FT7" s="82"/>
      <c r="FU7" s="82"/>
      <c r="FV7" s="82"/>
      <c r="FW7" s="82"/>
      <c r="FX7" s="82"/>
      <c r="FY7" s="82"/>
      <c r="FZ7" s="82"/>
      <c r="GA7" s="82"/>
      <c r="GB7" s="82"/>
      <c r="GC7" s="65"/>
      <c r="GD7" s="82"/>
      <c r="GE7" s="82"/>
      <c r="GF7" s="82"/>
      <c r="GG7" s="82"/>
      <c r="GH7" s="82"/>
      <c r="GI7" s="82"/>
      <c r="GJ7" s="82"/>
      <c r="GK7" s="82"/>
      <c r="GL7" s="82"/>
      <c r="GM7" s="82"/>
      <c r="GN7" s="82"/>
      <c r="GO7" s="65"/>
      <c r="GP7" s="82"/>
      <c r="GQ7" s="82"/>
      <c r="GR7" s="82"/>
      <c r="GS7" s="82"/>
      <c r="GT7" s="82"/>
      <c r="GU7" s="82"/>
      <c r="GV7" s="82"/>
      <c r="GW7" s="82"/>
      <c r="GX7" s="82"/>
      <c r="GY7" s="82"/>
      <c r="GZ7" s="82"/>
      <c r="HA7" s="65"/>
      <c r="HB7" s="82"/>
      <c r="HC7" s="82"/>
      <c r="HD7" s="82"/>
      <c r="HE7" s="82"/>
      <c r="HF7" s="82"/>
      <c r="HG7" s="82"/>
      <c r="HH7" s="82"/>
      <c r="HI7" s="82"/>
      <c r="HJ7" s="82"/>
      <c r="HK7" s="82"/>
      <c r="HL7" s="82"/>
      <c r="HM7" s="65"/>
      <c r="HN7" s="82"/>
      <c r="HO7" s="82"/>
      <c r="HP7" s="82"/>
      <c r="HQ7" s="82"/>
      <c r="HR7" s="82"/>
      <c r="HS7" s="82"/>
      <c r="HT7" s="82"/>
      <c r="HU7" s="82"/>
      <c r="HV7" s="82"/>
      <c r="HW7" s="82"/>
      <c r="HX7" s="82"/>
      <c r="HY7" s="65"/>
      <c r="HZ7" s="82"/>
      <c r="IA7" s="82"/>
      <c r="IB7" s="82"/>
      <c r="IC7" s="82"/>
      <c r="ID7" s="82"/>
      <c r="IE7" s="82"/>
      <c r="IF7" s="82"/>
      <c r="IG7" s="82"/>
      <c r="IH7" s="82"/>
      <c r="II7" s="82"/>
      <c r="IJ7" s="82"/>
      <c r="IK7" s="65"/>
      <c r="IL7" s="82"/>
      <c r="IM7" s="82"/>
      <c r="IN7" s="82"/>
      <c r="IO7" s="82"/>
      <c r="IP7" s="82"/>
      <c r="IQ7" s="82"/>
      <c r="IR7" s="82"/>
      <c r="IS7" s="82"/>
      <c r="IT7" s="82"/>
      <c r="IU7" s="82"/>
      <c r="IV7" s="82"/>
      <c r="IW7" s="65"/>
      <c r="IX7" s="82"/>
      <c r="IY7" s="82"/>
      <c r="IZ7" s="82"/>
      <c r="JA7" s="82"/>
      <c r="JB7" s="82"/>
      <c r="JC7" s="82"/>
      <c r="JD7" s="82"/>
      <c r="JE7" s="82"/>
      <c r="JF7" s="82"/>
      <c r="JG7" s="82"/>
      <c r="JH7" s="82"/>
      <c r="JI7" s="65"/>
      <c r="JJ7" s="82"/>
      <c r="JK7" s="82"/>
      <c r="JL7" s="82"/>
      <c r="JM7" s="82"/>
      <c r="JN7" s="82"/>
      <c r="JO7" s="82"/>
      <c r="JP7" s="82"/>
      <c r="JQ7" s="82"/>
      <c r="JR7" s="82"/>
      <c r="JS7" s="82"/>
      <c r="JT7" s="82"/>
      <c r="JU7" s="65"/>
      <c r="JV7" s="82"/>
      <c r="JW7" s="82"/>
      <c r="JX7" s="82"/>
      <c r="JY7" s="82"/>
      <c r="JZ7" s="82"/>
      <c r="KA7" s="82"/>
      <c r="KB7" s="82"/>
      <c r="KC7" s="82"/>
      <c r="KD7" s="82"/>
      <c r="KE7" s="82"/>
      <c r="KF7" s="82"/>
    </row>
    <row r="8" spans="1:292" ht="6" customHeight="1">
      <c r="A8" s="89"/>
      <c r="B8" s="21"/>
      <c r="C8" s="82"/>
      <c r="D8" s="82"/>
      <c r="E8" s="65"/>
      <c r="F8" s="82"/>
      <c r="G8" s="82"/>
      <c r="H8" s="82"/>
      <c r="I8" s="82"/>
      <c r="J8" s="82"/>
      <c r="K8" s="82"/>
      <c r="L8" s="82"/>
      <c r="M8" s="82"/>
      <c r="N8" s="82"/>
      <c r="O8" s="82"/>
      <c r="P8" s="82"/>
      <c r="Q8" s="65"/>
      <c r="R8" s="82"/>
      <c r="S8" s="82"/>
      <c r="T8" s="82"/>
      <c r="U8" s="82"/>
      <c r="V8" s="82"/>
      <c r="W8" s="82"/>
      <c r="X8" s="82"/>
      <c r="Y8" s="82"/>
      <c r="Z8" s="82"/>
      <c r="AA8" s="82"/>
      <c r="AB8" s="82"/>
      <c r="AC8" s="65"/>
      <c r="AD8" s="82"/>
      <c r="AE8" s="82"/>
      <c r="AF8" s="82"/>
      <c r="AG8" s="82"/>
      <c r="AH8" s="82"/>
      <c r="AI8" s="82"/>
      <c r="AJ8" s="82"/>
      <c r="AK8" s="82"/>
      <c r="AL8" s="82"/>
      <c r="AM8" s="82"/>
      <c r="AN8" s="82"/>
      <c r="AO8" s="65"/>
      <c r="AP8" s="82"/>
      <c r="AQ8" s="82"/>
      <c r="AR8" s="82"/>
      <c r="AS8" s="82"/>
      <c r="AT8" s="82"/>
      <c r="AU8" s="82"/>
      <c r="AV8" s="82"/>
      <c r="AW8" s="82"/>
      <c r="AX8" s="82"/>
      <c r="AY8" s="82"/>
      <c r="AZ8" s="82"/>
      <c r="BA8" s="65"/>
      <c r="BB8" s="82"/>
      <c r="BC8" s="82"/>
      <c r="BD8" s="82"/>
      <c r="BE8" s="82"/>
      <c r="BF8" s="82"/>
      <c r="BG8" s="82"/>
      <c r="BH8" s="82"/>
      <c r="BI8" s="82"/>
      <c r="BJ8" s="82"/>
      <c r="BK8" s="82"/>
      <c r="BL8" s="82"/>
      <c r="BM8" s="65"/>
      <c r="BN8" s="82"/>
      <c r="BO8" s="82"/>
      <c r="BP8" s="82"/>
      <c r="BQ8" s="82"/>
      <c r="BR8" s="82"/>
      <c r="BS8" s="82"/>
      <c r="BT8" s="82"/>
      <c r="BU8" s="82"/>
      <c r="BV8" s="82"/>
      <c r="BW8" s="82"/>
      <c r="BX8" s="82"/>
      <c r="BY8" s="65"/>
      <c r="BZ8" s="82"/>
      <c r="CA8" s="82"/>
      <c r="CB8" s="82"/>
      <c r="CC8" s="82"/>
      <c r="CD8" s="82"/>
      <c r="CE8" s="82"/>
      <c r="CF8" s="82"/>
      <c r="CG8" s="82"/>
      <c r="CH8" s="82"/>
      <c r="CI8" s="82"/>
      <c r="CJ8" s="82"/>
      <c r="CK8" s="65"/>
      <c r="CL8" s="82"/>
      <c r="CM8" s="82"/>
      <c r="CN8" s="82"/>
      <c r="CO8" s="82"/>
      <c r="CP8" s="82"/>
      <c r="CQ8" s="82"/>
      <c r="CR8" s="82"/>
      <c r="CS8" s="82"/>
      <c r="CT8" s="82"/>
      <c r="CU8" s="82"/>
      <c r="CV8" s="82"/>
      <c r="CW8" s="65"/>
      <c r="CX8" s="82"/>
      <c r="CY8" s="82"/>
      <c r="CZ8" s="82"/>
      <c r="DA8" s="82"/>
      <c r="DB8" s="82"/>
      <c r="DC8" s="82"/>
      <c r="DD8" s="82"/>
      <c r="DE8" s="82"/>
      <c r="DF8" s="82"/>
      <c r="DG8" s="82"/>
      <c r="DH8" s="82"/>
      <c r="DI8" s="65"/>
      <c r="DJ8" s="82"/>
      <c r="DK8" s="82"/>
      <c r="DL8" s="82"/>
      <c r="DM8" s="82"/>
      <c r="DN8" s="82"/>
      <c r="DO8" s="82"/>
      <c r="DP8" s="82"/>
      <c r="DQ8" s="82"/>
      <c r="DR8" s="82"/>
      <c r="DS8" s="82"/>
      <c r="DT8" s="82"/>
      <c r="DU8" s="65"/>
      <c r="DV8" s="82"/>
      <c r="DW8" s="82"/>
      <c r="DX8" s="82"/>
      <c r="DY8" s="82"/>
      <c r="DZ8" s="82"/>
      <c r="EA8" s="82"/>
      <c r="EB8" s="82"/>
      <c r="EC8" s="82"/>
      <c r="ED8" s="82"/>
      <c r="EE8" s="82"/>
      <c r="EF8" s="82"/>
      <c r="EG8" s="65"/>
      <c r="EH8" s="82"/>
      <c r="EI8" s="82"/>
      <c r="EJ8" s="82"/>
      <c r="EK8" s="82"/>
      <c r="EL8" s="82"/>
      <c r="EM8" s="82"/>
      <c r="EN8" s="82"/>
      <c r="EO8" s="82"/>
      <c r="EP8" s="82"/>
      <c r="EQ8" s="82"/>
      <c r="ER8" s="82"/>
      <c r="ES8" s="65"/>
      <c r="ET8" s="82"/>
      <c r="EU8" s="82"/>
      <c r="EV8" s="82"/>
      <c r="EW8" s="82"/>
      <c r="EX8" s="82"/>
      <c r="EY8" s="82"/>
      <c r="EZ8" s="82"/>
      <c r="FA8" s="82"/>
      <c r="FB8" s="82"/>
      <c r="FC8" s="82"/>
      <c r="FD8" s="82"/>
      <c r="FE8" s="65"/>
      <c r="FF8" s="82"/>
      <c r="FG8" s="82"/>
      <c r="FH8" s="82"/>
      <c r="FI8" s="82"/>
      <c r="FJ8" s="82"/>
      <c r="FK8" s="82"/>
      <c r="FL8" s="82"/>
      <c r="FM8" s="82"/>
      <c r="FN8" s="82"/>
      <c r="FO8" s="82"/>
      <c r="FP8" s="82"/>
      <c r="FQ8" s="65"/>
      <c r="FR8" s="82"/>
      <c r="FS8" s="82"/>
      <c r="FT8" s="82"/>
      <c r="FU8" s="82"/>
      <c r="FV8" s="82"/>
      <c r="FW8" s="82"/>
      <c r="FX8" s="82"/>
      <c r="FY8" s="82"/>
      <c r="FZ8" s="82"/>
      <c r="GA8" s="82"/>
      <c r="GB8" s="82"/>
      <c r="GC8" s="65"/>
      <c r="GD8" s="82"/>
      <c r="GE8" s="82"/>
      <c r="GF8" s="82"/>
      <c r="GG8" s="82"/>
      <c r="GH8" s="82"/>
      <c r="GI8" s="82"/>
      <c r="GJ8" s="82"/>
      <c r="GK8" s="82"/>
      <c r="GL8" s="82"/>
      <c r="GM8" s="82"/>
      <c r="GN8" s="82"/>
      <c r="GO8" s="65"/>
      <c r="GP8" s="82"/>
      <c r="GQ8" s="82"/>
      <c r="GR8" s="82"/>
      <c r="GS8" s="82"/>
      <c r="GT8" s="82"/>
      <c r="GU8" s="82"/>
      <c r="GV8" s="82"/>
      <c r="GW8" s="82"/>
      <c r="GX8" s="82"/>
      <c r="GY8" s="82"/>
      <c r="GZ8" s="82"/>
      <c r="HA8" s="65"/>
      <c r="HB8" s="82"/>
      <c r="HC8" s="82"/>
      <c r="HD8" s="82"/>
      <c r="HE8" s="82"/>
      <c r="HF8" s="82"/>
      <c r="HG8" s="82"/>
      <c r="HH8" s="82"/>
      <c r="HI8" s="82"/>
      <c r="HJ8" s="82"/>
      <c r="HK8" s="82"/>
      <c r="HL8" s="82"/>
      <c r="HM8" s="65"/>
      <c r="HN8" s="82"/>
      <c r="HO8" s="82"/>
      <c r="HP8" s="82"/>
      <c r="HQ8" s="82"/>
      <c r="HR8" s="82"/>
      <c r="HS8" s="82"/>
      <c r="HT8" s="82"/>
      <c r="HU8" s="82"/>
      <c r="HV8" s="82"/>
      <c r="HW8" s="82"/>
      <c r="HX8" s="82"/>
      <c r="HY8" s="65"/>
      <c r="HZ8" s="82"/>
      <c r="IA8" s="82"/>
      <c r="IB8" s="82"/>
      <c r="IC8" s="82"/>
      <c r="ID8" s="82"/>
      <c r="IE8" s="82"/>
      <c r="IF8" s="82"/>
      <c r="IG8" s="82"/>
      <c r="IH8" s="82"/>
      <c r="II8" s="82"/>
      <c r="IJ8" s="82"/>
      <c r="IK8" s="65"/>
      <c r="IL8" s="82"/>
      <c r="IM8" s="82"/>
      <c r="IN8" s="82"/>
      <c r="IO8" s="82"/>
      <c r="IP8" s="82"/>
      <c r="IQ8" s="82"/>
      <c r="IR8" s="82"/>
      <c r="IS8" s="82"/>
      <c r="IT8" s="82"/>
      <c r="IU8" s="82"/>
      <c r="IV8" s="82"/>
      <c r="IW8" s="65"/>
      <c r="IX8" s="82"/>
      <c r="IY8" s="82"/>
      <c r="IZ8" s="82"/>
      <c r="JA8" s="82"/>
      <c r="JB8" s="82"/>
      <c r="JC8" s="82"/>
      <c r="JD8" s="82"/>
      <c r="JE8" s="82"/>
      <c r="JF8" s="82"/>
      <c r="JG8" s="82"/>
      <c r="JH8" s="82"/>
      <c r="JI8" s="65"/>
      <c r="JJ8" s="82"/>
      <c r="JK8" s="82"/>
      <c r="JL8" s="82"/>
      <c r="JM8" s="82"/>
      <c r="JN8" s="82"/>
      <c r="JO8" s="82"/>
      <c r="JP8" s="82"/>
      <c r="JQ8" s="82"/>
      <c r="JR8" s="82"/>
      <c r="JS8" s="82"/>
      <c r="JT8" s="82"/>
      <c r="JU8" s="65"/>
      <c r="JV8" s="82"/>
      <c r="JW8" s="82"/>
      <c r="JX8" s="82"/>
      <c r="JY8" s="82"/>
      <c r="JZ8" s="82"/>
      <c r="KA8" s="82"/>
      <c r="KB8" s="82"/>
      <c r="KC8" s="82"/>
      <c r="KD8" s="82"/>
      <c r="KE8" s="82"/>
      <c r="KF8" s="82"/>
    </row>
    <row r="9" spans="1:292" ht="13.5" customHeight="1">
      <c r="A9" s="89" t="s">
        <v>11</v>
      </c>
      <c r="B9" s="21"/>
      <c r="C9" s="81"/>
      <c r="D9" s="82"/>
      <c r="E9" s="90" t="s">
        <v>363</v>
      </c>
      <c r="F9" s="82"/>
      <c r="G9" s="82"/>
      <c r="H9" s="82"/>
      <c r="I9" s="82"/>
      <c r="J9" s="82"/>
      <c r="K9" s="82"/>
      <c r="L9" s="82"/>
      <c r="M9" s="82"/>
      <c r="N9" s="82"/>
      <c r="O9" s="82"/>
      <c r="P9" s="82"/>
      <c r="Q9" s="90"/>
      <c r="R9" s="82"/>
      <c r="S9" s="82"/>
      <c r="T9" s="82"/>
      <c r="U9" s="82"/>
      <c r="V9" s="82"/>
      <c r="W9" s="82"/>
      <c r="X9" s="82"/>
      <c r="Y9" s="82"/>
      <c r="Z9" s="82"/>
      <c r="AA9" s="82"/>
      <c r="AB9" s="82"/>
      <c r="AC9" s="90"/>
      <c r="AD9" s="82"/>
      <c r="AE9" s="82"/>
      <c r="AF9" s="82"/>
      <c r="AG9" s="82"/>
      <c r="AH9" s="82"/>
      <c r="AI9" s="82"/>
      <c r="AJ9" s="82"/>
      <c r="AK9" s="82"/>
      <c r="AL9" s="82"/>
      <c r="AM9" s="82"/>
      <c r="AN9" s="82"/>
      <c r="AO9" s="90"/>
      <c r="AP9" s="82"/>
      <c r="AQ9" s="82"/>
      <c r="AR9" s="82"/>
      <c r="AS9" s="82"/>
      <c r="AT9" s="82"/>
      <c r="AU9" s="82"/>
      <c r="AV9" s="82"/>
      <c r="AW9" s="82"/>
      <c r="AX9" s="82"/>
      <c r="AY9" s="82"/>
      <c r="AZ9" s="82"/>
      <c r="BA9" s="90"/>
      <c r="BB9" s="82"/>
      <c r="BC9" s="82"/>
      <c r="BD9" s="82"/>
      <c r="BE9" s="82"/>
      <c r="BF9" s="82"/>
      <c r="BG9" s="82"/>
      <c r="BH9" s="82"/>
      <c r="BI9" s="82"/>
      <c r="BJ9" s="82"/>
      <c r="BK9" s="82"/>
      <c r="BL9" s="82"/>
      <c r="BM9" s="90"/>
      <c r="BN9" s="82"/>
      <c r="BO9" s="82"/>
      <c r="BP9" s="82"/>
      <c r="BQ9" s="82"/>
      <c r="BR9" s="82"/>
      <c r="BS9" s="82"/>
      <c r="BT9" s="82"/>
      <c r="BU9" s="82"/>
      <c r="BV9" s="82"/>
      <c r="BW9" s="82"/>
      <c r="BX9" s="82"/>
      <c r="BY9" s="90"/>
      <c r="BZ9" s="82"/>
      <c r="CA9" s="82"/>
      <c r="CB9" s="82"/>
      <c r="CC9" s="82"/>
      <c r="CD9" s="82"/>
      <c r="CE9" s="82"/>
      <c r="CF9" s="82"/>
      <c r="CG9" s="82"/>
      <c r="CH9" s="82"/>
      <c r="CI9" s="82"/>
      <c r="CJ9" s="82"/>
      <c r="CK9" s="90"/>
      <c r="CL9" s="82"/>
      <c r="CM9" s="82"/>
      <c r="CN9" s="82"/>
      <c r="CO9" s="82"/>
      <c r="CP9" s="82"/>
      <c r="CQ9" s="82"/>
      <c r="CR9" s="82"/>
      <c r="CS9" s="82"/>
      <c r="CT9" s="82"/>
      <c r="CU9" s="82"/>
      <c r="CV9" s="82"/>
      <c r="CW9" s="90"/>
      <c r="CX9" s="82"/>
      <c r="CY9" s="82"/>
      <c r="CZ9" s="82"/>
      <c r="DA9" s="82"/>
      <c r="DB9" s="82"/>
      <c r="DC9" s="82"/>
      <c r="DD9" s="82"/>
      <c r="DE9" s="82"/>
      <c r="DF9" s="82"/>
      <c r="DG9" s="82"/>
      <c r="DH9" s="82"/>
      <c r="DI9" s="90"/>
      <c r="DJ9" s="82"/>
      <c r="DK9" s="82"/>
      <c r="DL9" s="82"/>
      <c r="DM9" s="82"/>
      <c r="DN9" s="82"/>
      <c r="DO9" s="82"/>
      <c r="DP9" s="82"/>
      <c r="DQ9" s="82"/>
      <c r="DR9" s="82"/>
      <c r="DS9" s="82"/>
      <c r="DT9" s="82"/>
      <c r="DU9" s="90"/>
      <c r="DV9" s="82"/>
      <c r="DW9" s="82"/>
      <c r="DX9" s="82"/>
      <c r="DY9" s="82"/>
      <c r="DZ9" s="82"/>
      <c r="EA9" s="82"/>
      <c r="EB9" s="82"/>
      <c r="EC9" s="82"/>
      <c r="ED9" s="82"/>
      <c r="EE9" s="82"/>
      <c r="EF9" s="82"/>
      <c r="EG9" s="90"/>
      <c r="EH9" s="82"/>
      <c r="EI9" s="82"/>
      <c r="EJ9" s="82"/>
      <c r="EK9" s="82"/>
      <c r="EL9" s="82"/>
      <c r="EM9" s="82"/>
      <c r="EN9" s="82"/>
      <c r="EO9" s="82"/>
      <c r="EP9" s="82"/>
      <c r="EQ9" s="82"/>
      <c r="ER9" s="82"/>
      <c r="ES9" s="90"/>
      <c r="ET9" s="82"/>
      <c r="EU9" s="82"/>
      <c r="EV9" s="82"/>
      <c r="EW9" s="82"/>
      <c r="EX9" s="82"/>
      <c r="EY9" s="82"/>
      <c r="EZ9" s="82"/>
      <c r="FA9" s="82"/>
      <c r="FB9" s="82"/>
      <c r="FC9" s="82"/>
      <c r="FD9" s="82"/>
      <c r="FE9" s="90"/>
      <c r="FF9" s="82"/>
      <c r="FG9" s="82"/>
      <c r="FH9" s="82"/>
      <c r="FI9" s="82"/>
      <c r="FJ9" s="82"/>
      <c r="FK9" s="82"/>
      <c r="FL9" s="82"/>
      <c r="FM9" s="82"/>
      <c r="FN9" s="82"/>
      <c r="FO9" s="82"/>
      <c r="FP9" s="82"/>
      <c r="FQ9" s="90"/>
      <c r="FR9" s="82"/>
      <c r="FS9" s="82"/>
      <c r="FT9" s="82"/>
      <c r="FU9" s="82"/>
      <c r="FV9" s="82"/>
      <c r="FW9" s="82"/>
      <c r="FX9" s="82"/>
      <c r="FY9" s="82"/>
      <c r="FZ9" s="82"/>
      <c r="GA9" s="82"/>
      <c r="GB9" s="82"/>
      <c r="GC9" s="90"/>
      <c r="GD9" s="82"/>
      <c r="GE9" s="82"/>
      <c r="GF9" s="82"/>
      <c r="GG9" s="82"/>
      <c r="GH9" s="82"/>
      <c r="GI9" s="82"/>
      <c r="GJ9" s="82"/>
      <c r="GK9" s="82"/>
      <c r="GL9" s="82"/>
      <c r="GM9" s="82"/>
      <c r="GN9" s="82"/>
      <c r="GO9" s="90"/>
      <c r="GP9" s="82"/>
      <c r="GQ9" s="82"/>
      <c r="GR9" s="82"/>
      <c r="GS9" s="82"/>
      <c r="GT9" s="82"/>
      <c r="GU9" s="82"/>
      <c r="GV9" s="82"/>
      <c r="GW9" s="82"/>
      <c r="GX9" s="82"/>
      <c r="GY9" s="82"/>
      <c r="GZ9" s="82"/>
      <c r="HA9" s="90"/>
      <c r="HB9" s="82"/>
      <c r="HC9" s="82"/>
      <c r="HD9" s="82"/>
      <c r="HE9" s="82"/>
      <c r="HF9" s="82"/>
      <c r="HG9" s="82"/>
      <c r="HH9" s="82"/>
      <c r="HI9" s="82"/>
      <c r="HJ9" s="82"/>
      <c r="HK9" s="82"/>
      <c r="HL9" s="82"/>
      <c r="HM9" s="90"/>
      <c r="HN9" s="82"/>
      <c r="HO9" s="82"/>
      <c r="HP9" s="82"/>
      <c r="HQ9" s="82"/>
      <c r="HR9" s="82"/>
      <c r="HS9" s="82"/>
      <c r="HT9" s="82"/>
      <c r="HU9" s="82"/>
      <c r="HV9" s="82"/>
      <c r="HW9" s="82"/>
      <c r="HX9" s="82"/>
      <c r="HY9" s="90"/>
      <c r="HZ9" s="82"/>
      <c r="IA9" s="82"/>
      <c r="IB9" s="82"/>
      <c r="IC9" s="82"/>
      <c r="ID9" s="82"/>
      <c r="IE9" s="82"/>
      <c r="IF9" s="82"/>
      <c r="IG9" s="82"/>
      <c r="IH9" s="82"/>
      <c r="II9" s="82"/>
      <c r="IJ9" s="82"/>
      <c r="IK9" s="90"/>
      <c r="IL9" s="82"/>
      <c r="IM9" s="82"/>
      <c r="IN9" s="82"/>
      <c r="IO9" s="82"/>
      <c r="IP9" s="82"/>
      <c r="IQ9" s="82"/>
      <c r="IR9" s="82"/>
      <c r="IS9" s="82"/>
      <c r="IT9" s="82"/>
      <c r="IU9" s="82"/>
      <c r="IV9" s="82"/>
      <c r="IW9" s="90"/>
      <c r="IX9" s="82"/>
      <c r="IY9" s="82"/>
      <c r="IZ9" s="82"/>
      <c r="JA9" s="82"/>
      <c r="JB9" s="82"/>
      <c r="JC9" s="82"/>
      <c r="JD9" s="82"/>
      <c r="JE9" s="82"/>
      <c r="JF9" s="82"/>
      <c r="JG9" s="82"/>
      <c r="JH9" s="82"/>
      <c r="JI9" s="90"/>
      <c r="JJ9" s="82"/>
      <c r="JK9" s="82"/>
      <c r="JL9" s="82"/>
      <c r="JM9" s="82"/>
      <c r="JN9" s="82"/>
      <c r="JO9" s="82"/>
      <c r="JP9" s="82"/>
      <c r="JQ9" s="82"/>
      <c r="JR9" s="82"/>
      <c r="JS9" s="82"/>
      <c r="JT9" s="82"/>
      <c r="JU9" s="90"/>
      <c r="JV9" s="82"/>
      <c r="JW9" s="82"/>
      <c r="JX9" s="82"/>
      <c r="JY9" s="82"/>
      <c r="JZ9" s="82"/>
      <c r="KA9" s="82"/>
      <c r="KB9" s="82"/>
      <c r="KC9" s="82"/>
      <c r="KD9" s="82"/>
      <c r="KE9" s="82"/>
      <c r="KF9" s="82"/>
    </row>
    <row r="10" spans="1:292" ht="31.5" customHeight="1">
      <c r="A10" s="41" t="s">
        <v>133</v>
      </c>
      <c r="B10" s="91" t="s">
        <v>119</v>
      </c>
      <c r="C10" s="91" t="s">
        <v>120</v>
      </c>
      <c r="D10" s="91" t="s">
        <v>140</v>
      </c>
      <c r="E10" s="92" t="s">
        <v>12</v>
      </c>
      <c r="F10" s="91" t="s">
        <v>13</v>
      </c>
      <c r="G10" s="91" t="s">
        <v>121</v>
      </c>
      <c r="H10" s="93" t="s">
        <v>122</v>
      </c>
      <c r="I10" s="91" t="s">
        <v>14</v>
      </c>
      <c r="J10" s="91" t="s">
        <v>123</v>
      </c>
      <c r="K10" s="91" t="s">
        <v>15</v>
      </c>
      <c r="L10" s="94" t="s">
        <v>16</v>
      </c>
      <c r="M10" s="94" t="s">
        <v>124</v>
      </c>
      <c r="N10" s="94" t="s">
        <v>17</v>
      </c>
      <c r="O10" s="94" t="s">
        <v>18</v>
      </c>
      <c r="P10" s="94" t="s">
        <v>6</v>
      </c>
      <c r="Q10" s="92" t="s">
        <v>12</v>
      </c>
      <c r="R10" s="91" t="s">
        <v>13</v>
      </c>
      <c r="S10" s="91" t="s">
        <v>121</v>
      </c>
      <c r="T10" s="93" t="s">
        <v>122</v>
      </c>
      <c r="U10" s="91" t="s">
        <v>14</v>
      </c>
      <c r="V10" s="91" t="s">
        <v>123</v>
      </c>
      <c r="W10" s="91" t="s">
        <v>15</v>
      </c>
      <c r="X10" s="94" t="s">
        <v>16</v>
      </c>
      <c r="Y10" s="94" t="s">
        <v>124</v>
      </c>
      <c r="Z10" s="94" t="s">
        <v>17</v>
      </c>
      <c r="AA10" s="94" t="s">
        <v>18</v>
      </c>
      <c r="AB10" s="94" t="s">
        <v>6</v>
      </c>
      <c r="AC10" s="92" t="s">
        <v>12</v>
      </c>
      <c r="AD10" s="91" t="s">
        <v>13</v>
      </c>
      <c r="AE10" s="91" t="s">
        <v>121</v>
      </c>
      <c r="AF10" s="93" t="s">
        <v>122</v>
      </c>
      <c r="AG10" s="91" t="s">
        <v>14</v>
      </c>
      <c r="AH10" s="91" t="s">
        <v>123</v>
      </c>
      <c r="AI10" s="91" t="s">
        <v>15</v>
      </c>
      <c r="AJ10" s="94" t="s">
        <v>16</v>
      </c>
      <c r="AK10" s="94" t="s">
        <v>124</v>
      </c>
      <c r="AL10" s="94" t="s">
        <v>17</v>
      </c>
      <c r="AM10" s="94" t="s">
        <v>18</v>
      </c>
      <c r="AN10" s="94" t="s">
        <v>6</v>
      </c>
      <c r="AO10" s="92" t="s">
        <v>12</v>
      </c>
      <c r="AP10" s="91" t="s">
        <v>13</v>
      </c>
      <c r="AQ10" s="91" t="s">
        <v>121</v>
      </c>
      <c r="AR10" s="93" t="s">
        <v>122</v>
      </c>
      <c r="AS10" s="91" t="s">
        <v>14</v>
      </c>
      <c r="AT10" s="91" t="s">
        <v>123</v>
      </c>
      <c r="AU10" s="91" t="s">
        <v>15</v>
      </c>
      <c r="AV10" s="94" t="s">
        <v>16</v>
      </c>
      <c r="AW10" s="94" t="s">
        <v>124</v>
      </c>
      <c r="AX10" s="94" t="s">
        <v>17</v>
      </c>
      <c r="AY10" s="94" t="s">
        <v>18</v>
      </c>
      <c r="AZ10" s="94" t="s">
        <v>6</v>
      </c>
      <c r="BA10" s="92" t="s">
        <v>12</v>
      </c>
      <c r="BB10" s="91" t="s">
        <v>13</v>
      </c>
      <c r="BC10" s="91" t="s">
        <v>121</v>
      </c>
      <c r="BD10" s="93" t="s">
        <v>122</v>
      </c>
      <c r="BE10" s="91" t="s">
        <v>14</v>
      </c>
      <c r="BF10" s="91" t="s">
        <v>123</v>
      </c>
      <c r="BG10" s="91" t="s">
        <v>15</v>
      </c>
      <c r="BH10" s="94" t="s">
        <v>16</v>
      </c>
      <c r="BI10" s="94" t="s">
        <v>124</v>
      </c>
      <c r="BJ10" s="94" t="s">
        <v>17</v>
      </c>
      <c r="BK10" s="94" t="s">
        <v>18</v>
      </c>
      <c r="BL10" s="94" t="s">
        <v>6</v>
      </c>
      <c r="BM10" s="92" t="s">
        <v>12</v>
      </c>
      <c r="BN10" s="91" t="s">
        <v>13</v>
      </c>
      <c r="BO10" s="91" t="s">
        <v>121</v>
      </c>
      <c r="BP10" s="93" t="s">
        <v>122</v>
      </c>
      <c r="BQ10" s="91" t="s">
        <v>14</v>
      </c>
      <c r="BR10" s="91" t="s">
        <v>123</v>
      </c>
      <c r="BS10" s="91" t="s">
        <v>15</v>
      </c>
      <c r="BT10" s="94" t="s">
        <v>16</v>
      </c>
      <c r="BU10" s="94" t="s">
        <v>124</v>
      </c>
      <c r="BV10" s="94" t="s">
        <v>17</v>
      </c>
      <c r="BW10" s="94" t="s">
        <v>18</v>
      </c>
      <c r="BX10" s="94" t="s">
        <v>6</v>
      </c>
      <c r="BY10" s="92" t="s">
        <v>12</v>
      </c>
      <c r="BZ10" s="91" t="s">
        <v>13</v>
      </c>
      <c r="CA10" s="91" t="s">
        <v>121</v>
      </c>
      <c r="CB10" s="93" t="s">
        <v>122</v>
      </c>
      <c r="CC10" s="91" t="s">
        <v>14</v>
      </c>
      <c r="CD10" s="91" t="s">
        <v>123</v>
      </c>
      <c r="CE10" s="91" t="s">
        <v>15</v>
      </c>
      <c r="CF10" s="94" t="s">
        <v>16</v>
      </c>
      <c r="CG10" s="94" t="s">
        <v>124</v>
      </c>
      <c r="CH10" s="94" t="s">
        <v>17</v>
      </c>
      <c r="CI10" s="94" t="s">
        <v>18</v>
      </c>
      <c r="CJ10" s="94" t="s">
        <v>6</v>
      </c>
      <c r="CK10" s="92" t="s">
        <v>12</v>
      </c>
      <c r="CL10" s="91" t="s">
        <v>13</v>
      </c>
      <c r="CM10" s="91" t="s">
        <v>121</v>
      </c>
      <c r="CN10" s="93" t="s">
        <v>122</v>
      </c>
      <c r="CO10" s="91" t="s">
        <v>14</v>
      </c>
      <c r="CP10" s="91" t="s">
        <v>123</v>
      </c>
      <c r="CQ10" s="91" t="s">
        <v>15</v>
      </c>
      <c r="CR10" s="94" t="s">
        <v>16</v>
      </c>
      <c r="CS10" s="94" t="s">
        <v>124</v>
      </c>
      <c r="CT10" s="94" t="s">
        <v>17</v>
      </c>
      <c r="CU10" s="94" t="s">
        <v>18</v>
      </c>
      <c r="CV10" s="94" t="s">
        <v>6</v>
      </c>
      <c r="CW10" s="92" t="s">
        <v>12</v>
      </c>
      <c r="CX10" s="91" t="s">
        <v>13</v>
      </c>
      <c r="CY10" s="91" t="s">
        <v>121</v>
      </c>
      <c r="CZ10" s="93" t="s">
        <v>122</v>
      </c>
      <c r="DA10" s="91" t="s">
        <v>14</v>
      </c>
      <c r="DB10" s="91" t="s">
        <v>123</v>
      </c>
      <c r="DC10" s="91" t="s">
        <v>15</v>
      </c>
      <c r="DD10" s="94" t="s">
        <v>16</v>
      </c>
      <c r="DE10" s="94" t="s">
        <v>124</v>
      </c>
      <c r="DF10" s="94" t="s">
        <v>17</v>
      </c>
      <c r="DG10" s="94" t="s">
        <v>18</v>
      </c>
      <c r="DH10" s="94" t="s">
        <v>6</v>
      </c>
      <c r="DI10" s="92" t="s">
        <v>12</v>
      </c>
      <c r="DJ10" s="91" t="s">
        <v>13</v>
      </c>
      <c r="DK10" s="91" t="s">
        <v>121</v>
      </c>
      <c r="DL10" s="93" t="s">
        <v>122</v>
      </c>
      <c r="DM10" s="91" t="s">
        <v>14</v>
      </c>
      <c r="DN10" s="91" t="s">
        <v>123</v>
      </c>
      <c r="DO10" s="91" t="s">
        <v>15</v>
      </c>
      <c r="DP10" s="94" t="s">
        <v>16</v>
      </c>
      <c r="DQ10" s="94" t="s">
        <v>124</v>
      </c>
      <c r="DR10" s="94" t="s">
        <v>17</v>
      </c>
      <c r="DS10" s="94" t="s">
        <v>18</v>
      </c>
      <c r="DT10" s="94" t="s">
        <v>6</v>
      </c>
      <c r="DU10" s="92" t="s">
        <v>12</v>
      </c>
      <c r="DV10" s="91" t="s">
        <v>13</v>
      </c>
      <c r="DW10" s="91" t="s">
        <v>121</v>
      </c>
      <c r="DX10" s="93" t="s">
        <v>122</v>
      </c>
      <c r="DY10" s="91" t="s">
        <v>14</v>
      </c>
      <c r="DZ10" s="91" t="s">
        <v>123</v>
      </c>
      <c r="EA10" s="91" t="s">
        <v>15</v>
      </c>
      <c r="EB10" s="94" t="s">
        <v>16</v>
      </c>
      <c r="EC10" s="94" t="s">
        <v>124</v>
      </c>
      <c r="ED10" s="94" t="s">
        <v>17</v>
      </c>
      <c r="EE10" s="94" t="s">
        <v>18</v>
      </c>
      <c r="EF10" s="94" t="s">
        <v>6</v>
      </c>
      <c r="EG10" s="92" t="s">
        <v>12</v>
      </c>
      <c r="EH10" s="91" t="s">
        <v>13</v>
      </c>
      <c r="EI10" s="91" t="s">
        <v>121</v>
      </c>
      <c r="EJ10" s="93" t="s">
        <v>122</v>
      </c>
      <c r="EK10" s="91" t="s">
        <v>14</v>
      </c>
      <c r="EL10" s="91" t="s">
        <v>123</v>
      </c>
      <c r="EM10" s="91" t="s">
        <v>15</v>
      </c>
      <c r="EN10" s="94" t="s">
        <v>16</v>
      </c>
      <c r="EO10" s="94" t="s">
        <v>124</v>
      </c>
      <c r="EP10" s="94" t="s">
        <v>17</v>
      </c>
      <c r="EQ10" s="94" t="s">
        <v>18</v>
      </c>
      <c r="ER10" s="94" t="s">
        <v>6</v>
      </c>
      <c r="ES10" s="92" t="s">
        <v>12</v>
      </c>
      <c r="ET10" s="91" t="s">
        <v>13</v>
      </c>
      <c r="EU10" s="91" t="s">
        <v>121</v>
      </c>
      <c r="EV10" s="93" t="s">
        <v>122</v>
      </c>
      <c r="EW10" s="91" t="s">
        <v>14</v>
      </c>
      <c r="EX10" s="91" t="s">
        <v>123</v>
      </c>
      <c r="EY10" s="91" t="s">
        <v>15</v>
      </c>
      <c r="EZ10" s="94" t="s">
        <v>16</v>
      </c>
      <c r="FA10" s="94" t="s">
        <v>124</v>
      </c>
      <c r="FB10" s="94" t="s">
        <v>17</v>
      </c>
      <c r="FC10" s="94" t="s">
        <v>18</v>
      </c>
      <c r="FD10" s="94" t="s">
        <v>6</v>
      </c>
      <c r="FE10" s="92" t="s">
        <v>12</v>
      </c>
      <c r="FF10" s="91" t="s">
        <v>13</v>
      </c>
      <c r="FG10" s="91" t="s">
        <v>121</v>
      </c>
      <c r="FH10" s="93" t="s">
        <v>122</v>
      </c>
      <c r="FI10" s="91" t="s">
        <v>14</v>
      </c>
      <c r="FJ10" s="91" t="s">
        <v>123</v>
      </c>
      <c r="FK10" s="91" t="s">
        <v>15</v>
      </c>
      <c r="FL10" s="94" t="s">
        <v>16</v>
      </c>
      <c r="FM10" s="94" t="s">
        <v>124</v>
      </c>
      <c r="FN10" s="94" t="s">
        <v>17</v>
      </c>
      <c r="FO10" s="94" t="s">
        <v>18</v>
      </c>
      <c r="FP10" s="94" t="s">
        <v>6</v>
      </c>
      <c r="FQ10" s="92" t="s">
        <v>12</v>
      </c>
      <c r="FR10" s="91" t="s">
        <v>13</v>
      </c>
      <c r="FS10" s="91" t="s">
        <v>121</v>
      </c>
      <c r="FT10" s="93" t="s">
        <v>122</v>
      </c>
      <c r="FU10" s="91" t="s">
        <v>14</v>
      </c>
      <c r="FV10" s="91" t="s">
        <v>123</v>
      </c>
      <c r="FW10" s="91" t="s">
        <v>15</v>
      </c>
      <c r="FX10" s="94" t="s">
        <v>16</v>
      </c>
      <c r="FY10" s="94" t="s">
        <v>124</v>
      </c>
      <c r="FZ10" s="94" t="s">
        <v>17</v>
      </c>
      <c r="GA10" s="94" t="s">
        <v>18</v>
      </c>
      <c r="GB10" s="94" t="s">
        <v>6</v>
      </c>
      <c r="GC10" s="92" t="s">
        <v>12</v>
      </c>
      <c r="GD10" s="91" t="s">
        <v>13</v>
      </c>
      <c r="GE10" s="91" t="s">
        <v>121</v>
      </c>
      <c r="GF10" s="93" t="s">
        <v>122</v>
      </c>
      <c r="GG10" s="91" t="s">
        <v>14</v>
      </c>
      <c r="GH10" s="91" t="s">
        <v>123</v>
      </c>
      <c r="GI10" s="91" t="s">
        <v>15</v>
      </c>
      <c r="GJ10" s="94" t="s">
        <v>16</v>
      </c>
      <c r="GK10" s="94" t="s">
        <v>124</v>
      </c>
      <c r="GL10" s="94" t="s">
        <v>17</v>
      </c>
      <c r="GM10" s="94" t="s">
        <v>18</v>
      </c>
      <c r="GN10" s="94" t="s">
        <v>6</v>
      </c>
      <c r="GO10" s="92" t="s">
        <v>12</v>
      </c>
      <c r="GP10" s="91" t="s">
        <v>13</v>
      </c>
      <c r="GQ10" s="91" t="s">
        <v>121</v>
      </c>
      <c r="GR10" s="93" t="s">
        <v>122</v>
      </c>
      <c r="GS10" s="91" t="s">
        <v>14</v>
      </c>
      <c r="GT10" s="91" t="s">
        <v>123</v>
      </c>
      <c r="GU10" s="91" t="s">
        <v>15</v>
      </c>
      <c r="GV10" s="94" t="s">
        <v>16</v>
      </c>
      <c r="GW10" s="94" t="s">
        <v>124</v>
      </c>
      <c r="GX10" s="94" t="s">
        <v>17</v>
      </c>
      <c r="GY10" s="94" t="s">
        <v>18</v>
      </c>
      <c r="GZ10" s="94" t="s">
        <v>6</v>
      </c>
      <c r="HA10" s="92" t="s">
        <v>12</v>
      </c>
      <c r="HB10" s="91" t="s">
        <v>13</v>
      </c>
      <c r="HC10" s="91" t="s">
        <v>121</v>
      </c>
      <c r="HD10" s="93" t="s">
        <v>122</v>
      </c>
      <c r="HE10" s="91" t="s">
        <v>14</v>
      </c>
      <c r="HF10" s="91" t="s">
        <v>123</v>
      </c>
      <c r="HG10" s="91" t="s">
        <v>15</v>
      </c>
      <c r="HH10" s="94" t="s">
        <v>16</v>
      </c>
      <c r="HI10" s="94" t="s">
        <v>124</v>
      </c>
      <c r="HJ10" s="94" t="s">
        <v>17</v>
      </c>
      <c r="HK10" s="94" t="s">
        <v>18</v>
      </c>
      <c r="HL10" s="94" t="s">
        <v>6</v>
      </c>
      <c r="HM10" s="92" t="s">
        <v>12</v>
      </c>
      <c r="HN10" s="91" t="s">
        <v>13</v>
      </c>
      <c r="HO10" s="91" t="s">
        <v>121</v>
      </c>
      <c r="HP10" s="93" t="s">
        <v>122</v>
      </c>
      <c r="HQ10" s="91" t="s">
        <v>14</v>
      </c>
      <c r="HR10" s="91" t="s">
        <v>123</v>
      </c>
      <c r="HS10" s="91" t="s">
        <v>15</v>
      </c>
      <c r="HT10" s="94" t="s">
        <v>16</v>
      </c>
      <c r="HU10" s="94" t="s">
        <v>124</v>
      </c>
      <c r="HV10" s="94" t="s">
        <v>17</v>
      </c>
      <c r="HW10" s="94" t="s">
        <v>18</v>
      </c>
      <c r="HX10" s="94" t="s">
        <v>6</v>
      </c>
      <c r="HY10" s="92" t="s">
        <v>12</v>
      </c>
      <c r="HZ10" s="91" t="s">
        <v>13</v>
      </c>
      <c r="IA10" s="91" t="s">
        <v>121</v>
      </c>
      <c r="IB10" s="93" t="s">
        <v>122</v>
      </c>
      <c r="IC10" s="91" t="s">
        <v>14</v>
      </c>
      <c r="ID10" s="91" t="s">
        <v>123</v>
      </c>
      <c r="IE10" s="91" t="s">
        <v>15</v>
      </c>
      <c r="IF10" s="94" t="s">
        <v>16</v>
      </c>
      <c r="IG10" s="94" t="s">
        <v>124</v>
      </c>
      <c r="IH10" s="94" t="s">
        <v>17</v>
      </c>
      <c r="II10" s="94" t="s">
        <v>18</v>
      </c>
      <c r="IJ10" s="94" t="s">
        <v>6</v>
      </c>
      <c r="IK10" s="92" t="s">
        <v>12</v>
      </c>
      <c r="IL10" s="91" t="s">
        <v>13</v>
      </c>
      <c r="IM10" s="91" t="s">
        <v>121</v>
      </c>
      <c r="IN10" s="93" t="s">
        <v>122</v>
      </c>
      <c r="IO10" s="91" t="s">
        <v>14</v>
      </c>
      <c r="IP10" s="91" t="s">
        <v>123</v>
      </c>
      <c r="IQ10" s="91" t="s">
        <v>15</v>
      </c>
      <c r="IR10" s="94" t="s">
        <v>16</v>
      </c>
      <c r="IS10" s="94" t="s">
        <v>124</v>
      </c>
      <c r="IT10" s="94" t="s">
        <v>17</v>
      </c>
      <c r="IU10" s="94" t="s">
        <v>18</v>
      </c>
      <c r="IV10" s="94" t="s">
        <v>6</v>
      </c>
      <c r="IW10" s="92" t="s">
        <v>12</v>
      </c>
      <c r="IX10" s="91" t="s">
        <v>13</v>
      </c>
      <c r="IY10" s="91" t="s">
        <v>121</v>
      </c>
      <c r="IZ10" s="93" t="s">
        <v>122</v>
      </c>
      <c r="JA10" s="91" t="s">
        <v>14</v>
      </c>
      <c r="JB10" s="91" t="s">
        <v>123</v>
      </c>
      <c r="JC10" s="91" t="s">
        <v>15</v>
      </c>
      <c r="JD10" s="94" t="s">
        <v>16</v>
      </c>
      <c r="JE10" s="94" t="s">
        <v>124</v>
      </c>
      <c r="JF10" s="94" t="s">
        <v>17</v>
      </c>
      <c r="JG10" s="94" t="s">
        <v>18</v>
      </c>
      <c r="JH10" s="94" t="s">
        <v>6</v>
      </c>
      <c r="JI10" s="92" t="s">
        <v>12</v>
      </c>
      <c r="JJ10" s="91" t="s">
        <v>13</v>
      </c>
      <c r="JK10" s="91" t="s">
        <v>121</v>
      </c>
      <c r="JL10" s="93" t="s">
        <v>122</v>
      </c>
      <c r="JM10" s="91" t="s">
        <v>14</v>
      </c>
      <c r="JN10" s="91" t="s">
        <v>123</v>
      </c>
      <c r="JO10" s="91" t="s">
        <v>15</v>
      </c>
      <c r="JP10" s="94" t="s">
        <v>16</v>
      </c>
      <c r="JQ10" s="94" t="s">
        <v>124</v>
      </c>
      <c r="JR10" s="94" t="s">
        <v>17</v>
      </c>
      <c r="JS10" s="94" t="s">
        <v>18</v>
      </c>
      <c r="JT10" s="94" t="s">
        <v>6</v>
      </c>
      <c r="JU10" s="92" t="s">
        <v>12</v>
      </c>
      <c r="JV10" s="91" t="s">
        <v>13</v>
      </c>
      <c r="JW10" s="91" t="s">
        <v>121</v>
      </c>
      <c r="JX10" s="93" t="s">
        <v>122</v>
      </c>
      <c r="JY10" s="91" t="s">
        <v>14</v>
      </c>
      <c r="JZ10" s="91" t="s">
        <v>123</v>
      </c>
      <c r="KA10" s="91" t="s">
        <v>15</v>
      </c>
      <c r="KB10" s="94" t="s">
        <v>16</v>
      </c>
      <c r="KC10" s="94" t="s">
        <v>124</v>
      </c>
      <c r="KD10" s="94" t="s">
        <v>17</v>
      </c>
      <c r="KE10" s="94" t="s">
        <v>18</v>
      </c>
      <c r="KF10" s="94" t="s">
        <v>6</v>
      </c>
    </row>
    <row r="11" spans="1:292" ht="13.5" customHeight="1">
      <c r="A11" s="21"/>
      <c r="B11" s="95" t="s">
        <v>364</v>
      </c>
      <c r="C11" s="2" t="s">
        <v>365</v>
      </c>
      <c r="D11" s="148"/>
      <c r="E11" s="96">
        <f t="shared" ref="E11:E14" si="0">IF(I11="","",E$3)</f>
        <v>41612</v>
      </c>
      <c r="F11" s="97" t="str">
        <f t="shared" ref="F11:F14" si="1">IF(I11="","",E$1)</f>
        <v>Juncker Asselborn II</v>
      </c>
      <c r="G11" s="98">
        <v>40017</v>
      </c>
      <c r="H11" s="98">
        <f>IF(I11="","",E$3)</f>
        <v>41612</v>
      </c>
      <c r="I11" s="99" t="s">
        <v>366</v>
      </c>
      <c r="J11" s="100" t="s">
        <v>367</v>
      </c>
      <c r="K11" s="101" t="s">
        <v>368</v>
      </c>
      <c r="L11" s="102" t="s">
        <v>296</v>
      </c>
      <c r="M11" s="103" t="s">
        <v>369</v>
      </c>
      <c r="N11" s="2" t="s">
        <v>292</v>
      </c>
      <c r="O11" s="95"/>
      <c r="P11" s="153" t="s">
        <v>370</v>
      </c>
      <c r="Q11" s="96">
        <f>IF(U11="","",Q$3)</f>
        <v>43439</v>
      </c>
      <c r="R11" s="97" t="str">
        <f>IF(U11="","",Q$1)</f>
        <v>Bettel-Schneider I</v>
      </c>
      <c r="S11" s="98">
        <f>IF(U11="","",Q$2)</f>
        <v>41612</v>
      </c>
      <c r="T11" s="98">
        <f>IF(U11="","",Q$3)</f>
        <v>43439</v>
      </c>
      <c r="U11" s="99" t="str">
        <f>IF(AB11="","",IF(ISNUMBER(SEARCH(":",AB11)),MID(AB11,FIND(":",AB11)+2,FIND("(",AB11)-FIND(":",AB11)-3),LEFT(AB11,FIND("(",AB11)-2)))</f>
        <v>Xavier Bettel</v>
      </c>
      <c r="V11" s="100" t="str">
        <f>IF(AB11="","",MID(AB11,FIND("(",AB11)+1,4))</f>
        <v>1973</v>
      </c>
      <c r="W11" s="101" t="str">
        <f>IF(ISNUMBER(SEARCH("*female*",AB11)),"female",IF(ISNUMBER(SEARCH("*male*",AB11)),"male",""))</f>
        <v>male</v>
      </c>
      <c r="X11" s="102" t="str">
        <f>IF(AB11="","",IF(ISERROR(MID(AB11,FIND("male,",AB11)+6,(FIND(")",AB11)-(FIND("male,",AB11)+6))))=TRUE,"missing/error",MID(AB11,FIND("male,",AB11)+6,(FIND(")",AB11)-(FIND("male,",AB11)+6)))))</f>
        <v>lu_dp01</v>
      </c>
      <c r="Y11" s="103" t="str">
        <f>IF(U11="","",(MID(U11,(SEARCH("^^",SUBSTITUTE(U11," ","^^",LEN(U11)-LEN(SUBSTITUTE(U11," ","")))))+1,99)&amp;"_"&amp;LEFT(U11,FIND(" ",U11)-1)&amp;"_"&amp;V11))</f>
        <v>Bettel_Xavier_1973</v>
      </c>
      <c r="AA11" s="95"/>
      <c r="AB11" s="140" t="s">
        <v>719</v>
      </c>
      <c r="AC11" s="96">
        <f>IF(AG11="","",AC$3)</f>
        <v>45247</v>
      </c>
      <c r="AD11" s="97" t="str">
        <f>IF(AG11="","",AC$1)</f>
        <v>Bettel-Schneider II</v>
      </c>
      <c r="AE11" s="98">
        <f>IF(AG11="","",AC$2)</f>
        <v>43439</v>
      </c>
      <c r="AF11" s="98">
        <f>IF(AG11="","",AC$3)</f>
        <v>45247</v>
      </c>
      <c r="AG11" s="99" t="str">
        <f>IF(AN11="","",IF(ISNUMBER(SEARCH(":",AN11)),MID(AN11,FIND(":",AN11)+2,FIND("(",AN11)-FIND(":",AN11)-3),LEFT(AN11,FIND("(",AN11)-2)))</f>
        <v>Xavier Bettel</v>
      </c>
      <c r="AH11" s="100" t="str">
        <f>IF(AN11="","",MID(AN11,FIND("(",AN11)+1,4))</f>
        <v>1973</v>
      </c>
      <c r="AI11" s="101" t="str">
        <f>IF(ISNUMBER(SEARCH("*female*",AN11)),"female",IF(ISNUMBER(SEARCH("*male*",AN11)),"male",""))</f>
        <v>male</v>
      </c>
      <c r="AJ11" s="102" t="str">
        <f>IF(AN11="","",IF(ISERROR(MID(AN11,FIND("male,",AN11)+6,(FIND(")",AN11)-(FIND("male,",AN11)+6))))=TRUE,"missing/error",MID(AN11,FIND("male,",AN11)+6,(FIND(")",AN11)-(FIND("male,",AN11)+6)))))</f>
        <v>lu_dp01</v>
      </c>
      <c r="AK11" s="103" t="str">
        <f>IF(AG11="","",(MID(AG11,(SEARCH("^^",SUBSTITUTE(AG11," ","^^",LEN(AG11)-LEN(SUBSTITUTE(AG11," ","")))))+1,99)&amp;"_"&amp;LEFT(AG11,FIND(" ",AG11)-1)&amp;"_"&amp;AH11))</f>
        <v>Bettel_Xavier_1973</v>
      </c>
      <c r="AM11" s="95"/>
      <c r="AN11" s="140" t="s">
        <v>719</v>
      </c>
      <c r="AO11" s="96">
        <f>IF(AS11="","",AO$3)</f>
        <v>45291</v>
      </c>
      <c r="AP11" s="97" t="str">
        <f>IF(AS11="","",AO$1)</f>
        <v>Frieden I</v>
      </c>
      <c r="AQ11" s="98">
        <f>IF(AS11="","",AO$2)</f>
        <v>45247</v>
      </c>
      <c r="AR11" s="98">
        <f>IF(AS11="","",AO$3)</f>
        <v>45291</v>
      </c>
      <c r="AS11" s="99" t="str">
        <f>IF(AZ11="","",IF(ISNUMBER(SEARCH(":",AZ11)),MID(AZ11,FIND(":",AZ11)+2,FIND("(",AZ11)-FIND(":",AZ11)-3),LEFT(AZ11,FIND("(",AZ11)-2)))</f>
        <v>Luc Frieden</v>
      </c>
      <c r="AT11" s="100" t="str">
        <f>IF(AZ11="","",MID(AZ11,FIND("(",AZ11)+1,4))</f>
        <v>1963</v>
      </c>
      <c r="AU11" s="101" t="str">
        <f>IF(ISNUMBER(SEARCH("*female*",AZ11)),"female",IF(ISNUMBER(SEARCH("*male*",AZ11)),"male",""))</f>
        <v>male</v>
      </c>
      <c r="AV11" s="102" t="str">
        <f>IF(AZ11="","",IF(ISERROR(MID(AZ11,FIND("male,",AZ11)+6,(FIND(")",AZ11)-(FIND("male,",AZ11)+6))))=TRUE,"missing/error",MID(AZ11,FIND("male,",AZ11)+6,(FIND(")",AZ11)-(FIND("male,",AZ11)+6)))))</f>
        <v>lu_csv01</v>
      </c>
      <c r="AW11" s="103" t="str">
        <f>IF(AS11="","",(MID(AS11,(SEARCH("^^",SUBSTITUTE(AS11," ","^^",LEN(AS11)-LEN(SUBSTITUTE(AS11," ","")))))+1,99)&amp;"_"&amp;LEFT(AS11,FIND(" ",AS11)-1)&amp;"_"&amp;AT11))</f>
        <v>Frieden_Luc_1963</v>
      </c>
      <c r="AY11" s="95"/>
      <c r="AZ11" s="153" t="s">
        <v>402</v>
      </c>
      <c r="BA11" s="96" t="str">
        <f>IF(BE11="","",BA$3)</f>
        <v/>
      </c>
      <c r="BB11" s="97" t="str">
        <f>IF(BE11="","",BA$1)</f>
        <v/>
      </c>
      <c r="BC11" s="98" t="str">
        <f>IF(BE11="","",BA$2)</f>
        <v/>
      </c>
      <c r="BD11" s="98" t="str">
        <f>IF(BE11="","",BA$3)</f>
        <v/>
      </c>
      <c r="BE11" s="99" t="str">
        <f>IF(BL11="","",IF(ISNUMBER(SEARCH(":",BL11)),MID(BL11,FIND(":",BL11)+2,FIND("(",BL11)-FIND(":",BL11)-3),LEFT(BL11,FIND("(",BL11)-2)))</f>
        <v/>
      </c>
      <c r="BF11" s="100" t="str">
        <f>IF(BL11="","",MID(BL11,FIND("(",BL11)+1,4))</f>
        <v/>
      </c>
      <c r="BG11" s="101" t="str">
        <f>IF(ISNUMBER(SEARCH("*female*",BL11)),"female",IF(ISNUMBER(SEARCH("*male*",BL11)),"male",""))</f>
        <v/>
      </c>
      <c r="BH11" s="102" t="str">
        <f>IF(BL11="","",IF(ISERROR(MID(BL11,FIND("male,",BL11)+6,(FIND(")",BL11)-(FIND("male,",BL11)+6))))=TRUE,"missing/error",MID(BL11,FIND("male,",BL11)+6,(FIND(")",BL11)-(FIND("male,",BL11)+6)))))</f>
        <v/>
      </c>
      <c r="BI11" s="103" t="str">
        <f>IF(BE11="","",(MID(BE11,(SEARCH("^^",SUBSTITUTE(BE11," ","^^",LEN(BE11)-LEN(SUBSTITUTE(BE11," ","")))))+1,99)&amp;"_"&amp;LEFT(BE11,FIND(" ",BE11)-1)&amp;"_"&amp;BF11))</f>
        <v/>
      </c>
      <c r="BK11" s="95"/>
      <c r="BL11" s="95"/>
      <c r="BM11" s="96" t="str">
        <f>IF(BQ11="","",BM$3)</f>
        <v/>
      </c>
      <c r="BN11" s="97" t="str">
        <f>IF(BQ11="","",BM$1)</f>
        <v/>
      </c>
      <c r="BO11" s="98" t="str">
        <f>IF(BQ11="","",BM$2)</f>
        <v/>
      </c>
      <c r="BP11" s="98" t="str">
        <f>IF(BQ11="","",BM$3)</f>
        <v/>
      </c>
      <c r="BQ11" s="99" t="str">
        <f>IF(BX11="","",IF(ISNUMBER(SEARCH(":",BX11)),MID(BX11,FIND(":",BX11)+2,FIND("(",BX11)-FIND(":",BX11)-3),LEFT(BX11,FIND("(",BX11)-2)))</f>
        <v/>
      </c>
      <c r="BR11" s="100" t="str">
        <f>IF(BX11="","",MID(BX11,FIND("(",BX11)+1,4))</f>
        <v/>
      </c>
      <c r="BS11" s="101" t="str">
        <f>IF(ISNUMBER(SEARCH("*female*",BX11)),"female",IF(ISNUMBER(SEARCH("*male*",BX11)),"male",""))</f>
        <v/>
      </c>
      <c r="BT11" s="102" t="str">
        <f>IF(BX11="","",IF(ISERROR(MID(BX11,FIND("male,",BX11)+6,(FIND(")",BX11)-(FIND("male,",BX11)+6))))=TRUE,"missing/error",MID(BX11,FIND("male,",BX11)+6,(FIND(")",BX11)-(FIND("male,",BX11)+6)))))</f>
        <v/>
      </c>
      <c r="BU11" s="103" t="str">
        <f>IF(BQ11="","",(MID(BQ11,(SEARCH("^^",SUBSTITUTE(BQ11," ","^^",LEN(BQ11)-LEN(SUBSTITUTE(BQ11," ","")))))+1,99)&amp;"_"&amp;LEFT(BQ11,FIND(" ",BQ11)-1)&amp;"_"&amp;BR11))</f>
        <v/>
      </c>
      <c r="BW11" s="95"/>
      <c r="BX11" s="95"/>
      <c r="BY11" s="96" t="str">
        <f>IF(CC11="","",BY$3)</f>
        <v/>
      </c>
      <c r="BZ11" s="97" t="str">
        <f>IF(CC11="","",BY$1)</f>
        <v/>
      </c>
      <c r="CA11" s="98" t="str">
        <f>IF(CC11="","",BY$2)</f>
        <v/>
      </c>
      <c r="CB11" s="98" t="str">
        <f>IF(CC11="","",BY$3)</f>
        <v/>
      </c>
      <c r="CC11" s="99" t="str">
        <f>IF(CJ11="","",IF(ISNUMBER(SEARCH(":",CJ11)),MID(CJ11,FIND(":",CJ11)+2,FIND("(",CJ11)-FIND(":",CJ11)-3),LEFT(CJ11,FIND("(",CJ11)-2)))</f>
        <v/>
      </c>
      <c r="CD11" s="100" t="str">
        <f>IF(CJ11="","",MID(CJ11,FIND("(",CJ11)+1,4))</f>
        <v/>
      </c>
      <c r="CE11" s="101" t="str">
        <f>IF(ISNUMBER(SEARCH("*female*",CJ11)),"female",IF(ISNUMBER(SEARCH("*male*",CJ11)),"male",""))</f>
        <v/>
      </c>
      <c r="CF11" s="102" t="str">
        <f>IF(CJ11="","",IF(ISERROR(MID(CJ11,FIND("male,",CJ11)+6,(FIND(")",CJ11)-(FIND("male,",CJ11)+6))))=TRUE,"missing/error",MID(CJ11,FIND("male,",CJ11)+6,(FIND(")",CJ11)-(FIND("male,",CJ11)+6)))))</f>
        <v/>
      </c>
      <c r="CG11" s="103" t="str">
        <f>IF(CC11="","",(MID(CC11,(SEARCH("^^",SUBSTITUTE(CC11," ","^^",LEN(CC11)-LEN(SUBSTITUTE(CC11," ","")))))+1,99)&amp;"_"&amp;LEFT(CC11,FIND(" ",CC11)-1)&amp;"_"&amp;CD11))</f>
        <v/>
      </c>
      <c r="CI11" s="95"/>
      <c r="CJ11" s="95"/>
      <c r="CK11" s="96" t="str">
        <f>IF(CO11="","",CK$3)</f>
        <v/>
      </c>
      <c r="CL11" s="97" t="str">
        <f>IF(CO11="","",CK$1)</f>
        <v/>
      </c>
      <c r="CM11" s="98" t="str">
        <f>IF(CO11="","",CK$2)</f>
        <v/>
      </c>
      <c r="CN11" s="98" t="str">
        <f>IF(CO11="","",CK$3)</f>
        <v/>
      </c>
      <c r="CO11" s="99" t="str">
        <f>IF(CV11="","",IF(ISNUMBER(SEARCH(":",CV11)),MID(CV11,FIND(":",CV11)+2,FIND("(",CV11)-FIND(":",CV11)-3),LEFT(CV11,FIND("(",CV11)-2)))</f>
        <v/>
      </c>
      <c r="CP11" s="100" t="str">
        <f>IF(CV11="","",MID(CV11,FIND("(",CV11)+1,4))</f>
        <v/>
      </c>
      <c r="CQ11" s="101" t="str">
        <f>IF(ISNUMBER(SEARCH("*female*",CV11)),"female",IF(ISNUMBER(SEARCH("*male*",CV11)),"male",""))</f>
        <v/>
      </c>
      <c r="CR11" s="102" t="str">
        <f>IF(CV11="","",IF(ISERROR(MID(CV11,FIND("male,",CV11)+6,(FIND(")",CV11)-(FIND("male,",CV11)+6))))=TRUE,"missing/error",MID(CV11,FIND("male,",CV11)+6,(FIND(")",CV11)-(FIND("male,",CV11)+6)))))</f>
        <v/>
      </c>
      <c r="CS11" s="103" t="str">
        <f>IF(CO11="","",(MID(CO11,(SEARCH("^^",SUBSTITUTE(CO11," ","^^",LEN(CO11)-LEN(SUBSTITUTE(CO11," ","")))))+1,99)&amp;"_"&amp;LEFT(CO11,FIND(" ",CO11)-1)&amp;"_"&amp;CP11))</f>
        <v/>
      </c>
      <c r="CU11" s="95"/>
      <c r="CV11" s="95"/>
      <c r="CW11" s="96" t="str">
        <f>IF(DA11="","",CW$3)</f>
        <v/>
      </c>
      <c r="CX11" s="97" t="str">
        <f>IF(DA11="","",CW$1)</f>
        <v/>
      </c>
      <c r="CY11" s="98" t="str">
        <f>IF(DA11="","",CW$2)</f>
        <v/>
      </c>
      <c r="CZ11" s="98" t="str">
        <f>IF(DA11="","",CW$3)</f>
        <v/>
      </c>
      <c r="DA11" s="99" t="str">
        <f>IF(DH11="","",IF(ISNUMBER(SEARCH(":",DH11)),MID(DH11,FIND(":",DH11)+2,FIND("(",DH11)-FIND(":",DH11)-3),LEFT(DH11,FIND("(",DH11)-2)))</f>
        <v/>
      </c>
      <c r="DB11" s="100" t="str">
        <f>IF(DH11="","",MID(DH11,FIND("(",DH11)+1,4))</f>
        <v/>
      </c>
      <c r="DC11" s="101" t="str">
        <f>IF(ISNUMBER(SEARCH("*female*",DH11)),"female",IF(ISNUMBER(SEARCH("*male*",DH11)),"male",""))</f>
        <v/>
      </c>
      <c r="DD11" s="102" t="str">
        <f>IF(DH11="","",IF(ISERROR(MID(DH11,FIND("male,",DH11)+6,(FIND(")",DH11)-(FIND("male,",DH11)+6))))=TRUE,"missing/error",MID(DH11,FIND("male,",DH11)+6,(FIND(")",DH11)-(FIND("male,",DH11)+6)))))</f>
        <v/>
      </c>
      <c r="DE11" s="103" t="str">
        <f>IF(DA11="","",(MID(DA11,(SEARCH("^^",SUBSTITUTE(DA11," ","^^",LEN(DA11)-LEN(SUBSTITUTE(DA11," ","")))))+1,99)&amp;"_"&amp;LEFT(DA11,FIND(" ",DA11)-1)&amp;"_"&amp;DB11))</f>
        <v/>
      </c>
      <c r="DG11" s="95"/>
      <c r="DH11" s="95"/>
      <c r="DI11" s="96" t="str">
        <f>IF(DM11="","",DI$3)</f>
        <v/>
      </c>
      <c r="DJ11" s="97" t="str">
        <f>IF(DM11="","",DI$1)</f>
        <v/>
      </c>
      <c r="DK11" s="98" t="str">
        <f>IF(DM11="","",DI$2)</f>
        <v/>
      </c>
      <c r="DL11" s="98" t="str">
        <f>IF(DM11="","",DI$3)</f>
        <v/>
      </c>
      <c r="DM11" s="99" t="str">
        <f>IF(DT11="","",IF(ISNUMBER(SEARCH(":",DT11)),MID(DT11,FIND(":",DT11)+2,FIND("(",DT11)-FIND(":",DT11)-3),LEFT(DT11,FIND("(",DT11)-2)))</f>
        <v/>
      </c>
      <c r="DN11" s="100" t="str">
        <f>IF(DT11="","",MID(DT11,FIND("(",DT11)+1,4))</f>
        <v/>
      </c>
      <c r="DO11" s="101" t="str">
        <f>IF(ISNUMBER(SEARCH("*female*",DT11)),"female",IF(ISNUMBER(SEARCH("*male*",DT11)),"male",""))</f>
        <v/>
      </c>
      <c r="DP11" s="102" t="str">
        <f>IF(DT11="","",IF(ISERROR(MID(DT11,FIND("male,",DT11)+6,(FIND(")",DT11)-(FIND("male,",DT11)+6))))=TRUE,"missing/error",MID(DT11,FIND("male,",DT11)+6,(FIND(")",DT11)-(FIND("male,",DT11)+6)))))</f>
        <v/>
      </c>
      <c r="DQ11" s="103" t="str">
        <f>IF(DM11="","",(MID(DM11,(SEARCH("^^",SUBSTITUTE(DM11," ","^^",LEN(DM11)-LEN(SUBSTITUTE(DM11," ","")))))+1,99)&amp;"_"&amp;LEFT(DM11,FIND(" ",DM11)-1)&amp;"_"&amp;DN11))</f>
        <v/>
      </c>
      <c r="DS11" s="95"/>
      <c r="DT11" s="95"/>
      <c r="DU11" s="96" t="str">
        <f>IF(DY11="","",DU$3)</f>
        <v/>
      </c>
      <c r="DV11" s="97" t="str">
        <f>IF(DY11="","",DU$1)</f>
        <v/>
      </c>
      <c r="DW11" s="98" t="str">
        <f>IF(DY11="","",DU$2)</f>
        <v/>
      </c>
      <c r="DX11" s="98" t="str">
        <f>IF(DY11="","",DU$3)</f>
        <v/>
      </c>
      <c r="DY11" s="99" t="str">
        <f>IF(EF11="","",IF(ISNUMBER(SEARCH(":",EF11)),MID(EF11,FIND(":",EF11)+2,FIND("(",EF11)-FIND(":",EF11)-3),LEFT(EF11,FIND("(",EF11)-2)))</f>
        <v/>
      </c>
      <c r="DZ11" s="100" t="str">
        <f>IF(EF11="","",MID(EF11,FIND("(",EF11)+1,4))</f>
        <v/>
      </c>
      <c r="EA11" s="101" t="str">
        <f>IF(ISNUMBER(SEARCH("*female*",EF11)),"female",IF(ISNUMBER(SEARCH("*male*",EF11)),"male",""))</f>
        <v/>
      </c>
      <c r="EB11" s="102" t="str">
        <f>IF(EF11="","",IF(ISERROR(MID(EF11,FIND("male,",EF11)+6,(FIND(")",EF11)-(FIND("male,",EF11)+6))))=TRUE,"missing/error",MID(EF11,FIND("male,",EF11)+6,(FIND(")",EF11)-(FIND("male,",EF11)+6)))))</f>
        <v/>
      </c>
      <c r="EC11" s="103" t="str">
        <f>IF(DY11="","",(MID(DY11,(SEARCH("^^",SUBSTITUTE(DY11," ","^^",LEN(DY11)-LEN(SUBSTITUTE(DY11," ","")))))+1,99)&amp;"_"&amp;LEFT(DY11,FIND(" ",DY11)-1)&amp;"_"&amp;DZ11))</f>
        <v/>
      </c>
      <c r="EE11" s="95"/>
      <c r="EF11" s="95"/>
      <c r="EG11" s="96" t="str">
        <f>IF(EK11="","",EG$3)</f>
        <v/>
      </c>
      <c r="EH11" s="97" t="str">
        <f>IF(EK11="","",EG$1)</f>
        <v/>
      </c>
      <c r="EI11" s="98" t="str">
        <f>IF(EK11="","",EG$2)</f>
        <v/>
      </c>
      <c r="EJ11" s="98" t="str">
        <f>IF(EK11="","",EG$3)</f>
        <v/>
      </c>
      <c r="EK11" s="99" t="str">
        <f>IF(ER11="","",IF(ISNUMBER(SEARCH(":",ER11)),MID(ER11,FIND(":",ER11)+2,FIND("(",ER11)-FIND(":",ER11)-3),LEFT(ER11,FIND("(",ER11)-2)))</f>
        <v/>
      </c>
      <c r="EL11" s="100" t="str">
        <f>IF(ER11="","",MID(ER11,FIND("(",ER11)+1,4))</f>
        <v/>
      </c>
      <c r="EM11" s="101" t="str">
        <f>IF(ISNUMBER(SEARCH("*female*",ER11)),"female",IF(ISNUMBER(SEARCH("*male*",ER11)),"male",""))</f>
        <v/>
      </c>
      <c r="EN11" s="102" t="str">
        <f>IF(ER11="","",IF(ISERROR(MID(ER11,FIND("male,",ER11)+6,(FIND(")",ER11)-(FIND("male,",ER11)+6))))=TRUE,"missing/error",MID(ER11,FIND("male,",ER11)+6,(FIND(")",ER11)-(FIND("male,",ER11)+6)))))</f>
        <v/>
      </c>
      <c r="EO11" s="103" t="str">
        <f>IF(EK11="","",(MID(EK11,(SEARCH("^^",SUBSTITUTE(EK11," ","^^",LEN(EK11)-LEN(SUBSTITUTE(EK11," ","")))))+1,99)&amp;"_"&amp;LEFT(EK11,FIND(" ",EK11)-1)&amp;"_"&amp;EL11))</f>
        <v/>
      </c>
      <c r="EQ11" s="95"/>
      <c r="ER11" s="95"/>
      <c r="ES11" s="96" t="str">
        <f>IF(EW11="","",ES$3)</f>
        <v/>
      </c>
      <c r="ET11" s="97" t="str">
        <f>IF(EW11="","",ES$1)</f>
        <v/>
      </c>
      <c r="EU11" s="98" t="str">
        <f>IF(EW11="","",ES$2)</f>
        <v/>
      </c>
      <c r="EV11" s="98" t="str">
        <f>IF(EW11="","",ES$3)</f>
        <v/>
      </c>
      <c r="EW11" s="99" t="str">
        <f>IF(FD11="","",IF(ISNUMBER(SEARCH(":",FD11)),MID(FD11,FIND(":",FD11)+2,FIND("(",FD11)-FIND(":",FD11)-3),LEFT(FD11,FIND("(",FD11)-2)))</f>
        <v/>
      </c>
      <c r="EX11" s="100" t="str">
        <f>IF(FD11="","",MID(FD11,FIND("(",FD11)+1,4))</f>
        <v/>
      </c>
      <c r="EY11" s="101" t="str">
        <f>IF(ISNUMBER(SEARCH("*female*",FD11)),"female",IF(ISNUMBER(SEARCH("*male*",FD11)),"male",""))</f>
        <v/>
      </c>
      <c r="EZ11" s="102" t="str">
        <f>IF(FD11="","",IF(ISERROR(MID(FD11,FIND("male,",FD11)+6,(FIND(")",FD11)-(FIND("male,",FD11)+6))))=TRUE,"missing/error",MID(FD11,FIND("male,",FD11)+6,(FIND(")",FD11)-(FIND("male,",FD11)+6)))))</f>
        <v/>
      </c>
      <c r="FA11" s="103" t="str">
        <f>IF(EW11="","",(MID(EW11,(SEARCH("^^",SUBSTITUTE(EW11," ","^^",LEN(EW11)-LEN(SUBSTITUTE(EW11," ","")))))+1,99)&amp;"_"&amp;LEFT(EW11,FIND(" ",EW11)-1)&amp;"_"&amp;EX11))</f>
        <v/>
      </c>
      <c r="FC11" s="95"/>
      <c r="FD11" s="95"/>
      <c r="FE11" s="96" t="str">
        <f>IF(FI11="","",FE$3)</f>
        <v/>
      </c>
      <c r="FF11" s="97" t="str">
        <f>IF(FI11="","",FE$1)</f>
        <v/>
      </c>
      <c r="FG11" s="98" t="str">
        <f>IF(FI11="","",FE$2)</f>
        <v/>
      </c>
      <c r="FH11" s="98" t="str">
        <f>IF(FI11="","",FE$3)</f>
        <v/>
      </c>
      <c r="FI11" s="99" t="str">
        <f>IF(FP11="","",IF(ISNUMBER(SEARCH(":",FP11)),MID(FP11,FIND(":",FP11)+2,FIND("(",FP11)-FIND(":",FP11)-3),LEFT(FP11,FIND("(",FP11)-2)))</f>
        <v/>
      </c>
      <c r="FJ11" s="100" t="str">
        <f>IF(FP11="","",MID(FP11,FIND("(",FP11)+1,4))</f>
        <v/>
      </c>
      <c r="FK11" s="101" t="str">
        <f>IF(ISNUMBER(SEARCH("*female*",FP11)),"female",IF(ISNUMBER(SEARCH("*male*",FP11)),"male",""))</f>
        <v/>
      </c>
      <c r="FL11" s="102" t="str">
        <f>IF(FP11="","",IF(ISERROR(MID(FP11,FIND("male,",FP11)+6,(FIND(")",FP11)-(FIND("male,",FP11)+6))))=TRUE,"missing/error",MID(FP11,FIND("male,",FP11)+6,(FIND(")",FP11)-(FIND("male,",FP11)+6)))))</f>
        <v/>
      </c>
      <c r="FM11" s="103" t="str">
        <f>IF(FI11="","",(MID(FI11,(SEARCH("^^",SUBSTITUTE(FI11," ","^^",LEN(FI11)-LEN(SUBSTITUTE(FI11," ","")))))+1,99)&amp;"_"&amp;LEFT(FI11,FIND(" ",FI11)-1)&amp;"_"&amp;FJ11))</f>
        <v/>
      </c>
      <c r="FO11" s="95"/>
      <c r="FP11" s="95"/>
      <c r="FQ11" s="96" t="str">
        <f>IF(FU11="","",#REF!)</f>
        <v/>
      </c>
      <c r="FR11" s="97" t="str">
        <f>IF(FU11="","",FQ$1)</f>
        <v/>
      </c>
      <c r="FS11" s="98" t="str">
        <f>IF(FU11="","",FQ$2)</f>
        <v/>
      </c>
      <c r="FT11" s="98" t="str">
        <f>IF(FU11="","",FQ$3)</f>
        <v/>
      </c>
      <c r="FU11" s="99" t="str">
        <f>IF(GB11="","",IF(ISNUMBER(SEARCH(":",GB11)),MID(GB11,FIND(":",GB11)+2,FIND("(",GB11)-FIND(":",GB11)-3),LEFT(GB11,FIND("(",GB11)-2)))</f>
        <v/>
      </c>
      <c r="FV11" s="100" t="str">
        <f>IF(GB11="","",MID(GB11,FIND("(",GB11)+1,4))</f>
        <v/>
      </c>
      <c r="FW11" s="101" t="str">
        <f>IF(ISNUMBER(SEARCH("*female*",GB11)),"female",IF(ISNUMBER(SEARCH("*male*",GB11)),"male",""))</f>
        <v/>
      </c>
      <c r="FX11" s="102" t="str">
        <f>IF(GB11="","",IF(ISERROR(MID(GB11,FIND("male,",GB11)+6,(FIND(")",GB11)-(FIND("male,",GB11)+6))))=TRUE,"missing/error",MID(GB11,FIND("male,",GB11)+6,(FIND(")",GB11)-(FIND("male,",GB11)+6)))))</f>
        <v/>
      </c>
      <c r="FY11" s="103" t="str">
        <f>IF(FU11="","",(MID(FU11,(SEARCH("^^",SUBSTITUTE(FU11," ","^^",LEN(FU11)-LEN(SUBSTITUTE(FU11," ","")))))+1,99)&amp;"_"&amp;LEFT(FU11,FIND(" ",FU11)-1)&amp;"_"&amp;FV11))</f>
        <v/>
      </c>
      <c r="GA11" s="95"/>
      <c r="GB11" s="95"/>
      <c r="GC11" s="96" t="str">
        <f>IF(GG11="","",GC$3)</f>
        <v/>
      </c>
      <c r="GD11" s="97" t="str">
        <f>IF(GG11="","",GC$1)</f>
        <v/>
      </c>
      <c r="GE11" s="98" t="str">
        <f>IF(GG11="","",GC$2)</f>
        <v/>
      </c>
      <c r="GF11" s="98" t="str">
        <f>IF(GG11="","",GC$3)</f>
        <v/>
      </c>
      <c r="GG11" s="99" t="str">
        <f>IF(GN11="","",IF(ISNUMBER(SEARCH(":",GN11)),MID(GN11,FIND(":",GN11)+2,FIND("(",GN11)-FIND(":",GN11)-3),LEFT(GN11,FIND("(",GN11)-2)))</f>
        <v/>
      </c>
      <c r="GH11" s="100" t="str">
        <f>IF(GN11="","",MID(GN11,FIND("(",GN11)+1,4))</f>
        <v/>
      </c>
      <c r="GI11" s="101" t="str">
        <f>IF(ISNUMBER(SEARCH("*female*",GN11)),"female",IF(ISNUMBER(SEARCH("*male*",GN11)),"male",""))</f>
        <v/>
      </c>
      <c r="GJ11" s="102" t="str">
        <f>IF(GN11="","",IF(ISERROR(MID(GN11,FIND("male,",GN11)+6,(FIND(")",GN11)-(FIND("male,",GN11)+6))))=TRUE,"missing/error",MID(GN11,FIND("male,",GN11)+6,(FIND(")",GN11)-(FIND("male,",GN11)+6)))))</f>
        <v/>
      </c>
      <c r="GK11" s="103" t="str">
        <f>IF(GG11="","",(MID(GG11,(SEARCH("^^",SUBSTITUTE(GG11," ","^^",LEN(GG11)-LEN(SUBSTITUTE(GG11," ","")))))+1,99)&amp;"_"&amp;LEFT(GG11,FIND(" ",GG11)-1)&amp;"_"&amp;GH11))</f>
        <v/>
      </c>
      <c r="GM11" s="95"/>
      <c r="GN11" s="95" t="s">
        <v>292</v>
      </c>
      <c r="GO11" s="96" t="str">
        <f>IF(GS11="","",GO$3)</f>
        <v/>
      </c>
      <c r="GP11" s="97" t="str">
        <f>IF(GS11="","",GO$1)</f>
        <v/>
      </c>
      <c r="GQ11" s="98" t="str">
        <f>IF(GS11="","",GO$2)</f>
        <v/>
      </c>
      <c r="GR11" s="98" t="str">
        <f>IF(GS11="","",GO$3)</f>
        <v/>
      </c>
      <c r="GS11" s="99" t="str">
        <f>IF(GZ11="","",IF(ISNUMBER(SEARCH(":",GZ11)),MID(GZ11,FIND(":",GZ11)+2,FIND("(",GZ11)-FIND(":",GZ11)-3),LEFT(GZ11,FIND("(",GZ11)-2)))</f>
        <v/>
      </c>
      <c r="GT11" s="100" t="str">
        <f>IF(GZ11="","",MID(GZ11,FIND("(",GZ11)+1,4))</f>
        <v/>
      </c>
      <c r="GU11" s="101" t="str">
        <f>IF(ISNUMBER(SEARCH("*female*",GZ11)),"female",IF(ISNUMBER(SEARCH("*male*",GZ11)),"male",""))</f>
        <v/>
      </c>
      <c r="GV11" s="102" t="str">
        <f>IF(GZ11="","",IF(ISERROR(MID(GZ11,FIND("male,",GZ11)+6,(FIND(")",GZ11)-(FIND("male,",GZ11)+6))))=TRUE,"missing/error",MID(GZ11,FIND("male,",GZ11)+6,(FIND(")",GZ11)-(FIND("male,",GZ11)+6)))))</f>
        <v/>
      </c>
      <c r="GW11" s="103" t="str">
        <f>IF(GS11="","",(MID(GS11,(SEARCH("^^",SUBSTITUTE(GS11," ","^^",LEN(GS11)-LEN(SUBSTITUTE(GS11," ","")))))+1,99)&amp;"_"&amp;LEFT(GS11,FIND(" ",GS11)-1)&amp;"_"&amp;GT11))</f>
        <v/>
      </c>
      <c r="GY11" s="95"/>
      <c r="GZ11" s="95"/>
      <c r="HA11" s="96" t="str">
        <f>IF(HE11="","",HA$3)</f>
        <v/>
      </c>
      <c r="HB11" s="97" t="str">
        <f>IF(HE11="","",HA$1)</f>
        <v/>
      </c>
      <c r="HC11" s="98" t="str">
        <f>IF(HE11="","",HA$2)</f>
        <v/>
      </c>
      <c r="HD11" s="98" t="str">
        <f>IF(HE11="","",HA$3)</f>
        <v/>
      </c>
      <c r="HE11" s="99" t="str">
        <f>IF(HL11="","",IF(ISNUMBER(SEARCH(":",HL11)),MID(HL11,FIND(":",HL11)+2,FIND("(",HL11)-FIND(":",HL11)-3),LEFT(HL11,FIND("(",HL11)-2)))</f>
        <v/>
      </c>
      <c r="HF11" s="100" t="str">
        <f>IF(HL11="","",MID(HL11,FIND("(",HL11)+1,4))</f>
        <v/>
      </c>
      <c r="HG11" s="101" t="str">
        <f>IF(ISNUMBER(SEARCH("*female*",HL11)),"female",IF(ISNUMBER(SEARCH("*male*",HL11)),"male",""))</f>
        <v/>
      </c>
      <c r="HH11" s="102" t="str">
        <f>IF(HL11="","",IF(ISERROR(MID(HL11,FIND("male,",HL11)+6,(FIND(")",HL11)-(FIND("male,",HL11)+6))))=TRUE,"missing/error",MID(HL11,FIND("male,",HL11)+6,(FIND(")",HL11)-(FIND("male,",HL11)+6)))))</f>
        <v/>
      </c>
      <c r="HI11" s="103" t="str">
        <f>IF(HE11="","",(MID(HE11,(SEARCH("^^",SUBSTITUTE(HE11," ","^^",LEN(HE11)-LEN(SUBSTITUTE(HE11," ","")))))+1,99)&amp;"_"&amp;LEFT(HE11,FIND(" ",HE11)-1)&amp;"_"&amp;HF11))</f>
        <v/>
      </c>
      <c r="HK11" s="95"/>
      <c r="HL11" s="95" t="s">
        <v>292</v>
      </c>
      <c r="HM11" s="96" t="str">
        <f>IF(HQ11="","",HM$3)</f>
        <v/>
      </c>
      <c r="HN11" s="97" t="str">
        <f>IF(HQ11="","",HM$1)</f>
        <v/>
      </c>
      <c r="HO11" s="98" t="str">
        <f>IF(HQ11="","",HM$2)</f>
        <v/>
      </c>
      <c r="HP11" s="98" t="str">
        <f>IF(HQ11="","",HM$3)</f>
        <v/>
      </c>
      <c r="HQ11" s="99" t="str">
        <f>IF(HX11="","",IF(ISNUMBER(SEARCH(":",HX11)),MID(HX11,FIND(":",HX11)+2,FIND("(",HX11)-FIND(":",HX11)-3),LEFT(HX11,FIND("(",HX11)-2)))</f>
        <v/>
      </c>
      <c r="HR11" s="100" t="str">
        <f>IF(HX11="","",MID(HX11,FIND("(",HX11)+1,4))</f>
        <v/>
      </c>
      <c r="HS11" s="101" t="str">
        <f>IF(ISNUMBER(SEARCH("*female*",HX11)),"female",IF(ISNUMBER(SEARCH("*male*",HX11)),"male",""))</f>
        <v/>
      </c>
      <c r="HT11" s="102" t="str">
        <f>IF(HX11="","",IF(ISERROR(MID(HX11,FIND("male,",HX11)+6,(FIND(")",HX11)-(FIND("male,",HX11)+6))))=TRUE,"missing/error",MID(HX11,FIND("male,",HX11)+6,(FIND(")",HX11)-(FIND("male,",HX11)+6)))))</f>
        <v/>
      </c>
      <c r="HU11" s="103" t="str">
        <f>IF(HQ11="","",(MID(HQ11,(SEARCH("^^",SUBSTITUTE(HQ11," ","^^",LEN(HQ11)-LEN(SUBSTITUTE(HQ11," ","")))))+1,99)&amp;"_"&amp;LEFT(HQ11,FIND(" ",HQ11)-1)&amp;"_"&amp;HR11))</f>
        <v/>
      </c>
      <c r="HW11" s="95"/>
      <c r="HX11" s="95"/>
      <c r="HY11" s="96" t="str">
        <f>IF(IC11="","",HY$3)</f>
        <v/>
      </c>
      <c r="HZ11" s="97" t="str">
        <f>IF(IC11="","",HY$1)</f>
        <v/>
      </c>
      <c r="IA11" s="98" t="str">
        <f>IF(IC11="","",HY$2)</f>
        <v/>
      </c>
      <c r="IB11" s="98" t="str">
        <f>IF(IC11="","",HY$3)</f>
        <v/>
      </c>
      <c r="IC11" s="99" t="str">
        <f>IF(IJ11="","",IF(ISNUMBER(SEARCH(":",IJ11)),MID(IJ11,FIND(":",IJ11)+2,FIND("(",IJ11)-FIND(":",IJ11)-3),LEFT(IJ11,FIND("(",IJ11)-2)))</f>
        <v/>
      </c>
      <c r="ID11" s="100" t="str">
        <f>IF(IJ11="","",MID(IJ11,FIND("(",IJ11)+1,4))</f>
        <v/>
      </c>
      <c r="IE11" s="101" t="str">
        <f>IF(ISNUMBER(SEARCH("*female*",IJ11)),"female",IF(ISNUMBER(SEARCH("*male*",IJ11)),"male",""))</f>
        <v/>
      </c>
      <c r="IF11" s="102" t="str">
        <f>IF(IJ11="","",IF(ISERROR(MID(IJ11,FIND("male,",IJ11)+6,(FIND(")",IJ11)-(FIND("male,",IJ11)+6))))=TRUE,"missing/error",MID(IJ11,FIND("male,",IJ11)+6,(FIND(")",IJ11)-(FIND("male,",IJ11)+6)))))</f>
        <v/>
      </c>
      <c r="IG11" s="103" t="str">
        <f>IF(IC11="","",(MID(IC11,(SEARCH("^^",SUBSTITUTE(IC11," ","^^",LEN(IC11)-LEN(SUBSTITUTE(IC11," ","")))))+1,99)&amp;"_"&amp;LEFT(IC11,FIND(" ",IC11)-1)&amp;"_"&amp;ID11))</f>
        <v/>
      </c>
      <c r="II11" s="95"/>
      <c r="IJ11" s="95"/>
      <c r="IK11" s="96" t="str">
        <f>IF(IO11="","",IK$3)</f>
        <v/>
      </c>
      <c r="IL11" s="97" t="str">
        <f>IF(IO11="","",IK$1)</f>
        <v/>
      </c>
      <c r="IM11" s="98" t="str">
        <f>IF(IO11="","",IK$2)</f>
        <v/>
      </c>
      <c r="IN11" s="98" t="str">
        <f>IF(IO11="","",IK$3)</f>
        <v/>
      </c>
      <c r="IO11" s="99" t="str">
        <f>IF(IV11="","",IF(ISNUMBER(SEARCH(":",IV11)),MID(IV11,FIND(":",IV11)+2,FIND("(",IV11)-FIND(":",IV11)-3),LEFT(IV11,FIND("(",IV11)-2)))</f>
        <v/>
      </c>
      <c r="IP11" s="100" t="str">
        <f>IF(IV11="","",MID(IV11,FIND("(",IV11)+1,4))</f>
        <v/>
      </c>
      <c r="IQ11" s="101" t="str">
        <f>IF(ISNUMBER(SEARCH("*female*",IV11)),"female",IF(ISNUMBER(SEARCH("*male*",IV11)),"male",""))</f>
        <v/>
      </c>
      <c r="IR11" s="102" t="str">
        <f>IF(IV11="","",IF(ISERROR(MID(IV11,FIND("male,",IV11)+6,(FIND(")",IV11)-(FIND("male,",IV11)+6))))=TRUE,"missing/error",MID(IV11,FIND("male,",IV11)+6,(FIND(")",IV11)-(FIND("male,",IV11)+6)))))</f>
        <v/>
      </c>
      <c r="IS11" s="103" t="str">
        <f>IF(IO11="","",(MID(IO11,(SEARCH("^^",SUBSTITUTE(IO11," ","^^",LEN(IO11)-LEN(SUBSTITUTE(IO11," ","")))))+1,99)&amp;"_"&amp;LEFT(IO11,FIND(" ",IO11)-1)&amp;"_"&amp;IP11))</f>
        <v/>
      </c>
      <c r="IU11" s="95"/>
      <c r="IV11" s="95"/>
      <c r="IW11" s="96" t="str">
        <f>IF(JA11="","",IW$3)</f>
        <v/>
      </c>
      <c r="IX11" s="97" t="str">
        <f>IF(JA11="","",IW$1)</f>
        <v/>
      </c>
      <c r="IY11" s="98" t="str">
        <f>IF(JA11="","",IW$2)</f>
        <v/>
      </c>
      <c r="IZ11" s="98" t="str">
        <f>IF(JA11="","",IW$3)</f>
        <v/>
      </c>
      <c r="JA11" s="99" t="str">
        <f>IF(JH11="","",IF(ISNUMBER(SEARCH(":",JH11)),MID(JH11,FIND(":",JH11)+2,FIND("(",JH11)-FIND(":",JH11)-3),LEFT(JH11,FIND("(",JH11)-2)))</f>
        <v/>
      </c>
      <c r="JB11" s="100" t="str">
        <f>IF(JH11="","",MID(JH11,FIND("(",JH11)+1,4))</f>
        <v/>
      </c>
      <c r="JC11" s="101" t="str">
        <f>IF(ISNUMBER(SEARCH("*female*",JH11)),"female",IF(ISNUMBER(SEARCH("*male*",JH11)),"male",""))</f>
        <v/>
      </c>
      <c r="JD11" s="102" t="str">
        <f>IF(JH11="","",IF(ISERROR(MID(JH11,FIND("male,",JH11)+6,(FIND(")",JH11)-(FIND("male,",JH11)+6))))=TRUE,"missing/error",MID(JH11,FIND("male,",JH11)+6,(FIND(")",JH11)-(FIND("male,",JH11)+6)))))</f>
        <v/>
      </c>
      <c r="JE11" s="103" t="str">
        <f>IF(JA11="","",(MID(JA11,(SEARCH("^^",SUBSTITUTE(JA11," ","^^",LEN(JA11)-LEN(SUBSTITUTE(JA11," ","")))))+1,99)&amp;"_"&amp;LEFT(JA11,FIND(" ",JA11)-1)&amp;"_"&amp;JB11))</f>
        <v/>
      </c>
      <c r="JG11" s="95"/>
      <c r="JH11" s="95"/>
      <c r="JI11" s="96" t="str">
        <f>IF(JM11="","",JI$3)</f>
        <v/>
      </c>
      <c r="JJ11" s="97" t="str">
        <f>IF(JM11="","",JI$1)</f>
        <v/>
      </c>
      <c r="JK11" s="98" t="str">
        <f>IF(JM11="","",JI$2)</f>
        <v/>
      </c>
      <c r="JL11" s="98" t="str">
        <f>IF(JM11="","",JI$3)</f>
        <v/>
      </c>
      <c r="JM11" s="99" t="str">
        <f>IF(JT11="","",IF(ISNUMBER(SEARCH(":",JT11)),MID(JT11,FIND(":",JT11)+2,FIND("(",JT11)-FIND(":",JT11)-3),LEFT(JT11,FIND("(",JT11)-2)))</f>
        <v/>
      </c>
      <c r="JN11" s="100" t="str">
        <f>IF(JT11="","",MID(JT11,FIND("(",JT11)+1,4))</f>
        <v/>
      </c>
      <c r="JO11" s="101" t="str">
        <f>IF(ISNUMBER(SEARCH("*female*",JT11)),"female",IF(ISNUMBER(SEARCH("*male*",JT11)),"male",""))</f>
        <v/>
      </c>
      <c r="JP11" s="102" t="str">
        <f>IF(JT11="","",IF(ISERROR(MID(JT11,FIND("male,",JT11)+6,(FIND(")",JT11)-(FIND("male,",JT11)+6))))=TRUE,"missing/error",MID(JT11,FIND("male,",JT11)+6,(FIND(")",JT11)-(FIND("male,",JT11)+6)))))</f>
        <v/>
      </c>
      <c r="JQ11" s="103" t="str">
        <f>IF(JM11="","",(MID(JM11,(SEARCH("^^",SUBSTITUTE(JM11," ","^^",LEN(JM11)-LEN(SUBSTITUTE(JM11," ","")))))+1,99)&amp;"_"&amp;LEFT(JM11,FIND(" ",JM11)-1)&amp;"_"&amp;JN11))</f>
        <v/>
      </c>
      <c r="JS11" s="95"/>
      <c r="JT11" s="95"/>
      <c r="JU11" s="96" t="str">
        <f>IF(JY11="","",JU$3)</f>
        <v/>
      </c>
      <c r="JV11" s="97" t="str">
        <f>IF(JY11="","",JU$1)</f>
        <v/>
      </c>
      <c r="JW11" s="98" t="str">
        <f>IF(JY11="","",JU$2)</f>
        <v/>
      </c>
      <c r="JX11" s="98" t="str">
        <f>IF(JY11="","",JU$3)</f>
        <v/>
      </c>
      <c r="JY11" s="99" t="str">
        <f>IF(KF11="","",IF(ISNUMBER(SEARCH(":",KF11)),MID(KF11,FIND(":",KF11)+2,FIND("(",KF11)-FIND(":",KF11)-3),LEFT(KF11,FIND("(",KF11)-2)))</f>
        <v/>
      </c>
      <c r="JZ11" s="100" t="str">
        <f>IF(KF11="","",MID(KF11,FIND("(",KF11)+1,4))</f>
        <v/>
      </c>
      <c r="KA11" s="101" t="str">
        <f>IF(ISNUMBER(SEARCH("*female*",KF11)),"female",IF(ISNUMBER(SEARCH("*male*",KF11)),"male",""))</f>
        <v/>
      </c>
      <c r="KB11" s="102" t="str">
        <f>IF(KF11="","",IF(ISERROR(MID(KF11,FIND("male,",KF11)+6,(FIND(")",KF11)-(FIND("male,",KF11)+6))))=TRUE,"missing/error",MID(KF11,FIND("male,",KF11)+6,(FIND(")",KF11)-(FIND("male,",KF11)+6)))))</f>
        <v/>
      </c>
      <c r="KC11" s="103" t="str">
        <f>IF(JY11="","",(MID(JY11,(SEARCH("^^",SUBSTITUTE(JY11," ","^^",LEN(JY11)-LEN(SUBSTITUTE(JY11," ","")))))+1,99)&amp;"_"&amp;LEFT(JY11,FIND(" ",JY11)-1)&amp;"_"&amp;JZ11))</f>
        <v/>
      </c>
      <c r="KE11" s="95"/>
      <c r="KF11" s="95"/>
    </row>
    <row r="12" spans="1:292" ht="13.5" customHeight="1">
      <c r="A12" s="21"/>
      <c r="B12" s="95" t="s">
        <v>371</v>
      </c>
      <c r="C12" s="2" t="s">
        <v>372</v>
      </c>
      <c r="D12" s="149"/>
      <c r="E12" s="96">
        <f t="shared" si="0"/>
        <v>41612</v>
      </c>
      <c r="F12" s="97" t="str">
        <f t="shared" si="1"/>
        <v>Juncker Asselborn II</v>
      </c>
      <c r="G12" s="98">
        <v>40017</v>
      </c>
      <c r="H12" s="98">
        <f>IF(I12="","",E$3)</f>
        <v>41612</v>
      </c>
      <c r="I12" s="99" t="s">
        <v>366</v>
      </c>
      <c r="J12" s="100" t="s">
        <v>367</v>
      </c>
      <c r="K12" s="101" t="s">
        <v>368</v>
      </c>
      <c r="L12" s="102" t="s">
        <v>296</v>
      </c>
      <c r="M12" s="103" t="s">
        <v>369</v>
      </c>
      <c r="O12" s="95"/>
      <c r="P12" s="153" t="s">
        <v>370</v>
      </c>
      <c r="Q12" s="96">
        <f t="shared" ref="Q12:Q143" si="2">IF(U12="","",Q$3)</f>
        <v>43439</v>
      </c>
      <c r="R12" s="97" t="str">
        <f t="shared" ref="R12:R143" si="3">IF(U12="","",Q$1)</f>
        <v>Bettel-Schneider I</v>
      </c>
      <c r="S12" s="98">
        <f t="shared" ref="S12:S143" si="4">IF(U12="","",Q$2)</f>
        <v>41612</v>
      </c>
      <c r="T12" s="98">
        <f t="shared" ref="T12:T143" si="5">IF(U12="","",Q$3)</f>
        <v>43439</v>
      </c>
      <c r="U12" s="99" t="str">
        <f t="shared" ref="U12:U143" si="6">IF(AB12="","",IF(ISNUMBER(SEARCH(":",AB12)),MID(AB12,FIND(":",AB12)+2,FIND("(",AB12)-FIND(":",AB12)-3),LEFT(AB12,FIND("(",AB12)-2)))</f>
        <v>Xavier Bettel</v>
      </c>
      <c r="V12" s="100" t="str">
        <f t="shared" ref="V12:V143" si="7">IF(AB12="","",MID(AB12,FIND("(",AB12)+1,4))</f>
        <v>1973</v>
      </c>
      <c r="W12" s="101" t="str">
        <f t="shared" ref="W12:W143" si="8">IF(ISNUMBER(SEARCH("*female*",AB12)),"female",IF(ISNUMBER(SEARCH("*male*",AB12)),"male",""))</f>
        <v>male</v>
      </c>
      <c r="X12" s="102" t="str">
        <f t="shared" ref="X12:X143" si="9">IF(AB12="","",IF(ISERROR(MID(AB12,FIND("male,",AB12)+6,(FIND(")",AB12)-(FIND("male,",AB12)+6))))=TRUE,"missing/error",MID(AB12,FIND("male,",AB12)+6,(FIND(")",AB12)-(FIND("male,",AB12)+6)))))</f>
        <v>lu_dp01</v>
      </c>
      <c r="Y12" s="103" t="str">
        <f t="shared" ref="Y12:Y143" si="10">IF(U12="","",(MID(U12,(SEARCH("^^",SUBSTITUTE(U12," ","^^",LEN(U12)-LEN(SUBSTITUTE(U12," ","")))))+1,99)&amp;"_"&amp;LEFT(U12,FIND(" ",U12)-1)&amp;"_"&amp;V12))</f>
        <v>Bettel_Xavier_1973</v>
      </c>
      <c r="AA12" s="95"/>
      <c r="AB12" s="140" t="s">
        <v>719</v>
      </c>
      <c r="AC12" s="96" t="str">
        <f t="shared" ref="AC12:AC143" si="11">IF(AG12="","",AC$3)</f>
        <v/>
      </c>
      <c r="AD12" s="97" t="str">
        <f t="shared" ref="AD12:AD143" si="12">IF(AG12="","",AC$1)</f>
        <v/>
      </c>
      <c r="AE12" s="98" t="str">
        <f t="shared" ref="AE12:AE143" si="13">IF(AG12="","",AC$2)</f>
        <v/>
      </c>
      <c r="AF12" s="98" t="str">
        <f t="shared" ref="AF12:AF143" si="14">IF(AG12="","",AC$3)</f>
        <v/>
      </c>
      <c r="AG12" s="99" t="str">
        <f t="shared" ref="AG12:AG143" si="15">IF(AN12="","",IF(ISNUMBER(SEARCH(":",AN12)),MID(AN12,FIND(":",AN12)+2,FIND("(",AN12)-FIND(":",AN12)-3),LEFT(AN12,FIND("(",AN12)-2)))</f>
        <v/>
      </c>
      <c r="AH12" s="100" t="str">
        <f t="shared" ref="AH12:AH143" si="16">IF(AN12="","",MID(AN12,FIND("(",AN12)+1,4))</f>
        <v/>
      </c>
      <c r="AI12" s="101" t="str">
        <f t="shared" ref="AI12:AI143" si="17">IF(ISNUMBER(SEARCH("*female*",AN12)),"female",IF(ISNUMBER(SEARCH("*male*",AN12)),"male",""))</f>
        <v/>
      </c>
      <c r="AJ12" s="102" t="str">
        <f t="shared" ref="AJ12:AJ143" si="18">IF(AN12="","",IF(ISERROR(MID(AN12,FIND("male,",AN12)+6,(FIND(")",AN12)-(FIND("male,",AN12)+6))))=TRUE,"missing/error",MID(AN12,FIND("male,",AN12)+6,(FIND(")",AN12)-(FIND("male,",AN12)+6)))))</f>
        <v/>
      </c>
      <c r="AK12" s="103" t="str">
        <f t="shared" ref="AK12:AK143" si="19">IF(AG12="","",(MID(AG12,(SEARCH("^^",SUBSTITUTE(AG12," ","^^",LEN(AG12)-LEN(SUBSTITUTE(AG12," ","")))))+1,99)&amp;"_"&amp;LEFT(AG12,FIND(" ",AG12)-1)&amp;"_"&amp;AH12))</f>
        <v/>
      </c>
      <c r="AM12" s="95"/>
      <c r="AN12" s="95"/>
      <c r="AO12" s="96" t="str">
        <f t="shared" ref="AO12:AO143" si="20">IF(AS12="","",AO$3)</f>
        <v/>
      </c>
      <c r="AP12" s="97" t="str">
        <f t="shared" ref="AP12:AP143" si="21">IF(AS12="","",AO$1)</f>
        <v/>
      </c>
      <c r="AQ12" s="98" t="str">
        <f t="shared" ref="AQ12:AQ143" si="22">IF(AS12="","",AO$2)</f>
        <v/>
      </c>
      <c r="AR12" s="98" t="str">
        <f t="shared" ref="AR12:AR143" si="23">IF(AS12="","",AO$3)</f>
        <v/>
      </c>
      <c r="AS12" s="99" t="str">
        <f t="shared" ref="AS12:AS143" si="24">IF(AZ12="","",IF(ISNUMBER(SEARCH(":",AZ12)),MID(AZ12,FIND(":",AZ12)+2,FIND("(",AZ12)-FIND(":",AZ12)-3),LEFT(AZ12,FIND("(",AZ12)-2)))</f>
        <v/>
      </c>
      <c r="AT12" s="100" t="str">
        <f t="shared" ref="AT12:AT143" si="25">IF(AZ12="","",MID(AZ12,FIND("(",AZ12)+1,4))</f>
        <v/>
      </c>
      <c r="AU12" s="101" t="str">
        <f t="shared" ref="AU12:AU143" si="26">IF(ISNUMBER(SEARCH("*female*",AZ12)),"female",IF(ISNUMBER(SEARCH("*male*",AZ12)),"male",""))</f>
        <v/>
      </c>
      <c r="AV12" s="102" t="str">
        <f t="shared" ref="AV12:AV143" si="27">IF(AZ12="","",IF(ISERROR(MID(AZ12,FIND("male,",AZ12)+6,(FIND(")",AZ12)-(FIND("male,",AZ12)+6))))=TRUE,"missing/error",MID(AZ12,FIND("male,",AZ12)+6,(FIND(")",AZ12)-(FIND("male,",AZ12)+6)))))</f>
        <v/>
      </c>
      <c r="AW12" s="103" t="str">
        <f t="shared" ref="AW12:AW143" si="28">IF(AS12="","",(MID(AS12,(SEARCH("^^",SUBSTITUTE(AS12," ","^^",LEN(AS12)-LEN(SUBSTITUTE(AS12," ","")))))+1,99)&amp;"_"&amp;LEFT(AS12,FIND(" ",AS12)-1)&amp;"_"&amp;AT12))</f>
        <v/>
      </c>
      <c r="AY12" s="95"/>
      <c r="AZ12" s="95"/>
      <c r="BA12" s="96" t="str">
        <f t="shared" ref="BA12:BA143" si="29">IF(BE12="","",BA$3)</f>
        <v/>
      </c>
      <c r="BB12" s="97" t="str">
        <f t="shared" ref="BB12:BB143" si="30">IF(BE12="","",BA$1)</f>
        <v/>
      </c>
      <c r="BC12" s="98" t="str">
        <f t="shared" ref="BC12:BC143" si="31">IF(BE12="","",BA$2)</f>
        <v/>
      </c>
      <c r="BD12" s="98" t="str">
        <f t="shared" ref="BD12:BD143" si="32">IF(BE12="","",BA$3)</f>
        <v/>
      </c>
      <c r="BE12" s="99" t="str">
        <f t="shared" ref="BE12:BE143" si="33">IF(BL12="","",IF(ISNUMBER(SEARCH(":",BL12)),MID(BL12,FIND(":",BL12)+2,FIND("(",BL12)-FIND(":",BL12)-3),LEFT(BL12,FIND("(",BL12)-2)))</f>
        <v/>
      </c>
      <c r="BF12" s="100" t="str">
        <f t="shared" ref="BF12:BF143" si="34">IF(BL12="","",MID(BL12,FIND("(",BL12)+1,4))</f>
        <v/>
      </c>
      <c r="BG12" s="101" t="str">
        <f t="shared" ref="BG12:BG143" si="35">IF(ISNUMBER(SEARCH("*female*",BL12)),"female",IF(ISNUMBER(SEARCH("*male*",BL12)),"male",""))</f>
        <v/>
      </c>
      <c r="BH12" s="102" t="str">
        <f t="shared" ref="BH12:BH143" si="36">IF(BL12="","",IF(ISERROR(MID(BL12,FIND("male,",BL12)+6,(FIND(")",BL12)-(FIND("male,",BL12)+6))))=TRUE,"missing/error",MID(BL12,FIND("male,",BL12)+6,(FIND(")",BL12)-(FIND("male,",BL12)+6)))))</f>
        <v/>
      </c>
      <c r="BI12" s="103" t="str">
        <f t="shared" ref="BI12:BI143" si="37">IF(BE12="","",(MID(BE12,(SEARCH("^^",SUBSTITUTE(BE12," ","^^",LEN(BE12)-LEN(SUBSTITUTE(BE12," ","")))))+1,99)&amp;"_"&amp;LEFT(BE12,FIND(" ",BE12)-1)&amp;"_"&amp;BF12))</f>
        <v/>
      </c>
      <c r="BK12" s="95"/>
      <c r="BL12" s="95"/>
      <c r="BM12" s="96" t="str">
        <f t="shared" ref="BM12:BM143" si="38">IF(BQ12="","",BM$3)</f>
        <v/>
      </c>
      <c r="BN12" s="97" t="str">
        <f t="shared" ref="BN12:BN143" si="39">IF(BQ12="","",BM$1)</f>
        <v/>
      </c>
      <c r="BO12" s="98" t="str">
        <f t="shared" ref="BO12:BO143" si="40">IF(BQ12="","",BM$2)</f>
        <v/>
      </c>
      <c r="BP12" s="98" t="str">
        <f t="shared" ref="BP12:BP143" si="41">IF(BQ12="","",BM$3)</f>
        <v/>
      </c>
      <c r="BQ12" s="99" t="str">
        <f t="shared" ref="BQ12:BQ143" si="42">IF(BX12="","",IF(ISNUMBER(SEARCH(":",BX12)),MID(BX12,FIND(":",BX12)+2,FIND("(",BX12)-FIND(":",BX12)-3),LEFT(BX12,FIND("(",BX12)-2)))</f>
        <v/>
      </c>
      <c r="BR12" s="100" t="str">
        <f t="shared" ref="BR12:BR143" si="43">IF(BX12="","",MID(BX12,FIND("(",BX12)+1,4))</f>
        <v/>
      </c>
      <c r="BS12" s="101" t="str">
        <f t="shared" ref="BS12:BS143" si="44">IF(ISNUMBER(SEARCH("*female*",BX12)),"female",IF(ISNUMBER(SEARCH("*male*",BX12)),"male",""))</f>
        <v/>
      </c>
      <c r="BT12" s="102" t="str">
        <f t="shared" ref="BT12:BT143" si="45">IF(BX12="","",IF(ISERROR(MID(BX12,FIND("male,",BX12)+6,(FIND(")",BX12)-(FIND("male,",BX12)+6))))=TRUE,"missing/error",MID(BX12,FIND("male,",BX12)+6,(FIND(")",BX12)-(FIND("male,",BX12)+6)))))</f>
        <v/>
      </c>
      <c r="BU12" s="103" t="str">
        <f t="shared" ref="BU12:BU143" si="46">IF(BQ12="","",(MID(BQ12,(SEARCH("^^",SUBSTITUTE(BQ12," ","^^",LEN(BQ12)-LEN(SUBSTITUTE(BQ12," ","")))))+1,99)&amp;"_"&amp;LEFT(BQ12,FIND(" ",BQ12)-1)&amp;"_"&amp;BR12))</f>
        <v/>
      </c>
      <c r="BW12" s="95"/>
      <c r="BX12" s="95"/>
      <c r="BY12" s="96" t="str">
        <f t="shared" ref="BY12:BY143" si="47">IF(CC12="","",BY$3)</f>
        <v/>
      </c>
      <c r="BZ12" s="97" t="str">
        <f t="shared" ref="BZ12:BZ143" si="48">IF(CC12="","",BY$1)</f>
        <v/>
      </c>
      <c r="CA12" s="98" t="str">
        <f t="shared" ref="CA12:CA143" si="49">IF(CC12="","",BY$2)</f>
        <v/>
      </c>
      <c r="CB12" s="98" t="str">
        <f t="shared" ref="CB12:CB143" si="50">IF(CC12="","",BY$3)</f>
        <v/>
      </c>
      <c r="CC12" s="99" t="str">
        <f t="shared" ref="CC12:CC143" si="51">IF(CJ12="","",IF(ISNUMBER(SEARCH(":",CJ12)),MID(CJ12,FIND(":",CJ12)+2,FIND("(",CJ12)-FIND(":",CJ12)-3),LEFT(CJ12,FIND("(",CJ12)-2)))</f>
        <v/>
      </c>
      <c r="CD12" s="100" t="str">
        <f t="shared" ref="CD12:CD143" si="52">IF(CJ12="","",MID(CJ12,FIND("(",CJ12)+1,4))</f>
        <v/>
      </c>
      <c r="CE12" s="101" t="str">
        <f t="shared" ref="CE12:CE143" si="53">IF(ISNUMBER(SEARCH("*female*",CJ12)),"female",IF(ISNUMBER(SEARCH("*male*",CJ12)),"male",""))</f>
        <v/>
      </c>
      <c r="CF12" s="102" t="str">
        <f t="shared" ref="CF12:CF143" si="54">IF(CJ12="","",IF(ISERROR(MID(CJ12,FIND("male,",CJ12)+6,(FIND(")",CJ12)-(FIND("male,",CJ12)+6))))=TRUE,"missing/error",MID(CJ12,FIND("male,",CJ12)+6,(FIND(")",CJ12)-(FIND("male,",CJ12)+6)))))</f>
        <v/>
      </c>
      <c r="CG12" s="103" t="str">
        <f t="shared" ref="CG12:CG143" si="55">IF(CC12="","",(MID(CC12,(SEARCH("^^",SUBSTITUTE(CC12," ","^^",LEN(CC12)-LEN(SUBSTITUTE(CC12," ","")))))+1,99)&amp;"_"&amp;LEFT(CC12,FIND(" ",CC12)-1)&amp;"_"&amp;CD12))</f>
        <v/>
      </c>
      <c r="CI12" s="95"/>
      <c r="CJ12" s="95"/>
      <c r="CK12" s="96" t="str">
        <f t="shared" ref="CK12:CK143" si="56">IF(CO12="","",CK$3)</f>
        <v/>
      </c>
      <c r="CL12" s="97" t="str">
        <f t="shared" ref="CL12:CL143" si="57">IF(CO12="","",CK$1)</f>
        <v/>
      </c>
      <c r="CM12" s="98" t="str">
        <f t="shared" ref="CM12:CM143" si="58">IF(CO12="","",CK$2)</f>
        <v/>
      </c>
      <c r="CN12" s="98" t="str">
        <f t="shared" ref="CN12:CN143" si="59">IF(CO12="","",CK$3)</f>
        <v/>
      </c>
      <c r="CO12" s="99" t="str">
        <f t="shared" ref="CO12:CO143" si="60">IF(CV12="","",IF(ISNUMBER(SEARCH(":",CV12)),MID(CV12,FIND(":",CV12)+2,FIND("(",CV12)-FIND(":",CV12)-3),LEFT(CV12,FIND("(",CV12)-2)))</f>
        <v/>
      </c>
      <c r="CP12" s="100" t="str">
        <f t="shared" ref="CP12:CP143" si="61">IF(CV12="","",MID(CV12,FIND("(",CV12)+1,4))</f>
        <v/>
      </c>
      <c r="CQ12" s="101" t="str">
        <f t="shared" ref="CQ12:CQ143" si="62">IF(ISNUMBER(SEARCH("*female*",CV12)),"female",IF(ISNUMBER(SEARCH("*male*",CV12)),"male",""))</f>
        <v/>
      </c>
      <c r="CR12" s="102" t="str">
        <f t="shared" ref="CR12:CR143" si="63">IF(CV12="","",IF(ISERROR(MID(CV12,FIND("male,",CV12)+6,(FIND(")",CV12)-(FIND("male,",CV12)+6))))=TRUE,"missing/error",MID(CV12,FIND("male,",CV12)+6,(FIND(")",CV12)-(FIND("male,",CV12)+6)))))</f>
        <v/>
      </c>
      <c r="CS12" s="103" t="str">
        <f t="shared" ref="CS12:CS143" si="64">IF(CO12="","",(MID(CO12,(SEARCH("^^",SUBSTITUTE(CO12," ","^^",LEN(CO12)-LEN(SUBSTITUTE(CO12," ","")))))+1,99)&amp;"_"&amp;LEFT(CO12,FIND(" ",CO12)-1)&amp;"_"&amp;CP12))</f>
        <v/>
      </c>
      <c r="CU12" s="95"/>
      <c r="CV12" s="95"/>
      <c r="CW12" s="96" t="str">
        <f t="shared" ref="CW12:CW143" si="65">IF(DA12="","",CW$3)</f>
        <v/>
      </c>
      <c r="CX12" s="97" t="str">
        <f t="shared" ref="CX12:CX143" si="66">IF(DA12="","",CW$1)</f>
        <v/>
      </c>
      <c r="CY12" s="98" t="str">
        <f t="shared" ref="CY12:CY143" si="67">IF(DA12="","",CW$2)</f>
        <v/>
      </c>
      <c r="CZ12" s="98" t="str">
        <f t="shared" ref="CZ12:CZ143" si="68">IF(DA12="","",CW$3)</f>
        <v/>
      </c>
      <c r="DA12" s="99" t="str">
        <f t="shared" ref="DA12:DA143" si="69">IF(DH12="","",IF(ISNUMBER(SEARCH(":",DH12)),MID(DH12,FIND(":",DH12)+2,FIND("(",DH12)-FIND(":",DH12)-3),LEFT(DH12,FIND("(",DH12)-2)))</f>
        <v/>
      </c>
      <c r="DB12" s="100" t="str">
        <f t="shared" ref="DB12:DB143" si="70">IF(DH12="","",MID(DH12,FIND("(",DH12)+1,4))</f>
        <v/>
      </c>
      <c r="DC12" s="101" t="str">
        <f t="shared" ref="DC12:DC143" si="71">IF(ISNUMBER(SEARCH("*female*",DH12)),"female",IF(ISNUMBER(SEARCH("*male*",DH12)),"male",""))</f>
        <v/>
      </c>
      <c r="DD12" s="102" t="str">
        <f t="shared" ref="DD12:DD143" si="72">IF(DH12="","",IF(ISERROR(MID(DH12,FIND("male,",DH12)+6,(FIND(")",DH12)-(FIND("male,",DH12)+6))))=TRUE,"missing/error",MID(DH12,FIND("male,",DH12)+6,(FIND(")",DH12)-(FIND("male,",DH12)+6)))))</f>
        <v/>
      </c>
      <c r="DE12" s="103" t="str">
        <f t="shared" ref="DE12:DE143" si="73">IF(DA12="","",(MID(DA12,(SEARCH("^^",SUBSTITUTE(DA12," ","^^",LEN(DA12)-LEN(SUBSTITUTE(DA12," ","")))))+1,99)&amp;"_"&amp;LEFT(DA12,FIND(" ",DA12)-1)&amp;"_"&amp;DB12))</f>
        <v/>
      </c>
      <c r="DG12" s="95"/>
      <c r="DH12" s="95"/>
      <c r="DI12" s="96" t="str">
        <f t="shared" ref="DI12:DI143" si="74">IF(DM12="","",DI$3)</f>
        <v/>
      </c>
      <c r="DJ12" s="97" t="str">
        <f t="shared" ref="DJ12:DJ143" si="75">IF(DM12="","",DI$1)</f>
        <v/>
      </c>
      <c r="DK12" s="98" t="str">
        <f t="shared" ref="DK12:DK143" si="76">IF(DM12="","",DI$2)</f>
        <v/>
      </c>
      <c r="DL12" s="98" t="str">
        <f t="shared" ref="DL12:DL143" si="77">IF(DM12="","",DI$3)</f>
        <v/>
      </c>
      <c r="DM12" s="99" t="str">
        <f t="shared" ref="DM12:DM143" si="78">IF(DT12="","",IF(ISNUMBER(SEARCH(":",DT12)),MID(DT12,FIND(":",DT12)+2,FIND("(",DT12)-FIND(":",DT12)-3),LEFT(DT12,FIND("(",DT12)-2)))</f>
        <v/>
      </c>
      <c r="DN12" s="100" t="str">
        <f t="shared" ref="DN12:DN143" si="79">IF(DT12="","",MID(DT12,FIND("(",DT12)+1,4))</f>
        <v/>
      </c>
      <c r="DO12" s="101" t="str">
        <f t="shared" ref="DO12:DO143" si="80">IF(ISNUMBER(SEARCH("*female*",DT12)),"female",IF(ISNUMBER(SEARCH("*male*",DT12)),"male",""))</f>
        <v/>
      </c>
      <c r="DP12" s="102" t="str">
        <f t="shared" ref="DP12:DP143" si="81">IF(DT12="","",IF(ISERROR(MID(DT12,FIND("male,",DT12)+6,(FIND(")",DT12)-(FIND("male,",DT12)+6))))=TRUE,"missing/error",MID(DT12,FIND("male,",DT12)+6,(FIND(")",DT12)-(FIND("male,",DT12)+6)))))</f>
        <v/>
      </c>
      <c r="DQ12" s="103" t="str">
        <f t="shared" ref="DQ12:DQ143" si="82">IF(DM12="","",(MID(DM12,(SEARCH("^^",SUBSTITUTE(DM12," ","^^",LEN(DM12)-LEN(SUBSTITUTE(DM12," ","")))))+1,99)&amp;"_"&amp;LEFT(DM12,FIND(" ",DM12)-1)&amp;"_"&amp;DN12))</f>
        <v/>
      </c>
      <c r="DS12" s="95"/>
      <c r="DT12" s="95"/>
      <c r="DU12" s="96" t="str">
        <f t="shared" ref="DU12:DU143" si="83">IF(DY12="","",DU$3)</f>
        <v/>
      </c>
      <c r="DV12" s="97" t="str">
        <f t="shared" ref="DV12:DV143" si="84">IF(DY12="","",DU$1)</f>
        <v/>
      </c>
      <c r="DW12" s="98" t="str">
        <f t="shared" ref="DW12:DW143" si="85">IF(DY12="","",DU$2)</f>
        <v/>
      </c>
      <c r="DX12" s="98" t="str">
        <f t="shared" ref="DX12:DX143" si="86">IF(DY12="","",DU$3)</f>
        <v/>
      </c>
      <c r="DY12" s="99" t="str">
        <f t="shared" ref="DY12:DY143" si="87">IF(EF12="","",IF(ISNUMBER(SEARCH(":",EF12)),MID(EF12,FIND(":",EF12)+2,FIND("(",EF12)-FIND(":",EF12)-3),LEFT(EF12,FIND("(",EF12)-2)))</f>
        <v/>
      </c>
      <c r="DZ12" s="100" t="str">
        <f t="shared" ref="DZ12:DZ143" si="88">IF(EF12="","",MID(EF12,FIND("(",EF12)+1,4))</f>
        <v/>
      </c>
      <c r="EA12" s="101" t="str">
        <f t="shared" ref="EA12:EA143" si="89">IF(ISNUMBER(SEARCH("*female*",EF12)),"female",IF(ISNUMBER(SEARCH("*male*",EF12)),"male",""))</f>
        <v/>
      </c>
      <c r="EB12" s="102" t="str">
        <f t="shared" ref="EB12:EB143" si="90">IF(EF12="","",IF(ISERROR(MID(EF12,FIND("male,",EF12)+6,(FIND(")",EF12)-(FIND("male,",EF12)+6))))=TRUE,"missing/error",MID(EF12,FIND("male,",EF12)+6,(FIND(")",EF12)-(FIND("male,",EF12)+6)))))</f>
        <v/>
      </c>
      <c r="EC12" s="103" t="str">
        <f t="shared" ref="EC12:EC143" si="91">IF(DY12="","",(MID(DY12,(SEARCH("^^",SUBSTITUTE(DY12," ","^^",LEN(DY12)-LEN(SUBSTITUTE(DY12," ","")))))+1,99)&amp;"_"&amp;LEFT(DY12,FIND(" ",DY12)-1)&amp;"_"&amp;DZ12))</f>
        <v/>
      </c>
      <c r="EE12" s="95"/>
      <c r="EF12" s="95"/>
      <c r="EG12" s="96" t="str">
        <f t="shared" ref="EG12:EG143" si="92">IF(EK12="","",EG$3)</f>
        <v/>
      </c>
      <c r="EH12" s="97" t="str">
        <f t="shared" ref="EH12:EH143" si="93">IF(EK12="","",EG$1)</f>
        <v/>
      </c>
      <c r="EI12" s="98" t="str">
        <f t="shared" ref="EI12:EI143" si="94">IF(EK12="","",EG$2)</f>
        <v/>
      </c>
      <c r="EJ12" s="98" t="str">
        <f t="shared" ref="EJ12:EJ143" si="95">IF(EK12="","",EG$3)</f>
        <v/>
      </c>
      <c r="EK12" s="99" t="str">
        <f t="shared" ref="EK12:EK143" si="96">IF(ER12="","",IF(ISNUMBER(SEARCH(":",ER12)),MID(ER12,FIND(":",ER12)+2,FIND("(",ER12)-FIND(":",ER12)-3),LEFT(ER12,FIND("(",ER12)-2)))</f>
        <v/>
      </c>
      <c r="EL12" s="100" t="str">
        <f t="shared" ref="EL12:EL143" si="97">IF(ER12="","",MID(ER12,FIND("(",ER12)+1,4))</f>
        <v/>
      </c>
      <c r="EM12" s="101" t="str">
        <f t="shared" ref="EM12:EM143" si="98">IF(ISNUMBER(SEARCH("*female*",ER12)),"female",IF(ISNUMBER(SEARCH("*male*",ER12)),"male",""))</f>
        <v/>
      </c>
      <c r="EN12" s="102" t="str">
        <f t="shared" ref="EN12:EN143" si="99">IF(ER12="","",IF(ISERROR(MID(ER12,FIND("male,",ER12)+6,(FIND(")",ER12)-(FIND("male,",ER12)+6))))=TRUE,"missing/error",MID(ER12,FIND("male,",ER12)+6,(FIND(")",ER12)-(FIND("male,",ER12)+6)))))</f>
        <v/>
      </c>
      <c r="EO12" s="103" t="str">
        <f t="shared" ref="EO12:EO143" si="100">IF(EK12="","",(MID(EK12,(SEARCH("^^",SUBSTITUTE(EK12," ","^^",LEN(EK12)-LEN(SUBSTITUTE(EK12," ","")))))+1,99)&amp;"_"&amp;LEFT(EK12,FIND(" ",EK12)-1)&amp;"_"&amp;EL12))</f>
        <v/>
      </c>
      <c r="EQ12" s="95"/>
      <c r="ER12" s="95"/>
      <c r="ES12" s="96" t="str">
        <f t="shared" ref="ES12:ES143" si="101">IF(EW12="","",ES$3)</f>
        <v/>
      </c>
      <c r="ET12" s="97" t="str">
        <f t="shared" ref="ET12:ET143" si="102">IF(EW12="","",ES$1)</f>
        <v/>
      </c>
      <c r="EU12" s="98" t="str">
        <f t="shared" ref="EU12:EU143" si="103">IF(EW12="","",ES$2)</f>
        <v/>
      </c>
      <c r="EV12" s="98" t="str">
        <f t="shared" ref="EV12:EV143" si="104">IF(EW12="","",ES$3)</f>
        <v/>
      </c>
      <c r="EW12" s="99" t="str">
        <f t="shared" ref="EW12:EW143" si="105">IF(FD12="","",IF(ISNUMBER(SEARCH(":",FD12)),MID(FD12,FIND(":",FD12)+2,FIND("(",FD12)-FIND(":",FD12)-3),LEFT(FD12,FIND("(",FD12)-2)))</f>
        <v/>
      </c>
      <c r="EX12" s="100" t="str">
        <f t="shared" ref="EX12:EX143" si="106">IF(FD12="","",MID(FD12,FIND("(",FD12)+1,4))</f>
        <v/>
      </c>
      <c r="EY12" s="101" t="str">
        <f t="shared" ref="EY12:EY143" si="107">IF(ISNUMBER(SEARCH("*female*",FD12)),"female",IF(ISNUMBER(SEARCH("*male*",FD12)),"male",""))</f>
        <v/>
      </c>
      <c r="EZ12" s="102" t="str">
        <f t="shared" ref="EZ12:EZ143" si="108">IF(FD12="","",IF(ISERROR(MID(FD12,FIND("male,",FD12)+6,(FIND(")",FD12)-(FIND("male,",FD12)+6))))=TRUE,"missing/error",MID(FD12,FIND("male,",FD12)+6,(FIND(")",FD12)-(FIND("male,",FD12)+6)))))</f>
        <v/>
      </c>
      <c r="FA12" s="103" t="str">
        <f t="shared" ref="FA12:FA143" si="109">IF(EW12="","",(MID(EW12,(SEARCH("^^",SUBSTITUTE(EW12," ","^^",LEN(EW12)-LEN(SUBSTITUTE(EW12," ","")))))+1,99)&amp;"_"&amp;LEFT(EW12,FIND(" ",EW12)-1)&amp;"_"&amp;EX12))</f>
        <v/>
      </c>
      <c r="FC12" s="95"/>
      <c r="FD12" s="95"/>
      <c r="FE12" s="96" t="str">
        <f t="shared" ref="FE12:FE143" si="110">IF(FI12="","",FE$3)</f>
        <v/>
      </c>
      <c r="FF12" s="97" t="str">
        <f t="shared" ref="FF12:FF143" si="111">IF(FI12="","",FE$1)</f>
        <v/>
      </c>
      <c r="FG12" s="98" t="str">
        <f t="shared" ref="FG12:FG143" si="112">IF(FI12="","",FE$2)</f>
        <v/>
      </c>
      <c r="FH12" s="98" t="str">
        <f t="shared" ref="FH12:FH143" si="113">IF(FI12="","",FE$3)</f>
        <v/>
      </c>
      <c r="FI12" s="99" t="str">
        <f t="shared" ref="FI12:FI143" si="114">IF(FP12="","",IF(ISNUMBER(SEARCH(":",FP12)),MID(FP12,FIND(":",FP12)+2,FIND("(",FP12)-FIND(":",FP12)-3),LEFT(FP12,FIND("(",FP12)-2)))</f>
        <v/>
      </c>
      <c r="FJ12" s="100" t="str">
        <f t="shared" ref="FJ12:FJ143" si="115">IF(FP12="","",MID(FP12,FIND("(",FP12)+1,4))</f>
        <v/>
      </c>
      <c r="FK12" s="101" t="str">
        <f t="shared" ref="FK12:FK143" si="116">IF(ISNUMBER(SEARCH("*female*",FP12)),"female",IF(ISNUMBER(SEARCH("*male*",FP12)),"male",""))</f>
        <v/>
      </c>
      <c r="FL12" s="102" t="str">
        <f t="shared" ref="FL12:FL143" si="117">IF(FP12="","",IF(ISERROR(MID(FP12,FIND("male,",FP12)+6,(FIND(")",FP12)-(FIND("male,",FP12)+6))))=TRUE,"missing/error",MID(FP12,FIND("male,",FP12)+6,(FIND(")",FP12)-(FIND("male,",FP12)+6)))))</f>
        <v/>
      </c>
      <c r="FM12" s="103" t="str">
        <f t="shared" ref="FM12:FM143" si="118">IF(FI12="","",(MID(FI12,(SEARCH("^^",SUBSTITUTE(FI12," ","^^",LEN(FI12)-LEN(SUBSTITUTE(FI12," ","")))))+1,99)&amp;"_"&amp;LEFT(FI12,FIND(" ",FI12)-1)&amp;"_"&amp;FJ12))</f>
        <v/>
      </c>
      <c r="FO12" s="95"/>
      <c r="FP12" s="95"/>
      <c r="FQ12" s="96" t="str">
        <f>IF(FU12="","",#REF!)</f>
        <v/>
      </c>
      <c r="FR12" s="97" t="str">
        <f t="shared" ref="FR12:FR143" si="119">IF(FU12="","",FQ$1)</f>
        <v/>
      </c>
      <c r="FS12" s="98" t="str">
        <f t="shared" ref="FS12:FS143" si="120">IF(FU12="","",FQ$2)</f>
        <v/>
      </c>
      <c r="FT12" s="98" t="str">
        <f t="shared" ref="FT12:FT143" si="121">IF(FU12="","",FQ$3)</f>
        <v/>
      </c>
      <c r="FU12" s="99" t="str">
        <f t="shared" ref="FU12:FU143" si="122">IF(GB12="","",IF(ISNUMBER(SEARCH(":",GB12)),MID(GB12,FIND(":",GB12)+2,FIND("(",GB12)-FIND(":",GB12)-3),LEFT(GB12,FIND("(",GB12)-2)))</f>
        <v/>
      </c>
      <c r="FV12" s="100" t="str">
        <f t="shared" ref="FV12:FV143" si="123">IF(GB12="","",MID(GB12,FIND("(",GB12)+1,4))</f>
        <v/>
      </c>
      <c r="FW12" s="101" t="str">
        <f t="shared" ref="FW12:FW143" si="124">IF(ISNUMBER(SEARCH("*female*",GB12)),"female",IF(ISNUMBER(SEARCH("*male*",GB12)),"male",""))</f>
        <v/>
      </c>
      <c r="FX12" s="102" t="str">
        <f t="shared" ref="FX12:FX143" si="125">IF(GB12="","",IF(ISERROR(MID(GB12,FIND("male,",GB12)+6,(FIND(")",GB12)-(FIND("male,",GB12)+6))))=TRUE,"missing/error",MID(GB12,FIND("male,",GB12)+6,(FIND(")",GB12)-(FIND("male,",GB12)+6)))))</f>
        <v/>
      </c>
      <c r="FY12" s="103" t="str">
        <f t="shared" ref="FY12:FY143" si="126">IF(FU12="","",(MID(FU12,(SEARCH("^^",SUBSTITUTE(FU12," ","^^",LEN(FU12)-LEN(SUBSTITUTE(FU12," ","")))))+1,99)&amp;"_"&amp;LEFT(FU12,FIND(" ",FU12)-1)&amp;"_"&amp;FV12))</f>
        <v/>
      </c>
      <c r="GA12" s="95"/>
      <c r="GB12" s="95"/>
      <c r="GC12" s="96" t="str">
        <f t="shared" ref="GC12:GC143" si="127">IF(GG12="","",GC$3)</f>
        <v/>
      </c>
      <c r="GD12" s="97" t="str">
        <f t="shared" ref="GD12:GD143" si="128">IF(GG12="","",GC$1)</f>
        <v/>
      </c>
      <c r="GE12" s="98" t="str">
        <f t="shared" ref="GE12:GE143" si="129">IF(GG12="","",GC$2)</f>
        <v/>
      </c>
      <c r="GF12" s="98" t="str">
        <f t="shared" ref="GF12:GF143" si="130">IF(GG12="","",GC$3)</f>
        <v/>
      </c>
      <c r="GG12" s="99" t="str">
        <f t="shared" ref="GG12:GG143" si="131">IF(GN12="","",IF(ISNUMBER(SEARCH(":",GN12)),MID(GN12,FIND(":",GN12)+2,FIND("(",GN12)-FIND(":",GN12)-3),LEFT(GN12,FIND("(",GN12)-2)))</f>
        <v/>
      </c>
      <c r="GH12" s="100" t="str">
        <f t="shared" ref="GH12:GH143" si="132">IF(GN12="","",MID(GN12,FIND("(",GN12)+1,4))</f>
        <v/>
      </c>
      <c r="GI12" s="101" t="str">
        <f t="shared" ref="GI12:GI143" si="133">IF(ISNUMBER(SEARCH("*female*",GN12)),"female",IF(ISNUMBER(SEARCH("*male*",GN12)),"male",""))</f>
        <v/>
      </c>
      <c r="GJ12" s="102" t="str">
        <f t="shared" ref="GJ12:GJ143" si="134">IF(GN12="","",IF(ISERROR(MID(GN12,FIND("male,",GN12)+6,(FIND(")",GN12)-(FIND("male,",GN12)+6))))=TRUE,"missing/error",MID(GN12,FIND("male,",GN12)+6,(FIND(")",GN12)-(FIND("male,",GN12)+6)))))</f>
        <v/>
      </c>
      <c r="GK12" s="103" t="str">
        <f t="shared" ref="GK12:GK143" si="135">IF(GG12="","",(MID(GG12,(SEARCH("^^",SUBSTITUTE(GG12," ","^^",LEN(GG12)-LEN(SUBSTITUTE(GG12," ","")))))+1,99)&amp;"_"&amp;LEFT(GG12,FIND(" ",GG12)-1)&amp;"_"&amp;GH12))</f>
        <v/>
      </c>
      <c r="GM12" s="95"/>
      <c r="GN12" s="95" t="s">
        <v>292</v>
      </c>
      <c r="GO12" s="96" t="str">
        <f t="shared" ref="GO12:GO143" si="136">IF(GS12="","",GO$3)</f>
        <v/>
      </c>
      <c r="GP12" s="97" t="str">
        <f t="shared" ref="GP12:GP143" si="137">IF(GS12="","",GO$1)</f>
        <v/>
      </c>
      <c r="GQ12" s="98" t="str">
        <f t="shared" ref="GQ12:GQ143" si="138">IF(GS12="","",GO$2)</f>
        <v/>
      </c>
      <c r="GR12" s="98" t="str">
        <f t="shared" ref="GR12:GR143" si="139">IF(GS12="","",GO$3)</f>
        <v/>
      </c>
      <c r="GS12" s="99" t="str">
        <f t="shared" ref="GS12:GS143" si="140">IF(GZ12="","",IF(ISNUMBER(SEARCH(":",GZ12)),MID(GZ12,FIND(":",GZ12)+2,FIND("(",GZ12)-FIND(":",GZ12)-3),LEFT(GZ12,FIND("(",GZ12)-2)))</f>
        <v/>
      </c>
      <c r="GT12" s="100" t="str">
        <f t="shared" ref="GT12:GT143" si="141">IF(GZ12="","",MID(GZ12,FIND("(",GZ12)+1,4))</f>
        <v/>
      </c>
      <c r="GU12" s="101" t="str">
        <f t="shared" ref="GU12:GU143" si="142">IF(ISNUMBER(SEARCH("*female*",GZ12)),"female",IF(ISNUMBER(SEARCH("*male*",GZ12)),"male",""))</f>
        <v/>
      </c>
      <c r="GV12" s="102" t="str">
        <f t="shared" ref="GV12:GV143" si="143">IF(GZ12="","",IF(ISERROR(MID(GZ12,FIND("male,",GZ12)+6,(FIND(")",GZ12)-(FIND("male,",GZ12)+6))))=TRUE,"missing/error",MID(GZ12,FIND("male,",GZ12)+6,(FIND(")",GZ12)-(FIND("male,",GZ12)+6)))))</f>
        <v/>
      </c>
      <c r="GW12" s="103" t="str">
        <f t="shared" ref="GW12:GW143" si="144">IF(GS12="","",(MID(GS12,(SEARCH("^^",SUBSTITUTE(GS12," ","^^",LEN(GS12)-LEN(SUBSTITUTE(GS12," ","")))))+1,99)&amp;"_"&amp;LEFT(GS12,FIND(" ",GS12)-1)&amp;"_"&amp;GT12))</f>
        <v/>
      </c>
      <c r="GY12" s="95"/>
      <c r="GZ12" s="95"/>
      <c r="HA12" s="96" t="str">
        <f t="shared" ref="HA12:HA143" si="145">IF(HE12="","",HA$3)</f>
        <v/>
      </c>
      <c r="HB12" s="97" t="str">
        <f t="shared" ref="HB12:HB143" si="146">IF(HE12="","",HA$1)</f>
        <v/>
      </c>
      <c r="HC12" s="98" t="str">
        <f t="shared" ref="HC12:HC143" si="147">IF(HE12="","",HA$2)</f>
        <v/>
      </c>
      <c r="HD12" s="98" t="str">
        <f t="shared" ref="HD12:HD143" si="148">IF(HE12="","",HA$3)</f>
        <v/>
      </c>
      <c r="HE12" s="99" t="str">
        <f t="shared" ref="HE12:HE143" si="149">IF(HL12="","",IF(ISNUMBER(SEARCH(":",HL12)),MID(HL12,FIND(":",HL12)+2,FIND("(",HL12)-FIND(":",HL12)-3),LEFT(HL12,FIND("(",HL12)-2)))</f>
        <v/>
      </c>
      <c r="HF12" s="100" t="str">
        <f t="shared" ref="HF12:HF143" si="150">IF(HL12="","",MID(HL12,FIND("(",HL12)+1,4))</f>
        <v/>
      </c>
      <c r="HG12" s="101" t="str">
        <f t="shared" ref="HG12:HG143" si="151">IF(ISNUMBER(SEARCH("*female*",HL12)),"female",IF(ISNUMBER(SEARCH("*male*",HL12)),"male",""))</f>
        <v/>
      </c>
      <c r="HH12" s="102" t="str">
        <f t="shared" ref="HH12:HH143" si="152">IF(HL12="","",IF(ISERROR(MID(HL12,FIND("male,",HL12)+6,(FIND(")",HL12)-(FIND("male,",HL12)+6))))=TRUE,"missing/error",MID(HL12,FIND("male,",HL12)+6,(FIND(")",HL12)-(FIND("male,",HL12)+6)))))</f>
        <v/>
      </c>
      <c r="HI12" s="103" t="str">
        <f t="shared" ref="HI12:HI143" si="153">IF(HE12="","",(MID(HE12,(SEARCH("^^",SUBSTITUTE(HE12," ","^^",LEN(HE12)-LEN(SUBSTITUTE(HE12," ","")))))+1,99)&amp;"_"&amp;LEFT(HE12,FIND(" ",HE12)-1)&amp;"_"&amp;HF12))</f>
        <v/>
      </c>
      <c r="HK12" s="95"/>
      <c r="HL12" s="95" t="s">
        <v>292</v>
      </c>
      <c r="HM12" s="96" t="str">
        <f t="shared" ref="HM12:HM143" si="154">IF(HQ12="","",HM$3)</f>
        <v/>
      </c>
      <c r="HN12" s="97" t="str">
        <f t="shared" ref="HN12:HN143" si="155">IF(HQ12="","",HM$1)</f>
        <v/>
      </c>
      <c r="HO12" s="98" t="str">
        <f t="shared" ref="HO12:HO143" si="156">IF(HQ12="","",HM$2)</f>
        <v/>
      </c>
      <c r="HP12" s="98" t="str">
        <f t="shared" ref="HP12:HP143" si="157">IF(HQ12="","",HM$3)</f>
        <v/>
      </c>
      <c r="HQ12" s="99" t="str">
        <f t="shared" ref="HQ12:HQ143" si="158">IF(HX12="","",IF(ISNUMBER(SEARCH(":",HX12)),MID(HX12,FIND(":",HX12)+2,FIND("(",HX12)-FIND(":",HX12)-3),LEFT(HX12,FIND("(",HX12)-2)))</f>
        <v/>
      </c>
      <c r="HR12" s="100" t="str">
        <f t="shared" ref="HR12:HR143" si="159">IF(HX12="","",MID(HX12,FIND("(",HX12)+1,4))</f>
        <v/>
      </c>
      <c r="HS12" s="101" t="str">
        <f t="shared" ref="HS12:HS143" si="160">IF(ISNUMBER(SEARCH("*female*",HX12)),"female",IF(ISNUMBER(SEARCH("*male*",HX12)),"male",""))</f>
        <v/>
      </c>
      <c r="HT12" s="102" t="str">
        <f t="shared" ref="HT12:HT143" si="161">IF(HX12="","",IF(ISERROR(MID(HX12,FIND("male,",HX12)+6,(FIND(")",HX12)-(FIND("male,",HX12)+6))))=TRUE,"missing/error",MID(HX12,FIND("male,",HX12)+6,(FIND(")",HX12)-(FIND("male,",HX12)+6)))))</f>
        <v/>
      </c>
      <c r="HU12" s="103" t="str">
        <f t="shared" ref="HU12:HU143" si="162">IF(HQ12="","",(MID(HQ12,(SEARCH("^^",SUBSTITUTE(HQ12," ","^^",LEN(HQ12)-LEN(SUBSTITUTE(HQ12," ","")))))+1,99)&amp;"_"&amp;LEFT(HQ12,FIND(" ",HQ12)-1)&amp;"_"&amp;HR12))</f>
        <v/>
      </c>
      <c r="HW12" s="95"/>
      <c r="HX12" s="95"/>
      <c r="HY12" s="96" t="str">
        <f t="shared" ref="HY12:HY143" si="163">IF(IC12="","",HY$3)</f>
        <v/>
      </c>
      <c r="HZ12" s="97" t="str">
        <f t="shared" ref="HZ12:HZ143" si="164">IF(IC12="","",HY$1)</f>
        <v/>
      </c>
      <c r="IA12" s="98" t="str">
        <f t="shared" ref="IA12:IA143" si="165">IF(IC12="","",HY$2)</f>
        <v/>
      </c>
      <c r="IB12" s="98" t="str">
        <f t="shared" ref="IB12:IB143" si="166">IF(IC12="","",HY$3)</f>
        <v/>
      </c>
      <c r="IC12" s="99" t="str">
        <f t="shared" ref="IC12:IC143" si="167">IF(IJ12="","",IF(ISNUMBER(SEARCH(":",IJ12)),MID(IJ12,FIND(":",IJ12)+2,FIND("(",IJ12)-FIND(":",IJ12)-3),LEFT(IJ12,FIND("(",IJ12)-2)))</f>
        <v/>
      </c>
      <c r="ID12" s="100" t="str">
        <f t="shared" ref="ID12:ID143" si="168">IF(IJ12="","",MID(IJ12,FIND("(",IJ12)+1,4))</f>
        <v/>
      </c>
      <c r="IE12" s="101" t="str">
        <f t="shared" ref="IE12:IE143" si="169">IF(ISNUMBER(SEARCH("*female*",IJ12)),"female",IF(ISNUMBER(SEARCH("*male*",IJ12)),"male",""))</f>
        <v/>
      </c>
      <c r="IF12" s="102" t="str">
        <f t="shared" ref="IF12:IF143" si="170">IF(IJ12="","",IF(ISERROR(MID(IJ12,FIND("male,",IJ12)+6,(FIND(")",IJ12)-(FIND("male,",IJ12)+6))))=TRUE,"missing/error",MID(IJ12,FIND("male,",IJ12)+6,(FIND(")",IJ12)-(FIND("male,",IJ12)+6)))))</f>
        <v/>
      </c>
      <c r="IG12" s="103" t="str">
        <f t="shared" ref="IG12:IG143" si="171">IF(IC12="","",(MID(IC12,(SEARCH("^^",SUBSTITUTE(IC12," ","^^",LEN(IC12)-LEN(SUBSTITUTE(IC12," ","")))))+1,99)&amp;"_"&amp;LEFT(IC12,FIND(" ",IC12)-1)&amp;"_"&amp;ID12))</f>
        <v/>
      </c>
      <c r="II12" s="95"/>
      <c r="IJ12" s="95"/>
      <c r="IK12" s="96" t="str">
        <f t="shared" ref="IK12:IK143" si="172">IF(IO12="","",IK$3)</f>
        <v/>
      </c>
      <c r="IL12" s="97" t="str">
        <f t="shared" ref="IL12:IL143" si="173">IF(IO12="","",IK$1)</f>
        <v/>
      </c>
      <c r="IM12" s="98" t="str">
        <f t="shared" ref="IM12:IM143" si="174">IF(IO12="","",IK$2)</f>
        <v/>
      </c>
      <c r="IN12" s="98" t="str">
        <f t="shared" ref="IN12:IN143" si="175">IF(IO12="","",IK$3)</f>
        <v/>
      </c>
      <c r="IO12" s="99" t="str">
        <f t="shared" ref="IO12:IO143" si="176">IF(IV12="","",IF(ISNUMBER(SEARCH(":",IV12)),MID(IV12,FIND(":",IV12)+2,FIND("(",IV12)-FIND(":",IV12)-3),LEFT(IV12,FIND("(",IV12)-2)))</f>
        <v/>
      </c>
      <c r="IP12" s="100" t="str">
        <f t="shared" ref="IP12:IP143" si="177">IF(IV12="","",MID(IV12,FIND("(",IV12)+1,4))</f>
        <v/>
      </c>
      <c r="IQ12" s="101" t="str">
        <f t="shared" ref="IQ12:IQ143" si="178">IF(ISNUMBER(SEARCH("*female*",IV12)),"female",IF(ISNUMBER(SEARCH("*male*",IV12)),"male",""))</f>
        <v/>
      </c>
      <c r="IR12" s="102" t="str">
        <f t="shared" ref="IR12:IR143" si="179">IF(IV12="","",IF(ISERROR(MID(IV12,FIND("male,",IV12)+6,(FIND(")",IV12)-(FIND("male,",IV12)+6))))=TRUE,"missing/error",MID(IV12,FIND("male,",IV12)+6,(FIND(")",IV12)-(FIND("male,",IV12)+6)))))</f>
        <v/>
      </c>
      <c r="IS12" s="103" t="str">
        <f t="shared" ref="IS12:IS143" si="180">IF(IO12="","",(MID(IO12,(SEARCH("^^",SUBSTITUTE(IO12," ","^^",LEN(IO12)-LEN(SUBSTITUTE(IO12," ","")))))+1,99)&amp;"_"&amp;LEFT(IO12,FIND(" ",IO12)-1)&amp;"_"&amp;IP12))</f>
        <v/>
      </c>
      <c r="IU12" s="95"/>
      <c r="IV12" s="95"/>
      <c r="IW12" s="96" t="str">
        <f t="shared" ref="IW12:IW143" si="181">IF(JA12="","",IW$3)</f>
        <v/>
      </c>
      <c r="IX12" s="97" t="str">
        <f t="shared" ref="IX12:IX143" si="182">IF(JA12="","",IW$1)</f>
        <v/>
      </c>
      <c r="IY12" s="98" t="str">
        <f t="shared" ref="IY12:IY143" si="183">IF(JA12="","",IW$2)</f>
        <v/>
      </c>
      <c r="IZ12" s="98" t="str">
        <f t="shared" ref="IZ12:IZ143" si="184">IF(JA12="","",IW$3)</f>
        <v/>
      </c>
      <c r="JA12" s="99" t="str">
        <f t="shared" ref="JA12:JA143" si="185">IF(JH12="","",IF(ISNUMBER(SEARCH(":",JH12)),MID(JH12,FIND(":",JH12)+2,FIND("(",JH12)-FIND(":",JH12)-3),LEFT(JH12,FIND("(",JH12)-2)))</f>
        <v/>
      </c>
      <c r="JB12" s="100" t="str">
        <f t="shared" ref="JB12:JB143" si="186">IF(JH12="","",MID(JH12,FIND("(",JH12)+1,4))</f>
        <v/>
      </c>
      <c r="JC12" s="101" t="str">
        <f t="shared" ref="JC12:JC143" si="187">IF(ISNUMBER(SEARCH("*female*",JH12)),"female",IF(ISNUMBER(SEARCH("*male*",JH12)),"male",""))</f>
        <v/>
      </c>
      <c r="JD12" s="102" t="str">
        <f t="shared" ref="JD12:JD143" si="188">IF(JH12="","",IF(ISERROR(MID(JH12,FIND("male,",JH12)+6,(FIND(")",JH12)-(FIND("male,",JH12)+6))))=TRUE,"missing/error",MID(JH12,FIND("male,",JH12)+6,(FIND(")",JH12)-(FIND("male,",JH12)+6)))))</f>
        <v/>
      </c>
      <c r="JE12" s="103" t="str">
        <f t="shared" ref="JE12:JE143" si="189">IF(JA12="","",(MID(JA12,(SEARCH("^^",SUBSTITUTE(JA12," ","^^",LEN(JA12)-LEN(SUBSTITUTE(JA12," ","")))))+1,99)&amp;"_"&amp;LEFT(JA12,FIND(" ",JA12)-1)&amp;"_"&amp;JB12))</f>
        <v/>
      </c>
      <c r="JG12" s="95"/>
      <c r="JH12" s="95"/>
      <c r="JI12" s="96" t="str">
        <f t="shared" ref="JI12:JI143" si="190">IF(JM12="","",JI$3)</f>
        <v/>
      </c>
      <c r="JJ12" s="97" t="str">
        <f t="shared" ref="JJ12:JJ143" si="191">IF(JM12="","",JI$1)</f>
        <v/>
      </c>
      <c r="JK12" s="98" t="str">
        <f t="shared" ref="JK12:JK143" si="192">IF(JM12="","",JI$2)</f>
        <v/>
      </c>
      <c r="JL12" s="98" t="str">
        <f t="shared" ref="JL12:JL143" si="193">IF(JM12="","",JI$3)</f>
        <v/>
      </c>
      <c r="JM12" s="99" t="str">
        <f t="shared" ref="JM12:JM143" si="194">IF(JT12="","",IF(ISNUMBER(SEARCH(":",JT12)),MID(JT12,FIND(":",JT12)+2,FIND("(",JT12)-FIND(":",JT12)-3),LEFT(JT12,FIND("(",JT12)-2)))</f>
        <v/>
      </c>
      <c r="JN12" s="100" t="str">
        <f t="shared" ref="JN12:JN143" si="195">IF(JT12="","",MID(JT12,FIND("(",JT12)+1,4))</f>
        <v/>
      </c>
      <c r="JO12" s="101" t="str">
        <f t="shared" ref="JO12:JO143" si="196">IF(ISNUMBER(SEARCH("*female*",JT12)),"female",IF(ISNUMBER(SEARCH("*male*",JT12)),"male",""))</f>
        <v/>
      </c>
      <c r="JP12" s="102" t="str">
        <f t="shared" ref="JP12:JP143" si="197">IF(JT12="","",IF(ISERROR(MID(JT12,FIND("male,",JT12)+6,(FIND(")",JT12)-(FIND("male,",JT12)+6))))=TRUE,"missing/error",MID(JT12,FIND("male,",JT12)+6,(FIND(")",JT12)-(FIND("male,",JT12)+6)))))</f>
        <v/>
      </c>
      <c r="JQ12" s="103" t="str">
        <f t="shared" ref="JQ12:JQ143" si="198">IF(JM12="","",(MID(JM12,(SEARCH("^^",SUBSTITUTE(JM12," ","^^",LEN(JM12)-LEN(SUBSTITUTE(JM12," ","")))))+1,99)&amp;"_"&amp;LEFT(JM12,FIND(" ",JM12)-1)&amp;"_"&amp;JN12))</f>
        <v/>
      </c>
      <c r="JS12" s="95"/>
      <c r="JT12" s="95"/>
      <c r="JU12" s="96" t="str">
        <f t="shared" ref="JU12:JU143" si="199">IF(JY12="","",JU$3)</f>
        <v/>
      </c>
      <c r="JV12" s="97" t="str">
        <f t="shared" ref="JV12:JV143" si="200">IF(JY12="","",JU$1)</f>
        <v/>
      </c>
      <c r="JW12" s="98" t="str">
        <f t="shared" ref="JW12:JW143" si="201">IF(JY12="","",JU$2)</f>
        <v/>
      </c>
      <c r="JX12" s="98" t="str">
        <f t="shared" ref="JX12:JX143" si="202">IF(JY12="","",JU$3)</f>
        <v/>
      </c>
      <c r="JY12" s="99" t="str">
        <f t="shared" ref="JY12:JY143" si="203">IF(KF12="","",IF(ISNUMBER(SEARCH(":",KF12)),MID(KF12,FIND(":",KF12)+2,FIND("(",KF12)-FIND(":",KF12)-3),LEFT(KF12,FIND("(",KF12)-2)))</f>
        <v/>
      </c>
      <c r="JZ12" s="100" t="str">
        <f t="shared" ref="JZ12:JZ143" si="204">IF(KF12="","",MID(KF12,FIND("(",KF12)+1,4))</f>
        <v/>
      </c>
      <c r="KA12" s="101" t="str">
        <f t="shared" ref="KA12:KA143" si="205">IF(ISNUMBER(SEARCH("*female*",KF12)),"female",IF(ISNUMBER(SEARCH("*male*",KF12)),"male",""))</f>
        <v/>
      </c>
      <c r="KB12" s="102" t="str">
        <f t="shared" ref="KB12:KB143" si="206">IF(KF12="","",IF(ISERROR(MID(KF12,FIND("male,",KF12)+6,(FIND(")",KF12)-(FIND("male,",KF12)+6))))=TRUE,"missing/error",MID(KF12,FIND("male,",KF12)+6,(FIND(")",KF12)-(FIND("male,",KF12)+6)))))</f>
        <v/>
      </c>
      <c r="KC12" s="103" t="str">
        <f t="shared" ref="KC12:KC143" si="207">IF(JY12="","",(MID(JY12,(SEARCH("^^",SUBSTITUTE(JY12," ","^^",LEN(JY12)-LEN(SUBSTITUTE(JY12," ","")))))+1,99)&amp;"_"&amp;LEFT(JY12,FIND(" ",JY12)-1)&amp;"_"&amp;JZ12))</f>
        <v/>
      </c>
      <c r="KE12" s="95"/>
      <c r="KF12" s="95"/>
    </row>
    <row r="13" spans="1:292" ht="13.5" customHeight="1">
      <c r="A13" s="104"/>
      <c r="B13" s="95" t="s">
        <v>373</v>
      </c>
      <c r="C13" s="2" t="s">
        <v>374</v>
      </c>
      <c r="D13" s="149"/>
      <c r="E13" s="96">
        <f t="shared" si="0"/>
        <v>41612</v>
      </c>
      <c r="F13" s="97" t="str">
        <f t="shared" si="1"/>
        <v>Juncker Asselborn II</v>
      </c>
      <c r="G13" s="98">
        <v>40017</v>
      </c>
      <c r="H13" s="98">
        <f>IF(I13="","",E$3)</f>
        <v>41612</v>
      </c>
      <c r="I13" s="99" t="s">
        <v>366</v>
      </c>
      <c r="J13" s="100" t="s">
        <v>367</v>
      </c>
      <c r="K13" s="101" t="s">
        <v>368</v>
      </c>
      <c r="L13" s="102" t="s">
        <v>296</v>
      </c>
      <c r="M13" s="103" t="s">
        <v>369</v>
      </c>
      <c r="O13" s="95"/>
      <c r="P13" s="153" t="s">
        <v>370</v>
      </c>
      <c r="Q13" s="96" t="str">
        <f t="shared" si="2"/>
        <v/>
      </c>
      <c r="R13" s="97" t="str">
        <f t="shared" si="3"/>
        <v/>
      </c>
      <c r="S13" s="98" t="str">
        <f t="shared" si="4"/>
        <v/>
      </c>
      <c r="T13" s="98" t="str">
        <f t="shared" si="5"/>
        <v/>
      </c>
      <c r="U13" s="99" t="str">
        <f t="shared" si="6"/>
        <v/>
      </c>
      <c r="V13" s="100" t="str">
        <f t="shared" si="7"/>
        <v/>
      </c>
      <c r="W13" s="101" t="str">
        <f t="shared" si="8"/>
        <v/>
      </c>
      <c r="X13" s="102" t="str">
        <f t="shared" si="9"/>
        <v/>
      </c>
      <c r="Y13" s="103" t="str">
        <f t="shared" si="10"/>
        <v/>
      </c>
      <c r="AA13" s="95"/>
      <c r="AB13" s="95"/>
      <c r="AC13" s="96" t="str">
        <f t="shared" si="11"/>
        <v/>
      </c>
      <c r="AD13" s="97" t="str">
        <f t="shared" si="12"/>
        <v/>
      </c>
      <c r="AE13" s="98" t="str">
        <f t="shared" si="13"/>
        <v/>
      </c>
      <c r="AF13" s="98" t="str">
        <f t="shared" si="14"/>
        <v/>
      </c>
      <c r="AG13" s="99" t="str">
        <f t="shared" si="15"/>
        <v/>
      </c>
      <c r="AH13" s="100" t="str">
        <f t="shared" si="16"/>
        <v/>
      </c>
      <c r="AI13" s="101" t="str">
        <f t="shared" si="17"/>
        <v/>
      </c>
      <c r="AJ13" s="102" t="str">
        <f t="shared" si="18"/>
        <v/>
      </c>
      <c r="AK13" s="103" t="str">
        <f t="shared" si="19"/>
        <v/>
      </c>
      <c r="AM13" s="95"/>
      <c r="AN13" s="95"/>
      <c r="AO13" s="96" t="str">
        <f t="shared" ref="AO13:AO18" si="208">IF(AS13="","",AO$3)</f>
        <v/>
      </c>
      <c r="AP13" s="97" t="str">
        <f t="shared" ref="AP13:AP18" si="209">IF(AS13="","",AO$1)</f>
        <v/>
      </c>
      <c r="AQ13" s="98" t="str">
        <f t="shared" ref="AQ13:AQ18" si="210">IF(AS13="","",AO$2)</f>
        <v/>
      </c>
      <c r="AR13" s="98" t="str">
        <f t="shared" ref="AR13:AR18" si="211">IF(AS13="","",AO$3)</f>
        <v/>
      </c>
      <c r="AS13" s="99" t="str">
        <f t="shared" ref="AS13:AS18" si="212">IF(AZ13="","",IF(ISNUMBER(SEARCH(":",AZ13)),MID(AZ13,FIND(":",AZ13)+2,FIND("(",AZ13)-FIND(":",AZ13)-3),LEFT(AZ13,FIND("(",AZ13)-2)))</f>
        <v/>
      </c>
      <c r="AT13" s="100" t="str">
        <f t="shared" ref="AT13:AT18" si="213">IF(AZ13="","",MID(AZ13,FIND("(",AZ13)+1,4))</f>
        <v/>
      </c>
      <c r="AU13" s="101" t="str">
        <f t="shared" ref="AU13:AU18" si="214">IF(ISNUMBER(SEARCH("*female*",AZ13)),"female",IF(ISNUMBER(SEARCH("*male*",AZ13)),"male",""))</f>
        <v/>
      </c>
      <c r="AV13" s="102" t="str">
        <f t="shared" ref="AV13:AV18" si="215">IF(AZ13="","",IF(ISERROR(MID(AZ13,FIND("male,",AZ13)+6,(FIND(")",AZ13)-(FIND("male,",AZ13)+6))))=TRUE,"missing/error",MID(AZ13,FIND("male,",AZ13)+6,(FIND(")",AZ13)-(FIND("male,",AZ13)+6)))))</f>
        <v/>
      </c>
      <c r="AW13" s="103" t="str">
        <f t="shared" ref="AW13:AW18" si="216">IF(AS13="","",(MID(AS13,(SEARCH("^^",SUBSTITUTE(AS13," ","^^",LEN(AS13)-LEN(SUBSTITUTE(AS13," ","")))))+1,99)&amp;"_"&amp;LEFT(AS13,FIND(" ",AS13)-1)&amp;"_"&amp;AT13))</f>
        <v/>
      </c>
      <c r="AY13" s="95"/>
      <c r="AZ13" s="95"/>
      <c r="BA13" s="96" t="str">
        <f t="shared" si="29"/>
        <v/>
      </c>
      <c r="BB13" s="97" t="str">
        <f t="shared" si="30"/>
        <v/>
      </c>
      <c r="BC13" s="98" t="str">
        <f t="shared" si="31"/>
        <v/>
      </c>
      <c r="BD13" s="98" t="str">
        <f t="shared" si="32"/>
        <v/>
      </c>
      <c r="BE13" s="99" t="str">
        <f t="shared" si="33"/>
        <v/>
      </c>
      <c r="BF13" s="100" t="str">
        <f t="shared" si="34"/>
        <v/>
      </c>
      <c r="BG13" s="101" t="str">
        <f t="shared" si="35"/>
        <v/>
      </c>
      <c r="BH13" s="102" t="str">
        <f t="shared" si="36"/>
        <v/>
      </c>
      <c r="BI13" s="103" t="str">
        <f t="shared" si="37"/>
        <v/>
      </c>
      <c r="BK13" s="95"/>
      <c r="BL13" s="95"/>
      <c r="BM13" s="96" t="str">
        <f t="shared" si="38"/>
        <v/>
      </c>
      <c r="BN13" s="97" t="str">
        <f t="shared" si="39"/>
        <v/>
      </c>
      <c r="BO13" s="98" t="str">
        <f t="shared" si="40"/>
        <v/>
      </c>
      <c r="BP13" s="98" t="str">
        <f t="shared" si="41"/>
        <v/>
      </c>
      <c r="BQ13" s="99" t="str">
        <f t="shared" si="42"/>
        <v/>
      </c>
      <c r="BR13" s="100" t="str">
        <f t="shared" si="43"/>
        <v/>
      </c>
      <c r="BS13" s="101" t="str">
        <f t="shared" si="44"/>
        <v/>
      </c>
      <c r="BT13" s="102" t="str">
        <f t="shared" si="45"/>
        <v/>
      </c>
      <c r="BU13" s="103" t="str">
        <f t="shared" si="46"/>
        <v/>
      </c>
      <c r="BW13" s="95"/>
      <c r="BX13" s="95"/>
      <c r="BY13" s="96" t="str">
        <f t="shared" si="47"/>
        <v/>
      </c>
      <c r="BZ13" s="97" t="str">
        <f t="shared" si="48"/>
        <v/>
      </c>
      <c r="CA13" s="98" t="str">
        <f t="shared" si="49"/>
        <v/>
      </c>
      <c r="CB13" s="98" t="str">
        <f t="shared" si="50"/>
        <v/>
      </c>
      <c r="CC13" s="99" t="str">
        <f t="shared" si="51"/>
        <v/>
      </c>
      <c r="CD13" s="100" t="str">
        <f t="shared" si="52"/>
        <v/>
      </c>
      <c r="CE13" s="101" t="str">
        <f t="shared" si="53"/>
        <v/>
      </c>
      <c r="CF13" s="102" t="str">
        <f t="shared" si="54"/>
        <v/>
      </c>
      <c r="CG13" s="103" t="str">
        <f t="shared" si="55"/>
        <v/>
      </c>
      <c r="CI13" s="95"/>
      <c r="CJ13" s="95"/>
      <c r="CK13" s="96" t="str">
        <f t="shared" si="56"/>
        <v/>
      </c>
      <c r="CL13" s="97" t="str">
        <f t="shared" si="57"/>
        <v/>
      </c>
      <c r="CM13" s="98" t="str">
        <f t="shared" si="58"/>
        <v/>
      </c>
      <c r="CN13" s="98" t="str">
        <f t="shared" si="59"/>
        <v/>
      </c>
      <c r="CO13" s="99" t="str">
        <f t="shared" si="60"/>
        <v/>
      </c>
      <c r="CP13" s="100" t="str">
        <f t="shared" si="61"/>
        <v/>
      </c>
      <c r="CQ13" s="101" t="str">
        <f t="shared" si="62"/>
        <v/>
      </c>
      <c r="CR13" s="102" t="str">
        <f t="shared" si="63"/>
        <v/>
      </c>
      <c r="CS13" s="103" t="str">
        <f t="shared" si="64"/>
        <v/>
      </c>
      <c r="CU13" s="95"/>
      <c r="CV13" s="95"/>
      <c r="CW13" s="96" t="str">
        <f t="shared" si="65"/>
        <v/>
      </c>
      <c r="CX13" s="97" t="str">
        <f t="shared" si="66"/>
        <v/>
      </c>
      <c r="CY13" s="98" t="str">
        <f t="shared" si="67"/>
        <v/>
      </c>
      <c r="CZ13" s="98" t="str">
        <f t="shared" si="68"/>
        <v/>
      </c>
      <c r="DA13" s="99" t="str">
        <f t="shared" si="69"/>
        <v/>
      </c>
      <c r="DB13" s="100" t="str">
        <f t="shared" si="70"/>
        <v/>
      </c>
      <c r="DC13" s="101" t="str">
        <f t="shared" si="71"/>
        <v/>
      </c>
      <c r="DD13" s="102" t="str">
        <f t="shared" si="72"/>
        <v/>
      </c>
      <c r="DE13" s="103" t="str">
        <f t="shared" si="73"/>
        <v/>
      </c>
      <c r="DG13" s="95"/>
      <c r="DH13" s="95"/>
      <c r="DI13" s="96" t="str">
        <f t="shared" si="74"/>
        <v/>
      </c>
      <c r="DJ13" s="97" t="str">
        <f t="shared" si="75"/>
        <v/>
      </c>
      <c r="DK13" s="98" t="str">
        <f t="shared" si="76"/>
        <v/>
      </c>
      <c r="DL13" s="98" t="str">
        <f t="shared" si="77"/>
        <v/>
      </c>
      <c r="DM13" s="99" t="str">
        <f t="shared" si="78"/>
        <v/>
      </c>
      <c r="DN13" s="100" t="str">
        <f t="shared" si="79"/>
        <v/>
      </c>
      <c r="DO13" s="101" t="str">
        <f t="shared" si="80"/>
        <v/>
      </c>
      <c r="DP13" s="102" t="str">
        <f t="shared" si="81"/>
        <v/>
      </c>
      <c r="DQ13" s="103" t="str">
        <f t="shared" si="82"/>
        <v/>
      </c>
      <c r="DS13" s="95"/>
      <c r="DT13" s="95"/>
      <c r="DU13" s="96" t="str">
        <f t="shared" si="83"/>
        <v/>
      </c>
      <c r="DV13" s="97" t="str">
        <f t="shared" si="84"/>
        <v/>
      </c>
      <c r="DW13" s="98" t="str">
        <f t="shared" si="85"/>
        <v/>
      </c>
      <c r="DX13" s="98" t="str">
        <f t="shared" si="86"/>
        <v/>
      </c>
      <c r="DY13" s="99" t="str">
        <f t="shared" si="87"/>
        <v/>
      </c>
      <c r="DZ13" s="100" t="str">
        <f t="shared" si="88"/>
        <v/>
      </c>
      <c r="EA13" s="101" t="str">
        <f t="shared" si="89"/>
        <v/>
      </c>
      <c r="EB13" s="102" t="str">
        <f t="shared" si="90"/>
        <v/>
      </c>
      <c r="EC13" s="103" t="str">
        <f t="shared" si="91"/>
        <v/>
      </c>
      <c r="EE13" s="95"/>
      <c r="EF13" s="95"/>
      <c r="EG13" s="96" t="str">
        <f t="shared" si="92"/>
        <v/>
      </c>
      <c r="EH13" s="97" t="str">
        <f t="shared" si="93"/>
        <v/>
      </c>
      <c r="EI13" s="98" t="str">
        <f t="shared" si="94"/>
        <v/>
      </c>
      <c r="EJ13" s="98" t="str">
        <f t="shared" si="95"/>
        <v/>
      </c>
      <c r="EK13" s="99" t="str">
        <f t="shared" si="96"/>
        <v/>
      </c>
      <c r="EL13" s="100" t="str">
        <f t="shared" si="97"/>
        <v/>
      </c>
      <c r="EM13" s="101" t="str">
        <f t="shared" si="98"/>
        <v/>
      </c>
      <c r="EN13" s="102" t="str">
        <f t="shared" si="99"/>
        <v/>
      </c>
      <c r="EO13" s="103" t="str">
        <f t="shared" si="100"/>
        <v/>
      </c>
      <c r="EQ13" s="95"/>
      <c r="ER13" s="95"/>
      <c r="ES13" s="96" t="str">
        <f t="shared" si="101"/>
        <v/>
      </c>
      <c r="ET13" s="97" t="str">
        <f t="shared" si="102"/>
        <v/>
      </c>
      <c r="EU13" s="98" t="str">
        <f t="shared" si="103"/>
        <v/>
      </c>
      <c r="EV13" s="98" t="str">
        <f t="shared" si="104"/>
        <v/>
      </c>
      <c r="EW13" s="99" t="str">
        <f t="shared" si="105"/>
        <v/>
      </c>
      <c r="EX13" s="100" t="str">
        <f t="shared" si="106"/>
        <v/>
      </c>
      <c r="EY13" s="101" t="str">
        <f t="shared" si="107"/>
        <v/>
      </c>
      <c r="EZ13" s="102" t="str">
        <f t="shared" si="108"/>
        <v/>
      </c>
      <c r="FA13" s="103" t="str">
        <f t="shared" si="109"/>
        <v/>
      </c>
      <c r="FC13" s="95"/>
      <c r="FD13" s="95"/>
      <c r="FE13" s="96" t="str">
        <f t="shared" si="110"/>
        <v/>
      </c>
      <c r="FF13" s="97" t="str">
        <f t="shared" si="111"/>
        <v/>
      </c>
      <c r="FG13" s="98" t="str">
        <f t="shared" si="112"/>
        <v/>
      </c>
      <c r="FH13" s="98" t="str">
        <f t="shared" si="113"/>
        <v/>
      </c>
      <c r="FI13" s="99" t="str">
        <f t="shared" si="114"/>
        <v/>
      </c>
      <c r="FJ13" s="100" t="str">
        <f t="shared" si="115"/>
        <v/>
      </c>
      <c r="FK13" s="101" t="str">
        <f t="shared" si="116"/>
        <v/>
      </c>
      <c r="FL13" s="102" t="str">
        <f t="shared" si="117"/>
        <v/>
      </c>
      <c r="FM13" s="103" t="str">
        <f t="shared" si="118"/>
        <v/>
      </c>
      <c r="FO13" s="95"/>
      <c r="FP13" s="95"/>
      <c r="FQ13" s="96" t="str">
        <f>IF(FU13="","",#REF!)</f>
        <v/>
      </c>
      <c r="FR13" s="97" t="str">
        <f t="shared" si="119"/>
        <v/>
      </c>
      <c r="FS13" s="98" t="str">
        <f t="shared" si="120"/>
        <v/>
      </c>
      <c r="FT13" s="98" t="str">
        <f t="shared" si="121"/>
        <v/>
      </c>
      <c r="FU13" s="99" t="str">
        <f t="shared" si="122"/>
        <v/>
      </c>
      <c r="FV13" s="100" t="str">
        <f t="shared" si="123"/>
        <v/>
      </c>
      <c r="FW13" s="101" t="str">
        <f t="shared" si="124"/>
        <v/>
      </c>
      <c r="FX13" s="102" t="str">
        <f t="shared" si="125"/>
        <v/>
      </c>
      <c r="FY13" s="103" t="str">
        <f t="shared" si="126"/>
        <v/>
      </c>
      <c r="GA13" s="95"/>
      <c r="GB13" s="95"/>
      <c r="GC13" s="96" t="str">
        <f t="shared" si="127"/>
        <v/>
      </c>
      <c r="GD13" s="97" t="str">
        <f t="shared" si="128"/>
        <v/>
      </c>
      <c r="GE13" s="98" t="str">
        <f t="shared" si="129"/>
        <v/>
      </c>
      <c r="GF13" s="98" t="str">
        <f t="shared" si="130"/>
        <v/>
      </c>
      <c r="GG13" s="99" t="str">
        <f t="shared" si="131"/>
        <v/>
      </c>
      <c r="GH13" s="100" t="str">
        <f t="shared" si="132"/>
        <v/>
      </c>
      <c r="GI13" s="101" t="str">
        <f t="shared" si="133"/>
        <v/>
      </c>
      <c r="GJ13" s="102" t="str">
        <f t="shared" si="134"/>
        <v/>
      </c>
      <c r="GK13" s="103" t="str">
        <f t="shared" si="135"/>
        <v/>
      </c>
      <c r="GM13" s="95"/>
      <c r="GN13" s="95" t="s">
        <v>292</v>
      </c>
      <c r="GO13" s="96" t="str">
        <f t="shared" si="136"/>
        <v/>
      </c>
      <c r="GP13" s="97" t="str">
        <f t="shared" si="137"/>
        <v/>
      </c>
      <c r="GQ13" s="98" t="str">
        <f t="shared" si="138"/>
        <v/>
      </c>
      <c r="GR13" s="98" t="str">
        <f t="shared" si="139"/>
        <v/>
      </c>
      <c r="GS13" s="99" t="str">
        <f t="shared" si="140"/>
        <v/>
      </c>
      <c r="GT13" s="100" t="str">
        <f t="shared" si="141"/>
        <v/>
      </c>
      <c r="GU13" s="101" t="str">
        <f t="shared" si="142"/>
        <v/>
      </c>
      <c r="GV13" s="102" t="str">
        <f t="shared" si="143"/>
        <v/>
      </c>
      <c r="GW13" s="103" t="str">
        <f t="shared" si="144"/>
        <v/>
      </c>
      <c r="GY13" s="95"/>
      <c r="GZ13" s="95"/>
      <c r="HA13" s="96" t="str">
        <f t="shared" si="145"/>
        <v/>
      </c>
      <c r="HB13" s="97" t="str">
        <f t="shared" si="146"/>
        <v/>
      </c>
      <c r="HC13" s="98" t="str">
        <f t="shared" si="147"/>
        <v/>
      </c>
      <c r="HD13" s="98" t="str">
        <f t="shared" si="148"/>
        <v/>
      </c>
      <c r="HE13" s="99" t="str">
        <f t="shared" si="149"/>
        <v/>
      </c>
      <c r="HF13" s="100" t="str">
        <f t="shared" si="150"/>
        <v/>
      </c>
      <c r="HG13" s="101" t="str">
        <f t="shared" si="151"/>
        <v/>
      </c>
      <c r="HH13" s="102" t="str">
        <f t="shared" si="152"/>
        <v/>
      </c>
      <c r="HI13" s="103" t="str">
        <f t="shared" si="153"/>
        <v/>
      </c>
      <c r="HK13" s="95"/>
      <c r="HL13" s="95" t="s">
        <v>292</v>
      </c>
      <c r="HM13" s="96" t="str">
        <f t="shared" si="154"/>
        <v/>
      </c>
      <c r="HN13" s="97" t="str">
        <f t="shared" si="155"/>
        <v/>
      </c>
      <c r="HO13" s="98" t="str">
        <f t="shared" si="156"/>
        <v/>
      </c>
      <c r="HP13" s="98" t="str">
        <f t="shared" si="157"/>
        <v/>
      </c>
      <c r="HQ13" s="99" t="str">
        <f t="shared" si="158"/>
        <v/>
      </c>
      <c r="HR13" s="100" t="str">
        <f t="shared" si="159"/>
        <v/>
      </c>
      <c r="HS13" s="101" t="str">
        <f t="shared" si="160"/>
        <v/>
      </c>
      <c r="HT13" s="102" t="str">
        <f t="shared" si="161"/>
        <v/>
      </c>
      <c r="HU13" s="103" t="str">
        <f t="shared" si="162"/>
        <v/>
      </c>
      <c r="HW13" s="95"/>
      <c r="HX13" s="95"/>
      <c r="HY13" s="96" t="str">
        <f t="shared" si="163"/>
        <v/>
      </c>
      <c r="HZ13" s="97" t="str">
        <f t="shared" si="164"/>
        <v/>
      </c>
      <c r="IA13" s="98" t="str">
        <f t="shared" si="165"/>
        <v/>
      </c>
      <c r="IB13" s="98" t="str">
        <f t="shared" si="166"/>
        <v/>
      </c>
      <c r="IC13" s="99" t="str">
        <f t="shared" si="167"/>
        <v/>
      </c>
      <c r="ID13" s="100" t="str">
        <f t="shared" si="168"/>
        <v/>
      </c>
      <c r="IE13" s="101" t="str">
        <f t="shared" si="169"/>
        <v/>
      </c>
      <c r="IF13" s="102" t="str">
        <f t="shared" si="170"/>
        <v/>
      </c>
      <c r="IG13" s="103" t="str">
        <f t="shared" si="171"/>
        <v/>
      </c>
      <c r="II13" s="95"/>
      <c r="IJ13" s="95"/>
      <c r="IK13" s="96" t="str">
        <f t="shared" si="172"/>
        <v/>
      </c>
      <c r="IL13" s="97" t="str">
        <f t="shared" si="173"/>
        <v/>
      </c>
      <c r="IM13" s="98" t="str">
        <f t="shared" si="174"/>
        <v/>
      </c>
      <c r="IN13" s="98" t="str">
        <f t="shared" si="175"/>
        <v/>
      </c>
      <c r="IO13" s="99" t="str">
        <f t="shared" si="176"/>
        <v/>
      </c>
      <c r="IP13" s="100" t="str">
        <f t="shared" si="177"/>
        <v/>
      </c>
      <c r="IQ13" s="101" t="str">
        <f t="shared" si="178"/>
        <v/>
      </c>
      <c r="IR13" s="102" t="str">
        <f t="shared" si="179"/>
        <v/>
      </c>
      <c r="IS13" s="103" t="str">
        <f t="shared" si="180"/>
        <v/>
      </c>
      <c r="IU13" s="95"/>
      <c r="IV13" s="95"/>
      <c r="IW13" s="96" t="str">
        <f t="shared" si="181"/>
        <v/>
      </c>
      <c r="IX13" s="97" t="str">
        <f t="shared" si="182"/>
        <v/>
      </c>
      <c r="IY13" s="98" t="str">
        <f t="shared" si="183"/>
        <v/>
      </c>
      <c r="IZ13" s="98" t="str">
        <f t="shared" si="184"/>
        <v/>
      </c>
      <c r="JA13" s="99" t="str">
        <f t="shared" si="185"/>
        <v/>
      </c>
      <c r="JB13" s="100" t="str">
        <f t="shared" si="186"/>
        <v/>
      </c>
      <c r="JC13" s="101" t="str">
        <f t="shared" si="187"/>
        <v/>
      </c>
      <c r="JD13" s="102" t="str">
        <f t="shared" si="188"/>
        <v/>
      </c>
      <c r="JE13" s="103" t="str">
        <f t="shared" si="189"/>
        <v/>
      </c>
      <c r="JG13" s="95"/>
      <c r="JH13" s="95"/>
      <c r="JI13" s="96" t="str">
        <f t="shared" si="190"/>
        <v/>
      </c>
      <c r="JJ13" s="97" t="str">
        <f t="shared" si="191"/>
        <v/>
      </c>
      <c r="JK13" s="98" t="str">
        <f t="shared" si="192"/>
        <v/>
      </c>
      <c r="JL13" s="98" t="str">
        <f t="shared" si="193"/>
        <v/>
      </c>
      <c r="JM13" s="99" t="str">
        <f t="shared" si="194"/>
        <v/>
      </c>
      <c r="JN13" s="100" t="str">
        <f t="shared" si="195"/>
        <v/>
      </c>
      <c r="JO13" s="101" t="str">
        <f t="shared" si="196"/>
        <v/>
      </c>
      <c r="JP13" s="102" t="str">
        <f t="shared" si="197"/>
        <v/>
      </c>
      <c r="JQ13" s="103" t="str">
        <f t="shared" si="198"/>
        <v/>
      </c>
      <c r="JS13" s="95"/>
      <c r="JT13" s="95"/>
      <c r="JU13" s="96" t="str">
        <f t="shared" si="199"/>
        <v/>
      </c>
      <c r="JV13" s="97" t="str">
        <f t="shared" si="200"/>
        <v/>
      </c>
      <c r="JW13" s="98" t="str">
        <f t="shared" si="201"/>
        <v/>
      </c>
      <c r="JX13" s="98" t="str">
        <f t="shared" si="202"/>
        <v/>
      </c>
      <c r="JY13" s="99" t="str">
        <f t="shared" si="203"/>
        <v/>
      </c>
      <c r="JZ13" s="100" t="str">
        <f t="shared" si="204"/>
        <v/>
      </c>
      <c r="KA13" s="101" t="str">
        <f t="shared" si="205"/>
        <v/>
      </c>
      <c r="KB13" s="102" t="str">
        <f t="shared" si="206"/>
        <v/>
      </c>
      <c r="KC13" s="103" t="str">
        <f t="shared" si="207"/>
        <v/>
      </c>
      <c r="KE13" s="95"/>
      <c r="KF13" s="95"/>
    </row>
    <row r="14" spans="1:292" ht="13.5" customHeight="1">
      <c r="A14" s="21"/>
      <c r="B14" s="95" t="s">
        <v>375</v>
      </c>
      <c r="C14" s="2" t="s">
        <v>376</v>
      </c>
      <c r="D14" s="149"/>
      <c r="E14" s="96">
        <f t="shared" si="0"/>
        <v>41612</v>
      </c>
      <c r="F14" s="97" t="str">
        <f t="shared" si="1"/>
        <v>Juncker Asselborn II</v>
      </c>
      <c r="G14" s="98">
        <v>40017</v>
      </c>
      <c r="H14" s="98">
        <f>IF(I14="","",E$3)</f>
        <v>41612</v>
      </c>
      <c r="I14" s="99" t="s">
        <v>377</v>
      </c>
      <c r="J14" s="100" t="s">
        <v>378</v>
      </c>
      <c r="K14" s="101" t="s">
        <v>368</v>
      </c>
      <c r="L14" s="102" t="s">
        <v>298</v>
      </c>
      <c r="M14" s="103" t="s">
        <v>379</v>
      </c>
      <c r="O14" s="95"/>
      <c r="P14" s="153" t="s">
        <v>380</v>
      </c>
      <c r="Q14" s="96">
        <f t="shared" si="2"/>
        <v>43439</v>
      </c>
      <c r="R14" s="97" t="str">
        <f t="shared" si="3"/>
        <v>Bettel-Schneider I</v>
      </c>
      <c r="S14" s="98">
        <f t="shared" si="4"/>
        <v>41612</v>
      </c>
      <c r="T14" s="98">
        <f t="shared" si="5"/>
        <v>43439</v>
      </c>
      <c r="U14" s="99" t="str">
        <f t="shared" si="6"/>
        <v>Etienne Schneider</v>
      </c>
      <c r="V14" s="100" t="str">
        <f t="shared" si="7"/>
        <v>1971</v>
      </c>
      <c r="W14" s="101" t="str">
        <f t="shared" si="8"/>
        <v>male</v>
      </c>
      <c r="X14" s="102" t="str">
        <f t="shared" si="9"/>
        <v>lu_lsap01</v>
      </c>
      <c r="Y14" s="103" t="str">
        <f t="shared" si="10"/>
        <v>Schneider_Etienne_1971</v>
      </c>
      <c r="AA14" s="95"/>
      <c r="AB14" s="140" t="s">
        <v>425</v>
      </c>
      <c r="AC14" s="96">
        <f t="shared" si="11"/>
        <v>45247</v>
      </c>
      <c r="AD14" s="97" t="str">
        <f t="shared" si="12"/>
        <v>Bettel-Schneider II</v>
      </c>
      <c r="AE14" s="98">
        <f t="shared" si="13"/>
        <v>43439</v>
      </c>
      <c r="AF14" s="98">
        <v>43865</v>
      </c>
      <c r="AG14" s="99" t="str">
        <f t="shared" si="15"/>
        <v>Etienne Schneider</v>
      </c>
      <c r="AH14" s="100" t="str">
        <f t="shared" si="16"/>
        <v>1971</v>
      </c>
      <c r="AI14" s="101" t="str">
        <f t="shared" si="17"/>
        <v>male</v>
      </c>
      <c r="AJ14" s="102" t="str">
        <f t="shared" si="18"/>
        <v>lu_lsap01</v>
      </c>
      <c r="AK14" s="103" t="str">
        <f t="shared" si="19"/>
        <v>Schneider_Etienne_1971</v>
      </c>
      <c r="AM14" s="95"/>
      <c r="AN14" s="140" t="s">
        <v>425</v>
      </c>
      <c r="AO14" s="96">
        <f t="shared" si="208"/>
        <v>45291</v>
      </c>
      <c r="AP14" s="97" t="str">
        <f t="shared" si="209"/>
        <v>Frieden I</v>
      </c>
      <c r="AQ14" s="98">
        <f t="shared" si="210"/>
        <v>45247</v>
      </c>
      <c r="AR14" s="98">
        <f t="shared" si="211"/>
        <v>45291</v>
      </c>
      <c r="AS14" s="99" t="str">
        <f t="shared" si="212"/>
        <v>Xavier Bettel</v>
      </c>
      <c r="AT14" s="100" t="str">
        <f t="shared" si="213"/>
        <v>1973</v>
      </c>
      <c r="AU14" s="101" t="str">
        <f t="shared" si="214"/>
        <v>male</v>
      </c>
      <c r="AV14" s="102" t="str">
        <f t="shared" si="215"/>
        <v>lu_dp01</v>
      </c>
      <c r="AW14" s="103" t="str">
        <f t="shared" si="216"/>
        <v>Bettel_Xavier_1973</v>
      </c>
      <c r="AY14" s="95"/>
      <c r="AZ14" s="140" t="s">
        <v>719</v>
      </c>
      <c r="BA14" s="96" t="str">
        <f t="shared" si="29"/>
        <v/>
      </c>
      <c r="BB14" s="97" t="str">
        <f t="shared" si="30"/>
        <v/>
      </c>
      <c r="BC14" s="98" t="str">
        <f t="shared" si="31"/>
        <v/>
      </c>
      <c r="BD14" s="98" t="str">
        <f t="shared" si="32"/>
        <v/>
      </c>
      <c r="BE14" s="99" t="str">
        <f t="shared" si="33"/>
        <v/>
      </c>
      <c r="BF14" s="100" t="str">
        <f t="shared" si="34"/>
        <v/>
      </c>
      <c r="BG14" s="101" t="str">
        <f t="shared" si="35"/>
        <v/>
      </c>
      <c r="BH14" s="102" t="str">
        <f t="shared" si="36"/>
        <v/>
      </c>
      <c r="BI14" s="103" t="str">
        <f t="shared" si="37"/>
        <v/>
      </c>
      <c r="BK14" s="95"/>
      <c r="BL14" s="95"/>
      <c r="BM14" s="96" t="str">
        <f t="shared" si="38"/>
        <v/>
      </c>
      <c r="BN14" s="97" t="str">
        <f t="shared" si="39"/>
        <v/>
      </c>
      <c r="BO14" s="98" t="str">
        <f t="shared" si="40"/>
        <v/>
      </c>
      <c r="BP14" s="98" t="str">
        <f t="shared" si="41"/>
        <v/>
      </c>
      <c r="BQ14" s="99" t="str">
        <f t="shared" si="42"/>
        <v/>
      </c>
      <c r="BR14" s="100" t="str">
        <f t="shared" si="43"/>
        <v/>
      </c>
      <c r="BS14" s="101" t="str">
        <f t="shared" si="44"/>
        <v/>
      </c>
      <c r="BT14" s="102" t="str">
        <f t="shared" si="45"/>
        <v/>
      </c>
      <c r="BU14" s="103" t="str">
        <f t="shared" si="46"/>
        <v/>
      </c>
      <c r="BW14" s="95"/>
      <c r="BX14" s="95"/>
      <c r="BY14" s="96" t="str">
        <f t="shared" si="47"/>
        <v/>
      </c>
      <c r="BZ14" s="97" t="str">
        <f t="shared" si="48"/>
        <v/>
      </c>
      <c r="CA14" s="98" t="str">
        <f t="shared" si="49"/>
        <v/>
      </c>
      <c r="CB14" s="98" t="str">
        <f t="shared" si="50"/>
        <v/>
      </c>
      <c r="CC14" s="99" t="str">
        <f t="shared" si="51"/>
        <v/>
      </c>
      <c r="CD14" s="100" t="str">
        <f t="shared" si="52"/>
        <v/>
      </c>
      <c r="CE14" s="101" t="str">
        <f t="shared" si="53"/>
        <v/>
      </c>
      <c r="CF14" s="102" t="str">
        <f t="shared" si="54"/>
        <v/>
      </c>
      <c r="CG14" s="103" t="str">
        <f t="shared" si="55"/>
        <v/>
      </c>
      <c r="CI14" s="95"/>
      <c r="CJ14" s="95"/>
      <c r="CK14" s="96" t="str">
        <f t="shared" si="56"/>
        <v/>
      </c>
      <c r="CL14" s="97" t="str">
        <f t="shared" si="57"/>
        <v/>
      </c>
      <c r="CM14" s="98" t="str">
        <f t="shared" si="58"/>
        <v/>
      </c>
      <c r="CN14" s="98" t="str">
        <f t="shared" si="59"/>
        <v/>
      </c>
      <c r="CO14" s="99" t="str">
        <f t="shared" si="60"/>
        <v/>
      </c>
      <c r="CP14" s="100" t="str">
        <f t="shared" si="61"/>
        <v/>
      </c>
      <c r="CQ14" s="101" t="str">
        <f t="shared" si="62"/>
        <v/>
      </c>
      <c r="CR14" s="102" t="str">
        <f t="shared" si="63"/>
        <v/>
      </c>
      <c r="CS14" s="103" t="str">
        <f t="shared" si="64"/>
        <v/>
      </c>
      <c r="CU14" s="95"/>
      <c r="CV14" s="95"/>
      <c r="CW14" s="96" t="str">
        <f t="shared" si="65"/>
        <v/>
      </c>
      <c r="CX14" s="97" t="str">
        <f t="shared" si="66"/>
        <v/>
      </c>
      <c r="CY14" s="98" t="str">
        <f t="shared" si="67"/>
        <v/>
      </c>
      <c r="CZ14" s="98" t="str">
        <f t="shared" si="68"/>
        <v/>
      </c>
      <c r="DA14" s="99" t="str">
        <f t="shared" si="69"/>
        <v/>
      </c>
      <c r="DB14" s="100" t="str">
        <f t="shared" si="70"/>
        <v/>
      </c>
      <c r="DC14" s="101" t="str">
        <f t="shared" si="71"/>
        <v/>
      </c>
      <c r="DD14" s="102" t="str">
        <f t="shared" si="72"/>
        <v/>
      </c>
      <c r="DE14" s="103" t="str">
        <f t="shared" si="73"/>
        <v/>
      </c>
      <c r="DG14" s="95"/>
      <c r="DH14" s="95"/>
      <c r="DI14" s="96" t="str">
        <f t="shared" si="74"/>
        <v/>
      </c>
      <c r="DJ14" s="97" t="str">
        <f t="shared" si="75"/>
        <v/>
      </c>
      <c r="DK14" s="98" t="str">
        <f t="shared" si="76"/>
        <v/>
      </c>
      <c r="DL14" s="98" t="str">
        <f t="shared" si="77"/>
        <v/>
      </c>
      <c r="DM14" s="99" t="str">
        <f t="shared" si="78"/>
        <v/>
      </c>
      <c r="DN14" s="100" t="str">
        <f t="shared" si="79"/>
        <v/>
      </c>
      <c r="DO14" s="101" t="str">
        <f t="shared" si="80"/>
        <v/>
      </c>
      <c r="DP14" s="102" t="str">
        <f t="shared" si="81"/>
        <v/>
      </c>
      <c r="DQ14" s="103" t="str">
        <f t="shared" si="82"/>
        <v/>
      </c>
      <c r="DS14" s="95"/>
      <c r="DT14" s="95"/>
      <c r="DU14" s="96" t="str">
        <f t="shared" si="83"/>
        <v/>
      </c>
      <c r="DV14" s="97" t="str">
        <f t="shared" si="84"/>
        <v/>
      </c>
      <c r="DW14" s="98" t="str">
        <f t="shared" si="85"/>
        <v/>
      </c>
      <c r="DX14" s="98" t="str">
        <f t="shared" si="86"/>
        <v/>
      </c>
      <c r="DY14" s="99" t="str">
        <f t="shared" si="87"/>
        <v/>
      </c>
      <c r="DZ14" s="100" t="str">
        <f t="shared" si="88"/>
        <v/>
      </c>
      <c r="EA14" s="101" t="str">
        <f t="shared" si="89"/>
        <v/>
      </c>
      <c r="EB14" s="102" t="str">
        <f t="shared" si="90"/>
        <v/>
      </c>
      <c r="EC14" s="103" t="str">
        <f t="shared" si="91"/>
        <v/>
      </c>
      <c r="EE14" s="95"/>
      <c r="EF14" s="95"/>
      <c r="EG14" s="96" t="str">
        <f t="shared" si="92"/>
        <v/>
      </c>
      <c r="EH14" s="97" t="str">
        <f t="shared" si="93"/>
        <v/>
      </c>
      <c r="EI14" s="98" t="str">
        <f t="shared" si="94"/>
        <v/>
      </c>
      <c r="EJ14" s="98" t="str">
        <f t="shared" si="95"/>
        <v/>
      </c>
      <c r="EK14" s="99" t="str">
        <f t="shared" si="96"/>
        <v/>
      </c>
      <c r="EL14" s="100" t="str">
        <f t="shared" si="97"/>
        <v/>
      </c>
      <c r="EM14" s="101" t="str">
        <f t="shared" si="98"/>
        <v/>
      </c>
      <c r="EN14" s="102" t="str">
        <f t="shared" si="99"/>
        <v/>
      </c>
      <c r="EO14" s="103" t="str">
        <f t="shared" si="100"/>
        <v/>
      </c>
      <c r="EQ14" s="95"/>
      <c r="ER14" s="95"/>
      <c r="ES14" s="96" t="str">
        <f t="shared" si="101"/>
        <v/>
      </c>
      <c r="ET14" s="97" t="str">
        <f t="shared" si="102"/>
        <v/>
      </c>
      <c r="EU14" s="98" t="str">
        <f t="shared" si="103"/>
        <v/>
      </c>
      <c r="EV14" s="98" t="str">
        <f t="shared" si="104"/>
        <v/>
      </c>
      <c r="EW14" s="99" t="str">
        <f t="shared" si="105"/>
        <v/>
      </c>
      <c r="EX14" s="100" t="str">
        <f t="shared" si="106"/>
        <v/>
      </c>
      <c r="EY14" s="101" t="str">
        <f t="shared" si="107"/>
        <v/>
      </c>
      <c r="EZ14" s="102" t="str">
        <f t="shared" si="108"/>
        <v/>
      </c>
      <c r="FA14" s="103" t="str">
        <f t="shared" si="109"/>
        <v/>
      </c>
      <c r="FC14" s="95"/>
      <c r="FD14" s="95"/>
      <c r="FE14" s="96" t="str">
        <f t="shared" si="110"/>
        <v/>
      </c>
      <c r="FF14" s="97" t="str">
        <f t="shared" si="111"/>
        <v/>
      </c>
      <c r="FG14" s="98" t="str">
        <f t="shared" si="112"/>
        <v/>
      </c>
      <c r="FH14" s="98" t="str">
        <f t="shared" si="113"/>
        <v/>
      </c>
      <c r="FI14" s="99" t="str">
        <f t="shared" si="114"/>
        <v/>
      </c>
      <c r="FJ14" s="100" t="str">
        <f t="shared" si="115"/>
        <v/>
      </c>
      <c r="FK14" s="101" t="str">
        <f t="shared" si="116"/>
        <v/>
      </c>
      <c r="FL14" s="102" t="str">
        <f t="shared" si="117"/>
        <v/>
      </c>
      <c r="FM14" s="103" t="str">
        <f t="shared" si="118"/>
        <v/>
      </c>
      <c r="FO14" s="95"/>
      <c r="FP14" s="95"/>
      <c r="FQ14" s="96" t="str">
        <f>IF(FU14="","",#REF!)</f>
        <v/>
      </c>
      <c r="FR14" s="97" t="str">
        <f t="shared" si="119"/>
        <v/>
      </c>
      <c r="FS14" s="98" t="str">
        <f t="shared" si="120"/>
        <v/>
      </c>
      <c r="FT14" s="98" t="str">
        <f t="shared" si="121"/>
        <v/>
      </c>
      <c r="FU14" s="99" t="str">
        <f t="shared" si="122"/>
        <v/>
      </c>
      <c r="FV14" s="100" t="str">
        <f t="shared" si="123"/>
        <v/>
      </c>
      <c r="FW14" s="101" t="str">
        <f t="shared" si="124"/>
        <v/>
      </c>
      <c r="FX14" s="102" t="str">
        <f t="shared" si="125"/>
        <v/>
      </c>
      <c r="FY14" s="103" t="str">
        <f t="shared" si="126"/>
        <v/>
      </c>
      <c r="GA14" s="95"/>
      <c r="GB14" s="95"/>
      <c r="GC14" s="96" t="str">
        <f t="shared" si="127"/>
        <v/>
      </c>
      <c r="GD14" s="97" t="str">
        <f t="shared" si="128"/>
        <v/>
      </c>
      <c r="GE14" s="98" t="str">
        <f t="shared" si="129"/>
        <v/>
      </c>
      <c r="GF14" s="98" t="str">
        <f t="shared" si="130"/>
        <v/>
      </c>
      <c r="GG14" s="99" t="str">
        <f t="shared" si="131"/>
        <v/>
      </c>
      <c r="GH14" s="100" t="str">
        <f t="shared" si="132"/>
        <v/>
      </c>
      <c r="GI14" s="101" t="str">
        <f t="shared" si="133"/>
        <v/>
      </c>
      <c r="GJ14" s="102" t="str">
        <f t="shared" si="134"/>
        <v/>
      </c>
      <c r="GK14" s="103" t="str">
        <f t="shared" si="135"/>
        <v/>
      </c>
      <c r="GM14" s="95"/>
      <c r="GN14" s="95" t="s">
        <v>292</v>
      </c>
      <c r="GO14" s="96" t="str">
        <f t="shared" si="136"/>
        <v/>
      </c>
      <c r="GP14" s="97" t="str">
        <f t="shared" si="137"/>
        <v/>
      </c>
      <c r="GQ14" s="98" t="str">
        <f t="shared" si="138"/>
        <v/>
      </c>
      <c r="GR14" s="98" t="str">
        <f t="shared" si="139"/>
        <v/>
      </c>
      <c r="GS14" s="99" t="str">
        <f t="shared" si="140"/>
        <v/>
      </c>
      <c r="GT14" s="100" t="str">
        <f t="shared" si="141"/>
        <v/>
      </c>
      <c r="GU14" s="101" t="str">
        <f t="shared" si="142"/>
        <v/>
      </c>
      <c r="GV14" s="102" t="str">
        <f t="shared" si="143"/>
        <v/>
      </c>
      <c r="GW14" s="103" t="str">
        <f t="shared" si="144"/>
        <v/>
      </c>
      <c r="GY14" s="95"/>
      <c r="GZ14" s="95"/>
      <c r="HA14" s="96" t="str">
        <f t="shared" si="145"/>
        <v/>
      </c>
      <c r="HB14" s="97" t="str">
        <f t="shared" si="146"/>
        <v/>
      </c>
      <c r="HC14" s="98" t="str">
        <f t="shared" si="147"/>
        <v/>
      </c>
      <c r="HD14" s="98" t="str">
        <f t="shared" si="148"/>
        <v/>
      </c>
      <c r="HE14" s="99" t="str">
        <f t="shared" si="149"/>
        <v/>
      </c>
      <c r="HF14" s="100" t="str">
        <f t="shared" si="150"/>
        <v/>
      </c>
      <c r="HG14" s="101" t="str">
        <f t="shared" si="151"/>
        <v/>
      </c>
      <c r="HH14" s="102" t="str">
        <f t="shared" si="152"/>
        <v/>
      </c>
      <c r="HI14" s="103" t="str">
        <f t="shared" si="153"/>
        <v/>
      </c>
      <c r="HK14" s="95"/>
      <c r="HL14" s="95" t="s">
        <v>292</v>
      </c>
      <c r="HM14" s="96" t="str">
        <f t="shared" si="154"/>
        <v/>
      </c>
      <c r="HN14" s="97" t="str">
        <f t="shared" si="155"/>
        <v/>
      </c>
      <c r="HO14" s="98" t="str">
        <f t="shared" si="156"/>
        <v/>
      </c>
      <c r="HP14" s="98" t="str">
        <f t="shared" si="157"/>
        <v/>
      </c>
      <c r="HQ14" s="99" t="str">
        <f t="shared" si="158"/>
        <v/>
      </c>
      <c r="HR14" s="100" t="str">
        <f t="shared" si="159"/>
        <v/>
      </c>
      <c r="HS14" s="101" t="str">
        <f t="shared" si="160"/>
        <v/>
      </c>
      <c r="HT14" s="102" t="str">
        <f t="shared" si="161"/>
        <v/>
      </c>
      <c r="HU14" s="103" t="str">
        <f t="shared" si="162"/>
        <v/>
      </c>
      <c r="HW14" s="95"/>
      <c r="HX14" s="95"/>
      <c r="HY14" s="96" t="str">
        <f t="shared" si="163"/>
        <v/>
      </c>
      <c r="HZ14" s="97" t="str">
        <f t="shared" si="164"/>
        <v/>
      </c>
      <c r="IA14" s="98" t="str">
        <f t="shared" si="165"/>
        <v/>
      </c>
      <c r="IB14" s="98" t="str">
        <f t="shared" si="166"/>
        <v/>
      </c>
      <c r="IC14" s="99" t="str">
        <f t="shared" si="167"/>
        <v/>
      </c>
      <c r="ID14" s="100" t="str">
        <f t="shared" si="168"/>
        <v/>
      </c>
      <c r="IE14" s="101" t="str">
        <f t="shared" si="169"/>
        <v/>
      </c>
      <c r="IF14" s="102" t="str">
        <f t="shared" si="170"/>
        <v/>
      </c>
      <c r="IG14" s="103" t="str">
        <f t="shared" si="171"/>
        <v/>
      </c>
      <c r="II14" s="95"/>
      <c r="IJ14" s="95"/>
      <c r="IK14" s="96" t="str">
        <f t="shared" si="172"/>
        <v/>
      </c>
      <c r="IL14" s="97" t="str">
        <f t="shared" si="173"/>
        <v/>
      </c>
      <c r="IM14" s="98" t="str">
        <f t="shared" si="174"/>
        <v/>
      </c>
      <c r="IN14" s="98" t="str">
        <f t="shared" si="175"/>
        <v/>
      </c>
      <c r="IO14" s="99" t="str">
        <f t="shared" si="176"/>
        <v/>
      </c>
      <c r="IP14" s="100" t="str">
        <f t="shared" si="177"/>
        <v/>
      </c>
      <c r="IQ14" s="101" t="str">
        <f t="shared" si="178"/>
        <v/>
      </c>
      <c r="IR14" s="102" t="str">
        <f t="shared" si="179"/>
        <v/>
      </c>
      <c r="IS14" s="103" t="str">
        <f t="shared" si="180"/>
        <v/>
      </c>
      <c r="IU14" s="95"/>
      <c r="IV14" s="95"/>
      <c r="IW14" s="96" t="str">
        <f t="shared" si="181"/>
        <v/>
      </c>
      <c r="IX14" s="97" t="str">
        <f t="shared" si="182"/>
        <v/>
      </c>
      <c r="IY14" s="98" t="str">
        <f t="shared" si="183"/>
        <v/>
      </c>
      <c r="IZ14" s="98" t="str">
        <f t="shared" si="184"/>
        <v/>
      </c>
      <c r="JA14" s="99" t="str">
        <f t="shared" si="185"/>
        <v/>
      </c>
      <c r="JB14" s="100" t="str">
        <f t="shared" si="186"/>
        <v/>
      </c>
      <c r="JC14" s="101" t="str">
        <f t="shared" si="187"/>
        <v/>
      </c>
      <c r="JD14" s="102" t="str">
        <f t="shared" si="188"/>
        <v/>
      </c>
      <c r="JE14" s="103" t="str">
        <f t="shared" si="189"/>
        <v/>
      </c>
      <c r="JG14" s="95"/>
      <c r="JH14" s="95"/>
      <c r="JI14" s="96" t="str">
        <f t="shared" si="190"/>
        <v/>
      </c>
      <c r="JJ14" s="97" t="str">
        <f t="shared" si="191"/>
        <v/>
      </c>
      <c r="JK14" s="98" t="str">
        <f t="shared" si="192"/>
        <v/>
      </c>
      <c r="JL14" s="98" t="str">
        <f t="shared" si="193"/>
        <v/>
      </c>
      <c r="JM14" s="99" t="str">
        <f t="shared" si="194"/>
        <v/>
      </c>
      <c r="JN14" s="100" t="str">
        <f t="shared" si="195"/>
        <v/>
      </c>
      <c r="JO14" s="101" t="str">
        <f t="shared" si="196"/>
        <v/>
      </c>
      <c r="JP14" s="102" t="str">
        <f t="shared" si="197"/>
        <v/>
      </c>
      <c r="JQ14" s="103" t="str">
        <f t="shared" si="198"/>
        <v/>
      </c>
      <c r="JS14" s="95"/>
      <c r="JT14" s="95"/>
      <c r="JU14" s="96" t="str">
        <f t="shared" si="199"/>
        <v/>
      </c>
      <c r="JV14" s="97" t="str">
        <f t="shared" si="200"/>
        <v/>
      </c>
      <c r="JW14" s="98" t="str">
        <f t="shared" si="201"/>
        <v/>
      </c>
      <c r="JX14" s="98" t="str">
        <f t="shared" si="202"/>
        <v/>
      </c>
      <c r="JY14" s="99" t="str">
        <f t="shared" si="203"/>
        <v/>
      </c>
      <c r="JZ14" s="100" t="str">
        <f t="shared" si="204"/>
        <v/>
      </c>
      <c r="KA14" s="101" t="str">
        <f t="shared" si="205"/>
        <v/>
      </c>
      <c r="KB14" s="102" t="str">
        <f t="shared" si="206"/>
        <v/>
      </c>
      <c r="KC14" s="103" t="str">
        <f t="shared" si="207"/>
        <v/>
      </c>
      <c r="KE14" s="95"/>
      <c r="KF14" s="95"/>
    </row>
    <row r="15" spans="1:292" ht="13.5" customHeight="1">
      <c r="A15" s="21"/>
      <c r="B15" s="95" t="s">
        <v>375</v>
      </c>
      <c r="C15" s="2" t="s">
        <v>376</v>
      </c>
      <c r="D15" s="149"/>
      <c r="E15" s="96"/>
      <c r="F15" s="97"/>
      <c r="G15" s="98"/>
      <c r="H15" s="98"/>
      <c r="I15" s="99"/>
      <c r="J15" s="100"/>
      <c r="K15" s="101"/>
      <c r="L15" s="102"/>
      <c r="M15" s="103"/>
      <c r="O15" s="95"/>
      <c r="P15" s="153"/>
      <c r="Q15" s="96"/>
      <c r="R15" s="97"/>
      <c r="S15" s="98"/>
      <c r="T15" s="98"/>
      <c r="U15" s="99"/>
      <c r="V15" s="100"/>
      <c r="W15" s="101"/>
      <c r="X15" s="102"/>
      <c r="Y15" s="103"/>
      <c r="AA15" s="95"/>
      <c r="AB15" s="140"/>
      <c r="AC15" s="96">
        <f t="shared" ref="AC15" si="217">IF(AG15="","",AC$3)</f>
        <v>45247</v>
      </c>
      <c r="AD15" s="97" t="str">
        <f t="shared" ref="AD15" si="218">IF(AG15="","",AC$1)</f>
        <v>Bettel-Schneider II</v>
      </c>
      <c r="AE15" s="98">
        <v>43865</v>
      </c>
      <c r="AF15" s="98">
        <v>44566</v>
      </c>
      <c r="AG15" s="99" t="str">
        <f t="shared" ref="AG15" si="219">IF(AN15="","",IF(ISNUMBER(SEARCH(":",AN15)),MID(AN15,FIND(":",AN15)+2,FIND("(",AN15)-FIND(":",AN15)-3),LEFT(AN15,FIND("(",AN15)-2)))</f>
        <v>Dan Kersch</v>
      </c>
      <c r="AH15" s="100" t="str">
        <f t="shared" ref="AH15" si="220">IF(AN15="","",MID(AN15,FIND("(",AN15)+1,4))</f>
        <v>1961</v>
      </c>
      <c r="AI15" s="101" t="str">
        <f t="shared" ref="AI15" si="221">IF(ISNUMBER(SEARCH("*female*",AN15)),"female",IF(ISNUMBER(SEARCH("*male*",AN15)),"male",""))</f>
        <v>male</v>
      </c>
      <c r="AJ15" s="102" t="str">
        <f t="shared" ref="AJ15" si="222">IF(AN15="","",IF(ISERROR(MID(AN15,FIND("male,",AN15)+6,(FIND(")",AN15)-(FIND("male,",AN15)+6))))=TRUE,"missing/error",MID(AN15,FIND("male,",AN15)+6,(FIND(")",AN15)-(FIND("male,",AN15)+6)))))</f>
        <v>lu_lsap01</v>
      </c>
      <c r="AK15" s="103" t="str">
        <f t="shared" ref="AK15" si="223">IF(AG15="","",(MID(AG15,(SEARCH("^^",SUBSTITUTE(AG15," ","^^",LEN(AG15)-LEN(SUBSTITUTE(AG15," ","")))))+1,99)&amp;"_"&amp;LEFT(AG15,FIND(" ",AG15)-1)&amp;"_"&amp;AH15))</f>
        <v>Kersch_Dan_1961</v>
      </c>
      <c r="AM15" s="95" t="s">
        <v>878</v>
      </c>
      <c r="AN15" s="140" t="s">
        <v>808</v>
      </c>
      <c r="AO15" s="96" t="str">
        <f t="shared" si="208"/>
        <v/>
      </c>
      <c r="AP15" s="97" t="str">
        <f t="shared" si="209"/>
        <v/>
      </c>
      <c r="AQ15" s="98" t="str">
        <f t="shared" si="210"/>
        <v/>
      </c>
      <c r="AR15" s="98" t="str">
        <f t="shared" si="211"/>
        <v/>
      </c>
      <c r="AS15" s="99" t="str">
        <f t="shared" si="212"/>
        <v/>
      </c>
      <c r="AT15" s="100" t="str">
        <f t="shared" si="213"/>
        <v/>
      </c>
      <c r="AU15" s="101" t="str">
        <f t="shared" si="214"/>
        <v/>
      </c>
      <c r="AV15" s="102" t="str">
        <f t="shared" si="215"/>
        <v/>
      </c>
      <c r="AW15" s="103" t="str">
        <f t="shared" si="216"/>
        <v/>
      </c>
      <c r="AY15" s="95"/>
      <c r="AZ15" s="95"/>
      <c r="BA15" s="96"/>
      <c r="BB15" s="97"/>
      <c r="BC15" s="98"/>
      <c r="BD15" s="98"/>
      <c r="BE15" s="99"/>
      <c r="BF15" s="100"/>
      <c r="BG15" s="101"/>
      <c r="BH15" s="102"/>
      <c r="BI15" s="103"/>
      <c r="BK15" s="95"/>
      <c r="BL15" s="95"/>
      <c r="BM15" s="96"/>
      <c r="BN15" s="97"/>
      <c r="BO15" s="98"/>
      <c r="BP15" s="98"/>
      <c r="BQ15" s="99"/>
      <c r="BR15" s="100"/>
      <c r="BS15" s="101"/>
      <c r="BT15" s="102"/>
      <c r="BU15" s="103"/>
      <c r="BW15" s="95"/>
      <c r="BX15" s="95"/>
      <c r="BY15" s="96"/>
      <c r="BZ15" s="97"/>
      <c r="CA15" s="98"/>
      <c r="CB15" s="98"/>
      <c r="CC15" s="99"/>
      <c r="CD15" s="100"/>
      <c r="CE15" s="101"/>
      <c r="CF15" s="102"/>
      <c r="CG15" s="103"/>
      <c r="CI15" s="95"/>
      <c r="CJ15" s="95"/>
      <c r="CK15" s="96"/>
      <c r="CL15" s="97"/>
      <c r="CM15" s="98"/>
      <c r="CN15" s="98"/>
      <c r="CO15" s="99"/>
      <c r="CP15" s="100"/>
      <c r="CQ15" s="101"/>
      <c r="CR15" s="102"/>
      <c r="CS15" s="103"/>
      <c r="CU15" s="95"/>
      <c r="CV15" s="95"/>
      <c r="CW15" s="96"/>
      <c r="CX15" s="97"/>
      <c r="CY15" s="98"/>
      <c r="CZ15" s="98"/>
      <c r="DA15" s="99"/>
      <c r="DB15" s="100"/>
      <c r="DC15" s="101"/>
      <c r="DD15" s="102"/>
      <c r="DE15" s="103"/>
      <c r="DG15" s="95"/>
      <c r="DH15" s="95"/>
      <c r="DI15" s="96"/>
      <c r="DJ15" s="97"/>
      <c r="DK15" s="98"/>
      <c r="DL15" s="98"/>
      <c r="DM15" s="99"/>
      <c r="DN15" s="100"/>
      <c r="DO15" s="101"/>
      <c r="DP15" s="102"/>
      <c r="DQ15" s="103"/>
      <c r="DS15" s="95"/>
      <c r="DT15" s="95"/>
      <c r="DU15" s="96"/>
      <c r="DV15" s="97"/>
      <c r="DW15" s="98"/>
      <c r="DX15" s="98"/>
      <c r="DY15" s="99"/>
      <c r="DZ15" s="100"/>
      <c r="EA15" s="101"/>
      <c r="EB15" s="102"/>
      <c r="EC15" s="103"/>
      <c r="EE15" s="95"/>
      <c r="EF15" s="95"/>
      <c r="EG15" s="96"/>
      <c r="EH15" s="97"/>
      <c r="EI15" s="98"/>
      <c r="EJ15" s="98"/>
      <c r="EK15" s="99"/>
      <c r="EL15" s="100"/>
      <c r="EM15" s="101"/>
      <c r="EN15" s="102"/>
      <c r="EO15" s="103"/>
      <c r="EQ15" s="95"/>
      <c r="ER15" s="95"/>
      <c r="ES15" s="96"/>
      <c r="ET15" s="97"/>
      <c r="EU15" s="98"/>
      <c r="EV15" s="98"/>
      <c r="EW15" s="99"/>
      <c r="EX15" s="100"/>
      <c r="EY15" s="101"/>
      <c r="EZ15" s="102"/>
      <c r="FA15" s="103"/>
      <c r="FC15" s="95"/>
      <c r="FD15" s="95"/>
      <c r="FE15" s="96"/>
      <c r="FF15" s="97"/>
      <c r="FG15" s="98"/>
      <c r="FH15" s="98"/>
      <c r="FI15" s="99"/>
      <c r="FJ15" s="100"/>
      <c r="FK15" s="101"/>
      <c r="FL15" s="102"/>
      <c r="FM15" s="103"/>
      <c r="FO15" s="95"/>
      <c r="FP15" s="95"/>
      <c r="FQ15" s="96"/>
      <c r="FR15" s="97"/>
      <c r="FS15" s="98"/>
      <c r="FT15" s="98"/>
      <c r="FU15" s="99"/>
      <c r="FV15" s="100"/>
      <c r="FW15" s="101"/>
      <c r="FX15" s="102"/>
      <c r="FY15" s="103"/>
      <c r="GA15" s="95"/>
      <c r="GB15" s="95"/>
      <c r="GC15" s="96"/>
      <c r="GD15" s="97"/>
      <c r="GE15" s="98"/>
      <c r="GF15" s="98"/>
      <c r="GG15" s="99"/>
      <c r="GH15" s="100"/>
      <c r="GI15" s="101"/>
      <c r="GJ15" s="102"/>
      <c r="GK15" s="103"/>
      <c r="GM15" s="95"/>
      <c r="GN15" s="95"/>
      <c r="GO15" s="96"/>
      <c r="GP15" s="97"/>
      <c r="GQ15" s="98"/>
      <c r="GR15" s="98"/>
      <c r="GS15" s="99"/>
      <c r="GT15" s="100"/>
      <c r="GU15" s="101"/>
      <c r="GV15" s="102"/>
      <c r="GW15" s="103"/>
      <c r="GY15" s="95"/>
      <c r="GZ15" s="95"/>
      <c r="HA15" s="96"/>
      <c r="HB15" s="97"/>
      <c r="HC15" s="98"/>
      <c r="HD15" s="98"/>
      <c r="HE15" s="99"/>
      <c r="HF15" s="100"/>
      <c r="HG15" s="101"/>
      <c r="HH15" s="102"/>
      <c r="HI15" s="103"/>
      <c r="HK15" s="95"/>
      <c r="HL15" s="95"/>
      <c r="HM15" s="96"/>
      <c r="HN15" s="97"/>
      <c r="HO15" s="98"/>
      <c r="HP15" s="98"/>
      <c r="HQ15" s="99"/>
      <c r="HR15" s="100"/>
      <c r="HS15" s="101"/>
      <c r="HT15" s="102"/>
      <c r="HU15" s="103"/>
      <c r="HW15" s="95"/>
      <c r="HX15" s="95"/>
      <c r="HY15" s="96"/>
      <c r="HZ15" s="97"/>
      <c r="IA15" s="98"/>
      <c r="IB15" s="98"/>
      <c r="IC15" s="99"/>
      <c r="ID15" s="100"/>
      <c r="IE15" s="101"/>
      <c r="IF15" s="102"/>
      <c r="IG15" s="103"/>
      <c r="II15" s="95"/>
      <c r="IJ15" s="95"/>
      <c r="IK15" s="96"/>
      <c r="IL15" s="97"/>
      <c r="IM15" s="98"/>
      <c r="IN15" s="98"/>
      <c r="IO15" s="99"/>
      <c r="IP15" s="100"/>
      <c r="IQ15" s="101"/>
      <c r="IR15" s="102"/>
      <c r="IS15" s="103"/>
      <c r="IU15" s="95"/>
      <c r="IV15" s="95"/>
      <c r="IW15" s="96"/>
      <c r="IX15" s="97"/>
      <c r="IY15" s="98"/>
      <c r="IZ15" s="98"/>
      <c r="JA15" s="99"/>
      <c r="JB15" s="100"/>
      <c r="JC15" s="101"/>
      <c r="JD15" s="102"/>
      <c r="JE15" s="103"/>
      <c r="JG15" s="95"/>
      <c r="JH15" s="95"/>
      <c r="JI15" s="96"/>
      <c r="JJ15" s="97"/>
      <c r="JK15" s="98"/>
      <c r="JL15" s="98"/>
      <c r="JM15" s="99"/>
      <c r="JN15" s="100"/>
      <c r="JO15" s="101"/>
      <c r="JP15" s="102"/>
      <c r="JQ15" s="103"/>
      <c r="JS15" s="95"/>
      <c r="JT15" s="95"/>
      <c r="JU15" s="96"/>
      <c r="JV15" s="97"/>
      <c r="JW15" s="98"/>
      <c r="JX15" s="98"/>
      <c r="JY15" s="99"/>
      <c r="JZ15" s="100"/>
      <c r="KA15" s="101"/>
      <c r="KB15" s="102"/>
      <c r="KC15" s="103"/>
      <c r="KE15" s="95"/>
      <c r="KF15" s="95"/>
    </row>
    <row r="16" spans="1:292" ht="13.5" customHeight="1">
      <c r="A16" s="21"/>
      <c r="B16" s="95" t="s">
        <v>375</v>
      </c>
      <c r="C16" s="2" t="s">
        <v>376</v>
      </c>
      <c r="D16" s="149"/>
      <c r="E16" s="96"/>
      <c r="F16" s="97"/>
      <c r="G16" s="98"/>
      <c r="H16" s="98"/>
      <c r="I16" s="99"/>
      <c r="J16" s="100"/>
      <c r="K16" s="101"/>
      <c r="L16" s="102"/>
      <c r="M16" s="103"/>
      <c r="O16" s="95"/>
      <c r="P16" s="153"/>
      <c r="Q16" s="96"/>
      <c r="R16" s="97"/>
      <c r="S16" s="98"/>
      <c r="T16" s="98"/>
      <c r="U16" s="99"/>
      <c r="V16" s="100"/>
      <c r="W16" s="101"/>
      <c r="X16" s="102"/>
      <c r="Y16" s="103"/>
      <c r="AA16" s="95"/>
      <c r="AB16" s="140"/>
      <c r="AC16" s="96">
        <f t="shared" ref="AC16" si="224">IF(AG16="","",AC$3)</f>
        <v>45247</v>
      </c>
      <c r="AD16" s="97" t="str">
        <f t="shared" ref="AD16" si="225">IF(AG16="","",AC$1)</f>
        <v>Bettel-Schneider II</v>
      </c>
      <c r="AE16" s="98">
        <f t="shared" ref="AE16" si="226">IF(AG16="","",AC$2)</f>
        <v>43439</v>
      </c>
      <c r="AF16" s="98">
        <v>43749</v>
      </c>
      <c r="AG16" s="99" t="str">
        <f t="shared" ref="AG16" si="227">IF(AN16="","",IF(ISNUMBER(SEARCH(":",AN16)),MID(AN16,FIND(":",AN16)+2,FIND("(",AN16)-FIND(":",AN16)-3),LEFT(AN16,FIND("(",AN16)-2)))</f>
        <v>Félix Braz</v>
      </c>
      <c r="AH16" s="100" t="str">
        <f t="shared" ref="AH16" si="228">IF(AN16="","",MID(AN16,FIND("(",AN16)+1,4))</f>
        <v>1966</v>
      </c>
      <c r="AI16" s="101" t="str">
        <f t="shared" ref="AI16" si="229">IF(ISNUMBER(SEARCH("*female*",AN16)),"female",IF(ISNUMBER(SEARCH("*male*",AN16)),"male",""))</f>
        <v>male</v>
      </c>
      <c r="AJ16" s="102" t="str">
        <f t="shared" ref="AJ16" si="230">IF(AN16="","",IF(ISERROR(MID(AN16,FIND("male,",AN16)+6,(FIND(")",AN16)-(FIND("male,",AN16)+6))))=TRUE,"missing/error",MID(AN16,FIND("male,",AN16)+6,(FIND(")",AN16)-(FIND("male,",AN16)+6)))))</f>
        <v>lu_g01</v>
      </c>
      <c r="AK16" s="103" t="str">
        <f t="shared" ref="AK16" si="231">IF(AG16="","",(MID(AG16,(SEARCH("^^",SUBSTITUTE(AG16," ","^^",LEN(AG16)-LEN(SUBSTITUTE(AG16," ","")))))+1,99)&amp;"_"&amp;LEFT(AG16,FIND(" ",AG16)-1)&amp;"_"&amp;AH16))</f>
        <v>Braz_Félix_1966</v>
      </c>
      <c r="AM16" s="95" t="s">
        <v>815</v>
      </c>
      <c r="AN16" s="140" t="s">
        <v>731</v>
      </c>
      <c r="AO16" s="96" t="str">
        <f t="shared" si="208"/>
        <v/>
      </c>
      <c r="AP16" s="97" t="str">
        <f t="shared" si="209"/>
        <v/>
      </c>
      <c r="AQ16" s="98" t="str">
        <f t="shared" si="210"/>
        <v/>
      </c>
      <c r="AR16" s="98" t="str">
        <f t="shared" si="211"/>
        <v/>
      </c>
      <c r="AS16" s="99" t="str">
        <f t="shared" si="212"/>
        <v/>
      </c>
      <c r="AT16" s="100" t="str">
        <f t="shared" si="213"/>
        <v/>
      </c>
      <c r="AU16" s="101" t="str">
        <f t="shared" si="214"/>
        <v/>
      </c>
      <c r="AV16" s="102" t="str">
        <f t="shared" si="215"/>
        <v/>
      </c>
      <c r="AW16" s="103" t="str">
        <f t="shared" si="216"/>
        <v/>
      </c>
      <c r="AY16" s="95"/>
      <c r="AZ16" s="95"/>
      <c r="BA16" s="96"/>
      <c r="BB16" s="97"/>
      <c r="BC16" s="98"/>
      <c r="BD16" s="98"/>
      <c r="BE16" s="99"/>
      <c r="BF16" s="100"/>
      <c r="BG16" s="101"/>
      <c r="BH16" s="102"/>
      <c r="BI16" s="103"/>
      <c r="BK16" s="95"/>
      <c r="BL16" s="95"/>
      <c r="BM16" s="96"/>
      <c r="BN16" s="97"/>
      <c r="BO16" s="98"/>
      <c r="BP16" s="98"/>
      <c r="BQ16" s="99"/>
      <c r="BR16" s="100"/>
      <c r="BS16" s="101"/>
      <c r="BT16" s="102"/>
      <c r="BU16" s="103"/>
      <c r="BW16" s="95"/>
      <c r="BX16" s="95"/>
      <c r="BY16" s="96"/>
      <c r="BZ16" s="97"/>
      <c r="CA16" s="98"/>
      <c r="CB16" s="98"/>
      <c r="CC16" s="99"/>
      <c r="CD16" s="100"/>
      <c r="CE16" s="101"/>
      <c r="CF16" s="102"/>
      <c r="CG16" s="103"/>
      <c r="CI16" s="95"/>
      <c r="CJ16" s="95"/>
      <c r="CK16" s="96"/>
      <c r="CL16" s="97"/>
      <c r="CM16" s="98"/>
      <c r="CN16" s="98"/>
      <c r="CO16" s="99"/>
      <c r="CP16" s="100"/>
      <c r="CQ16" s="101"/>
      <c r="CR16" s="102"/>
      <c r="CS16" s="103"/>
      <c r="CU16" s="95"/>
      <c r="CV16" s="95"/>
      <c r="CW16" s="96"/>
      <c r="CX16" s="97"/>
      <c r="CY16" s="98"/>
      <c r="CZ16" s="98"/>
      <c r="DA16" s="99"/>
      <c r="DB16" s="100"/>
      <c r="DC16" s="101"/>
      <c r="DD16" s="102"/>
      <c r="DE16" s="103"/>
      <c r="DG16" s="95"/>
      <c r="DH16" s="95"/>
      <c r="DI16" s="96"/>
      <c r="DJ16" s="97"/>
      <c r="DK16" s="98"/>
      <c r="DL16" s="98"/>
      <c r="DM16" s="99"/>
      <c r="DN16" s="100"/>
      <c r="DO16" s="101"/>
      <c r="DP16" s="102"/>
      <c r="DQ16" s="103"/>
      <c r="DS16" s="95"/>
      <c r="DT16" s="95"/>
      <c r="DU16" s="96"/>
      <c r="DV16" s="97"/>
      <c r="DW16" s="98"/>
      <c r="DX16" s="98"/>
      <c r="DY16" s="99"/>
      <c r="DZ16" s="100"/>
      <c r="EA16" s="101"/>
      <c r="EB16" s="102"/>
      <c r="EC16" s="103"/>
      <c r="EE16" s="95"/>
      <c r="EF16" s="95"/>
      <c r="EG16" s="96"/>
      <c r="EH16" s="97"/>
      <c r="EI16" s="98"/>
      <c r="EJ16" s="98"/>
      <c r="EK16" s="99"/>
      <c r="EL16" s="100"/>
      <c r="EM16" s="101"/>
      <c r="EN16" s="102"/>
      <c r="EO16" s="103"/>
      <c r="EQ16" s="95"/>
      <c r="ER16" s="95"/>
      <c r="ES16" s="96"/>
      <c r="ET16" s="97"/>
      <c r="EU16" s="98"/>
      <c r="EV16" s="98"/>
      <c r="EW16" s="99"/>
      <c r="EX16" s="100"/>
      <c r="EY16" s="101"/>
      <c r="EZ16" s="102"/>
      <c r="FA16" s="103"/>
      <c r="FC16" s="95"/>
      <c r="FD16" s="95"/>
      <c r="FE16" s="96"/>
      <c r="FF16" s="97"/>
      <c r="FG16" s="98"/>
      <c r="FH16" s="98"/>
      <c r="FI16" s="99"/>
      <c r="FJ16" s="100"/>
      <c r="FK16" s="101"/>
      <c r="FL16" s="102"/>
      <c r="FM16" s="103"/>
      <c r="FO16" s="95"/>
      <c r="FP16" s="95"/>
      <c r="FQ16" s="96"/>
      <c r="FR16" s="97"/>
      <c r="FS16" s="98"/>
      <c r="FT16" s="98"/>
      <c r="FU16" s="99"/>
      <c r="FV16" s="100"/>
      <c r="FW16" s="101"/>
      <c r="FX16" s="102"/>
      <c r="FY16" s="103"/>
      <c r="GA16" s="95"/>
      <c r="GB16" s="95"/>
      <c r="GC16" s="96"/>
      <c r="GD16" s="97"/>
      <c r="GE16" s="98"/>
      <c r="GF16" s="98"/>
      <c r="GG16" s="99"/>
      <c r="GH16" s="100"/>
      <c r="GI16" s="101"/>
      <c r="GJ16" s="102"/>
      <c r="GK16" s="103"/>
      <c r="GM16" s="95"/>
      <c r="GN16" s="95"/>
      <c r="GO16" s="96"/>
      <c r="GP16" s="97"/>
      <c r="GQ16" s="98"/>
      <c r="GR16" s="98"/>
      <c r="GS16" s="99"/>
      <c r="GT16" s="100"/>
      <c r="GU16" s="101"/>
      <c r="GV16" s="102"/>
      <c r="GW16" s="103"/>
      <c r="GY16" s="95"/>
      <c r="GZ16" s="95"/>
      <c r="HA16" s="96"/>
      <c r="HB16" s="97"/>
      <c r="HC16" s="98"/>
      <c r="HD16" s="98"/>
      <c r="HE16" s="99"/>
      <c r="HF16" s="100"/>
      <c r="HG16" s="101"/>
      <c r="HH16" s="102"/>
      <c r="HI16" s="103"/>
      <c r="HK16" s="95"/>
      <c r="HL16" s="95"/>
      <c r="HM16" s="96"/>
      <c r="HN16" s="97"/>
      <c r="HO16" s="98"/>
      <c r="HP16" s="98"/>
      <c r="HQ16" s="99"/>
      <c r="HR16" s="100"/>
      <c r="HS16" s="101"/>
      <c r="HT16" s="102"/>
      <c r="HU16" s="103"/>
      <c r="HW16" s="95"/>
      <c r="HX16" s="95"/>
      <c r="HY16" s="96"/>
      <c r="HZ16" s="97"/>
      <c r="IA16" s="98"/>
      <c r="IB16" s="98"/>
      <c r="IC16" s="99"/>
      <c r="ID16" s="100"/>
      <c r="IE16" s="101"/>
      <c r="IF16" s="102"/>
      <c r="IG16" s="103"/>
      <c r="II16" s="95"/>
      <c r="IJ16" s="95"/>
      <c r="IK16" s="96"/>
      <c r="IL16" s="97"/>
      <c r="IM16" s="98"/>
      <c r="IN16" s="98"/>
      <c r="IO16" s="99"/>
      <c r="IP16" s="100"/>
      <c r="IQ16" s="101"/>
      <c r="IR16" s="102"/>
      <c r="IS16" s="103"/>
      <c r="IU16" s="95"/>
      <c r="IV16" s="95"/>
      <c r="IW16" s="96"/>
      <c r="IX16" s="97"/>
      <c r="IY16" s="98"/>
      <c r="IZ16" s="98"/>
      <c r="JA16" s="99"/>
      <c r="JB16" s="100"/>
      <c r="JC16" s="101"/>
      <c r="JD16" s="102"/>
      <c r="JE16" s="103"/>
      <c r="JG16" s="95"/>
      <c r="JH16" s="95"/>
      <c r="JI16" s="96"/>
      <c r="JJ16" s="97"/>
      <c r="JK16" s="98"/>
      <c r="JL16" s="98"/>
      <c r="JM16" s="99"/>
      <c r="JN16" s="100"/>
      <c r="JO16" s="101"/>
      <c r="JP16" s="102"/>
      <c r="JQ16" s="103"/>
      <c r="JS16" s="95"/>
      <c r="JT16" s="95"/>
      <c r="JU16" s="96"/>
      <c r="JV16" s="97"/>
      <c r="JW16" s="98"/>
      <c r="JX16" s="98"/>
      <c r="JY16" s="99"/>
      <c r="JZ16" s="100"/>
      <c r="KA16" s="101"/>
      <c r="KB16" s="102"/>
      <c r="KC16" s="103"/>
      <c r="KE16" s="95"/>
      <c r="KF16" s="95"/>
    </row>
    <row r="17" spans="1:292" ht="13.5" customHeight="1">
      <c r="A17" s="21"/>
      <c r="B17" s="95" t="s">
        <v>375</v>
      </c>
      <c r="C17" s="2" t="s">
        <v>376</v>
      </c>
      <c r="D17" s="149"/>
      <c r="E17" s="96"/>
      <c r="F17" s="97"/>
      <c r="G17" s="98"/>
      <c r="H17" s="98"/>
      <c r="I17" s="99"/>
      <c r="J17" s="100"/>
      <c r="K17" s="101"/>
      <c r="L17" s="102"/>
      <c r="M17" s="103"/>
      <c r="O17" s="95"/>
      <c r="P17" s="153"/>
      <c r="Q17" s="96"/>
      <c r="R17" s="97"/>
      <c r="S17" s="98"/>
      <c r="T17" s="98"/>
      <c r="U17" s="99"/>
      <c r="V17" s="100"/>
      <c r="W17" s="101"/>
      <c r="X17" s="102"/>
      <c r="Y17" s="103"/>
      <c r="AA17" s="95"/>
      <c r="AB17" s="140"/>
      <c r="AC17" s="96">
        <f t="shared" ref="AC17:AC18" si="232">IF(AG17="","",AC$3)</f>
        <v>45247</v>
      </c>
      <c r="AD17" s="97" t="str">
        <f t="shared" ref="AD17:AD18" si="233">IF(AG17="","",AC$1)</f>
        <v>Bettel-Schneider II</v>
      </c>
      <c r="AE17" s="98">
        <v>43749</v>
      </c>
      <c r="AF17" s="98">
        <f t="shared" ref="AF17:AF18" si="234">IF(AG17="","",AC$3)</f>
        <v>45247</v>
      </c>
      <c r="AG17" s="99" t="str">
        <f t="shared" ref="AG17:AG18" si="235">IF(AN17="","",IF(ISNUMBER(SEARCH(":",AN17)),MID(AN17,FIND(":",AN17)+2,FIND("(",AN17)-FIND(":",AN17)-3),LEFT(AN17,FIND("(",AN17)-2)))</f>
        <v>François Bausch</v>
      </c>
      <c r="AH17" s="100" t="str">
        <f t="shared" ref="AH17:AH18" si="236">IF(AN17="","",MID(AN17,FIND("(",AN17)+1,4))</f>
        <v>1956</v>
      </c>
      <c r="AI17" s="101" t="str">
        <f t="shared" ref="AI17:AI18" si="237">IF(ISNUMBER(SEARCH("*female*",AN17)),"female",IF(ISNUMBER(SEARCH("*male*",AN17)),"male",""))</f>
        <v>male</v>
      </c>
      <c r="AJ17" s="102" t="str">
        <f t="shared" ref="AJ17:AJ18" si="238">IF(AN17="","",IF(ISERROR(MID(AN17,FIND("male,",AN17)+6,(FIND(")",AN17)-(FIND("male,",AN17)+6))))=TRUE,"missing/error",MID(AN17,FIND("male,",AN17)+6,(FIND(")",AN17)-(FIND("male,",AN17)+6)))))</f>
        <v>lu_g01</v>
      </c>
      <c r="AK17" s="103" t="str">
        <f t="shared" ref="AK17:AK18" si="239">IF(AG17="","",(MID(AG17,(SEARCH("^^",SUBSTITUTE(AG17," ","^^",LEN(AG17)-LEN(SUBSTITUTE(AG17," ","")))))+1,99)&amp;"_"&amp;LEFT(AG17,FIND(" ",AG17)-1)&amp;"_"&amp;AH17))</f>
        <v>Bausch_François_1956</v>
      </c>
      <c r="AM17" s="95"/>
      <c r="AN17" s="95" t="s">
        <v>732</v>
      </c>
      <c r="AO17" s="96" t="str">
        <f t="shared" si="208"/>
        <v/>
      </c>
      <c r="AP17" s="97" t="str">
        <f t="shared" si="209"/>
        <v/>
      </c>
      <c r="AQ17" s="98" t="str">
        <f t="shared" si="210"/>
        <v/>
      </c>
      <c r="AR17" s="98" t="str">
        <f t="shared" si="211"/>
        <v/>
      </c>
      <c r="AS17" s="99" t="str">
        <f t="shared" si="212"/>
        <v/>
      </c>
      <c r="AT17" s="100" t="str">
        <f t="shared" si="213"/>
        <v/>
      </c>
      <c r="AU17" s="101" t="str">
        <f t="shared" si="214"/>
        <v/>
      </c>
      <c r="AV17" s="102" t="str">
        <f t="shared" si="215"/>
        <v/>
      </c>
      <c r="AW17" s="103" t="str">
        <f t="shared" si="216"/>
        <v/>
      </c>
      <c r="AY17" s="95"/>
      <c r="AZ17" s="95"/>
      <c r="BA17" s="96"/>
      <c r="BB17" s="97"/>
      <c r="BC17" s="98"/>
      <c r="BD17" s="98"/>
      <c r="BE17" s="99"/>
      <c r="BF17" s="100"/>
      <c r="BG17" s="101"/>
      <c r="BH17" s="102"/>
      <c r="BI17" s="103"/>
      <c r="BK17" s="95"/>
      <c r="BL17" s="95"/>
      <c r="BM17" s="96"/>
      <c r="BN17" s="97"/>
      <c r="BO17" s="98"/>
      <c r="BP17" s="98"/>
      <c r="BQ17" s="99"/>
      <c r="BR17" s="100"/>
      <c r="BS17" s="101"/>
      <c r="BT17" s="102"/>
      <c r="BU17" s="103"/>
      <c r="BW17" s="95"/>
      <c r="BX17" s="95"/>
      <c r="BY17" s="96"/>
      <c r="BZ17" s="97"/>
      <c r="CA17" s="98"/>
      <c r="CB17" s="98"/>
      <c r="CC17" s="99"/>
      <c r="CD17" s="100"/>
      <c r="CE17" s="101"/>
      <c r="CF17" s="102"/>
      <c r="CG17" s="103"/>
      <c r="CI17" s="95"/>
      <c r="CJ17" s="95"/>
      <c r="CK17" s="96"/>
      <c r="CL17" s="97"/>
      <c r="CM17" s="98"/>
      <c r="CN17" s="98"/>
      <c r="CO17" s="99"/>
      <c r="CP17" s="100"/>
      <c r="CQ17" s="101"/>
      <c r="CR17" s="102"/>
      <c r="CS17" s="103"/>
      <c r="CU17" s="95"/>
      <c r="CV17" s="95"/>
      <c r="CW17" s="96"/>
      <c r="CX17" s="97"/>
      <c r="CY17" s="98"/>
      <c r="CZ17" s="98"/>
      <c r="DA17" s="99"/>
      <c r="DB17" s="100"/>
      <c r="DC17" s="101"/>
      <c r="DD17" s="102"/>
      <c r="DE17" s="103"/>
      <c r="DG17" s="95"/>
      <c r="DH17" s="95"/>
      <c r="DI17" s="96"/>
      <c r="DJ17" s="97"/>
      <c r="DK17" s="98"/>
      <c r="DL17" s="98"/>
      <c r="DM17" s="99"/>
      <c r="DN17" s="100"/>
      <c r="DO17" s="101"/>
      <c r="DP17" s="102"/>
      <c r="DQ17" s="103"/>
      <c r="DS17" s="95"/>
      <c r="DT17" s="95"/>
      <c r="DU17" s="96"/>
      <c r="DV17" s="97"/>
      <c r="DW17" s="98"/>
      <c r="DX17" s="98"/>
      <c r="DY17" s="99"/>
      <c r="DZ17" s="100"/>
      <c r="EA17" s="101"/>
      <c r="EB17" s="102"/>
      <c r="EC17" s="103"/>
      <c r="EE17" s="95"/>
      <c r="EF17" s="95"/>
      <c r="EG17" s="96"/>
      <c r="EH17" s="97"/>
      <c r="EI17" s="98"/>
      <c r="EJ17" s="98"/>
      <c r="EK17" s="99"/>
      <c r="EL17" s="100"/>
      <c r="EM17" s="101"/>
      <c r="EN17" s="102"/>
      <c r="EO17" s="103"/>
      <c r="EQ17" s="95"/>
      <c r="ER17" s="95"/>
      <c r="ES17" s="96"/>
      <c r="ET17" s="97"/>
      <c r="EU17" s="98"/>
      <c r="EV17" s="98"/>
      <c r="EW17" s="99"/>
      <c r="EX17" s="100"/>
      <c r="EY17" s="101"/>
      <c r="EZ17" s="102"/>
      <c r="FA17" s="103"/>
      <c r="FC17" s="95"/>
      <c r="FD17" s="95"/>
      <c r="FE17" s="96"/>
      <c r="FF17" s="97"/>
      <c r="FG17" s="98"/>
      <c r="FH17" s="98"/>
      <c r="FI17" s="99"/>
      <c r="FJ17" s="100"/>
      <c r="FK17" s="101"/>
      <c r="FL17" s="102"/>
      <c r="FM17" s="103"/>
      <c r="FO17" s="95"/>
      <c r="FP17" s="95"/>
      <c r="FQ17" s="96"/>
      <c r="FR17" s="97"/>
      <c r="FS17" s="98"/>
      <c r="FT17" s="98"/>
      <c r="FU17" s="99"/>
      <c r="FV17" s="100"/>
      <c r="FW17" s="101"/>
      <c r="FX17" s="102"/>
      <c r="FY17" s="103"/>
      <c r="GA17" s="95"/>
      <c r="GB17" s="95"/>
      <c r="GC17" s="96"/>
      <c r="GD17" s="97"/>
      <c r="GE17" s="98"/>
      <c r="GF17" s="98"/>
      <c r="GG17" s="99"/>
      <c r="GH17" s="100"/>
      <c r="GI17" s="101"/>
      <c r="GJ17" s="102"/>
      <c r="GK17" s="103"/>
      <c r="GM17" s="95"/>
      <c r="GN17" s="95"/>
      <c r="GO17" s="96"/>
      <c r="GP17" s="97"/>
      <c r="GQ17" s="98"/>
      <c r="GR17" s="98"/>
      <c r="GS17" s="99"/>
      <c r="GT17" s="100"/>
      <c r="GU17" s="101"/>
      <c r="GV17" s="102"/>
      <c r="GW17" s="103"/>
      <c r="GY17" s="95"/>
      <c r="GZ17" s="95"/>
      <c r="HA17" s="96"/>
      <c r="HB17" s="97"/>
      <c r="HC17" s="98"/>
      <c r="HD17" s="98"/>
      <c r="HE17" s="99"/>
      <c r="HF17" s="100"/>
      <c r="HG17" s="101"/>
      <c r="HH17" s="102"/>
      <c r="HI17" s="103"/>
      <c r="HK17" s="95"/>
      <c r="HL17" s="95"/>
      <c r="HM17" s="96"/>
      <c r="HN17" s="97"/>
      <c r="HO17" s="98"/>
      <c r="HP17" s="98"/>
      <c r="HQ17" s="99"/>
      <c r="HR17" s="100"/>
      <c r="HS17" s="101"/>
      <c r="HT17" s="102"/>
      <c r="HU17" s="103"/>
      <c r="HW17" s="95"/>
      <c r="HX17" s="95"/>
      <c r="HY17" s="96"/>
      <c r="HZ17" s="97"/>
      <c r="IA17" s="98"/>
      <c r="IB17" s="98"/>
      <c r="IC17" s="99"/>
      <c r="ID17" s="100"/>
      <c r="IE17" s="101"/>
      <c r="IF17" s="102"/>
      <c r="IG17" s="103"/>
      <c r="II17" s="95"/>
      <c r="IJ17" s="95"/>
      <c r="IK17" s="96"/>
      <c r="IL17" s="97"/>
      <c r="IM17" s="98"/>
      <c r="IN17" s="98"/>
      <c r="IO17" s="99"/>
      <c r="IP17" s="100"/>
      <c r="IQ17" s="101"/>
      <c r="IR17" s="102"/>
      <c r="IS17" s="103"/>
      <c r="IU17" s="95"/>
      <c r="IV17" s="95"/>
      <c r="IW17" s="96"/>
      <c r="IX17" s="97"/>
      <c r="IY17" s="98"/>
      <c r="IZ17" s="98"/>
      <c r="JA17" s="99"/>
      <c r="JB17" s="100"/>
      <c r="JC17" s="101"/>
      <c r="JD17" s="102"/>
      <c r="JE17" s="103"/>
      <c r="JG17" s="95"/>
      <c r="JH17" s="95"/>
      <c r="JI17" s="96"/>
      <c r="JJ17" s="97"/>
      <c r="JK17" s="98"/>
      <c r="JL17" s="98"/>
      <c r="JM17" s="99"/>
      <c r="JN17" s="100"/>
      <c r="JO17" s="101"/>
      <c r="JP17" s="102"/>
      <c r="JQ17" s="103"/>
      <c r="JS17" s="95"/>
      <c r="JT17" s="95"/>
      <c r="JU17" s="96"/>
      <c r="JV17" s="97"/>
      <c r="JW17" s="98"/>
      <c r="JX17" s="98"/>
      <c r="JY17" s="99"/>
      <c r="JZ17" s="100"/>
      <c r="KA17" s="101"/>
      <c r="KB17" s="102"/>
      <c r="KC17" s="103"/>
      <c r="KE17" s="95"/>
      <c r="KF17" s="95"/>
    </row>
    <row r="18" spans="1:292" ht="13.5" customHeight="1">
      <c r="A18" s="21"/>
      <c r="B18" s="95" t="s">
        <v>375</v>
      </c>
      <c r="C18" s="2" t="s">
        <v>376</v>
      </c>
      <c r="D18" s="149"/>
      <c r="E18" s="96"/>
      <c r="F18" s="97"/>
      <c r="G18" s="98"/>
      <c r="H18" s="98"/>
      <c r="I18" s="99"/>
      <c r="J18" s="100"/>
      <c r="K18" s="101"/>
      <c r="L18" s="102"/>
      <c r="M18" s="103"/>
      <c r="O18" s="95"/>
      <c r="P18" s="153"/>
      <c r="Q18" s="96"/>
      <c r="R18" s="97"/>
      <c r="S18" s="98"/>
      <c r="T18" s="98"/>
      <c r="U18" s="99"/>
      <c r="V18" s="100"/>
      <c r="W18" s="101"/>
      <c r="X18" s="102"/>
      <c r="Y18" s="103"/>
      <c r="AA18" s="95"/>
      <c r="AB18" s="140"/>
      <c r="AC18" s="96">
        <f t="shared" si="232"/>
        <v>45247</v>
      </c>
      <c r="AD18" s="97" t="str">
        <f t="shared" si="233"/>
        <v>Bettel-Schneider II</v>
      </c>
      <c r="AE18" s="98">
        <v>44566</v>
      </c>
      <c r="AF18" s="98">
        <f t="shared" si="234"/>
        <v>45247</v>
      </c>
      <c r="AG18" s="99" t="str">
        <f t="shared" si="235"/>
        <v>Paulette Lenert</v>
      </c>
      <c r="AH18" s="100" t="str">
        <f t="shared" si="236"/>
        <v>1968</v>
      </c>
      <c r="AI18" s="101" t="str">
        <f t="shared" si="237"/>
        <v>female</v>
      </c>
      <c r="AJ18" s="102" t="str">
        <f t="shared" si="238"/>
        <v>lu_lsap01</v>
      </c>
      <c r="AK18" s="103" t="str">
        <f t="shared" si="239"/>
        <v>Lenert_Paulette_1968</v>
      </c>
      <c r="AM18" s="95"/>
      <c r="AN18" s="140" t="s">
        <v>813</v>
      </c>
      <c r="AO18" s="96" t="str">
        <f t="shared" si="208"/>
        <v/>
      </c>
      <c r="AP18" s="97" t="str">
        <f t="shared" si="209"/>
        <v/>
      </c>
      <c r="AQ18" s="98" t="str">
        <f t="shared" si="210"/>
        <v/>
      </c>
      <c r="AR18" s="98" t="str">
        <f t="shared" si="211"/>
        <v/>
      </c>
      <c r="AS18" s="99" t="str">
        <f t="shared" si="212"/>
        <v/>
      </c>
      <c r="AT18" s="100" t="str">
        <f t="shared" si="213"/>
        <v/>
      </c>
      <c r="AU18" s="101" t="str">
        <f t="shared" si="214"/>
        <v/>
      </c>
      <c r="AV18" s="102" t="str">
        <f t="shared" si="215"/>
        <v/>
      </c>
      <c r="AW18" s="103" t="str">
        <f t="shared" si="216"/>
        <v/>
      </c>
      <c r="AY18" s="95"/>
      <c r="AZ18" s="95"/>
      <c r="BA18" s="96"/>
      <c r="BB18" s="97"/>
      <c r="BC18" s="98"/>
      <c r="BD18" s="98"/>
      <c r="BE18" s="99"/>
      <c r="BF18" s="100"/>
      <c r="BG18" s="101"/>
      <c r="BH18" s="102"/>
      <c r="BI18" s="103"/>
      <c r="BK18" s="95"/>
      <c r="BL18" s="95"/>
      <c r="BM18" s="96"/>
      <c r="BN18" s="97"/>
      <c r="BO18" s="98"/>
      <c r="BP18" s="98"/>
      <c r="BQ18" s="99"/>
      <c r="BR18" s="100"/>
      <c r="BS18" s="101"/>
      <c r="BT18" s="102"/>
      <c r="BU18" s="103"/>
      <c r="BW18" s="95"/>
      <c r="BX18" s="95"/>
      <c r="BY18" s="96"/>
      <c r="BZ18" s="97"/>
      <c r="CA18" s="98"/>
      <c r="CB18" s="98"/>
      <c r="CC18" s="99"/>
      <c r="CD18" s="100"/>
      <c r="CE18" s="101"/>
      <c r="CF18" s="102"/>
      <c r="CG18" s="103"/>
      <c r="CI18" s="95"/>
      <c r="CJ18" s="95"/>
      <c r="CK18" s="96"/>
      <c r="CL18" s="97"/>
      <c r="CM18" s="98"/>
      <c r="CN18" s="98"/>
      <c r="CO18" s="99"/>
      <c r="CP18" s="100"/>
      <c r="CQ18" s="101"/>
      <c r="CR18" s="102"/>
      <c r="CS18" s="103"/>
      <c r="CU18" s="95"/>
      <c r="CV18" s="95"/>
      <c r="CW18" s="96"/>
      <c r="CX18" s="97"/>
      <c r="CY18" s="98"/>
      <c r="CZ18" s="98"/>
      <c r="DA18" s="99"/>
      <c r="DB18" s="100"/>
      <c r="DC18" s="101"/>
      <c r="DD18" s="102"/>
      <c r="DE18" s="103"/>
      <c r="DG18" s="95"/>
      <c r="DH18" s="95"/>
      <c r="DI18" s="96"/>
      <c r="DJ18" s="97"/>
      <c r="DK18" s="98"/>
      <c r="DL18" s="98"/>
      <c r="DM18" s="99"/>
      <c r="DN18" s="100"/>
      <c r="DO18" s="101"/>
      <c r="DP18" s="102"/>
      <c r="DQ18" s="103"/>
      <c r="DS18" s="95"/>
      <c r="DT18" s="95"/>
      <c r="DU18" s="96"/>
      <c r="DV18" s="97"/>
      <c r="DW18" s="98"/>
      <c r="DX18" s="98"/>
      <c r="DY18" s="99"/>
      <c r="DZ18" s="100"/>
      <c r="EA18" s="101"/>
      <c r="EB18" s="102"/>
      <c r="EC18" s="103"/>
      <c r="EE18" s="95"/>
      <c r="EF18" s="95"/>
      <c r="EG18" s="96"/>
      <c r="EH18" s="97"/>
      <c r="EI18" s="98"/>
      <c r="EJ18" s="98"/>
      <c r="EK18" s="99"/>
      <c r="EL18" s="100"/>
      <c r="EM18" s="101"/>
      <c r="EN18" s="102"/>
      <c r="EO18" s="103"/>
      <c r="EQ18" s="95"/>
      <c r="ER18" s="95"/>
      <c r="ES18" s="96"/>
      <c r="ET18" s="97"/>
      <c r="EU18" s="98"/>
      <c r="EV18" s="98"/>
      <c r="EW18" s="99"/>
      <c r="EX18" s="100"/>
      <c r="EY18" s="101"/>
      <c r="EZ18" s="102"/>
      <c r="FA18" s="103"/>
      <c r="FC18" s="95"/>
      <c r="FD18" s="95"/>
      <c r="FE18" s="96"/>
      <c r="FF18" s="97"/>
      <c r="FG18" s="98"/>
      <c r="FH18" s="98"/>
      <c r="FI18" s="99"/>
      <c r="FJ18" s="100"/>
      <c r="FK18" s="101"/>
      <c r="FL18" s="102"/>
      <c r="FM18" s="103"/>
      <c r="FO18" s="95"/>
      <c r="FP18" s="95"/>
      <c r="FQ18" s="96"/>
      <c r="FR18" s="97"/>
      <c r="FS18" s="98"/>
      <c r="FT18" s="98"/>
      <c r="FU18" s="99"/>
      <c r="FV18" s="100"/>
      <c r="FW18" s="101"/>
      <c r="FX18" s="102"/>
      <c r="FY18" s="103"/>
      <c r="GA18" s="95"/>
      <c r="GB18" s="95"/>
      <c r="GC18" s="96"/>
      <c r="GD18" s="97"/>
      <c r="GE18" s="98"/>
      <c r="GF18" s="98"/>
      <c r="GG18" s="99"/>
      <c r="GH18" s="100"/>
      <c r="GI18" s="101"/>
      <c r="GJ18" s="102"/>
      <c r="GK18" s="103"/>
      <c r="GM18" s="95"/>
      <c r="GN18" s="95"/>
      <c r="GO18" s="96"/>
      <c r="GP18" s="97"/>
      <c r="GQ18" s="98"/>
      <c r="GR18" s="98"/>
      <c r="GS18" s="99"/>
      <c r="GT18" s="100"/>
      <c r="GU18" s="101"/>
      <c r="GV18" s="102"/>
      <c r="GW18" s="103"/>
      <c r="GY18" s="95"/>
      <c r="GZ18" s="95"/>
      <c r="HA18" s="96"/>
      <c r="HB18" s="97"/>
      <c r="HC18" s="98"/>
      <c r="HD18" s="98"/>
      <c r="HE18" s="99"/>
      <c r="HF18" s="100"/>
      <c r="HG18" s="101"/>
      <c r="HH18" s="102"/>
      <c r="HI18" s="103"/>
      <c r="HK18" s="95"/>
      <c r="HL18" s="95"/>
      <c r="HM18" s="96"/>
      <c r="HN18" s="97"/>
      <c r="HO18" s="98"/>
      <c r="HP18" s="98"/>
      <c r="HQ18" s="99"/>
      <c r="HR18" s="100"/>
      <c r="HS18" s="101"/>
      <c r="HT18" s="102"/>
      <c r="HU18" s="103"/>
      <c r="HW18" s="95"/>
      <c r="HX18" s="95"/>
      <c r="HY18" s="96"/>
      <c r="HZ18" s="97"/>
      <c r="IA18" s="98"/>
      <c r="IB18" s="98"/>
      <c r="IC18" s="99"/>
      <c r="ID18" s="100"/>
      <c r="IE18" s="101"/>
      <c r="IF18" s="102"/>
      <c r="IG18" s="103"/>
      <c r="II18" s="95"/>
      <c r="IJ18" s="95"/>
      <c r="IK18" s="96"/>
      <c r="IL18" s="97"/>
      <c r="IM18" s="98"/>
      <c r="IN18" s="98"/>
      <c r="IO18" s="99"/>
      <c r="IP18" s="100"/>
      <c r="IQ18" s="101"/>
      <c r="IR18" s="102"/>
      <c r="IS18" s="103"/>
      <c r="IU18" s="95"/>
      <c r="IV18" s="95"/>
      <c r="IW18" s="96"/>
      <c r="IX18" s="97"/>
      <c r="IY18" s="98"/>
      <c r="IZ18" s="98"/>
      <c r="JA18" s="99"/>
      <c r="JB18" s="100"/>
      <c r="JC18" s="101"/>
      <c r="JD18" s="102"/>
      <c r="JE18" s="103"/>
      <c r="JG18" s="95"/>
      <c r="JH18" s="95"/>
      <c r="JI18" s="96"/>
      <c r="JJ18" s="97"/>
      <c r="JK18" s="98"/>
      <c r="JL18" s="98"/>
      <c r="JM18" s="99"/>
      <c r="JN18" s="100"/>
      <c r="JO18" s="101"/>
      <c r="JP18" s="102"/>
      <c r="JQ18" s="103"/>
      <c r="JS18" s="95"/>
      <c r="JT18" s="95"/>
      <c r="JU18" s="96"/>
      <c r="JV18" s="97"/>
      <c r="JW18" s="98"/>
      <c r="JX18" s="98"/>
      <c r="JY18" s="99"/>
      <c r="JZ18" s="100"/>
      <c r="KA18" s="101"/>
      <c r="KB18" s="102"/>
      <c r="KC18" s="103"/>
      <c r="KE18" s="95"/>
      <c r="KF18" s="95"/>
    </row>
    <row r="19" spans="1:292" ht="13.5" customHeight="1">
      <c r="A19" s="21"/>
      <c r="B19" s="95" t="s">
        <v>805</v>
      </c>
      <c r="D19" s="149"/>
      <c r="E19" s="96" t="str">
        <f>IF(I19="","",E$3)</f>
        <v/>
      </c>
      <c r="F19" s="97" t="str">
        <f>IF(I19="","",E$1)</f>
        <v/>
      </c>
      <c r="G19" s="98" t="str">
        <f>IF(I19="","",E$2)</f>
        <v/>
      </c>
      <c r="H19" s="98" t="str">
        <f>IF(I19="","",E$3)</f>
        <v/>
      </c>
      <c r="I19" s="99" t="str">
        <f>IF(P19="","",IF(ISNUMBER(SEARCH(":",P19)),MID(P19,FIND(":",P19)+2,FIND("(",P19)-FIND(":",P19)-3),LEFT(P19,FIND("(",P19)-2)))</f>
        <v/>
      </c>
      <c r="J19" s="100" t="str">
        <f>IF(P19="","",MID(P19,FIND("(",P19)+1,4))</f>
        <v/>
      </c>
      <c r="K19" s="101" t="str">
        <f>IF(ISNUMBER(SEARCH("*female*",P19)),"female",IF(ISNUMBER(SEARCH("*male*",P19)),"male",""))</f>
        <v/>
      </c>
      <c r="L19" s="102" t="str">
        <f>IF(P19="","",IF(ISERROR(MID(P19,FIND("male,",P19)+6,(FIND(")",P19)-(FIND("male,",P19)+6))))=TRUE,"missing/error",MID(P19,FIND("male,",P19)+6,(FIND(")",P19)-(FIND("male,",P19)+6)))))</f>
        <v/>
      </c>
      <c r="M19" s="103" t="str">
        <f>IF(I19="","",(MID(I19,(SEARCH("^^",SUBSTITUTE(I19," ","^^",LEN(I19)-LEN(SUBSTITUTE(I19," ","")))))+1,99)&amp;"_"&amp;LEFT(I19,FIND(" ",I19)-1)&amp;"_"&amp;J19))</f>
        <v/>
      </c>
      <c r="O19" s="95"/>
      <c r="P19" s="153"/>
      <c r="Q19" s="96" t="str">
        <f>IF(U19="","",Q$3)</f>
        <v/>
      </c>
      <c r="R19" s="97" t="str">
        <f>IF(U19="","",Q$1)</f>
        <v/>
      </c>
      <c r="S19" s="98" t="str">
        <f>IF(U19="","",Q$2)</f>
        <v/>
      </c>
      <c r="T19" s="98" t="str">
        <f>IF(U19="","",Q$3)</f>
        <v/>
      </c>
      <c r="U19" s="99" t="str">
        <f>IF(AB19="","",IF(ISNUMBER(SEARCH(":",AB19)),MID(AB19,FIND(":",AB19)+2,FIND("(",AB19)-FIND(":",AB19)-3),LEFT(AB19,FIND("(",AB19)-2)))</f>
        <v/>
      </c>
      <c r="V19" s="100" t="str">
        <f>IF(AB19="","",MID(AB19,FIND("(",AB19)+1,4))</f>
        <v/>
      </c>
      <c r="W19" s="101" t="str">
        <f>IF(ISNUMBER(SEARCH("*female*",AB19)),"female",IF(ISNUMBER(SEARCH("*male*",AB19)),"male",""))</f>
        <v/>
      </c>
      <c r="X19" s="102" t="str">
        <f>IF(AB19="","",IF(ISERROR(MID(AB19,FIND("male,",AB19)+6,(FIND(")",AB19)-(FIND("male,",AB19)+6))))=TRUE,"missing/error",MID(AB19,FIND("male,",AB19)+6,(FIND(")",AB19)-(FIND("male,",AB19)+6)))))</f>
        <v/>
      </c>
      <c r="Y19" s="103" t="str">
        <f>IF(U19="","",(MID(U19,(SEARCH("^^",SUBSTITUTE(U19," ","^^",LEN(U19)-LEN(SUBSTITUTE(U19," ","")))))+1,99)&amp;"_"&amp;LEFT(U19,FIND(" ",U19)-1)&amp;"_"&amp;V19))</f>
        <v/>
      </c>
      <c r="AA19" s="95"/>
      <c r="AB19" s="95"/>
      <c r="AC19" s="96">
        <f>IF(AG19="","",AC$3)</f>
        <v>45247</v>
      </c>
      <c r="AD19" s="97" t="str">
        <f>IF(AG19="","",AC$1)</f>
        <v>Bettel-Schneider II</v>
      </c>
      <c r="AE19" s="98">
        <f>IF(AG19="","",AC$2)</f>
        <v>43439</v>
      </c>
      <c r="AF19" s="98">
        <f>IF(AG19="","",AC$3)</f>
        <v>45247</v>
      </c>
      <c r="AG19" s="99" t="str">
        <f>IF(AN19="","",IF(ISNUMBER(SEARCH(":",AN19)),MID(AN19,FIND(":",AN19)+2,FIND("(",AN19)-FIND(":",AN19)-3),LEFT(AN19,FIND("(",AN19)-2)))</f>
        <v>Marc Hansen</v>
      </c>
      <c r="AH19" s="100" t="str">
        <f>IF(AN19="","",MID(AN19,FIND("(",AN19)+1,4))</f>
        <v>1971</v>
      </c>
      <c r="AI19" s="101" t="str">
        <f>IF(ISNUMBER(SEARCH("*female*",AN19)),"female",IF(ISNUMBER(SEARCH("*male*",AN19)),"male",""))</f>
        <v>male</v>
      </c>
      <c r="AJ19" s="102" t="str">
        <f>IF(AN19="","",IF(ISERROR(MID(AN19,FIND("male,",AN19)+6,(FIND(")",AN19)-(FIND("male,",AN19)+6))))=TRUE,"missing/error",MID(AN19,FIND("male,",AN19)+6,(FIND(")",AN19)-(FIND("male,",AN19)+6)))))</f>
        <v>lu_dp01</v>
      </c>
      <c r="AK19" s="103" t="str">
        <f>IF(AG19="","",(MID(AG19,(SEARCH("^^",SUBSTITUTE(AG19," ","^^",LEN(AG19)-LEN(SUBSTITUTE(AG19," ","")))))+1,99)&amp;"_"&amp;LEFT(AG19,FIND(" ",AG19)-1)&amp;"_"&amp;AH19))</f>
        <v>Hansen_Marc_1971</v>
      </c>
      <c r="AM19" s="95"/>
      <c r="AN19" s="140" t="s">
        <v>767</v>
      </c>
      <c r="AO19" s="96" t="str">
        <f t="shared" ref="AO19:AO50" si="240">IF(AS19="","",AO$3)</f>
        <v/>
      </c>
      <c r="AP19" s="97" t="str">
        <f t="shared" ref="AP19:AP50" si="241">IF(AS19="","",AO$1)</f>
        <v/>
      </c>
      <c r="AQ19" s="98" t="str">
        <f t="shared" ref="AQ19:AQ25" si="242">IF(AS19="","",AO$2)</f>
        <v/>
      </c>
      <c r="AR19" s="98" t="str">
        <f t="shared" ref="AR19:AR50" si="243">IF(AS19="","",AO$3)</f>
        <v/>
      </c>
      <c r="AS19" s="99" t="str">
        <f t="shared" ref="AS19:AS50" si="244">IF(AZ19="","",IF(ISNUMBER(SEARCH(":",AZ19)),MID(AZ19,FIND(":",AZ19)+2,FIND("(",AZ19)-FIND(":",AZ19)-3),LEFT(AZ19,FIND("(",AZ19)-2)))</f>
        <v/>
      </c>
      <c r="AT19" s="100" t="str">
        <f t="shared" ref="AT19:AT50" si="245">IF(AZ19="","",MID(AZ19,FIND("(",AZ19)+1,4))</f>
        <v/>
      </c>
      <c r="AU19" s="101" t="str">
        <f t="shared" ref="AU19:AU50" si="246">IF(ISNUMBER(SEARCH("*female*",AZ19)),"female",IF(ISNUMBER(SEARCH("*male*",AZ19)),"male",""))</f>
        <v/>
      </c>
      <c r="AV19" s="102" t="str">
        <f t="shared" ref="AV19:AV50" si="247">IF(AZ19="","",IF(ISERROR(MID(AZ19,FIND("male,",AZ19)+6,(FIND(")",AZ19)-(FIND("male,",AZ19)+6))))=TRUE,"missing/error",MID(AZ19,FIND("male,",AZ19)+6,(FIND(")",AZ19)-(FIND("male,",AZ19)+6)))))</f>
        <v/>
      </c>
      <c r="AW19" s="103" t="str">
        <f t="shared" ref="AW19:AW50" si="248">IF(AS19="","",(MID(AS19,(SEARCH("^^",SUBSTITUTE(AS19," ","^^",LEN(AS19)-LEN(SUBSTITUTE(AS19," ","")))))+1,99)&amp;"_"&amp;LEFT(AS19,FIND(" ",AS19)-1)&amp;"_"&amp;AT19))</f>
        <v/>
      </c>
      <c r="AY19" s="95"/>
      <c r="AZ19" s="95"/>
      <c r="BA19" s="96" t="str">
        <f>IF(BE19="","",BA$3)</f>
        <v/>
      </c>
      <c r="BB19" s="97" t="str">
        <f>IF(BE19="","",BA$1)</f>
        <v/>
      </c>
      <c r="BC19" s="98" t="str">
        <f>IF(BE19="","",BA$2)</f>
        <v/>
      </c>
      <c r="BD19" s="98" t="str">
        <f>IF(BE19="","",BA$3)</f>
        <v/>
      </c>
      <c r="BE19" s="99" t="str">
        <f>IF(BL19="","",IF(ISNUMBER(SEARCH(":",BL19)),MID(BL19,FIND(":",BL19)+2,FIND("(",BL19)-FIND(":",BL19)-3),LEFT(BL19,FIND("(",BL19)-2)))</f>
        <v/>
      </c>
      <c r="BF19" s="100" t="str">
        <f>IF(BL19="","",MID(BL19,FIND("(",BL19)+1,4))</f>
        <v/>
      </c>
      <c r="BG19" s="101" t="str">
        <f>IF(ISNUMBER(SEARCH("*female*",BL19)),"female",IF(ISNUMBER(SEARCH("*male*",BL19)),"male",""))</f>
        <v/>
      </c>
      <c r="BH19" s="102" t="str">
        <f>IF(BL19="","",IF(ISERROR(MID(BL19,FIND("male,",BL19)+6,(FIND(")",BL19)-(FIND("male,",BL19)+6))))=TRUE,"missing/error",MID(BL19,FIND("male,",BL19)+6,(FIND(")",BL19)-(FIND("male,",BL19)+6)))))</f>
        <v/>
      </c>
      <c r="BI19" s="103" t="str">
        <f>IF(BE19="","",(MID(BE19,(SEARCH("^^",SUBSTITUTE(BE19," ","^^",LEN(BE19)-LEN(SUBSTITUTE(BE19," ","")))))+1,99)&amp;"_"&amp;LEFT(BE19,FIND(" ",BE19)-1)&amp;"_"&amp;BF19))</f>
        <v/>
      </c>
      <c r="BK19" s="95"/>
      <c r="BL19" s="95"/>
      <c r="BM19" s="96" t="str">
        <f>IF(BQ19="","",BM$3)</f>
        <v/>
      </c>
      <c r="BN19" s="97" t="str">
        <f>IF(BQ19="","",BM$1)</f>
        <v/>
      </c>
      <c r="BO19" s="98" t="str">
        <f>IF(BQ19="","",BM$2)</f>
        <v/>
      </c>
      <c r="BP19" s="98" t="str">
        <f>IF(BQ19="","",BM$3)</f>
        <v/>
      </c>
      <c r="BQ19" s="99" t="str">
        <f>IF(BX19="","",IF(ISNUMBER(SEARCH(":",BX19)),MID(BX19,FIND(":",BX19)+2,FIND("(",BX19)-FIND(":",BX19)-3),LEFT(BX19,FIND("(",BX19)-2)))</f>
        <v/>
      </c>
      <c r="BR19" s="100" t="str">
        <f>IF(BX19="","",MID(BX19,FIND("(",BX19)+1,4))</f>
        <v/>
      </c>
      <c r="BS19" s="101" t="str">
        <f>IF(ISNUMBER(SEARCH("*female*",BX19)),"female",IF(ISNUMBER(SEARCH("*male*",BX19)),"male",""))</f>
        <v/>
      </c>
      <c r="BT19" s="102" t="str">
        <f>IF(BX19="","",IF(ISERROR(MID(BX19,FIND("male,",BX19)+6,(FIND(")",BX19)-(FIND("male,",BX19)+6))))=TRUE,"missing/error",MID(BX19,FIND("male,",BX19)+6,(FIND(")",BX19)-(FIND("male,",BX19)+6)))))</f>
        <v/>
      </c>
      <c r="BU19" s="103" t="str">
        <f>IF(BQ19="","",(MID(BQ19,(SEARCH("^^",SUBSTITUTE(BQ19," ","^^",LEN(BQ19)-LEN(SUBSTITUTE(BQ19," ","")))))+1,99)&amp;"_"&amp;LEFT(BQ19,FIND(" ",BQ19)-1)&amp;"_"&amp;BR19))</f>
        <v/>
      </c>
      <c r="BW19" s="95"/>
      <c r="BX19" s="95"/>
      <c r="BY19" s="96" t="str">
        <f>IF(CC19="","",BY$3)</f>
        <v/>
      </c>
      <c r="BZ19" s="97" t="str">
        <f>IF(CC19="","",BY$1)</f>
        <v/>
      </c>
      <c r="CA19" s="98" t="str">
        <f>IF(CC19="","",BY$2)</f>
        <v/>
      </c>
      <c r="CB19" s="98" t="str">
        <f>IF(CC19="","",BY$3)</f>
        <v/>
      </c>
      <c r="CC19" s="99" t="str">
        <f>IF(CJ19="","",IF(ISNUMBER(SEARCH(":",CJ19)),MID(CJ19,FIND(":",CJ19)+2,FIND("(",CJ19)-FIND(":",CJ19)-3),LEFT(CJ19,FIND("(",CJ19)-2)))</f>
        <v/>
      </c>
      <c r="CD19" s="100" t="str">
        <f>IF(CJ19="","",MID(CJ19,FIND("(",CJ19)+1,4))</f>
        <v/>
      </c>
      <c r="CE19" s="101" t="str">
        <f>IF(ISNUMBER(SEARCH("*female*",CJ19)),"female",IF(ISNUMBER(SEARCH("*male*",CJ19)),"male",""))</f>
        <v/>
      </c>
      <c r="CF19" s="102" t="str">
        <f>IF(CJ19="","",IF(ISERROR(MID(CJ19,FIND("male,",CJ19)+6,(FIND(")",CJ19)-(FIND("male,",CJ19)+6))))=TRUE,"missing/error",MID(CJ19,FIND("male,",CJ19)+6,(FIND(")",CJ19)-(FIND("male,",CJ19)+6)))))</f>
        <v/>
      </c>
      <c r="CG19" s="103" t="str">
        <f>IF(CC19="","",(MID(CC19,(SEARCH("^^",SUBSTITUTE(CC19," ","^^",LEN(CC19)-LEN(SUBSTITUTE(CC19," ","")))))+1,99)&amp;"_"&amp;LEFT(CC19,FIND(" ",CC19)-1)&amp;"_"&amp;CD19))</f>
        <v/>
      </c>
      <c r="CI19" s="95"/>
      <c r="CJ19" s="95"/>
      <c r="CK19" s="96" t="str">
        <f>IF(CO19="","",CK$3)</f>
        <v/>
      </c>
      <c r="CL19" s="97" t="str">
        <f>IF(CO19="","",CK$1)</f>
        <v/>
      </c>
      <c r="CM19" s="98" t="str">
        <f>IF(CO19="","",CK$2)</f>
        <v/>
      </c>
      <c r="CN19" s="98" t="str">
        <f>IF(CO19="","",CK$3)</f>
        <v/>
      </c>
      <c r="CO19" s="99" t="str">
        <f>IF(CV19="","",IF(ISNUMBER(SEARCH(":",CV19)),MID(CV19,FIND(":",CV19)+2,FIND("(",CV19)-FIND(":",CV19)-3),LEFT(CV19,FIND("(",CV19)-2)))</f>
        <v/>
      </c>
      <c r="CP19" s="100" t="str">
        <f>IF(CV19="","",MID(CV19,FIND("(",CV19)+1,4))</f>
        <v/>
      </c>
      <c r="CQ19" s="101" t="str">
        <f>IF(ISNUMBER(SEARCH("*female*",CV19)),"female",IF(ISNUMBER(SEARCH("*male*",CV19)),"male",""))</f>
        <v/>
      </c>
      <c r="CR19" s="102" t="str">
        <f>IF(CV19="","",IF(ISERROR(MID(CV19,FIND("male,",CV19)+6,(FIND(")",CV19)-(FIND("male,",CV19)+6))))=TRUE,"missing/error",MID(CV19,FIND("male,",CV19)+6,(FIND(")",CV19)-(FIND("male,",CV19)+6)))))</f>
        <v/>
      </c>
      <c r="CS19" s="103" t="str">
        <f>IF(CO19="","",(MID(CO19,(SEARCH("^^",SUBSTITUTE(CO19," ","^^",LEN(CO19)-LEN(SUBSTITUTE(CO19," ","")))))+1,99)&amp;"_"&amp;LEFT(CO19,FIND(" ",CO19)-1)&amp;"_"&amp;CP19))</f>
        <v/>
      </c>
      <c r="CU19" s="95"/>
      <c r="CV19" s="95"/>
      <c r="CW19" s="96" t="str">
        <f>IF(DA19="","",CW$3)</f>
        <v/>
      </c>
      <c r="CX19" s="97" t="str">
        <f>IF(DA19="","",CW$1)</f>
        <v/>
      </c>
      <c r="CY19" s="98" t="str">
        <f>IF(DA19="","",CW$2)</f>
        <v/>
      </c>
      <c r="CZ19" s="98" t="str">
        <f>IF(DA19="","",CW$3)</f>
        <v/>
      </c>
      <c r="DA19" s="99" t="str">
        <f>IF(DH19="","",IF(ISNUMBER(SEARCH(":",DH19)),MID(DH19,FIND(":",DH19)+2,FIND("(",DH19)-FIND(":",DH19)-3),LEFT(DH19,FIND("(",DH19)-2)))</f>
        <v/>
      </c>
      <c r="DB19" s="100" t="str">
        <f>IF(DH19="","",MID(DH19,FIND("(",DH19)+1,4))</f>
        <v/>
      </c>
      <c r="DC19" s="101" t="str">
        <f>IF(ISNUMBER(SEARCH("*female*",DH19)),"female",IF(ISNUMBER(SEARCH("*male*",DH19)),"male",""))</f>
        <v/>
      </c>
      <c r="DD19" s="102" t="str">
        <f>IF(DH19="","",IF(ISERROR(MID(DH19,FIND("male,",DH19)+6,(FIND(")",DH19)-(FIND("male,",DH19)+6))))=TRUE,"missing/error",MID(DH19,FIND("male,",DH19)+6,(FIND(")",DH19)-(FIND("male,",DH19)+6)))))</f>
        <v/>
      </c>
      <c r="DE19" s="103" t="str">
        <f>IF(DA19="","",(MID(DA19,(SEARCH("^^",SUBSTITUTE(DA19," ","^^",LEN(DA19)-LEN(SUBSTITUTE(DA19," ","")))))+1,99)&amp;"_"&amp;LEFT(DA19,FIND(" ",DA19)-1)&amp;"_"&amp;DB19))</f>
        <v/>
      </c>
      <c r="DG19" s="95"/>
      <c r="DH19" s="95"/>
      <c r="DI19" s="96" t="str">
        <f>IF(DM19="","",DI$3)</f>
        <v/>
      </c>
      <c r="DJ19" s="97" t="str">
        <f>IF(DM19="","",DI$1)</f>
        <v/>
      </c>
      <c r="DK19" s="98" t="str">
        <f>IF(DM19="","",DI$2)</f>
        <v/>
      </c>
      <c r="DL19" s="98" t="str">
        <f>IF(DM19="","",DI$3)</f>
        <v/>
      </c>
      <c r="DM19" s="99" t="str">
        <f>IF(DT19="","",IF(ISNUMBER(SEARCH(":",DT19)),MID(DT19,FIND(":",DT19)+2,FIND("(",DT19)-FIND(":",DT19)-3),LEFT(DT19,FIND("(",DT19)-2)))</f>
        <v/>
      </c>
      <c r="DN19" s="100" t="str">
        <f>IF(DT19="","",MID(DT19,FIND("(",DT19)+1,4))</f>
        <v/>
      </c>
      <c r="DO19" s="101" t="str">
        <f>IF(ISNUMBER(SEARCH("*female*",DT19)),"female",IF(ISNUMBER(SEARCH("*male*",DT19)),"male",""))</f>
        <v/>
      </c>
      <c r="DP19" s="102" t="str">
        <f>IF(DT19="","",IF(ISERROR(MID(DT19,FIND("male,",DT19)+6,(FIND(")",DT19)-(FIND("male,",DT19)+6))))=TRUE,"missing/error",MID(DT19,FIND("male,",DT19)+6,(FIND(")",DT19)-(FIND("male,",DT19)+6)))))</f>
        <v/>
      </c>
      <c r="DQ19" s="103" t="str">
        <f>IF(DM19="","",(MID(DM19,(SEARCH("^^",SUBSTITUTE(DM19," ","^^",LEN(DM19)-LEN(SUBSTITUTE(DM19," ","")))))+1,99)&amp;"_"&amp;LEFT(DM19,FIND(" ",DM19)-1)&amp;"_"&amp;DN19))</f>
        <v/>
      </c>
      <c r="DS19" s="95"/>
      <c r="DT19" s="95"/>
      <c r="DU19" s="96" t="str">
        <f>IF(DY19="","",DU$3)</f>
        <v/>
      </c>
      <c r="DV19" s="97" t="str">
        <f>IF(DY19="","",DU$1)</f>
        <v/>
      </c>
      <c r="DW19" s="98" t="str">
        <f>IF(DY19="","",DU$2)</f>
        <v/>
      </c>
      <c r="DX19" s="98" t="str">
        <f>IF(DY19="","",DU$3)</f>
        <v/>
      </c>
      <c r="DY19" s="99" t="str">
        <f>IF(EF19="","",IF(ISNUMBER(SEARCH(":",EF19)),MID(EF19,FIND(":",EF19)+2,FIND("(",EF19)-FIND(":",EF19)-3),LEFT(EF19,FIND("(",EF19)-2)))</f>
        <v/>
      </c>
      <c r="DZ19" s="100" t="str">
        <f>IF(EF19="","",MID(EF19,FIND("(",EF19)+1,4))</f>
        <v/>
      </c>
      <c r="EA19" s="101" t="str">
        <f>IF(ISNUMBER(SEARCH("*female*",EF19)),"female",IF(ISNUMBER(SEARCH("*male*",EF19)),"male",""))</f>
        <v/>
      </c>
      <c r="EB19" s="102" t="str">
        <f>IF(EF19="","",IF(ISERROR(MID(EF19,FIND("male,",EF19)+6,(FIND(")",EF19)-(FIND("male,",EF19)+6))))=TRUE,"missing/error",MID(EF19,FIND("male,",EF19)+6,(FIND(")",EF19)-(FIND("male,",EF19)+6)))))</f>
        <v/>
      </c>
      <c r="EC19" s="103" t="str">
        <f>IF(DY19="","",(MID(DY19,(SEARCH("^^",SUBSTITUTE(DY19," ","^^",LEN(DY19)-LEN(SUBSTITUTE(DY19," ","")))))+1,99)&amp;"_"&amp;LEFT(DY19,FIND(" ",DY19)-1)&amp;"_"&amp;DZ19))</f>
        <v/>
      </c>
      <c r="EE19" s="95"/>
      <c r="EF19" s="95"/>
      <c r="EG19" s="96" t="str">
        <f>IF(EK19="","",EG$3)</f>
        <v/>
      </c>
      <c r="EH19" s="97" t="str">
        <f>IF(EK19="","",EG$1)</f>
        <v/>
      </c>
      <c r="EI19" s="98" t="str">
        <f>IF(EK19="","",EG$2)</f>
        <v/>
      </c>
      <c r="EJ19" s="98" t="str">
        <f>IF(EK19="","",EG$3)</f>
        <v/>
      </c>
      <c r="EK19" s="99" t="str">
        <f>IF(ER19="","",IF(ISNUMBER(SEARCH(":",ER19)),MID(ER19,FIND(":",ER19)+2,FIND("(",ER19)-FIND(":",ER19)-3),LEFT(ER19,FIND("(",ER19)-2)))</f>
        <v/>
      </c>
      <c r="EL19" s="100" t="str">
        <f>IF(ER19="","",MID(ER19,FIND("(",ER19)+1,4))</f>
        <v/>
      </c>
      <c r="EM19" s="101" t="str">
        <f>IF(ISNUMBER(SEARCH("*female*",ER19)),"female",IF(ISNUMBER(SEARCH("*male*",ER19)),"male",""))</f>
        <v/>
      </c>
      <c r="EN19" s="102" t="str">
        <f>IF(ER19="","",IF(ISERROR(MID(ER19,FIND("male,",ER19)+6,(FIND(")",ER19)-(FIND("male,",ER19)+6))))=TRUE,"missing/error",MID(ER19,FIND("male,",ER19)+6,(FIND(")",ER19)-(FIND("male,",ER19)+6)))))</f>
        <v/>
      </c>
      <c r="EO19" s="103" t="str">
        <f>IF(EK19="","",(MID(EK19,(SEARCH("^^",SUBSTITUTE(EK19," ","^^",LEN(EK19)-LEN(SUBSTITUTE(EK19," ","")))))+1,99)&amp;"_"&amp;LEFT(EK19,FIND(" ",EK19)-1)&amp;"_"&amp;EL19))</f>
        <v/>
      </c>
      <c r="EQ19" s="95"/>
      <c r="ER19" s="95"/>
      <c r="ES19" s="96" t="str">
        <f>IF(EW19="","",ES$3)</f>
        <v/>
      </c>
      <c r="ET19" s="97" t="str">
        <f>IF(EW19="","",ES$1)</f>
        <v/>
      </c>
      <c r="EU19" s="98" t="str">
        <f>IF(EW19="","",ES$2)</f>
        <v/>
      </c>
      <c r="EV19" s="98" t="str">
        <f>IF(EW19="","",ES$3)</f>
        <v/>
      </c>
      <c r="EW19" s="99" t="str">
        <f>IF(FD19="","",IF(ISNUMBER(SEARCH(":",FD19)),MID(FD19,FIND(":",FD19)+2,FIND("(",FD19)-FIND(":",FD19)-3),LEFT(FD19,FIND("(",FD19)-2)))</f>
        <v/>
      </c>
      <c r="EX19" s="100" t="str">
        <f>IF(FD19="","",MID(FD19,FIND("(",FD19)+1,4))</f>
        <v/>
      </c>
      <c r="EY19" s="101" t="str">
        <f>IF(ISNUMBER(SEARCH("*female*",FD19)),"female",IF(ISNUMBER(SEARCH("*male*",FD19)),"male",""))</f>
        <v/>
      </c>
      <c r="EZ19" s="102" t="str">
        <f>IF(FD19="","",IF(ISERROR(MID(FD19,FIND("male,",FD19)+6,(FIND(")",FD19)-(FIND("male,",FD19)+6))))=TRUE,"missing/error",MID(FD19,FIND("male,",FD19)+6,(FIND(")",FD19)-(FIND("male,",FD19)+6)))))</f>
        <v/>
      </c>
      <c r="FA19" s="103" t="str">
        <f>IF(EW19="","",(MID(EW19,(SEARCH("^^",SUBSTITUTE(EW19," ","^^",LEN(EW19)-LEN(SUBSTITUTE(EW19," ","")))))+1,99)&amp;"_"&amp;LEFT(EW19,FIND(" ",EW19)-1)&amp;"_"&amp;EX19))</f>
        <v/>
      </c>
      <c r="FC19" s="95"/>
      <c r="FD19" s="95"/>
      <c r="FE19" s="96" t="str">
        <f>IF(FI19="","",FE$3)</f>
        <v/>
      </c>
      <c r="FF19" s="97" t="str">
        <f>IF(FI19="","",FE$1)</f>
        <v/>
      </c>
      <c r="FG19" s="98" t="str">
        <f>IF(FI19="","",FE$2)</f>
        <v/>
      </c>
      <c r="FH19" s="98" t="str">
        <f>IF(FI19="","",FE$3)</f>
        <v/>
      </c>
      <c r="FI19" s="99" t="str">
        <f>IF(FP19="","",IF(ISNUMBER(SEARCH(":",FP19)),MID(FP19,FIND(":",FP19)+2,FIND("(",FP19)-FIND(":",FP19)-3),LEFT(FP19,FIND("(",FP19)-2)))</f>
        <v/>
      </c>
      <c r="FJ19" s="100" t="str">
        <f>IF(FP19="","",MID(FP19,FIND("(",FP19)+1,4))</f>
        <v/>
      </c>
      <c r="FK19" s="101" t="str">
        <f>IF(ISNUMBER(SEARCH("*female*",FP19)),"female",IF(ISNUMBER(SEARCH("*male*",FP19)),"male",""))</f>
        <v/>
      </c>
      <c r="FL19" s="102" t="str">
        <f>IF(FP19="","",IF(ISERROR(MID(FP19,FIND("male,",FP19)+6,(FIND(")",FP19)-(FIND("male,",FP19)+6))))=TRUE,"missing/error",MID(FP19,FIND("male,",FP19)+6,(FIND(")",FP19)-(FIND("male,",FP19)+6)))))</f>
        <v/>
      </c>
      <c r="FM19" s="103" t="str">
        <f>IF(FI19="","",(MID(FI19,(SEARCH("^^",SUBSTITUTE(FI19," ","^^",LEN(FI19)-LEN(SUBSTITUTE(FI19," ","")))))+1,99)&amp;"_"&amp;LEFT(FI19,FIND(" ",FI19)-1)&amp;"_"&amp;FJ19))</f>
        <v/>
      </c>
      <c r="FO19" s="95"/>
      <c r="FP19" s="95"/>
      <c r="FQ19" s="96" t="str">
        <f>IF(FU19="","",#REF!)</f>
        <v/>
      </c>
      <c r="FR19" s="97" t="str">
        <f>IF(FU19="","",FQ$1)</f>
        <v/>
      </c>
      <c r="FS19" s="98" t="str">
        <f>IF(FU19="","",FQ$2)</f>
        <v/>
      </c>
      <c r="FT19" s="98" t="str">
        <f>IF(FU19="","",FQ$3)</f>
        <v/>
      </c>
      <c r="FU19" s="99" t="str">
        <f>IF(GB19="","",IF(ISNUMBER(SEARCH(":",GB19)),MID(GB19,FIND(":",GB19)+2,FIND("(",GB19)-FIND(":",GB19)-3),LEFT(GB19,FIND("(",GB19)-2)))</f>
        <v/>
      </c>
      <c r="FV19" s="100" t="str">
        <f>IF(GB19="","",MID(GB19,FIND("(",GB19)+1,4))</f>
        <v/>
      </c>
      <c r="FW19" s="101" t="str">
        <f>IF(ISNUMBER(SEARCH("*female*",GB19)),"female",IF(ISNUMBER(SEARCH("*male*",GB19)),"male",""))</f>
        <v/>
      </c>
      <c r="FX19" s="102" t="str">
        <f>IF(GB19="","",IF(ISERROR(MID(GB19,FIND("male,",GB19)+6,(FIND(")",GB19)-(FIND("male,",GB19)+6))))=TRUE,"missing/error",MID(GB19,FIND("male,",GB19)+6,(FIND(")",GB19)-(FIND("male,",GB19)+6)))))</f>
        <v/>
      </c>
      <c r="FY19" s="103" t="str">
        <f>IF(FU19="","",(MID(FU19,(SEARCH("^^",SUBSTITUTE(FU19," ","^^",LEN(FU19)-LEN(SUBSTITUTE(FU19," ","")))))+1,99)&amp;"_"&amp;LEFT(FU19,FIND(" ",FU19)-1)&amp;"_"&amp;FV19))</f>
        <v/>
      </c>
      <c r="GA19" s="95"/>
      <c r="GB19" s="95"/>
      <c r="GC19" s="96" t="str">
        <f>IF(GG19="","",GC$3)</f>
        <v/>
      </c>
      <c r="GD19" s="97" t="str">
        <f>IF(GG19="","",GC$1)</f>
        <v/>
      </c>
      <c r="GE19" s="98" t="str">
        <f>IF(GG19="","",GC$2)</f>
        <v/>
      </c>
      <c r="GF19" s="98" t="str">
        <f>IF(GG19="","",GC$3)</f>
        <v/>
      </c>
      <c r="GG19" s="99" t="str">
        <f>IF(GN19="","",IF(ISNUMBER(SEARCH(":",GN19)),MID(GN19,FIND(":",GN19)+2,FIND("(",GN19)-FIND(":",GN19)-3),LEFT(GN19,FIND("(",GN19)-2)))</f>
        <v/>
      </c>
      <c r="GH19" s="100" t="str">
        <f>IF(GN19="","",MID(GN19,FIND("(",GN19)+1,4))</f>
        <v/>
      </c>
      <c r="GI19" s="101" t="str">
        <f>IF(ISNUMBER(SEARCH("*female*",GN19)),"female",IF(ISNUMBER(SEARCH("*male*",GN19)),"male",""))</f>
        <v/>
      </c>
      <c r="GJ19" s="102" t="str">
        <f>IF(GN19="","",IF(ISERROR(MID(GN19,FIND("male,",GN19)+6,(FIND(")",GN19)-(FIND("male,",GN19)+6))))=TRUE,"missing/error",MID(GN19,FIND("male,",GN19)+6,(FIND(")",GN19)-(FIND("male,",GN19)+6)))))</f>
        <v/>
      </c>
      <c r="GK19" s="103" t="str">
        <f>IF(GG19="","",(MID(GG19,(SEARCH("^^",SUBSTITUTE(GG19," ","^^",LEN(GG19)-LEN(SUBSTITUTE(GG19," ","")))))+1,99)&amp;"_"&amp;LEFT(GG19,FIND(" ",GG19)-1)&amp;"_"&amp;GH19))</f>
        <v/>
      </c>
      <c r="GM19" s="95"/>
      <c r="GN19" s="95"/>
      <c r="GO19" s="96" t="str">
        <f>IF(GS19="","",GO$3)</f>
        <v/>
      </c>
      <c r="GP19" s="97" t="str">
        <f>IF(GS19="","",GO$1)</f>
        <v/>
      </c>
      <c r="GQ19" s="98" t="str">
        <f>IF(GS19="","",GO$2)</f>
        <v/>
      </c>
      <c r="GR19" s="98" t="str">
        <f>IF(GS19="","",GO$3)</f>
        <v/>
      </c>
      <c r="GS19" s="99" t="str">
        <f>IF(GZ19="","",IF(ISNUMBER(SEARCH(":",GZ19)),MID(GZ19,FIND(":",GZ19)+2,FIND("(",GZ19)-FIND(":",GZ19)-3),LEFT(GZ19,FIND("(",GZ19)-2)))</f>
        <v/>
      </c>
      <c r="GT19" s="100" t="str">
        <f>IF(GZ19="","",MID(GZ19,FIND("(",GZ19)+1,4))</f>
        <v/>
      </c>
      <c r="GU19" s="101" t="str">
        <f>IF(ISNUMBER(SEARCH("*female*",GZ19)),"female",IF(ISNUMBER(SEARCH("*male*",GZ19)),"male",""))</f>
        <v/>
      </c>
      <c r="GV19" s="102" t="str">
        <f>IF(GZ19="","",IF(ISERROR(MID(GZ19,FIND("male,",GZ19)+6,(FIND(")",GZ19)-(FIND("male,",GZ19)+6))))=TRUE,"missing/error",MID(GZ19,FIND("male,",GZ19)+6,(FIND(")",GZ19)-(FIND("male,",GZ19)+6)))))</f>
        <v/>
      </c>
      <c r="GW19" s="103" t="str">
        <f>IF(GS19="","",(MID(GS19,(SEARCH("^^",SUBSTITUTE(GS19," ","^^",LEN(GS19)-LEN(SUBSTITUTE(GS19," ","")))))+1,99)&amp;"_"&amp;LEFT(GS19,FIND(" ",GS19)-1)&amp;"_"&amp;GT19))</f>
        <v/>
      </c>
      <c r="GY19" s="95"/>
      <c r="GZ19" s="95"/>
      <c r="HA19" s="96" t="str">
        <f>IF(HE19="","",HA$3)</f>
        <v/>
      </c>
      <c r="HB19" s="97" t="str">
        <f>IF(HE19="","",HA$1)</f>
        <v/>
      </c>
      <c r="HC19" s="98" t="str">
        <f>IF(HE19="","",HA$2)</f>
        <v/>
      </c>
      <c r="HD19" s="98" t="str">
        <f>IF(HE19="","",HA$3)</f>
        <v/>
      </c>
      <c r="HE19" s="99" t="str">
        <f>IF(HL19="","",IF(ISNUMBER(SEARCH(":",HL19)),MID(HL19,FIND(":",HL19)+2,FIND("(",HL19)-FIND(":",HL19)-3),LEFT(HL19,FIND("(",HL19)-2)))</f>
        <v/>
      </c>
      <c r="HF19" s="100" t="str">
        <f>IF(HL19="","",MID(HL19,FIND("(",HL19)+1,4))</f>
        <v/>
      </c>
      <c r="HG19" s="101" t="str">
        <f>IF(ISNUMBER(SEARCH("*female*",HL19)),"female",IF(ISNUMBER(SEARCH("*male*",HL19)),"male",""))</f>
        <v/>
      </c>
      <c r="HH19" s="102" t="str">
        <f>IF(HL19="","",IF(ISERROR(MID(HL19,FIND("male,",HL19)+6,(FIND(")",HL19)-(FIND("male,",HL19)+6))))=TRUE,"missing/error",MID(HL19,FIND("male,",HL19)+6,(FIND(")",HL19)-(FIND("male,",HL19)+6)))))</f>
        <v/>
      </c>
      <c r="HI19" s="103" t="str">
        <f>IF(HE19="","",(MID(HE19,(SEARCH("^^",SUBSTITUTE(HE19," ","^^",LEN(HE19)-LEN(SUBSTITUTE(HE19," ","")))))+1,99)&amp;"_"&amp;LEFT(HE19,FIND(" ",HE19)-1)&amp;"_"&amp;HF19))</f>
        <v/>
      </c>
      <c r="HK19" s="95"/>
      <c r="HL19" s="95" t="s">
        <v>292</v>
      </c>
      <c r="HM19" s="96" t="str">
        <f>IF(HQ19="","",HM$3)</f>
        <v/>
      </c>
      <c r="HN19" s="97" t="str">
        <f>IF(HQ19="","",HM$1)</f>
        <v/>
      </c>
      <c r="HO19" s="98" t="str">
        <f>IF(HQ19="","",HM$2)</f>
        <v/>
      </c>
      <c r="HP19" s="98" t="str">
        <f>IF(HQ19="","",HM$3)</f>
        <v/>
      </c>
      <c r="HQ19" s="99" t="str">
        <f>IF(HX19="","",IF(ISNUMBER(SEARCH(":",HX19)),MID(HX19,FIND(":",HX19)+2,FIND("(",HX19)-FIND(":",HX19)-3),LEFT(HX19,FIND("(",HX19)-2)))</f>
        <v/>
      </c>
      <c r="HR19" s="100" t="str">
        <f>IF(HX19="","",MID(HX19,FIND("(",HX19)+1,4))</f>
        <v/>
      </c>
      <c r="HS19" s="101" t="str">
        <f>IF(ISNUMBER(SEARCH("*female*",HX19)),"female",IF(ISNUMBER(SEARCH("*male*",HX19)),"male",""))</f>
        <v/>
      </c>
      <c r="HT19" s="102" t="str">
        <f>IF(HX19="","",IF(ISERROR(MID(HX19,FIND("male,",HX19)+6,(FIND(")",HX19)-(FIND("male,",HX19)+6))))=TRUE,"missing/error",MID(HX19,FIND("male,",HX19)+6,(FIND(")",HX19)-(FIND("male,",HX19)+6)))))</f>
        <v/>
      </c>
      <c r="HU19" s="103" t="str">
        <f>IF(HQ19="","",(MID(HQ19,(SEARCH("^^",SUBSTITUTE(HQ19," ","^^",LEN(HQ19)-LEN(SUBSTITUTE(HQ19," ","")))))+1,99)&amp;"_"&amp;LEFT(HQ19,FIND(" ",HQ19)-1)&amp;"_"&amp;HR19))</f>
        <v/>
      </c>
      <c r="HW19" s="95"/>
      <c r="HX19" s="95"/>
      <c r="HY19" s="96" t="str">
        <f>IF(IC19="","",HY$3)</f>
        <v/>
      </c>
      <c r="HZ19" s="97" t="str">
        <f>IF(IC19="","",HY$1)</f>
        <v/>
      </c>
      <c r="IA19" s="98" t="str">
        <f>IF(IC19="","",HY$2)</f>
        <v/>
      </c>
      <c r="IB19" s="98" t="str">
        <f>IF(IC19="","",HY$3)</f>
        <v/>
      </c>
      <c r="IC19" s="99" t="str">
        <f>IF(IJ19="","",IF(ISNUMBER(SEARCH(":",IJ19)),MID(IJ19,FIND(":",IJ19)+2,FIND("(",IJ19)-FIND(":",IJ19)-3),LEFT(IJ19,FIND("(",IJ19)-2)))</f>
        <v/>
      </c>
      <c r="ID19" s="100" t="str">
        <f>IF(IJ19="","",MID(IJ19,FIND("(",IJ19)+1,4))</f>
        <v/>
      </c>
      <c r="IE19" s="101" t="str">
        <f>IF(ISNUMBER(SEARCH("*female*",IJ19)),"female",IF(ISNUMBER(SEARCH("*male*",IJ19)),"male",""))</f>
        <v/>
      </c>
      <c r="IF19" s="102" t="str">
        <f>IF(IJ19="","",IF(ISERROR(MID(IJ19,FIND("male,",IJ19)+6,(FIND(")",IJ19)-(FIND("male,",IJ19)+6))))=TRUE,"missing/error",MID(IJ19,FIND("male,",IJ19)+6,(FIND(")",IJ19)-(FIND("male,",IJ19)+6)))))</f>
        <v/>
      </c>
      <c r="IG19" s="103" t="str">
        <f>IF(IC19="","",(MID(IC19,(SEARCH("^^",SUBSTITUTE(IC19," ","^^",LEN(IC19)-LEN(SUBSTITUTE(IC19," ","")))))+1,99)&amp;"_"&amp;LEFT(IC19,FIND(" ",IC19)-1)&amp;"_"&amp;ID19))</f>
        <v/>
      </c>
      <c r="II19" s="95"/>
      <c r="IJ19" s="95"/>
      <c r="IK19" s="96" t="str">
        <f>IF(IO19="","",IK$3)</f>
        <v/>
      </c>
      <c r="IL19" s="97" t="str">
        <f>IF(IO19="","",IK$1)</f>
        <v/>
      </c>
      <c r="IM19" s="98" t="str">
        <f>IF(IO19="","",IK$2)</f>
        <v/>
      </c>
      <c r="IN19" s="98" t="str">
        <f>IF(IO19="","",IK$3)</f>
        <v/>
      </c>
      <c r="IO19" s="99" t="str">
        <f>IF(IV19="","",IF(ISNUMBER(SEARCH(":",IV19)),MID(IV19,FIND(":",IV19)+2,FIND("(",IV19)-FIND(":",IV19)-3),LEFT(IV19,FIND("(",IV19)-2)))</f>
        <v/>
      </c>
      <c r="IP19" s="100" t="str">
        <f>IF(IV19="","",MID(IV19,FIND("(",IV19)+1,4))</f>
        <v/>
      </c>
      <c r="IQ19" s="101" t="str">
        <f>IF(ISNUMBER(SEARCH("*female*",IV19)),"female",IF(ISNUMBER(SEARCH("*male*",IV19)),"male",""))</f>
        <v/>
      </c>
      <c r="IR19" s="102" t="str">
        <f>IF(IV19="","",IF(ISERROR(MID(IV19,FIND("male,",IV19)+6,(FIND(")",IV19)-(FIND("male,",IV19)+6))))=TRUE,"missing/error",MID(IV19,FIND("male,",IV19)+6,(FIND(")",IV19)-(FIND("male,",IV19)+6)))))</f>
        <v/>
      </c>
      <c r="IS19" s="103" t="str">
        <f>IF(IO19="","",(MID(IO19,(SEARCH("^^",SUBSTITUTE(IO19," ","^^",LEN(IO19)-LEN(SUBSTITUTE(IO19," ","")))))+1,99)&amp;"_"&amp;LEFT(IO19,FIND(" ",IO19)-1)&amp;"_"&amp;IP19))</f>
        <v/>
      </c>
      <c r="IU19" s="95"/>
      <c r="IV19" s="95"/>
      <c r="IW19" s="96" t="str">
        <f>IF(JA19="","",IW$3)</f>
        <v/>
      </c>
      <c r="IX19" s="97" t="str">
        <f>IF(JA19="","",IW$1)</f>
        <v/>
      </c>
      <c r="IY19" s="98" t="str">
        <f>IF(JA19="","",IW$2)</f>
        <v/>
      </c>
      <c r="IZ19" s="98" t="str">
        <f>IF(JA19="","",IW$3)</f>
        <v/>
      </c>
      <c r="JA19" s="99" t="str">
        <f>IF(JH19="","",IF(ISNUMBER(SEARCH(":",JH19)),MID(JH19,FIND(":",JH19)+2,FIND("(",JH19)-FIND(":",JH19)-3),LEFT(JH19,FIND("(",JH19)-2)))</f>
        <v/>
      </c>
      <c r="JB19" s="100" t="str">
        <f>IF(JH19="","",MID(JH19,FIND("(",JH19)+1,4))</f>
        <v/>
      </c>
      <c r="JC19" s="101" t="str">
        <f>IF(ISNUMBER(SEARCH("*female*",JH19)),"female",IF(ISNUMBER(SEARCH("*male*",JH19)),"male",""))</f>
        <v/>
      </c>
      <c r="JD19" s="102" t="str">
        <f>IF(JH19="","",IF(ISERROR(MID(JH19,FIND("male,",JH19)+6,(FIND(")",JH19)-(FIND("male,",JH19)+6))))=TRUE,"missing/error",MID(JH19,FIND("male,",JH19)+6,(FIND(")",JH19)-(FIND("male,",JH19)+6)))))</f>
        <v/>
      </c>
      <c r="JE19" s="103" t="str">
        <f>IF(JA19="","",(MID(JA19,(SEARCH("^^",SUBSTITUTE(JA19," ","^^",LEN(JA19)-LEN(SUBSTITUTE(JA19," ","")))))+1,99)&amp;"_"&amp;LEFT(JA19,FIND(" ",JA19)-1)&amp;"_"&amp;JB19))</f>
        <v/>
      </c>
      <c r="JG19" s="95"/>
      <c r="JH19" s="95"/>
      <c r="JI19" s="96" t="str">
        <f>IF(JM19="","",JI$3)</f>
        <v/>
      </c>
      <c r="JJ19" s="97" t="str">
        <f>IF(JM19="","",JI$1)</f>
        <v/>
      </c>
      <c r="JK19" s="98" t="str">
        <f>IF(JM19="","",JI$2)</f>
        <v/>
      </c>
      <c r="JL19" s="98" t="str">
        <f>IF(JM19="","",JI$3)</f>
        <v/>
      </c>
      <c r="JM19" s="99" t="str">
        <f>IF(JT19="","",IF(ISNUMBER(SEARCH(":",JT19)),MID(JT19,FIND(":",JT19)+2,FIND("(",JT19)-FIND(":",JT19)-3),LEFT(JT19,FIND("(",JT19)-2)))</f>
        <v/>
      </c>
      <c r="JN19" s="100" t="str">
        <f>IF(JT19="","",MID(JT19,FIND("(",JT19)+1,4))</f>
        <v/>
      </c>
      <c r="JO19" s="101" t="str">
        <f>IF(ISNUMBER(SEARCH("*female*",JT19)),"female",IF(ISNUMBER(SEARCH("*male*",JT19)),"male",""))</f>
        <v/>
      </c>
      <c r="JP19" s="102" t="str">
        <f>IF(JT19="","",IF(ISERROR(MID(JT19,FIND("male,",JT19)+6,(FIND(")",JT19)-(FIND("male,",JT19)+6))))=TRUE,"missing/error",MID(JT19,FIND("male,",JT19)+6,(FIND(")",JT19)-(FIND("male,",JT19)+6)))))</f>
        <v/>
      </c>
      <c r="JQ19" s="103" t="str">
        <f>IF(JM19="","",(MID(JM19,(SEARCH("^^",SUBSTITUTE(JM19," ","^^",LEN(JM19)-LEN(SUBSTITUTE(JM19," ","")))))+1,99)&amp;"_"&amp;LEFT(JM19,FIND(" ",JM19)-1)&amp;"_"&amp;JN19))</f>
        <v/>
      </c>
      <c r="JS19" s="95"/>
      <c r="JT19" s="95"/>
      <c r="JU19" s="96" t="str">
        <f>IF(JY19="","",JU$3)</f>
        <v/>
      </c>
      <c r="JV19" s="97" t="str">
        <f>IF(JY19="","",JU$1)</f>
        <v/>
      </c>
      <c r="JW19" s="98" t="str">
        <f>IF(JY19="","",JU$2)</f>
        <v/>
      </c>
      <c r="JX19" s="98" t="str">
        <f>IF(JY19="","",JU$3)</f>
        <v/>
      </c>
      <c r="JY19" s="99" t="str">
        <f>IF(KF19="","",IF(ISNUMBER(SEARCH(":",KF19)),MID(KF19,FIND(":",KF19)+2,FIND("(",KF19)-FIND(":",KF19)-3),LEFT(KF19,FIND("(",KF19)-2)))</f>
        <v/>
      </c>
      <c r="JZ19" s="100" t="str">
        <f>IF(KF19="","",MID(KF19,FIND("(",KF19)+1,4))</f>
        <v/>
      </c>
      <c r="KA19" s="101" t="str">
        <f>IF(ISNUMBER(SEARCH("*female*",KF19)),"female",IF(ISNUMBER(SEARCH("*male*",KF19)),"male",""))</f>
        <v/>
      </c>
      <c r="KB19" s="102" t="str">
        <f>IF(KF19="","",IF(ISERROR(MID(KF19,FIND("male,",KF19)+6,(FIND(")",KF19)-(FIND("male,",KF19)+6))))=TRUE,"missing/error",MID(KF19,FIND("male,",KF19)+6,(FIND(")",KF19)-(FIND("male,",KF19)+6)))))</f>
        <v/>
      </c>
      <c r="KC19" s="103" t="str">
        <f>IF(JY19="","",(MID(JY19,(SEARCH("^^",SUBSTITUTE(JY19," ","^^",LEN(JY19)-LEN(SUBSTITUTE(JY19," ","")))))+1,99)&amp;"_"&amp;LEFT(JY19,FIND(" ",JY19)-1)&amp;"_"&amp;JZ19))</f>
        <v/>
      </c>
      <c r="KE19" s="95"/>
      <c r="KF19" s="95"/>
    </row>
    <row r="20" spans="1:292" ht="13.5" customHeight="1">
      <c r="A20" s="21"/>
      <c r="B20" s="95" t="s">
        <v>772</v>
      </c>
      <c r="C20" s="2" t="s">
        <v>773</v>
      </c>
      <c r="D20" s="149"/>
      <c r="E20" s="96"/>
      <c r="F20" s="97"/>
      <c r="G20" s="98"/>
      <c r="H20" s="98"/>
      <c r="I20" s="99"/>
      <c r="J20" s="100"/>
      <c r="K20" s="101"/>
      <c r="L20" s="102"/>
      <c r="M20" s="103"/>
      <c r="O20" s="95"/>
      <c r="P20" s="153"/>
      <c r="Q20" s="96">
        <f>IF(U20="","",Q$3)</f>
        <v>43439</v>
      </c>
      <c r="R20" s="97" t="str">
        <f>IF(U20="","",Q$1)</f>
        <v>Bettel-Schneider I</v>
      </c>
      <c r="S20" s="98">
        <v>42356</v>
      </c>
      <c r="T20" s="98">
        <f>IF(U20="","",Q$3)</f>
        <v>43439</v>
      </c>
      <c r="U20" s="99" t="str">
        <f>IF(AB20="","",IF(ISNUMBER(SEARCH(":",AB20)),MID(AB20,FIND(":",AB20)+2,FIND("(",AB20)-FIND(":",AB20)-3),LEFT(AB20,FIND("(",AB20)-2)))</f>
        <v>Marc Hansen</v>
      </c>
      <c r="V20" s="100" t="str">
        <f>IF(AB20="","",MID(AB20,FIND("(",AB20)+1,4))</f>
        <v>1971</v>
      </c>
      <c r="W20" s="101" t="str">
        <f>IF(ISNUMBER(SEARCH("*female*",AB20)),"female",IF(ISNUMBER(SEARCH("*male*",AB20)),"male",""))</f>
        <v>male</v>
      </c>
      <c r="X20" s="102" t="str">
        <f>IF(AB20="","",IF(ISERROR(MID(AB20,FIND("male,",AB20)+6,(FIND(")",AB20)-(FIND("male,",AB20)+6))))=TRUE,"missing/error",MID(AB20,FIND("male,",AB20)+6,(FIND(")",AB20)-(FIND("male,",AB20)+6)))))</f>
        <v>lu_dp01</v>
      </c>
      <c r="Y20" s="103" t="str">
        <f>IF(U20="","",(MID(U20,(SEARCH("^^",SUBSTITUTE(U20," ","^^",LEN(U20)-LEN(SUBSTITUTE(U20," ","")))))+1,99)&amp;"_"&amp;LEFT(U20,FIND(" ",U20)-1)&amp;"_"&amp;V20))</f>
        <v>Hansen_Marc_1971</v>
      </c>
      <c r="AA20" s="95"/>
      <c r="AB20" s="140" t="s">
        <v>765</v>
      </c>
      <c r="AC20" s="96"/>
      <c r="AD20" s="97"/>
      <c r="AE20" s="98"/>
      <c r="AF20" s="98"/>
      <c r="AG20" s="99"/>
      <c r="AH20" s="100"/>
      <c r="AI20" s="101"/>
      <c r="AJ20" s="102"/>
      <c r="AK20" s="103"/>
      <c r="AM20" s="95"/>
      <c r="AN20" s="95"/>
      <c r="AO20" s="96" t="str">
        <f t="shared" si="240"/>
        <v/>
      </c>
      <c r="AP20" s="97" t="str">
        <f t="shared" si="241"/>
        <v/>
      </c>
      <c r="AQ20" s="98" t="str">
        <f t="shared" si="242"/>
        <v/>
      </c>
      <c r="AR20" s="98" t="str">
        <f t="shared" si="243"/>
        <v/>
      </c>
      <c r="AS20" s="99" t="str">
        <f t="shared" si="244"/>
        <v/>
      </c>
      <c r="AT20" s="100" t="str">
        <f t="shared" si="245"/>
        <v/>
      </c>
      <c r="AU20" s="101" t="str">
        <f t="shared" si="246"/>
        <v/>
      </c>
      <c r="AV20" s="102" t="str">
        <f t="shared" si="247"/>
        <v/>
      </c>
      <c r="AW20" s="103" t="str">
        <f t="shared" si="248"/>
        <v/>
      </c>
      <c r="AY20" s="95"/>
      <c r="AZ20" s="95"/>
      <c r="BA20" s="96"/>
      <c r="BB20" s="97"/>
      <c r="BC20" s="98"/>
      <c r="BD20" s="98"/>
      <c r="BE20" s="99"/>
      <c r="BF20" s="100"/>
      <c r="BG20" s="101"/>
      <c r="BH20" s="102"/>
      <c r="BI20" s="103"/>
      <c r="BK20" s="95"/>
      <c r="BL20" s="95"/>
      <c r="BM20" s="96"/>
      <c r="BN20" s="97"/>
      <c r="BO20" s="98"/>
      <c r="BP20" s="98"/>
      <c r="BQ20" s="99"/>
      <c r="BR20" s="100"/>
      <c r="BS20" s="101"/>
      <c r="BT20" s="102"/>
      <c r="BU20" s="103"/>
      <c r="BW20" s="95"/>
      <c r="BX20" s="95"/>
      <c r="BY20" s="96"/>
      <c r="BZ20" s="97"/>
      <c r="CA20" s="98"/>
      <c r="CB20" s="98"/>
      <c r="CC20" s="99"/>
      <c r="CD20" s="100"/>
      <c r="CE20" s="101"/>
      <c r="CF20" s="102"/>
      <c r="CG20" s="103"/>
      <c r="CI20" s="95"/>
      <c r="CJ20" s="95"/>
      <c r="CK20" s="96"/>
      <c r="CL20" s="97"/>
      <c r="CM20" s="98"/>
      <c r="CN20" s="98"/>
      <c r="CO20" s="99"/>
      <c r="CP20" s="100"/>
      <c r="CQ20" s="101"/>
      <c r="CR20" s="102"/>
      <c r="CS20" s="103"/>
      <c r="CU20" s="95"/>
      <c r="CV20" s="95"/>
      <c r="CW20" s="96"/>
      <c r="CX20" s="97"/>
      <c r="CY20" s="98"/>
      <c r="CZ20" s="98"/>
      <c r="DA20" s="99"/>
      <c r="DB20" s="100"/>
      <c r="DC20" s="101"/>
      <c r="DD20" s="102"/>
      <c r="DE20" s="103"/>
      <c r="DG20" s="95"/>
      <c r="DH20" s="95"/>
      <c r="DI20" s="96"/>
      <c r="DJ20" s="97"/>
      <c r="DK20" s="98"/>
      <c r="DL20" s="98"/>
      <c r="DM20" s="99"/>
      <c r="DN20" s="100"/>
      <c r="DO20" s="101"/>
      <c r="DP20" s="102"/>
      <c r="DQ20" s="103"/>
      <c r="DS20" s="95"/>
      <c r="DT20" s="95"/>
      <c r="DU20" s="96"/>
      <c r="DV20" s="97"/>
      <c r="DW20" s="98"/>
      <c r="DX20" s="98"/>
      <c r="DY20" s="99"/>
      <c r="DZ20" s="100"/>
      <c r="EA20" s="101"/>
      <c r="EB20" s="102"/>
      <c r="EC20" s="103"/>
      <c r="EE20" s="95"/>
      <c r="EF20" s="95"/>
      <c r="EG20" s="96"/>
      <c r="EH20" s="97"/>
      <c r="EI20" s="98"/>
      <c r="EJ20" s="98"/>
      <c r="EK20" s="99"/>
      <c r="EL20" s="100"/>
      <c r="EM20" s="101"/>
      <c r="EN20" s="102"/>
      <c r="EO20" s="103"/>
      <c r="EQ20" s="95"/>
      <c r="ER20" s="95"/>
      <c r="ES20" s="96"/>
      <c r="ET20" s="97"/>
      <c r="EU20" s="98"/>
      <c r="EV20" s="98"/>
      <c r="EW20" s="99"/>
      <c r="EX20" s="100"/>
      <c r="EY20" s="101"/>
      <c r="EZ20" s="102"/>
      <c r="FA20" s="103"/>
      <c r="FC20" s="95"/>
      <c r="FD20" s="95"/>
      <c r="FE20" s="96"/>
      <c r="FF20" s="97"/>
      <c r="FG20" s="98"/>
      <c r="FH20" s="98"/>
      <c r="FI20" s="99"/>
      <c r="FJ20" s="100"/>
      <c r="FK20" s="101"/>
      <c r="FL20" s="102"/>
      <c r="FM20" s="103"/>
      <c r="FO20" s="95"/>
      <c r="FP20" s="95"/>
      <c r="FQ20" s="96"/>
      <c r="FR20" s="97"/>
      <c r="FS20" s="98"/>
      <c r="FT20" s="98"/>
      <c r="FU20" s="99"/>
      <c r="FV20" s="100"/>
      <c r="FW20" s="101"/>
      <c r="FX20" s="102"/>
      <c r="FY20" s="103"/>
      <c r="GA20" s="95"/>
      <c r="GB20" s="95"/>
      <c r="GC20" s="96"/>
      <c r="GD20" s="97"/>
      <c r="GE20" s="98"/>
      <c r="GF20" s="98"/>
      <c r="GG20" s="99"/>
      <c r="GH20" s="100"/>
      <c r="GI20" s="101"/>
      <c r="GJ20" s="102"/>
      <c r="GK20" s="103"/>
      <c r="GM20" s="95"/>
      <c r="GN20" s="95"/>
      <c r="GO20" s="96"/>
      <c r="GP20" s="97"/>
      <c r="GQ20" s="98"/>
      <c r="GR20" s="98"/>
      <c r="GS20" s="99"/>
      <c r="GT20" s="100"/>
      <c r="GU20" s="101"/>
      <c r="GV20" s="102"/>
      <c r="GW20" s="103"/>
      <c r="GY20" s="95"/>
      <c r="GZ20" s="95"/>
      <c r="HA20" s="96"/>
      <c r="HB20" s="97"/>
      <c r="HC20" s="98"/>
      <c r="HD20" s="98"/>
      <c r="HE20" s="99"/>
      <c r="HF20" s="100"/>
      <c r="HG20" s="101"/>
      <c r="HH20" s="102"/>
      <c r="HI20" s="103"/>
      <c r="HK20" s="95"/>
      <c r="HL20" s="95"/>
      <c r="HM20" s="96"/>
      <c r="HN20" s="97"/>
      <c r="HO20" s="98"/>
      <c r="HP20" s="98"/>
      <c r="HQ20" s="99"/>
      <c r="HR20" s="100"/>
      <c r="HS20" s="101"/>
      <c r="HT20" s="102"/>
      <c r="HU20" s="103"/>
      <c r="HW20" s="95"/>
      <c r="HX20" s="95"/>
      <c r="HY20" s="96"/>
      <c r="HZ20" s="97"/>
      <c r="IA20" s="98"/>
      <c r="IB20" s="98"/>
      <c r="IC20" s="99"/>
      <c r="ID20" s="100"/>
      <c r="IE20" s="101"/>
      <c r="IF20" s="102"/>
      <c r="IG20" s="103"/>
      <c r="II20" s="95"/>
      <c r="IJ20" s="95"/>
      <c r="IK20" s="96"/>
      <c r="IL20" s="97"/>
      <c r="IM20" s="98"/>
      <c r="IN20" s="98"/>
      <c r="IO20" s="99"/>
      <c r="IP20" s="100"/>
      <c r="IQ20" s="101"/>
      <c r="IR20" s="102"/>
      <c r="IS20" s="103"/>
      <c r="IU20" s="95"/>
      <c r="IV20" s="95"/>
      <c r="IW20" s="96"/>
      <c r="IX20" s="97"/>
      <c r="IY20" s="98"/>
      <c r="IZ20" s="98"/>
      <c r="JA20" s="99"/>
      <c r="JB20" s="100"/>
      <c r="JC20" s="101"/>
      <c r="JD20" s="102"/>
      <c r="JE20" s="103"/>
      <c r="JG20" s="95"/>
      <c r="JH20" s="95"/>
      <c r="JI20" s="96"/>
      <c r="JJ20" s="97"/>
      <c r="JK20" s="98"/>
      <c r="JL20" s="98"/>
      <c r="JM20" s="99"/>
      <c r="JN20" s="100"/>
      <c r="JO20" s="101"/>
      <c r="JP20" s="102"/>
      <c r="JQ20" s="103"/>
      <c r="JS20" s="95"/>
      <c r="JT20" s="95"/>
      <c r="JU20" s="96"/>
      <c r="JV20" s="97"/>
      <c r="JW20" s="98"/>
      <c r="JX20" s="98"/>
      <c r="JY20" s="99"/>
      <c r="JZ20" s="100"/>
      <c r="KA20" s="101"/>
      <c r="KB20" s="102"/>
      <c r="KC20" s="103"/>
      <c r="KE20" s="95"/>
      <c r="KF20" s="95"/>
    </row>
    <row r="21" spans="1:292" ht="13.5" customHeight="1">
      <c r="A21" s="21"/>
      <c r="B21" s="95" t="s">
        <v>469</v>
      </c>
      <c r="C21" s="2" t="s">
        <v>470</v>
      </c>
      <c r="D21" s="149"/>
      <c r="E21" s="96">
        <f>IF(I21="","",E$3)</f>
        <v>41612</v>
      </c>
      <c r="F21" s="97" t="str">
        <f>IF(I21="","",E$1)</f>
        <v>Juncker Asselborn II</v>
      </c>
      <c r="G21" s="98">
        <v>40017</v>
      </c>
      <c r="H21" s="98">
        <v>41612</v>
      </c>
      <c r="I21" s="99" t="s">
        <v>466</v>
      </c>
      <c r="J21" s="100" t="s">
        <v>367</v>
      </c>
      <c r="K21" s="101" t="s">
        <v>368</v>
      </c>
      <c r="L21" s="102" t="s">
        <v>296</v>
      </c>
      <c r="M21" s="103" t="s">
        <v>467</v>
      </c>
      <c r="O21" s="95"/>
      <c r="P21" s="153" t="s">
        <v>468</v>
      </c>
      <c r="Q21" s="96" t="str">
        <f>IF(U21="","",Q$3)</f>
        <v/>
      </c>
      <c r="R21" s="97" t="str">
        <f>IF(U21="","",Q$1)</f>
        <v/>
      </c>
      <c r="S21" s="98" t="str">
        <f>IF(U21="","",Q$2)</f>
        <v/>
      </c>
      <c r="T21" s="98" t="str">
        <f>IF(U21="","",Q$3)</f>
        <v/>
      </c>
      <c r="U21" s="99" t="str">
        <f>IF(AB21="","",IF(ISNUMBER(SEARCH(":",AB21)),MID(AB21,FIND(":",AB21)+2,FIND("(",AB21)-FIND(":",AB21)-3),LEFT(AB21,FIND("(",AB21)-2)))</f>
        <v/>
      </c>
      <c r="V21" s="100" t="str">
        <f>IF(AB21="","",MID(AB21,FIND("(",AB21)+1,4))</f>
        <v/>
      </c>
      <c r="W21" s="101" t="str">
        <f>IF(ISNUMBER(SEARCH("*female*",AB21)),"female",IF(ISNUMBER(SEARCH("*male*",AB21)),"male",""))</f>
        <v/>
      </c>
      <c r="X21" s="102" t="str">
        <f>IF(AB21="","",IF(ISERROR(MID(AB21,FIND("male,",AB21)+6,(FIND(")",AB21)-(FIND("male,",AB21)+6))))=TRUE,"missing/error",MID(AB21,FIND("male,",AB21)+6,(FIND(")",AB21)-(FIND("male,",AB21)+6)))))</f>
        <v/>
      </c>
      <c r="Y21" s="103" t="str">
        <f>IF(U21="","",(MID(U21,(SEARCH("^^",SUBSTITUTE(U21," ","^^",LEN(U21)-LEN(SUBSTITUTE(U21," ","")))))+1,99)&amp;"_"&amp;LEFT(U21,FIND(" ",U21)-1)&amp;"_"&amp;V21))</f>
        <v/>
      </c>
      <c r="AA21" s="95"/>
      <c r="AB21" s="95"/>
      <c r="AC21" s="96" t="str">
        <f>IF(AG21="","",AC$3)</f>
        <v/>
      </c>
      <c r="AD21" s="97" t="str">
        <f>IF(AG21="","",AC$1)</f>
        <v/>
      </c>
      <c r="AE21" s="98" t="str">
        <f>IF(AG21="","",AC$2)</f>
        <v/>
      </c>
      <c r="AF21" s="98" t="str">
        <f>IF(AG21="","",AC$3)</f>
        <v/>
      </c>
      <c r="AG21" s="99" t="str">
        <f>IF(AN21="","",IF(ISNUMBER(SEARCH(":",AN21)),MID(AN21,FIND(":",AN21)+2,FIND("(",AN21)-FIND(":",AN21)-3),LEFT(AN21,FIND("(",AN21)-2)))</f>
        <v/>
      </c>
      <c r="AH21" s="100" t="str">
        <f>IF(AN21="","",MID(AN21,FIND("(",AN21)+1,4))</f>
        <v/>
      </c>
      <c r="AI21" s="101" t="str">
        <f>IF(ISNUMBER(SEARCH("*female*",AN21)),"female",IF(ISNUMBER(SEARCH("*male*",AN21)),"male",""))</f>
        <v/>
      </c>
      <c r="AJ21" s="102" t="str">
        <f>IF(AN21="","",IF(ISERROR(MID(AN21,FIND("male,",AN21)+6,(FIND(")",AN21)-(FIND("male,",AN21)+6))))=TRUE,"missing/error",MID(AN21,FIND("male,",AN21)+6,(FIND(")",AN21)-(FIND("male,",AN21)+6)))))</f>
        <v/>
      </c>
      <c r="AK21" s="103" t="str">
        <f>IF(AG21="","",(MID(AG21,(SEARCH("^^",SUBSTITUTE(AG21," ","^^",LEN(AG21)-LEN(SUBSTITUTE(AG21," ","")))))+1,99)&amp;"_"&amp;LEFT(AG21,FIND(" ",AG21)-1)&amp;"_"&amp;AH21))</f>
        <v/>
      </c>
      <c r="AM21" s="95"/>
      <c r="AN21" s="95"/>
      <c r="AO21" s="96" t="str">
        <f t="shared" si="240"/>
        <v/>
      </c>
      <c r="AP21" s="97" t="str">
        <f t="shared" si="241"/>
        <v/>
      </c>
      <c r="AQ21" s="98" t="str">
        <f t="shared" si="242"/>
        <v/>
      </c>
      <c r="AR21" s="98" t="str">
        <f t="shared" si="243"/>
        <v/>
      </c>
      <c r="AS21" s="99" t="str">
        <f t="shared" si="244"/>
        <v/>
      </c>
      <c r="AT21" s="100" t="str">
        <f t="shared" si="245"/>
        <v/>
      </c>
      <c r="AU21" s="101" t="str">
        <f t="shared" si="246"/>
        <v/>
      </c>
      <c r="AV21" s="102" t="str">
        <f t="shared" si="247"/>
        <v/>
      </c>
      <c r="AW21" s="103" t="str">
        <f t="shared" si="248"/>
        <v/>
      </c>
      <c r="AY21" s="95"/>
      <c r="AZ21" s="95"/>
      <c r="BA21" s="96" t="str">
        <f>IF(BE21="","",BA$3)</f>
        <v/>
      </c>
      <c r="BB21" s="97" t="str">
        <f>IF(BE21="","",BA$1)</f>
        <v/>
      </c>
      <c r="BC21" s="98" t="str">
        <f>IF(BE21="","",BA$2)</f>
        <v/>
      </c>
      <c r="BD21" s="98" t="str">
        <f>IF(BE21="","",BA$3)</f>
        <v/>
      </c>
      <c r="BE21" s="99" t="str">
        <f>IF(BL21="","",IF(ISNUMBER(SEARCH(":",BL21)),MID(BL21,FIND(":",BL21)+2,FIND("(",BL21)-FIND(":",BL21)-3),LEFT(BL21,FIND("(",BL21)-2)))</f>
        <v/>
      </c>
      <c r="BF21" s="100" t="str">
        <f>IF(BL21="","",MID(BL21,FIND("(",BL21)+1,4))</f>
        <v/>
      </c>
      <c r="BG21" s="101" t="str">
        <f>IF(ISNUMBER(SEARCH("*female*",BL21)),"female",IF(ISNUMBER(SEARCH("*male*",BL21)),"male",""))</f>
        <v/>
      </c>
      <c r="BH21" s="102" t="str">
        <f>IF(BL21="","",IF(ISERROR(MID(BL21,FIND("male,",BL21)+6,(FIND(")",BL21)-(FIND("male,",BL21)+6))))=TRUE,"missing/error",MID(BL21,FIND("male,",BL21)+6,(FIND(")",BL21)-(FIND("male,",BL21)+6)))))</f>
        <v/>
      </c>
      <c r="BI21" s="103" t="str">
        <f>IF(BE21="","",(MID(BE21,(SEARCH("^^",SUBSTITUTE(BE21," ","^^",LEN(BE21)-LEN(SUBSTITUTE(BE21," ","")))))+1,99)&amp;"_"&amp;LEFT(BE21,FIND(" ",BE21)-1)&amp;"_"&amp;BF21))</f>
        <v/>
      </c>
      <c r="BK21" s="95"/>
      <c r="BL21" s="95"/>
      <c r="BM21" s="96" t="str">
        <f>IF(BQ21="","",BM$3)</f>
        <v/>
      </c>
      <c r="BN21" s="97" t="str">
        <f>IF(BQ21="","",BM$1)</f>
        <v/>
      </c>
      <c r="BO21" s="98" t="str">
        <f>IF(BQ21="","",BM$2)</f>
        <v/>
      </c>
      <c r="BP21" s="98" t="str">
        <f>IF(BQ21="","",BM$3)</f>
        <v/>
      </c>
      <c r="BQ21" s="99" t="str">
        <f>IF(BX21="","",IF(ISNUMBER(SEARCH(":",BX21)),MID(BX21,FIND(":",BX21)+2,FIND("(",BX21)-FIND(":",BX21)-3),LEFT(BX21,FIND("(",BX21)-2)))</f>
        <v/>
      </c>
      <c r="BR21" s="100" t="str">
        <f>IF(BX21="","",MID(BX21,FIND("(",BX21)+1,4))</f>
        <v/>
      </c>
      <c r="BS21" s="101" t="str">
        <f>IF(ISNUMBER(SEARCH("*female*",BX21)),"female",IF(ISNUMBER(SEARCH("*male*",BX21)),"male",""))</f>
        <v/>
      </c>
      <c r="BT21" s="102" t="str">
        <f>IF(BX21="","",IF(ISERROR(MID(BX21,FIND("male,",BX21)+6,(FIND(")",BX21)-(FIND("male,",BX21)+6))))=TRUE,"missing/error",MID(BX21,FIND("male,",BX21)+6,(FIND(")",BX21)-(FIND("male,",BX21)+6)))))</f>
        <v/>
      </c>
      <c r="BU21" s="103" t="str">
        <f>IF(BQ21="","",(MID(BQ21,(SEARCH("^^",SUBSTITUTE(BQ21," ","^^",LEN(BQ21)-LEN(SUBSTITUTE(BQ21," ","")))))+1,99)&amp;"_"&amp;LEFT(BQ21,FIND(" ",BQ21)-1)&amp;"_"&amp;BR21))</f>
        <v/>
      </c>
      <c r="BW21" s="95"/>
      <c r="BX21" s="95"/>
      <c r="BY21" s="96" t="str">
        <f>IF(CC21="","",BY$3)</f>
        <v/>
      </c>
      <c r="BZ21" s="97" t="str">
        <f>IF(CC21="","",BY$1)</f>
        <v/>
      </c>
      <c r="CA21" s="98" t="str">
        <f>IF(CC21="","",BY$2)</f>
        <v/>
      </c>
      <c r="CB21" s="98" t="str">
        <f>IF(CC21="","",BY$3)</f>
        <v/>
      </c>
      <c r="CC21" s="99" t="str">
        <f>IF(CJ21="","",IF(ISNUMBER(SEARCH(":",CJ21)),MID(CJ21,FIND(":",CJ21)+2,FIND("(",CJ21)-FIND(":",CJ21)-3),LEFT(CJ21,FIND("(",CJ21)-2)))</f>
        <v/>
      </c>
      <c r="CD21" s="100" t="str">
        <f>IF(CJ21="","",MID(CJ21,FIND("(",CJ21)+1,4))</f>
        <v/>
      </c>
      <c r="CE21" s="101" t="str">
        <f>IF(ISNUMBER(SEARCH("*female*",CJ21)),"female",IF(ISNUMBER(SEARCH("*male*",CJ21)),"male",""))</f>
        <v/>
      </c>
      <c r="CF21" s="102" t="str">
        <f>IF(CJ21="","",IF(ISERROR(MID(CJ21,FIND("male,",CJ21)+6,(FIND(")",CJ21)-(FIND("male,",CJ21)+6))))=TRUE,"missing/error",MID(CJ21,FIND("male,",CJ21)+6,(FIND(")",CJ21)-(FIND("male,",CJ21)+6)))))</f>
        <v/>
      </c>
      <c r="CG21" s="103" t="str">
        <f>IF(CC21="","",(MID(CC21,(SEARCH("^^",SUBSTITUTE(CC21," ","^^",LEN(CC21)-LEN(SUBSTITUTE(CC21," ","")))))+1,99)&amp;"_"&amp;LEFT(CC21,FIND(" ",CC21)-1)&amp;"_"&amp;CD21))</f>
        <v/>
      </c>
      <c r="CI21" s="95"/>
      <c r="CJ21" s="95"/>
      <c r="CK21" s="96" t="str">
        <f>IF(CO21="","",CK$3)</f>
        <v/>
      </c>
      <c r="CL21" s="97" t="str">
        <f>IF(CO21="","",CK$1)</f>
        <v/>
      </c>
      <c r="CM21" s="98" t="str">
        <f>IF(CO21="","",CK$2)</f>
        <v/>
      </c>
      <c r="CN21" s="98" t="str">
        <f>IF(CO21="","",CK$3)</f>
        <v/>
      </c>
      <c r="CO21" s="99" t="str">
        <f>IF(CV21="","",IF(ISNUMBER(SEARCH(":",CV21)),MID(CV21,FIND(":",CV21)+2,FIND("(",CV21)-FIND(":",CV21)-3),LEFT(CV21,FIND("(",CV21)-2)))</f>
        <v/>
      </c>
      <c r="CP21" s="100" t="str">
        <f>IF(CV21="","",MID(CV21,FIND("(",CV21)+1,4))</f>
        <v/>
      </c>
      <c r="CQ21" s="101" t="str">
        <f>IF(ISNUMBER(SEARCH("*female*",CV21)),"female",IF(ISNUMBER(SEARCH("*male*",CV21)),"male",""))</f>
        <v/>
      </c>
      <c r="CR21" s="102" t="str">
        <f>IF(CV21="","",IF(ISERROR(MID(CV21,FIND("male,",CV21)+6,(FIND(")",CV21)-(FIND("male,",CV21)+6))))=TRUE,"missing/error",MID(CV21,FIND("male,",CV21)+6,(FIND(")",CV21)-(FIND("male,",CV21)+6)))))</f>
        <v/>
      </c>
      <c r="CS21" s="103" t="str">
        <f>IF(CO21="","",(MID(CO21,(SEARCH("^^",SUBSTITUTE(CO21," ","^^",LEN(CO21)-LEN(SUBSTITUTE(CO21," ","")))))+1,99)&amp;"_"&amp;LEFT(CO21,FIND(" ",CO21)-1)&amp;"_"&amp;CP21))</f>
        <v/>
      </c>
      <c r="CU21" s="95"/>
      <c r="CV21" s="95"/>
      <c r="CW21" s="96" t="str">
        <f>IF(DA21="","",CW$3)</f>
        <v/>
      </c>
      <c r="CX21" s="97" t="str">
        <f>IF(DA21="","",CW$1)</f>
        <v/>
      </c>
      <c r="CY21" s="98" t="str">
        <f>IF(DA21="","",CW$2)</f>
        <v/>
      </c>
      <c r="CZ21" s="98" t="str">
        <f>IF(DA21="","",CW$3)</f>
        <v/>
      </c>
      <c r="DA21" s="99" t="str">
        <f>IF(DH21="","",IF(ISNUMBER(SEARCH(":",DH21)),MID(DH21,FIND(":",DH21)+2,FIND("(",DH21)-FIND(":",DH21)-3),LEFT(DH21,FIND("(",DH21)-2)))</f>
        <v/>
      </c>
      <c r="DB21" s="100" t="str">
        <f>IF(DH21="","",MID(DH21,FIND("(",DH21)+1,4))</f>
        <v/>
      </c>
      <c r="DC21" s="101" t="str">
        <f>IF(ISNUMBER(SEARCH("*female*",DH21)),"female",IF(ISNUMBER(SEARCH("*male*",DH21)),"male",""))</f>
        <v/>
      </c>
      <c r="DD21" s="102" t="str">
        <f>IF(DH21="","",IF(ISERROR(MID(DH21,FIND("male,",DH21)+6,(FIND(")",DH21)-(FIND("male,",DH21)+6))))=TRUE,"missing/error",MID(DH21,FIND("male,",DH21)+6,(FIND(")",DH21)-(FIND("male,",DH21)+6)))))</f>
        <v/>
      </c>
      <c r="DE21" s="103" t="str">
        <f>IF(DA21="","",(MID(DA21,(SEARCH("^^",SUBSTITUTE(DA21," ","^^",LEN(DA21)-LEN(SUBSTITUTE(DA21," ","")))))+1,99)&amp;"_"&amp;LEFT(DA21,FIND(" ",DA21)-1)&amp;"_"&amp;DB21))</f>
        <v/>
      </c>
      <c r="DG21" s="95"/>
      <c r="DH21" s="95"/>
      <c r="DI21" s="96" t="str">
        <f>IF(DM21="","",DI$3)</f>
        <v/>
      </c>
      <c r="DJ21" s="97" t="str">
        <f>IF(DM21="","",DI$1)</f>
        <v/>
      </c>
      <c r="DK21" s="98" t="str">
        <f>IF(DM21="","",DI$2)</f>
        <v/>
      </c>
      <c r="DL21" s="98" t="str">
        <f>IF(DM21="","",DI$3)</f>
        <v/>
      </c>
      <c r="DM21" s="99" t="str">
        <f>IF(DT21="","",IF(ISNUMBER(SEARCH(":",DT21)),MID(DT21,FIND(":",DT21)+2,FIND("(",DT21)-FIND(":",DT21)-3),LEFT(DT21,FIND("(",DT21)-2)))</f>
        <v/>
      </c>
      <c r="DN21" s="100" t="str">
        <f>IF(DT21="","",MID(DT21,FIND("(",DT21)+1,4))</f>
        <v/>
      </c>
      <c r="DO21" s="101" t="str">
        <f>IF(ISNUMBER(SEARCH("*female*",DT21)),"female",IF(ISNUMBER(SEARCH("*male*",DT21)),"male",""))</f>
        <v/>
      </c>
      <c r="DP21" s="102" t="str">
        <f>IF(DT21="","",IF(ISERROR(MID(DT21,FIND("male,",DT21)+6,(FIND(")",DT21)-(FIND("male,",DT21)+6))))=TRUE,"missing/error",MID(DT21,FIND("male,",DT21)+6,(FIND(")",DT21)-(FIND("male,",DT21)+6)))))</f>
        <v/>
      </c>
      <c r="DQ21" s="103" t="str">
        <f>IF(DM21="","",(MID(DM21,(SEARCH("^^",SUBSTITUTE(DM21," ","^^",LEN(DM21)-LEN(SUBSTITUTE(DM21," ","")))))+1,99)&amp;"_"&amp;LEFT(DM21,FIND(" ",DM21)-1)&amp;"_"&amp;DN21))</f>
        <v/>
      </c>
      <c r="DS21" s="95"/>
      <c r="DT21" s="95"/>
      <c r="DU21" s="96" t="str">
        <f>IF(DY21="","",DU$3)</f>
        <v/>
      </c>
      <c r="DV21" s="97" t="str">
        <f>IF(DY21="","",DU$1)</f>
        <v/>
      </c>
      <c r="DW21" s="98" t="str">
        <f>IF(DY21="","",DU$2)</f>
        <v/>
      </c>
      <c r="DX21" s="98" t="str">
        <f>IF(DY21="","",DU$3)</f>
        <v/>
      </c>
      <c r="DY21" s="99" t="str">
        <f>IF(EF21="","",IF(ISNUMBER(SEARCH(":",EF21)),MID(EF21,FIND(":",EF21)+2,FIND("(",EF21)-FIND(":",EF21)-3),LEFT(EF21,FIND("(",EF21)-2)))</f>
        <v/>
      </c>
      <c r="DZ21" s="100" t="str">
        <f>IF(EF21="","",MID(EF21,FIND("(",EF21)+1,4))</f>
        <v/>
      </c>
      <c r="EA21" s="101" t="str">
        <f>IF(ISNUMBER(SEARCH("*female*",EF21)),"female",IF(ISNUMBER(SEARCH("*male*",EF21)),"male",""))</f>
        <v/>
      </c>
      <c r="EB21" s="102" t="str">
        <f>IF(EF21="","",IF(ISERROR(MID(EF21,FIND("male,",EF21)+6,(FIND(")",EF21)-(FIND("male,",EF21)+6))))=TRUE,"missing/error",MID(EF21,FIND("male,",EF21)+6,(FIND(")",EF21)-(FIND("male,",EF21)+6)))))</f>
        <v/>
      </c>
      <c r="EC21" s="103" t="str">
        <f>IF(DY21="","",(MID(DY21,(SEARCH("^^",SUBSTITUTE(DY21," ","^^",LEN(DY21)-LEN(SUBSTITUTE(DY21," ","")))))+1,99)&amp;"_"&amp;LEFT(DY21,FIND(" ",DY21)-1)&amp;"_"&amp;DZ21))</f>
        <v/>
      </c>
      <c r="EE21" s="95"/>
      <c r="EF21" s="95"/>
      <c r="EG21" s="96" t="str">
        <f>IF(EK21="","",EG$3)</f>
        <v/>
      </c>
      <c r="EH21" s="97" t="str">
        <f>IF(EK21="","",EG$1)</f>
        <v/>
      </c>
      <c r="EI21" s="98" t="str">
        <f>IF(EK21="","",EG$2)</f>
        <v/>
      </c>
      <c r="EJ21" s="98" t="str">
        <f>IF(EK21="","",EG$3)</f>
        <v/>
      </c>
      <c r="EK21" s="99" t="str">
        <f>IF(ER21="","",IF(ISNUMBER(SEARCH(":",ER21)),MID(ER21,FIND(":",ER21)+2,FIND("(",ER21)-FIND(":",ER21)-3),LEFT(ER21,FIND("(",ER21)-2)))</f>
        <v/>
      </c>
      <c r="EL21" s="100" t="str">
        <f>IF(ER21="","",MID(ER21,FIND("(",ER21)+1,4))</f>
        <v/>
      </c>
      <c r="EM21" s="101" t="str">
        <f>IF(ISNUMBER(SEARCH("*female*",ER21)),"female",IF(ISNUMBER(SEARCH("*male*",ER21)),"male",""))</f>
        <v/>
      </c>
      <c r="EN21" s="102" t="str">
        <f>IF(ER21="","",IF(ISERROR(MID(ER21,FIND("male,",ER21)+6,(FIND(")",ER21)-(FIND("male,",ER21)+6))))=TRUE,"missing/error",MID(ER21,FIND("male,",ER21)+6,(FIND(")",ER21)-(FIND("male,",ER21)+6)))))</f>
        <v/>
      </c>
      <c r="EO21" s="103" t="str">
        <f>IF(EK21="","",(MID(EK21,(SEARCH("^^",SUBSTITUTE(EK21," ","^^",LEN(EK21)-LEN(SUBSTITUTE(EK21," ","")))))+1,99)&amp;"_"&amp;LEFT(EK21,FIND(" ",EK21)-1)&amp;"_"&amp;EL21))</f>
        <v/>
      </c>
      <c r="EQ21" s="95"/>
      <c r="ER21" s="95"/>
      <c r="ES21" s="96" t="str">
        <f>IF(EW21="","",ES$3)</f>
        <v/>
      </c>
      <c r="ET21" s="97" t="str">
        <f>IF(EW21="","",ES$1)</f>
        <v/>
      </c>
      <c r="EU21" s="98" t="str">
        <f>IF(EW21="","",ES$2)</f>
        <v/>
      </c>
      <c r="EV21" s="98" t="str">
        <f>IF(EW21="","",ES$3)</f>
        <v/>
      </c>
      <c r="EW21" s="99" t="str">
        <f>IF(FD21="","",IF(ISNUMBER(SEARCH(":",FD21)),MID(FD21,FIND(":",FD21)+2,FIND("(",FD21)-FIND(":",FD21)-3),LEFT(FD21,FIND("(",FD21)-2)))</f>
        <v/>
      </c>
      <c r="EX21" s="100" t="str">
        <f>IF(FD21="","",MID(FD21,FIND("(",FD21)+1,4))</f>
        <v/>
      </c>
      <c r="EY21" s="101" t="str">
        <f>IF(ISNUMBER(SEARCH("*female*",FD21)),"female",IF(ISNUMBER(SEARCH("*male*",FD21)),"male",""))</f>
        <v/>
      </c>
      <c r="EZ21" s="102" t="str">
        <f>IF(FD21="","",IF(ISERROR(MID(FD21,FIND("male,",FD21)+6,(FIND(")",FD21)-(FIND("male,",FD21)+6))))=TRUE,"missing/error",MID(FD21,FIND("male,",FD21)+6,(FIND(")",FD21)-(FIND("male,",FD21)+6)))))</f>
        <v/>
      </c>
      <c r="FA21" s="103" t="str">
        <f>IF(EW21="","",(MID(EW21,(SEARCH("^^",SUBSTITUTE(EW21," ","^^",LEN(EW21)-LEN(SUBSTITUTE(EW21," ","")))))+1,99)&amp;"_"&amp;LEFT(EW21,FIND(" ",EW21)-1)&amp;"_"&amp;EX21))</f>
        <v/>
      </c>
      <c r="FC21" s="95"/>
      <c r="FD21" s="95"/>
      <c r="FE21" s="96" t="str">
        <f>IF(FI21="","",FE$3)</f>
        <v/>
      </c>
      <c r="FF21" s="97" t="str">
        <f>IF(FI21="","",FE$1)</f>
        <v/>
      </c>
      <c r="FG21" s="98" t="str">
        <f>IF(FI21="","",FE$2)</f>
        <v/>
      </c>
      <c r="FH21" s="98" t="str">
        <f>IF(FI21="","",FE$3)</f>
        <v/>
      </c>
      <c r="FI21" s="99" t="str">
        <f>IF(FP21="","",IF(ISNUMBER(SEARCH(":",FP21)),MID(FP21,FIND(":",FP21)+2,FIND("(",FP21)-FIND(":",FP21)-3),LEFT(FP21,FIND("(",FP21)-2)))</f>
        <v/>
      </c>
      <c r="FJ21" s="100" t="str">
        <f>IF(FP21="","",MID(FP21,FIND("(",FP21)+1,4))</f>
        <v/>
      </c>
      <c r="FK21" s="101" t="str">
        <f>IF(ISNUMBER(SEARCH("*female*",FP21)),"female",IF(ISNUMBER(SEARCH("*male*",FP21)),"male",""))</f>
        <v/>
      </c>
      <c r="FL21" s="102" t="str">
        <f>IF(FP21="","",IF(ISERROR(MID(FP21,FIND("male,",FP21)+6,(FIND(")",FP21)-(FIND("male,",FP21)+6))))=TRUE,"missing/error",MID(FP21,FIND("male,",FP21)+6,(FIND(")",FP21)-(FIND("male,",FP21)+6)))))</f>
        <v/>
      </c>
      <c r="FM21" s="103" t="str">
        <f>IF(FI21="","",(MID(FI21,(SEARCH("^^",SUBSTITUTE(FI21," ","^^",LEN(FI21)-LEN(SUBSTITUTE(FI21," ","")))))+1,99)&amp;"_"&amp;LEFT(FI21,FIND(" ",FI21)-1)&amp;"_"&amp;FJ21))</f>
        <v/>
      </c>
      <c r="FO21" s="95"/>
      <c r="FP21" s="95"/>
      <c r="FQ21" s="96" t="str">
        <f>IF(FU21="","",#REF!)</f>
        <v/>
      </c>
      <c r="FR21" s="97" t="str">
        <f>IF(FU21="","",FQ$1)</f>
        <v/>
      </c>
      <c r="FS21" s="98" t="str">
        <f>IF(FU21="","",FQ$2)</f>
        <v/>
      </c>
      <c r="FT21" s="98" t="str">
        <f>IF(FU21="","",FQ$3)</f>
        <v/>
      </c>
      <c r="FU21" s="99" t="str">
        <f>IF(GB21="","",IF(ISNUMBER(SEARCH(":",GB21)),MID(GB21,FIND(":",GB21)+2,FIND("(",GB21)-FIND(":",GB21)-3),LEFT(GB21,FIND("(",GB21)-2)))</f>
        <v/>
      </c>
      <c r="FV21" s="100" t="str">
        <f>IF(GB21="","",MID(GB21,FIND("(",GB21)+1,4))</f>
        <v/>
      </c>
      <c r="FW21" s="101" t="str">
        <f>IF(ISNUMBER(SEARCH("*female*",GB21)),"female",IF(ISNUMBER(SEARCH("*male*",GB21)),"male",""))</f>
        <v/>
      </c>
      <c r="FX21" s="102" t="str">
        <f>IF(GB21="","",IF(ISERROR(MID(GB21,FIND("male,",GB21)+6,(FIND(")",GB21)-(FIND("male,",GB21)+6))))=TRUE,"missing/error",MID(GB21,FIND("male,",GB21)+6,(FIND(")",GB21)-(FIND("male,",GB21)+6)))))</f>
        <v/>
      </c>
      <c r="FY21" s="103" t="str">
        <f>IF(FU21="","",(MID(FU21,(SEARCH("^^",SUBSTITUTE(FU21," ","^^",LEN(FU21)-LEN(SUBSTITUTE(FU21," ","")))))+1,99)&amp;"_"&amp;LEFT(FU21,FIND(" ",FU21)-1)&amp;"_"&amp;FV21))</f>
        <v/>
      </c>
      <c r="GA21" s="95"/>
      <c r="GB21" s="95"/>
      <c r="GC21" s="96" t="str">
        <f>IF(GG21="","",GC$3)</f>
        <v/>
      </c>
      <c r="GD21" s="97" t="str">
        <f>IF(GG21="","",GC$1)</f>
        <v/>
      </c>
      <c r="GE21" s="98" t="str">
        <f>IF(GG21="","",GC$2)</f>
        <v/>
      </c>
      <c r="GF21" s="98" t="str">
        <f>IF(GG21="","",GC$3)</f>
        <v/>
      </c>
      <c r="GG21" s="99" t="str">
        <f>IF(GN21="","",IF(ISNUMBER(SEARCH(":",GN21)),MID(GN21,FIND(":",GN21)+2,FIND("(",GN21)-FIND(":",GN21)-3),LEFT(GN21,FIND("(",GN21)-2)))</f>
        <v/>
      </c>
      <c r="GH21" s="100" t="str">
        <f>IF(GN21="","",MID(GN21,FIND("(",GN21)+1,4))</f>
        <v/>
      </c>
      <c r="GI21" s="101" t="str">
        <f>IF(ISNUMBER(SEARCH("*female*",GN21)),"female",IF(ISNUMBER(SEARCH("*male*",GN21)),"male",""))</f>
        <v/>
      </c>
      <c r="GJ21" s="102" t="str">
        <f>IF(GN21="","",IF(ISERROR(MID(GN21,FIND("male,",GN21)+6,(FIND(")",GN21)-(FIND("male,",GN21)+6))))=TRUE,"missing/error",MID(GN21,FIND("male,",GN21)+6,(FIND(")",GN21)-(FIND("male,",GN21)+6)))))</f>
        <v/>
      </c>
      <c r="GK21" s="103" t="str">
        <f>IF(GG21="","",(MID(GG21,(SEARCH("^^",SUBSTITUTE(GG21," ","^^",LEN(GG21)-LEN(SUBSTITUTE(GG21," ","")))))+1,99)&amp;"_"&amp;LEFT(GG21,FIND(" ",GG21)-1)&amp;"_"&amp;GH21))</f>
        <v/>
      </c>
      <c r="GM21" s="95"/>
      <c r="GN21" s="95"/>
      <c r="GO21" s="96" t="str">
        <f>IF(GS21="","",GO$3)</f>
        <v/>
      </c>
      <c r="GP21" s="97" t="str">
        <f>IF(GS21="","",GO$1)</f>
        <v/>
      </c>
      <c r="GQ21" s="98" t="str">
        <f>IF(GS21="","",GO$2)</f>
        <v/>
      </c>
      <c r="GR21" s="98" t="str">
        <f>IF(GS21="","",GO$3)</f>
        <v/>
      </c>
      <c r="GS21" s="99" t="str">
        <f>IF(GZ21="","",IF(ISNUMBER(SEARCH(":",GZ21)),MID(GZ21,FIND(":",GZ21)+2,FIND("(",GZ21)-FIND(":",GZ21)-3),LEFT(GZ21,FIND("(",GZ21)-2)))</f>
        <v/>
      </c>
      <c r="GT21" s="100" t="str">
        <f>IF(GZ21="","",MID(GZ21,FIND("(",GZ21)+1,4))</f>
        <v/>
      </c>
      <c r="GU21" s="101" t="str">
        <f>IF(ISNUMBER(SEARCH("*female*",GZ21)),"female",IF(ISNUMBER(SEARCH("*male*",GZ21)),"male",""))</f>
        <v/>
      </c>
      <c r="GV21" s="102" t="str">
        <f>IF(GZ21="","",IF(ISERROR(MID(GZ21,FIND("male,",GZ21)+6,(FIND(")",GZ21)-(FIND("male,",GZ21)+6))))=TRUE,"missing/error",MID(GZ21,FIND("male,",GZ21)+6,(FIND(")",GZ21)-(FIND("male,",GZ21)+6)))))</f>
        <v/>
      </c>
      <c r="GW21" s="103" t="str">
        <f>IF(GS21="","",(MID(GS21,(SEARCH("^^",SUBSTITUTE(GS21," ","^^",LEN(GS21)-LEN(SUBSTITUTE(GS21," ","")))))+1,99)&amp;"_"&amp;LEFT(GS21,FIND(" ",GS21)-1)&amp;"_"&amp;GT21))</f>
        <v/>
      </c>
      <c r="GY21" s="95"/>
      <c r="GZ21" s="95"/>
      <c r="HA21" s="96" t="str">
        <f>IF(HE21="","",HA$3)</f>
        <v/>
      </c>
      <c r="HB21" s="97" t="str">
        <f>IF(HE21="","",HA$1)</f>
        <v/>
      </c>
      <c r="HC21" s="98" t="str">
        <f>IF(HE21="","",HA$2)</f>
        <v/>
      </c>
      <c r="HD21" s="98" t="str">
        <f>IF(HE21="","",HA$3)</f>
        <v/>
      </c>
      <c r="HE21" s="99" t="str">
        <f>IF(HL21="","",IF(ISNUMBER(SEARCH(":",HL21)),MID(HL21,FIND(":",HL21)+2,FIND("(",HL21)-FIND(":",HL21)-3),LEFT(HL21,FIND("(",HL21)-2)))</f>
        <v/>
      </c>
      <c r="HF21" s="100" t="str">
        <f>IF(HL21="","",MID(HL21,FIND("(",HL21)+1,4))</f>
        <v/>
      </c>
      <c r="HG21" s="101" t="str">
        <f>IF(ISNUMBER(SEARCH("*female*",HL21)),"female",IF(ISNUMBER(SEARCH("*male*",HL21)),"male",""))</f>
        <v/>
      </c>
      <c r="HH21" s="102" t="str">
        <f>IF(HL21="","",IF(ISERROR(MID(HL21,FIND("male,",HL21)+6,(FIND(")",HL21)-(FIND("male,",HL21)+6))))=TRUE,"missing/error",MID(HL21,FIND("male,",HL21)+6,(FIND(")",HL21)-(FIND("male,",HL21)+6)))))</f>
        <v/>
      </c>
      <c r="HI21" s="103" t="str">
        <f>IF(HE21="","",(MID(HE21,(SEARCH("^^",SUBSTITUTE(HE21," ","^^",LEN(HE21)-LEN(SUBSTITUTE(HE21," ","")))))+1,99)&amp;"_"&amp;LEFT(HE21,FIND(" ",HE21)-1)&amp;"_"&amp;HF21))</f>
        <v/>
      </c>
      <c r="HK21" s="95"/>
      <c r="HL21" s="95" t="s">
        <v>292</v>
      </c>
      <c r="HM21" s="96" t="str">
        <f>IF(HQ21="","",HM$3)</f>
        <v/>
      </c>
      <c r="HN21" s="97" t="str">
        <f>IF(HQ21="","",HM$1)</f>
        <v/>
      </c>
      <c r="HO21" s="98" t="str">
        <f>IF(HQ21="","",HM$2)</f>
        <v/>
      </c>
      <c r="HP21" s="98" t="str">
        <f>IF(HQ21="","",HM$3)</f>
        <v/>
      </c>
      <c r="HQ21" s="99" t="str">
        <f>IF(HX21="","",IF(ISNUMBER(SEARCH(":",HX21)),MID(HX21,FIND(":",HX21)+2,FIND("(",HX21)-FIND(":",HX21)-3),LEFT(HX21,FIND("(",HX21)-2)))</f>
        <v/>
      </c>
      <c r="HR21" s="100" t="str">
        <f>IF(HX21="","",MID(HX21,FIND("(",HX21)+1,4))</f>
        <v/>
      </c>
      <c r="HS21" s="101" t="str">
        <f>IF(ISNUMBER(SEARCH("*female*",HX21)),"female",IF(ISNUMBER(SEARCH("*male*",HX21)),"male",""))</f>
        <v/>
      </c>
      <c r="HT21" s="102" t="str">
        <f>IF(HX21="","",IF(ISERROR(MID(HX21,FIND("male,",HX21)+6,(FIND(")",HX21)-(FIND("male,",HX21)+6))))=TRUE,"missing/error",MID(HX21,FIND("male,",HX21)+6,(FIND(")",HX21)-(FIND("male,",HX21)+6)))))</f>
        <v/>
      </c>
      <c r="HU21" s="103" t="str">
        <f>IF(HQ21="","",(MID(HQ21,(SEARCH("^^",SUBSTITUTE(HQ21," ","^^",LEN(HQ21)-LEN(SUBSTITUTE(HQ21," ","")))))+1,99)&amp;"_"&amp;LEFT(HQ21,FIND(" ",HQ21)-1)&amp;"_"&amp;HR21))</f>
        <v/>
      </c>
      <c r="HW21" s="95"/>
      <c r="HX21" s="95"/>
      <c r="HY21" s="96" t="str">
        <f>IF(IC21="","",HY$3)</f>
        <v/>
      </c>
      <c r="HZ21" s="97" t="str">
        <f>IF(IC21="","",HY$1)</f>
        <v/>
      </c>
      <c r="IA21" s="98" t="str">
        <f>IF(IC21="","",HY$2)</f>
        <v/>
      </c>
      <c r="IB21" s="98" t="str">
        <f>IF(IC21="","",HY$3)</f>
        <v/>
      </c>
      <c r="IC21" s="99" t="str">
        <f>IF(IJ21="","",IF(ISNUMBER(SEARCH(":",IJ21)),MID(IJ21,FIND(":",IJ21)+2,FIND("(",IJ21)-FIND(":",IJ21)-3),LEFT(IJ21,FIND("(",IJ21)-2)))</f>
        <v/>
      </c>
      <c r="ID21" s="100" t="str">
        <f>IF(IJ21="","",MID(IJ21,FIND("(",IJ21)+1,4))</f>
        <v/>
      </c>
      <c r="IE21" s="101" t="str">
        <f>IF(ISNUMBER(SEARCH("*female*",IJ21)),"female",IF(ISNUMBER(SEARCH("*male*",IJ21)),"male",""))</f>
        <v/>
      </c>
      <c r="IF21" s="102" t="str">
        <f>IF(IJ21="","",IF(ISERROR(MID(IJ21,FIND("male,",IJ21)+6,(FIND(")",IJ21)-(FIND("male,",IJ21)+6))))=TRUE,"missing/error",MID(IJ21,FIND("male,",IJ21)+6,(FIND(")",IJ21)-(FIND("male,",IJ21)+6)))))</f>
        <v/>
      </c>
      <c r="IG21" s="103" t="str">
        <f>IF(IC21="","",(MID(IC21,(SEARCH("^^",SUBSTITUTE(IC21," ","^^",LEN(IC21)-LEN(SUBSTITUTE(IC21," ","")))))+1,99)&amp;"_"&amp;LEFT(IC21,FIND(" ",IC21)-1)&amp;"_"&amp;ID21))</f>
        <v/>
      </c>
      <c r="II21" s="95"/>
      <c r="IJ21" s="95"/>
      <c r="IK21" s="96" t="str">
        <f>IF(IO21="","",IK$3)</f>
        <v/>
      </c>
      <c r="IL21" s="97" t="str">
        <f>IF(IO21="","",IK$1)</f>
        <v/>
      </c>
      <c r="IM21" s="98" t="str">
        <f>IF(IO21="","",IK$2)</f>
        <v/>
      </c>
      <c r="IN21" s="98" t="str">
        <f>IF(IO21="","",IK$3)</f>
        <v/>
      </c>
      <c r="IO21" s="99" t="str">
        <f>IF(IV21="","",IF(ISNUMBER(SEARCH(":",IV21)),MID(IV21,FIND(":",IV21)+2,FIND("(",IV21)-FIND(":",IV21)-3),LEFT(IV21,FIND("(",IV21)-2)))</f>
        <v/>
      </c>
      <c r="IP21" s="100" t="str">
        <f>IF(IV21="","",MID(IV21,FIND("(",IV21)+1,4))</f>
        <v/>
      </c>
      <c r="IQ21" s="101" t="str">
        <f>IF(ISNUMBER(SEARCH("*female*",IV21)),"female",IF(ISNUMBER(SEARCH("*male*",IV21)),"male",""))</f>
        <v/>
      </c>
      <c r="IR21" s="102" t="str">
        <f>IF(IV21="","",IF(ISERROR(MID(IV21,FIND("male,",IV21)+6,(FIND(")",IV21)-(FIND("male,",IV21)+6))))=TRUE,"missing/error",MID(IV21,FIND("male,",IV21)+6,(FIND(")",IV21)-(FIND("male,",IV21)+6)))))</f>
        <v/>
      </c>
      <c r="IS21" s="103" t="str">
        <f>IF(IO21="","",(MID(IO21,(SEARCH("^^",SUBSTITUTE(IO21," ","^^",LEN(IO21)-LEN(SUBSTITUTE(IO21," ","")))))+1,99)&amp;"_"&amp;LEFT(IO21,FIND(" ",IO21)-1)&amp;"_"&amp;IP21))</f>
        <v/>
      </c>
      <c r="IU21" s="95"/>
      <c r="IV21" s="95"/>
      <c r="IW21" s="96" t="str">
        <f>IF(JA21="","",IW$3)</f>
        <v/>
      </c>
      <c r="IX21" s="97" t="str">
        <f>IF(JA21="","",IW$1)</f>
        <v/>
      </c>
      <c r="IY21" s="98" t="str">
        <f>IF(JA21="","",IW$2)</f>
        <v/>
      </c>
      <c r="IZ21" s="98" t="str">
        <f>IF(JA21="","",IW$3)</f>
        <v/>
      </c>
      <c r="JA21" s="99" t="str">
        <f>IF(JH21="","",IF(ISNUMBER(SEARCH(":",JH21)),MID(JH21,FIND(":",JH21)+2,FIND("(",JH21)-FIND(":",JH21)-3),LEFT(JH21,FIND("(",JH21)-2)))</f>
        <v/>
      </c>
      <c r="JB21" s="100" t="str">
        <f>IF(JH21="","",MID(JH21,FIND("(",JH21)+1,4))</f>
        <v/>
      </c>
      <c r="JC21" s="101" t="str">
        <f>IF(ISNUMBER(SEARCH("*female*",JH21)),"female",IF(ISNUMBER(SEARCH("*male*",JH21)),"male",""))</f>
        <v/>
      </c>
      <c r="JD21" s="102" t="str">
        <f>IF(JH21="","",IF(ISERROR(MID(JH21,FIND("male,",JH21)+6,(FIND(")",JH21)-(FIND("male,",JH21)+6))))=TRUE,"missing/error",MID(JH21,FIND("male,",JH21)+6,(FIND(")",JH21)-(FIND("male,",JH21)+6)))))</f>
        <v/>
      </c>
      <c r="JE21" s="103" t="str">
        <f>IF(JA21="","",(MID(JA21,(SEARCH("^^",SUBSTITUTE(JA21," ","^^",LEN(JA21)-LEN(SUBSTITUTE(JA21," ","")))))+1,99)&amp;"_"&amp;LEFT(JA21,FIND(" ",JA21)-1)&amp;"_"&amp;JB21))</f>
        <v/>
      </c>
      <c r="JG21" s="95"/>
      <c r="JH21" s="95"/>
      <c r="JI21" s="96" t="str">
        <f>IF(JM21="","",JI$3)</f>
        <v/>
      </c>
      <c r="JJ21" s="97" t="str">
        <f>IF(JM21="","",JI$1)</f>
        <v/>
      </c>
      <c r="JK21" s="98" t="str">
        <f>IF(JM21="","",JI$2)</f>
        <v/>
      </c>
      <c r="JL21" s="98" t="str">
        <f>IF(JM21="","",JI$3)</f>
        <v/>
      </c>
      <c r="JM21" s="99" t="str">
        <f>IF(JT21="","",IF(ISNUMBER(SEARCH(":",JT21)),MID(JT21,FIND(":",JT21)+2,FIND("(",JT21)-FIND(":",JT21)-3),LEFT(JT21,FIND("(",JT21)-2)))</f>
        <v/>
      </c>
      <c r="JN21" s="100" t="str">
        <f>IF(JT21="","",MID(JT21,FIND("(",JT21)+1,4))</f>
        <v/>
      </c>
      <c r="JO21" s="101" t="str">
        <f>IF(ISNUMBER(SEARCH("*female*",JT21)),"female",IF(ISNUMBER(SEARCH("*male*",JT21)),"male",""))</f>
        <v/>
      </c>
      <c r="JP21" s="102" t="str">
        <f>IF(JT21="","",IF(ISERROR(MID(JT21,FIND("male,",JT21)+6,(FIND(")",JT21)-(FIND("male,",JT21)+6))))=TRUE,"missing/error",MID(JT21,FIND("male,",JT21)+6,(FIND(")",JT21)-(FIND("male,",JT21)+6)))))</f>
        <v/>
      </c>
      <c r="JQ21" s="103" t="str">
        <f>IF(JM21="","",(MID(JM21,(SEARCH("^^",SUBSTITUTE(JM21," ","^^",LEN(JM21)-LEN(SUBSTITUTE(JM21," ","")))))+1,99)&amp;"_"&amp;LEFT(JM21,FIND(" ",JM21)-1)&amp;"_"&amp;JN21))</f>
        <v/>
      </c>
      <c r="JS21" s="95"/>
      <c r="JT21" s="95"/>
      <c r="JU21" s="96" t="str">
        <f>IF(JY21="","",JU$3)</f>
        <v/>
      </c>
      <c r="JV21" s="97" t="str">
        <f>IF(JY21="","",JU$1)</f>
        <v/>
      </c>
      <c r="JW21" s="98" t="str">
        <f>IF(JY21="","",JU$2)</f>
        <v/>
      </c>
      <c r="JX21" s="98" t="str">
        <f>IF(JY21="","",JU$3)</f>
        <v/>
      </c>
      <c r="JY21" s="99" t="str">
        <f>IF(KF21="","",IF(ISNUMBER(SEARCH(":",KF21)),MID(KF21,FIND(":",KF21)+2,FIND("(",KF21)-FIND(":",KF21)-3),LEFT(KF21,FIND("(",KF21)-2)))</f>
        <v/>
      </c>
      <c r="JZ21" s="100" t="str">
        <f>IF(KF21="","",MID(KF21,FIND("(",KF21)+1,4))</f>
        <v/>
      </c>
      <c r="KA21" s="101" t="str">
        <f>IF(ISNUMBER(SEARCH("*female*",KF21)),"female",IF(ISNUMBER(SEARCH("*male*",KF21)),"male",""))</f>
        <v/>
      </c>
      <c r="KB21" s="102" t="str">
        <f>IF(KF21="","",IF(ISERROR(MID(KF21,FIND("male,",KF21)+6,(FIND(")",KF21)-(FIND("male,",KF21)+6))))=TRUE,"missing/error",MID(KF21,FIND("male,",KF21)+6,(FIND(")",KF21)-(FIND("male,",KF21)+6)))))</f>
        <v/>
      </c>
      <c r="KC21" s="103" t="str">
        <f>IF(JY21="","",(MID(JY21,(SEARCH("^^",SUBSTITUTE(JY21," ","^^",LEN(JY21)-LEN(SUBSTITUTE(JY21," ","")))))+1,99)&amp;"_"&amp;LEFT(JY21,FIND(" ",JY21)-1)&amp;"_"&amp;JZ21))</f>
        <v/>
      </c>
      <c r="KE21" s="95"/>
      <c r="KF21" s="95"/>
    </row>
    <row r="22" spans="1:292" ht="13.5" customHeight="1">
      <c r="A22" s="21"/>
      <c r="B22" s="95" t="s">
        <v>462</v>
      </c>
      <c r="C22" s="2" t="s">
        <v>463</v>
      </c>
      <c r="D22" s="149"/>
      <c r="E22" s="96">
        <f>IF(I22="","",E$3)</f>
        <v>41612</v>
      </c>
      <c r="F22" s="97" t="str">
        <f>IF(I22="","",E$1)</f>
        <v>Juncker Asselborn II</v>
      </c>
      <c r="G22" s="98">
        <v>40017</v>
      </c>
      <c r="H22" s="98">
        <f>IF(I22="","",E$3)</f>
        <v>41612</v>
      </c>
      <c r="I22" s="99" t="s">
        <v>454</v>
      </c>
      <c r="J22" s="100" t="s">
        <v>455</v>
      </c>
      <c r="K22" s="101" t="s">
        <v>387</v>
      </c>
      <c r="L22" s="102" t="s">
        <v>296</v>
      </c>
      <c r="M22" s="103" t="s">
        <v>456</v>
      </c>
      <c r="O22" s="95"/>
      <c r="P22" s="153" t="s">
        <v>457</v>
      </c>
      <c r="Q22" s="96"/>
      <c r="R22" s="97"/>
      <c r="S22" s="98"/>
      <c r="T22" s="98"/>
      <c r="U22" s="99"/>
      <c r="V22" s="100"/>
      <c r="W22" s="101"/>
      <c r="X22" s="102"/>
      <c r="Y22" s="103"/>
      <c r="AA22" s="95"/>
      <c r="AB22" s="95"/>
      <c r="AC22" s="96"/>
      <c r="AD22" s="97"/>
      <c r="AE22" s="98"/>
      <c r="AF22" s="98"/>
      <c r="AG22" s="99"/>
      <c r="AH22" s="100"/>
      <c r="AI22" s="101"/>
      <c r="AJ22" s="102"/>
      <c r="AK22" s="103"/>
      <c r="AM22" s="95"/>
      <c r="AN22" s="95"/>
      <c r="AO22" s="96" t="str">
        <f t="shared" si="240"/>
        <v/>
      </c>
      <c r="AP22" s="97" t="str">
        <f t="shared" si="241"/>
        <v/>
      </c>
      <c r="AQ22" s="98" t="str">
        <f t="shared" si="242"/>
        <v/>
      </c>
      <c r="AR22" s="98" t="str">
        <f t="shared" si="243"/>
        <v/>
      </c>
      <c r="AS22" s="99" t="str">
        <f t="shared" si="244"/>
        <v/>
      </c>
      <c r="AT22" s="100" t="str">
        <f t="shared" si="245"/>
        <v/>
      </c>
      <c r="AU22" s="101" t="str">
        <f t="shared" si="246"/>
        <v/>
      </c>
      <c r="AV22" s="102" t="str">
        <f t="shared" si="247"/>
        <v/>
      </c>
      <c r="AW22" s="103" t="str">
        <f t="shared" si="248"/>
        <v/>
      </c>
      <c r="AY22" s="95"/>
      <c r="AZ22" s="95"/>
      <c r="BA22" s="96"/>
      <c r="BB22" s="97"/>
      <c r="BC22" s="98"/>
      <c r="BD22" s="98"/>
      <c r="BE22" s="99"/>
      <c r="BF22" s="100"/>
      <c r="BG22" s="101"/>
      <c r="BH22" s="102"/>
      <c r="BI22" s="103"/>
      <c r="BK22" s="95"/>
      <c r="BL22" s="95"/>
      <c r="BM22" s="96"/>
      <c r="BN22" s="97"/>
      <c r="BO22" s="98"/>
      <c r="BP22" s="98"/>
      <c r="BQ22" s="99"/>
      <c r="BR22" s="100"/>
      <c r="BS22" s="101"/>
      <c r="BT22" s="102"/>
      <c r="BU22" s="103"/>
      <c r="BW22" s="95"/>
      <c r="BX22" s="95"/>
      <c r="BY22" s="96"/>
      <c r="BZ22" s="97"/>
      <c r="CA22" s="98"/>
      <c r="CB22" s="98"/>
      <c r="CC22" s="99"/>
      <c r="CD22" s="100"/>
      <c r="CE22" s="101"/>
      <c r="CF22" s="102"/>
      <c r="CG22" s="103"/>
      <c r="CI22" s="95"/>
      <c r="CJ22" s="95"/>
      <c r="CK22" s="96"/>
      <c r="CL22" s="97"/>
      <c r="CM22" s="98"/>
      <c r="CN22" s="98"/>
      <c r="CO22" s="99"/>
      <c r="CP22" s="100"/>
      <c r="CQ22" s="101"/>
      <c r="CR22" s="102"/>
      <c r="CS22" s="103"/>
      <c r="CU22" s="95"/>
      <c r="CV22" s="95"/>
      <c r="CW22" s="96"/>
      <c r="CX22" s="97"/>
      <c r="CY22" s="98"/>
      <c r="CZ22" s="98"/>
      <c r="DA22" s="99"/>
      <c r="DB22" s="100"/>
      <c r="DC22" s="101"/>
      <c r="DD22" s="102"/>
      <c r="DE22" s="103"/>
      <c r="DG22" s="95"/>
      <c r="DH22" s="95"/>
      <c r="DI22" s="96"/>
      <c r="DJ22" s="97"/>
      <c r="DK22" s="98"/>
      <c r="DL22" s="98"/>
      <c r="DM22" s="99"/>
      <c r="DN22" s="100"/>
      <c r="DO22" s="101"/>
      <c r="DP22" s="102"/>
      <c r="DQ22" s="103"/>
      <c r="DS22" s="95"/>
      <c r="DT22" s="95"/>
      <c r="DU22" s="96"/>
      <c r="DV22" s="97"/>
      <c r="DW22" s="98"/>
      <c r="DX22" s="98"/>
      <c r="DY22" s="99"/>
      <c r="DZ22" s="100"/>
      <c r="EA22" s="101"/>
      <c r="EB22" s="102"/>
      <c r="EC22" s="103"/>
      <c r="EE22" s="95"/>
      <c r="EF22" s="95"/>
      <c r="EG22" s="96"/>
      <c r="EH22" s="97"/>
      <c r="EI22" s="98"/>
      <c r="EJ22" s="98"/>
      <c r="EK22" s="99"/>
      <c r="EL22" s="100"/>
      <c r="EM22" s="101"/>
      <c r="EN22" s="102"/>
      <c r="EO22" s="103"/>
      <c r="EQ22" s="95"/>
      <c r="ER22" s="95"/>
      <c r="ES22" s="96"/>
      <c r="ET22" s="97"/>
      <c r="EU22" s="98"/>
      <c r="EV22" s="98"/>
      <c r="EW22" s="99"/>
      <c r="EX22" s="100"/>
      <c r="EY22" s="101"/>
      <c r="EZ22" s="102"/>
      <c r="FA22" s="103"/>
      <c r="FC22" s="95"/>
      <c r="FD22" s="95"/>
      <c r="FE22" s="96"/>
      <c r="FF22" s="97"/>
      <c r="FG22" s="98"/>
      <c r="FH22" s="98"/>
      <c r="FI22" s="99"/>
      <c r="FJ22" s="100"/>
      <c r="FK22" s="101"/>
      <c r="FL22" s="102"/>
      <c r="FM22" s="103"/>
      <c r="FO22" s="95"/>
      <c r="FP22" s="95"/>
      <c r="FQ22" s="96"/>
      <c r="FR22" s="97"/>
      <c r="FS22" s="98"/>
      <c r="FT22" s="98"/>
      <c r="FU22" s="99"/>
      <c r="FV22" s="100"/>
      <c r="FW22" s="101"/>
      <c r="FX22" s="102"/>
      <c r="FY22" s="103"/>
      <c r="GA22" s="95"/>
      <c r="GB22" s="95"/>
      <c r="GC22" s="96"/>
      <c r="GD22" s="97"/>
      <c r="GE22" s="98"/>
      <c r="GF22" s="98"/>
      <c r="GG22" s="99"/>
      <c r="GH22" s="100"/>
      <c r="GI22" s="101"/>
      <c r="GJ22" s="102"/>
      <c r="GK22" s="103"/>
      <c r="GM22" s="95"/>
      <c r="GN22" s="95"/>
      <c r="GO22" s="96"/>
      <c r="GP22" s="97"/>
      <c r="GQ22" s="98"/>
      <c r="GR22" s="98"/>
      <c r="GS22" s="99"/>
      <c r="GT22" s="100"/>
      <c r="GU22" s="101"/>
      <c r="GV22" s="102"/>
      <c r="GW22" s="103"/>
      <c r="GY22" s="95"/>
      <c r="GZ22" s="95"/>
      <c r="HA22" s="96"/>
      <c r="HB22" s="97"/>
      <c r="HC22" s="98"/>
      <c r="HD22" s="98"/>
      <c r="HE22" s="99"/>
      <c r="HF22" s="100"/>
      <c r="HG22" s="101"/>
      <c r="HH22" s="102"/>
      <c r="HI22" s="103"/>
      <c r="HK22" s="95"/>
      <c r="HL22" s="95"/>
      <c r="HM22" s="96"/>
      <c r="HN22" s="97"/>
      <c r="HO22" s="98"/>
      <c r="HP22" s="98"/>
      <c r="HQ22" s="99"/>
      <c r="HR22" s="100"/>
      <c r="HS22" s="101"/>
      <c r="HT22" s="102"/>
      <c r="HU22" s="103"/>
      <c r="HW22" s="95"/>
      <c r="HX22" s="95"/>
      <c r="HY22" s="96"/>
      <c r="HZ22" s="97"/>
      <c r="IA22" s="98"/>
      <c r="IB22" s="98"/>
      <c r="IC22" s="99"/>
      <c r="ID22" s="100"/>
      <c r="IE22" s="101"/>
      <c r="IF22" s="102"/>
      <c r="IG22" s="103"/>
      <c r="II22" s="95"/>
      <c r="IJ22" s="95"/>
      <c r="IK22" s="96"/>
      <c r="IL22" s="97"/>
      <c r="IM22" s="98"/>
      <c r="IN22" s="98"/>
      <c r="IO22" s="99"/>
      <c r="IP22" s="100"/>
      <c r="IQ22" s="101"/>
      <c r="IR22" s="102"/>
      <c r="IS22" s="103"/>
      <c r="IU22" s="95"/>
      <c r="IV22" s="95"/>
      <c r="IW22" s="96"/>
      <c r="IX22" s="97"/>
      <c r="IY22" s="98"/>
      <c r="IZ22" s="98"/>
      <c r="JA22" s="99"/>
      <c r="JB22" s="100"/>
      <c r="JC22" s="101"/>
      <c r="JD22" s="102"/>
      <c r="JE22" s="103"/>
      <c r="JG22" s="95"/>
      <c r="JH22" s="95"/>
      <c r="JI22" s="96"/>
      <c r="JJ22" s="97"/>
      <c r="JK22" s="98"/>
      <c r="JL22" s="98"/>
      <c r="JM22" s="99"/>
      <c r="JN22" s="100"/>
      <c r="JO22" s="101"/>
      <c r="JP22" s="102"/>
      <c r="JQ22" s="103"/>
      <c r="JS22" s="95"/>
      <c r="JT22" s="95"/>
      <c r="JU22" s="96"/>
      <c r="JV22" s="97"/>
      <c r="JW22" s="98"/>
      <c r="JX22" s="98"/>
      <c r="JY22" s="99"/>
      <c r="JZ22" s="100"/>
      <c r="KA22" s="101"/>
      <c r="KB22" s="102"/>
      <c r="KC22" s="103"/>
      <c r="KE22" s="95"/>
      <c r="KF22" s="95"/>
    </row>
    <row r="23" spans="1:292" ht="13.5" customHeight="1">
      <c r="A23" s="21"/>
      <c r="B23" s="95" t="s">
        <v>486</v>
      </c>
      <c r="C23" s="2" t="s">
        <v>487</v>
      </c>
      <c r="D23" s="149"/>
      <c r="E23" s="96">
        <f>IF(I23="","",E$3)</f>
        <v>41612</v>
      </c>
      <c r="F23" s="97" t="str">
        <f>IF(I23="","",E$1)</f>
        <v>Juncker Asselborn II</v>
      </c>
      <c r="G23" s="98">
        <v>40017</v>
      </c>
      <c r="H23" s="98">
        <v>41612</v>
      </c>
      <c r="I23" s="99" t="s">
        <v>480</v>
      </c>
      <c r="J23" s="100" t="s">
        <v>481</v>
      </c>
      <c r="K23" s="101" t="s">
        <v>368</v>
      </c>
      <c r="L23" s="102" t="s">
        <v>298</v>
      </c>
      <c r="M23" s="103" t="s">
        <v>482</v>
      </c>
      <c r="O23" s="95"/>
      <c r="P23" s="153" t="s">
        <v>483</v>
      </c>
      <c r="Q23" s="96" t="str">
        <f>IF(U23="","",Q$3)</f>
        <v/>
      </c>
      <c r="R23" s="97" t="str">
        <f>IF(U23="","",Q$1)</f>
        <v/>
      </c>
      <c r="S23" s="98" t="str">
        <f>IF(U23="","",Q$2)</f>
        <v/>
      </c>
      <c r="T23" s="98" t="str">
        <f>IF(U23="","",Q$3)</f>
        <v/>
      </c>
      <c r="U23" s="99" t="str">
        <f>IF(AB23="","",IF(ISNUMBER(SEARCH(":",AB23)),MID(AB23,FIND(":",AB23)+2,FIND("(",AB23)-FIND(":",AB23)-3),LEFT(AB23,FIND("(",AB23)-2)))</f>
        <v/>
      </c>
      <c r="V23" s="100" t="str">
        <f>IF(AB23="","",MID(AB23,FIND("(",AB23)+1,4))</f>
        <v/>
      </c>
      <c r="W23" s="101" t="str">
        <f>IF(ISNUMBER(SEARCH("*female*",AB23)),"female",IF(ISNUMBER(SEARCH("*male*",AB23)),"male",""))</f>
        <v/>
      </c>
      <c r="X23" s="102" t="str">
        <f>IF(AB23="","",IF(ISERROR(MID(AB23,FIND("male,",AB23)+6,(FIND(")",AB23)-(FIND("male,",AB23)+6))))=TRUE,"missing/error",MID(AB23,FIND("male,",AB23)+6,(FIND(")",AB23)-(FIND("male,",AB23)+6)))))</f>
        <v/>
      </c>
      <c r="Y23" s="103" t="str">
        <f>IF(U23="","",(MID(U23,(SEARCH("^^",SUBSTITUTE(U23," ","^^",LEN(U23)-LEN(SUBSTITUTE(U23," ","")))))+1,99)&amp;"_"&amp;LEFT(U23,FIND(" ",U23)-1)&amp;"_"&amp;V23))</f>
        <v/>
      </c>
      <c r="AA23" s="95"/>
      <c r="AB23" s="95"/>
      <c r="AC23" s="96" t="str">
        <f>IF(AG23="","",AC$3)</f>
        <v/>
      </c>
      <c r="AD23" s="97" t="str">
        <f>IF(AG23="","",AC$1)</f>
        <v/>
      </c>
      <c r="AE23" s="98" t="str">
        <f>IF(AG23="","",AC$2)</f>
        <v/>
      </c>
      <c r="AF23" s="98" t="str">
        <f>IF(AG23="","",AC$3)</f>
        <v/>
      </c>
      <c r="AG23" s="99" t="str">
        <f>IF(AN23="","",IF(ISNUMBER(SEARCH(":",AN23)),MID(AN23,FIND(":",AN23)+2,FIND("(",AN23)-FIND(":",AN23)-3),LEFT(AN23,FIND("(",AN23)-2)))</f>
        <v/>
      </c>
      <c r="AH23" s="100" t="str">
        <f>IF(AN23="","",MID(AN23,FIND("(",AN23)+1,4))</f>
        <v/>
      </c>
      <c r="AI23" s="101" t="str">
        <f>IF(ISNUMBER(SEARCH("*female*",AN23)),"female",IF(ISNUMBER(SEARCH("*male*",AN23)),"male",""))</f>
        <v/>
      </c>
      <c r="AJ23" s="102" t="str">
        <f>IF(AN23="","",IF(ISERROR(MID(AN23,FIND("male,",AN23)+6,(FIND(")",AN23)-(FIND("male,",AN23)+6))))=TRUE,"missing/error",MID(AN23,FIND("male,",AN23)+6,(FIND(")",AN23)-(FIND("male,",AN23)+6)))))</f>
        <v/>
      </c>
      <c r="AK23" s="103" t="str">
        <f>IF(AG23="","",(MID(AG23,(SEARCH("^^",SUBSTITUTE(AG23," ","^^",LEN(AG23)-LEN(SUBSTITUTE(AG23," ","")))))+1,99)&amp;"_"&amp;LEFT(AG23,FIND(" ",AG23)-1)&amp;"_"&amp;AH23))</f>
        <v/>
      </c>
      <c r="AM23" s="95"/>
      <c r="AN23" s="95"/>
      <c r="AO23" s="96" t="str">
        <f t="shared" si="240"/>
        <v/>
      </c>
      <c r="AP23" s="97" t="str">
        <f t="shared" si="241"/>
        <v/>
      </c>
      <c r="AQ23" s="98" t="str">
        <f t="shared" si="242"/>
        <v/>
      </c>
      <c r="AR23" s="98" t="str">
        <f t="shared" si="243"/>
        <v/>
      </c>
      <c r="AS23" s="99" t="str">
        <f t="shared" si="244"/>
        <v/>
      </c>
      <c r="AT23" s="100" t="str">
        <f t="shared" si="245"/>
        <v/>
      </c>
      <c r="AU23" s="101" t="str">
        <f t="shared" si="246"/>
        <v/>
      </c>
      <c r="AV23" s="102" t="str">
        <f t="shared" si="247"/>
        <v/>
      </c>
      <c r="AW23" s="103" t="str">
        <f t="shared" si="248"/>
        <v/>
      </c>
      <c r="AY23" s="95"/>
      <c r="AZ23" s="95"/>
      <c r="BA23" s="96" t="str">
        <f>IF(BE23="","",BA$3)</f>
        <v/>
      </c>
      <c r="BB23" s="97" t="str">
        <f>IF(BE23="","",BA$1)</f>
        <v/>
      </c>
      <c r="BC23" s="98" t="str">
        <f>IF(BE23="","",BA$2)</f>
        <v/>
      </c>
      <c r="BD23" s="98" t="str">
        <f>IF(BE23="","",BA$3)</f>
        <v/>
      </c>
      <c r="BE23" s="99" t="str">
        <f>IF(BL23="","",IF(ISNUMBER(SEARCH(":",BL23)),MID(BL23,FIND(":",BL23)+2,FIND("(",BL23)-FIND(":",BL23)-3),LEFT(BL23,FIND("(",BL23)-2)))</f>
        <v/>
      </c>
      <c r="BF23" s="100" t="str">
        <f>IF(BL23="","",MID(BL23,FIND("(",BL23)+1,4))</f>
        <v/>
      </c>
      <c r="BG23" s="101" t="str">
        <f>IF(ISNUMBER(SEARCH("*female*",BL23)),"female",IF(ISNUMBER(SEARCH("*male*",BL23)),"male",""))</f>
        <v/>
      </c>
      <c r="BH23" s="102" t="str">
        <f>IF(BL23="","",IF(ISERROR(MID(BL23,FIND("male,",BL23)+6,(FIND(")",BL23)-(FIND("male,",BL23)+6))))=TRUE,"missing/error",MID(BL23,FIND("male,",BL23)+6,(FIND(")",BL23)-(FIND("male,",BL23)+6)))))</f>
        <v/>
      </c>
      <c r="BI23" s="103" t="str">
        <f>IF(BE23="","",(MID(BE23,(SEARCH("^^",SUBSTITUTE(BE23," ","^^",LEN(BE23)-LEN(SUBSTITUTE(BE23," ","")))))+1,99)&amp;"_"&amp;LEFT(BE23,FIND(" ",BE23)-1)&amp;"_"&amp;BF23))</f>
        <v/>
      </c>
      <c r="BK23" s="95"/>
      <c r="BL23" s="95"/>
      <c r="BM23" s="96" t="str">
        <f>IF(BQ23="","",BM$3)</f>
        <v/>
      </c>
      <c r="BN23" s="97" t="str">
        <f>IF(BQ23="","",BM$1)</f>
        <v/>
      </c>
      <c r="BO23" s="98" t="str">
        <f>IF(BQ23="","",BM$2)</f>
        <v/>
      </c>
      <c r="BP23" s="98" t="str">
        <f>IF(BQ23="","",BM$3)</f>
        <v/>
      </c>
      <c r="BQ23" s="99" t="str">
        <f>IF(BX23="","",IF(ISNUMBER(SEARCH(":",BX23)),MID(BX23,FIND(":",BX23)+2,FIND("(",BX23)-FIND(":",BX23)-3),LEFT(BX23,FIND("(",BX23)-2)))</f>
        <v/>
      </c>
      <c r="BR23" s="100" t="str">
        <f>IF(BX23="","",MID(BX23,FIND("(",BX23)+1,4))</f>
        <v/>
      </c>
      <c r="BS23" s="101" t="str">
        <f>IF(ISNUMBER(SEARCH("*female*",BX23)),"female",IF(ISNUMBER(SEARCH("*male*",BX23)),"male",""))</f>
        <v/>
      </c>
      <c r="BT23" s="102" t="str">
        <f>IF(BX23="","",IF(ISERROR(MID(BX23,FIND("male,",BX23)+6,(FIND(")",BX23)-(FIND("male,",BX23)+6))))=TRUE,"missing/error",MID(BX23,FIND("male,",BX23)+6,(FIND(")",BX23)-(FIND("male,",BX23)+6)))))</f>
        <v/>
      </c>
      <c r="BU23" s="103" t="str">
        <f>IF(BQ23="","",(MID(BQ23,(SEARCH("^^",SUBSTITUTE(BQ23," ","^^",LEN(BQ23)-LEN(SUBSTITUTE(BQ23," ","")))))+1,99)&amp;"_"&amp;LEFT(BQ23,FIND(" ",BQ23)-1)&amp;"_"&amp;BR23))</f>
        <v/>
      </c>
      <c r="BW23" s="95"/>
      <c r="BX23" s="95"/>
      <c r="BY23" s="96" t="str">
        <f>IF(CC23="","",BY$3)</f>
        <v/>
      </c>
      <c r="BZ23" s="97" t="str">
        <f>IF(CC23="","",BY$1)</f>
        <v/>
      </c>
      <c r="CA23" s="98" t="str">
        <f>IF(CC23="","",BY$2)</f>
        <v/>
      </c>
      <c r="CB23" s="98" t="str">
        <f>IF(CC23="","",BY$3)</f>
        <v/>
      </c>
      <c r="CC23" s="99" t="str">
        <f>IF(CJ23="","",IF(ISNUMBER(SEARCH(":",CJ23)),MID(CJ23,FIND(":",CJ23)+2,FIND("(",CJ23)-FIND(":",CJ23)-3),LEFT(CJ23,FIND("(",CJ23)-2)))</f>
        <v/>
      </c>
      <c r="CD23" s="100" t="str">
        <f>IF(CJ23="","",MID(CJ23,FIND("(",CJ23)+1,4))</f>
        <v/>
      </c>
      <c r="CE23" s="101" t="str">
        <f>IF(ISNUMBER(SEARCH("*female*",CJ23)),"female",IF(ISNUMBER(SEARCH("*male*",CJ23)),"male",""))</f>
        <v/>
      </c>
      <c r="CF23" s="102" t="str">
        <f>IF(CJ23="","",IF(ISERROR(MID(CJ23,FIND("male,",CJ23)+6,(FIND(")",CJ23)-(FIND("male,",CJ23)+6))))=TRUE,"missing/error",MID(CJ23,FIND("male,",CJ23)+6,(FIND(")",CJ23)-(FIND("male,",CJ23)+6)))))</f>
        <v/>
      </c>
      <c r="CG23" s="103" t="str">
        <f>IF(CC23="","",(MID(CC23,(SEARCH("^^",SUBSTITUTE(CC23," ","^^",LEN(CC23)-LEN(SUBSTITUTE(CC23," ","")))))+1,99)&amp;"_"&amp;LEFT(CC23,FIND(" ",CC23)-1)&amp;"_"&amp;CD23))</f>
        <v/>
      </c>
      <c r="CI23" s="95"/>
      <c r="CJ23" s="95"/>
      <c r="CK23" s="96" t="str">
        <f>IF(CO23="","",CK$3)</f>
        <v/>
      </c>
      <c r="CL23" s="97"/>
      <c r="CM23" s="98"/>
      <c r="CN23" s="98"/>
      <c r="CO23" s="99"/>
      <c r="CP23" s="100"/>
      <c r="CQ23" s="101"/>
      <c r="CR23" s="102"/>
      <c r="CS23" s="103"/>
      <c r="CU23" s="95"/>
      <c r="CV23" s="95"/>
      <c r="CW23" s="96"/>
      <c r="CX23" s="97"/>
      <c r="CY23" s="98"/>
      <c r="CZ23" s="98"/>
      <c r="DA23" s="99"/>
      <c r="DB23" s="100"/>
      <c r="DC23" s="101"/>
      <c r="DD23" s="102"/>
      <c r="DE23" s="103"/>
      <c r="DG23" s="95"/>
      <c r="DH23" s="95"/>
      <c r="DI23" s="96"/>
      <c r="DJ23" s="97"/>
      <c r="DK23" s="98"/>
      <c r="DL23" s="98"/>
      <c r="DM23" s="99"/>
      <c r="DN23" s="100"/>
      <c r="DO23" s="101"/>
      <c r="DP23" s="102"/>
      <c r="DQ23" s="103"/>
      <c r="DS23" s="95"/>
      <c r="DT23" s="95"/>
      <c r="DU23" s="96"/>
      <c r="DV23" s="97"/>
      <c r="DW23" s="98"/>
      <c r="DX23" s="98"/>
      <c r="DY23" s="99"/>
      <c r="DZ23" s="100"/>
      <c r="EA23" s="101"/>
      <c r="EB23" s="102"/>
      <c r="EC23" s="103"/>
      <c r="EE23" s="95"/>
      <c r="EF23" s="95"/>
      <c r="EG23" s="96"/>
      <c r="EH23" s="97"/>
      <c r="EI23" s="98"/>
      <c r="EJ23" s="98"/>
      <c r="EK23" s="99"/>
      <c r="EL23" s="100"/>
      <c r="EM23" s="101"/>
      <c r="EN23" s="102"/>
      <c r="EO23" s="103"/>
      <c r="EQ23" s="95"/>
      <c r="ER23" s="95"/>
      <c r="ES23" s="96"/>
      <c r="ET23" s="97"/>
      <c r="EU23" s="98"/>
      <c r="EV23" s="98"/>
      <c r="EW23" s="99"/>
      <c r="EX23" s="100"/>
      <c r="EY23" s="101"/>
      <c r="EZ23" s="102"/>
      <c r="FA23" s="103"/>
      <c r="FC23" s="95"/>
      <c r="FD23" s="95"/>
      <c r="FE23" s="96"/>
      <c r="FF23" s="97"/>
      <c r="FG23" s="98"/>
      <c r="FH23" s="98"/>
      <c r="FI23" s="99"/>
      <c r="FJ23" s="100"/>
      <c r="FK23" s="101"/>
      <c r="FL23" s="102"/>
      <c r="FM23" s="103"/>
      <c r="FO23" s="95"/>
      <c r="FP23" s="95"/>
      <c r="FQ23" s="96"/>
      <c r="FR23" s="97"/>
      <c r="FS23" s="98"/>
      <c r="FT23" s="98"/>
      <c r="FU23" s="99"/>
      <c r="FV23" s="100"/>
      <c r="FW23" s="101"/>
      <c r="FX23" s="102"/>
      <c r="FY23" s="103"/>
      <c r="GA23" s="95"/>
      <c r="GB23" s="95"/>
      <c r="GC23" s="96"/>
      <c r="GD23" s="97"/>
      <c r="GE23" s="98"/>
      <c r="GF23" s="98"/>
      <c r="GG23" s="99"/>
      <c r="GH23" s="100"/>
      <c r="GI23" s="101"/>
      <c r="GJ23" s="102"/>
      <c r="GK23" s="103"/>
      <c r="GM23" s="95"/>
      <c r="GN23" s="95"/>
      <c r="GO23" s="96"/>
      <c r="GP23" s="97"/>
      <c r="GQ23" s="98"/>
      <c r="GR23" s="98"/>
      <c r="GS23" s="99"/>
      <c r="GT23" s="100"/>
      <c r="GU23" s="101"/>
      <c r="GV23" s="102"/>
      <c r="GW23" s="103"/>
      <c r="GY23" s="95"/>
      <c r="GZ23" s="95"/>
      <c r="HA23" s="96"/>
      <c r="HB23" s="97"/>
      <c r="HC23" s="98"/>
      <c r="HD23" s="98"/>
      <c r="HE23" s="99"/>
      <c r="HF23" s="100"/>
      <c r="HG23" s="101"/>
      <c r="HH23" s="102"/>
      <c r="HI23" s="103"/>
      <c r="HK23" s="95"/>
      <c r="HL23" s="95"/>
      <c r="HM23" s="96"/>
      <c r="HN23" s="97"/>
      <c r="HO23" s="98"/>
      <c r="HP23" s="98"/>
      <c r="HQ23" s="99"/>
      <c r="HR23" s="100"/>
      <c r="HS23" s="101"/>
      <c r="HT23" s="102"/>
      <c r="HU23" s="103"/>
      <c r="HW23" s="95"/>
      <c r="HX23" s="95"/>
      <c r="HY23" s="96"/>
      <c r="HZ23" s="97"/>
      <c r="IA23" s="98"/>
      <c r="IB23" s="98"/>
      <c r="IC23" s="99"/>
      <c r="ID23" s="100"/>
      <c r="IE23" s="101"/>
      <c r="IF23" s="102"/>
      <c r="IG23" s="103"/>
      <c r="II23" s="95"/>
      <c r="IJ23" s="95"/>
      <c r="IK23" s="96"/>
      <c r="IL23" s="97"/>
      <c r="IM23" s="98"/>
      <c r="IN23" s="98"/>
      <c r="IO23" s="99"/>
      <c r="IP23" s="100"/>
      <c r="IQ23" s="101"/>
      <c r="IR23" s="102"/>
      <c r="IS23" s="103"/>
      <c r="IU23" s="95"/>
      <c r="IV23" s="95"/>
      <c r="IW23" s="96"/>
      <c r="IX23" s="97"/>
      <c r="IY23" s="98"/>
      <c r="IZ23" s="98"/>
      <c r="JA23" s="99"/>
      <c r="JB23" s="100"/>
      <c r="JC23" s="101"/>
      <c r="JD23" s="102"/>
      <c r="JE23" s="103"/>
      <c r="JG23" s="95"/>
      <c r="JH23" s="95"/>
      <c r="JI23" s="96"/>
      <c r="JJ23" s="97"/>
      <c r="JK23" s="98"/>
      <c r="JL23" s="98"/>
      <c r="JM23" s="99"/>
      <c r="JN23" s="100"/>
      <c r="JO23" s="101"/>
      <c r="JP23" s="102"/>
      <c r="JQ23" s="103"/>
      <c r="JS23" s="95"/>
      <c r="JT23" s="95"/>
      <c r="JU23" s="96"/>
      <c r="JV23" s="97"/>
      <c r="JW23" s="98"/>
      <c r="JX23" s="98"/>
      <c r="JY23" s="99"/>
      <c r="JZ23" s="100"/>
      <c r="KA23" s="101"/>
      <c r="KB23" s="102"/>
      <c r="KC23" s="103"/>
      <c r="KE23" s="95"/>
      <c r="KF23" s="95"/>
    </row>
    <row r="24" spans="1:292" ht="13.5" customHeight="1">
      <c r="A24" s="21"/>
      <c r="B24" s="95" t="s">
        <v>954</v>
      </c>
      <c r="C24" s="2" t="s">
        <v>955</v>
      </c>
      <c r="D24" s="149"/>
      <c r="E24" s="96"/>
      <c r="F24" s="97"/>
      <c r="G24" s="98"/>
      <c r="H24" s="98"/>
      <c r="I24" s="99"/>
      <c r="J24" s="100"/>
      <c r="K24" s="101"/>
      <c r="L24" s="102"/>
      <c r="M24" s="103"/>
      <c r="O24" s="95"/>
      <c r="P24" s="153"/>
      <c r="Q24" s="96"/>
      <c r="R24" s="97"/>
      <c r="S24" s="98"/>
      <c r="T24" s="98"/>
      <c r="U24" s="99"/>
      <c r="V24" s="100"/>
      <c r="W24" s="101"/>
      <c r="X24" s="102"/>
      <c r="Y24" s="103"/>
      <c r="AA24" s="95"/>
      <c r="AB24" s="95"/>
      <c r="AC24" s="96"/>
      <c r="AD24" s="97"/>
      <c r="AE24" s="98"/>
      <c r="AF24" s="98"/>
      <c r="AG24" s="99"/>
      <c r="AH24" s="100"/>
      <c r="AI24" s="101"/>
      <c r="AJ24" s="102"/>
      <c r="AK24" s="103"/>
      <c r="AM24" s="95"/>
      <c r="AN24" s="95"/>
      <c r="AO24" s="96">
        <f t="shared" si="240"/>
        <v>45291</v>
      </c>
      <c r="AP24" s="97" t="str">
        <f t="shared" si="241"/>
        <v>Frieden I</v>
      </c>
      <c r="AQ24" s="98">
        <f t="shared" si="242"/>
        <v>45247</v>
      </c>
      <c r="AR24" s="98">
        <f t="shared" si="243"/>
        <v>45291</v>
      </c>
      <c r="AS24" s="99" t="str">
        <f t="shared" si="244"/>
        <v>Elisabeth Margue</v>
      </c>
      <c r="AT24" s="100" t="str">
        <f t="shared" si="245"/>
        <v>1990</v>
      </c>
      <c r="AU24" s="101" t="str">
        <f t="shared" si="246"/>
        <v>female</v>
      </c>
      <c r="AV24" s="102" t="str">
        <f t="shared" si="247"/>
        <v>lu_csv01</v>
      </c>
      <c r="AW24" s="103" t="str">
        <f t="shared" si="248"/>
        <v>Margue_Elisabeth_1990</v>
      </c>
      <c r="AY24" s="95"/>
      <c r="AZ24" s="95" t="s">
        <v>953</v>
      </c>
      <c r="BA24" s="96"/>
      <c r="BB24" s="97"/>
      <c r="BC24" s="98"/>
      <c r="BD24" s="98"/>
      <c r="BE24" s="99"/>
      <c r="BF24" s="100"/>
      <c r="BG24" s="101"/>
      <c r="BH24" s="102"/>
      <c r="BI24" s="103"/>
      <c r="BK24" s="95"/>
      <c r="BL24" s="95"/>
      <c r="BM24" s="96"/>
      <c r="BN24" s="97"/>
      <c r="BO24" s="98"/>
      <c r="BP24" s="98"/>
      <c r="BQ24" s="99"/>
      <c r="BR24" s="100"/>
      <c r="BS24" s="101"/>
      <c r="BT24" s="102"/>
      <c r="BU24" s="103"/>
      <c r="BW24" s="95"/>
      <c r="BX24" s="95"/>
      <c r="BY24" s="96"/>
      <c r="BZ24" s="97"/>
      <c r="CA24" s="98"/>
      <c r="CB24" s="98"/>
      <c r="CC24" s="99"/>
      <c r="CD24" s="100"/>
      <c r="CE24" s="101"/>
      <c r="CF24" s="102"/>
      <c r="CG24" s="103"/>
      <c r="CI24" s="95"/>
      <c r="CJ24" s="95"/>
      <c r="CK24" s="96"/>
      <c r="CL24" s="97"/>
      <c r="CM24" s="98"/>
      <c r="CN24" s="98"/>
      <c r="CO24" s="99"/>
      <c r="CP24" s="100"/>
      <c r="CQ24" s="101"/>
      <c r="CR24" s="102"/>
      <c r="CS24" s="103"/>
      <c r="CU24" s="95"/>
      <c r="CV24" s="95"/>
      <c r="CW24" s="96"/>
      <c r="CX24" s="97"/>
      <c r="CY24" s="98"/>
      <c r="CZ24" s="98"/>
      <c r="DA24" s="99"/>
      <c r="DB24" s="100"/>
      <c r="DC24" s="101"/>
      <c r="DD24" s="102"/>
      <c r="DE24" s="103"/>
      <c r="DG24" s="95"/>
      <c r="DH24" s="95"/>
      <c r="DI24" s="96"/>
      <c r="DJ24" s="97"/>
      <c r="DK24" s="98"/>
      <c r="DL24" s="98"/>
      <c r="DM24" s="99"/>
      <c r="DN24" s="100"/>
      <c r="DO24" s="101"/>
      <c r="DP24" s="102"/>
      <c r="DQ24" s="103"/>
      <c r="DS24" s="95"/>
      <c r="DT24" s="95"/>
      <c r="DU24" s="96"/>
      <c r="DV24" s="97"/>
      <c r="DW24" s="98"/>
      <c r="DX24" s="98"/>
      <c r="DY24" s="99"/>
      <c r="DZ24" s="100"/>
      <c r="EA24" s="101"/>
      <c r="EB24" s="102"/>
      <c r="EC24" s="103"/>
      <c r="EE24" s="95"/>
      <c r="EF24" s="95"/>
      <c r="EG24" s="96"/>
      <c r="EH24" s="97"/>
      <c r="EI24" s="98"/>
      <c r="EJ24" s="98"/>
      <c r="EK24" s="99"/>
      <c r="EL24" s="100"/>
      <c r="EM24" s="101"/>
      <c r="EN24" s="102"/>
      <c r="EO24" s="103"/>
      <c r="EQ24" s="95"/>
      <c r="ER24" s="95"/>
      <c r="ES24" s="96"/>
      <c r="ET24" s="97"/>
      <c r="EU24" s="98"/>
      <c r="EV24" s="98"/>
      <c r="EW24" s="99"/>
      <c r="EX24" s="100"/>
      <c r="EY24" s="101"/>
      <c r="EZ24" s="102"/>
      <c r="FA24" s="103"/>
      <c r="FC24" s="95"/>
      <c r="FD24" s="95"/>
      <c r="FE24" s="96"/>
      <c r="FF24" s="97"/>
      <c r="FG24" s="98"/>
      <c r="FH24" s="98"/>
      <c r="FI24" s="99"/>
      <c r="FJ24" s="100"/>
      <c r="FK24" s="101"/>
      <c r="FL24" s="102"/>
      <c r="FM24" s="103"/>
      <c r="FO24" s="95"/>
      <c r="FP24" s="95"/>
      <c r="FQ24" s="96"/>
      <c r="FR24" s="97"/>
      <c r="FS24" s="98"/>
      <c r="FT24" s="98"/>
      <c r="FU24" s="99"/>
      <c r="FV24" s="100"/>
      <c r="FW24" s="101"/>
      <c r="FX24" s="102"/>
      <c r="FY24" s="103"/>
      <c r="GA24" s="95"/>
      <c r="GB24" s="95"/>
      <c r="GC24" s="96"/>
      <c r="GD24" s="97"/>
      <c r="GE24" s="98"/>
      <c r="GF24" s="98"/>
      <c r="GG24" s="99"/>
      <c r="GH24" s="100"/>
      <c r="GI24" s="101"/>
      <c r="GJ24" s="102"/>
      <c r="GK24" s="103"/>
      <c r="GM24" s="95"/>
      <c r="GN24" s="95"/>
      <c r="GO24" s="96"/>
      <c r="GP24" s="97"/>
      <c r="GQ24" s="98"/>
      <c r="GR24" s="98"/>
      <c r="GS24" s="99"/>
      <c r="GT24" s="100"/>
      <c r="GU24" s="101"/>
      <c r="GV24" s="102"/>
      <c r="GW24" s="103"/>
      <c r="GY24" s="95"/>
      <c r="GZ24" s="95"/>
      <c r="HA24" s="96"/>
      <c r="HB24" s="97"/>
      <c r="HC24" s="98"/>
      <c r="HD24" s="98"/>
      <c r="HE24" s="99"/>
      <c r="HF24" s="100"/>
      <c r="HG24" s="101"/>
      <c r="HH24" s="102"/>
      <c r="HI24" s="103"/>
      <c r="HK24" s="95"/>
      <c r="HL24" s="95"/>
      <c r="HM24" s="96"/>
      <c r="HN24" s="97"/>
      <c r="HO24" s="98"/>
      <c r="HP24" s="98"/>
      <c r="HQ24" s="99"/>
      <c r="HR24" s="100"/>
      <c r="HS24" s="101"/>
      <c r="HT24" s="102"/>
      <c r="HU24" s="103"/>
      <c r="HW24" s="95"/>
      <c r="HX24" s="95"/>
      <c r="HY24" s="96"/>
      <c r="HZ24" s="97"/>
      <c r="IA24" s="98"/>
      <c r="IB24" s="98"/>
      <c r="IC24" s="99"/>
      <c r="ID24" s="100"/>
      <c r="IE24" s="101"/>
      <c r="IF24" s="102"/>
      <c r="IG24" s="103"/>
      <c r="II24" s="95"/>
      <c r="IJ24" s="95"/>
      <c r="IK24" s="96"/>
      <c r="IL24" s="97"/>
      <c r="IM24" s="98"/>
      <c r="IN24" s="98"/>
      <c r="IO24" s="99"/>
      <c r="IP24" s="100"/>
      <c r="IQ24" s="101"/>
      <c r="IR24" s="102"/>
      <c r="IS24" s="103"/>
      <c r="IU24" s="95"/>
      <c r="IV24" s="95"/>
      <c r="IW24" s="96"/>
      <c r="IX24" s="97"/>
      <c r="IY24" s="98"/>
      <c r="IZ24" s="98"/>
      <c r="JA24" s="99"/>
      <c r="JB24" s="100"/>
      <c r="JC24" s="101"/>
      <c r="JD24" s="102"/>
      <c r="JE24" s="103"/>
      <c r="JG24" s="95"/>
      <c r="JH24" s="95"/>
      <c r="JI24" s="96"/>
      <c r="JJ24" s="97"/>
      <c r="JK24" s="98"/>
      <c r="JL24" s="98"/>
      <c r="JM24" s="99"/>
      <c r="JN24" s="100"/>
      <c r="JO24" s="101"/>
      <c r="JP24" s="102"/>
      <c r="JQ24" s="103"/>
      <c r="JS24" s="95"/>
      <c r="JT24" s="95"/>
      <c r="JU24" s="96"/>
      <c r="JV24" s="97"/>
      <c r="JW24" s="98"/>
      <c r="JX24" s="98"/>
      <c r="JY24" s="99"/>
      <c r="JZ24" s="100"/>
      <c r="KA24" s="101"/>
      <c r="KB24" s="102"/>
      <c r="KC24" s="103"/>
      <c r="KE24" s="95"/>
      <c r="KF24" s="95"/>
    </row>
    <row r="25" spans="1:292" ht="13.5" customHeight="1">
      <c r="A25" s="21"/>
      <c r="B25" s="95" t="s">
        <v>956</v>
      </c>
      <c r="C25" s="2" t="s">
        <v>957</v>
      </c>
      <c r="D25" s="149"/>
      <c r="E25" s="96"/>
      <c r="F25" s="97"/>
      <c r="G25" s="98"/>
      <c r="H25" s="98"/>
      <c r="I25" s="99"/>
      <c r="J25" s="100"/>
      <c r="K25" s="101"/>
      <c r="L25" s="102"/>
      <c r="M25" s="103"/>
      <c r="O25" s="95"/>
      <c r="P25" s="153"/>
      <c r="Q25" s="96"/>
      <c r="R25" s="97"/>
      <c r="S25" s="98"/>
      <c r="T25" s="98"/>
      <c r="U25" s="99"/>
      <c r="V25" s="100"/>
      <c r="W25" s="101"/>
      <c r="X25" s="102"/>
      <c r="Y25" s="103"/>
      <c r="AA25" s="95"/>
      <c r="AB25" s="95"/>
      <c r="AC25" s="96"/>
      <c r="AD25" s="97"/>
      <c r="AE25" s="98"/>
      <c r="AF25" s="98"/>
      <c r="AG25" s="99"/>
      <c r="AH25" s="100"/>
      <c r="AI25" s="101"/>
      <c r="AJ25" s="102"/>
      <c r="AK25" s="103"/>
      <c r="AM25" s="95"/>
      <c r="AN25" s="95"/>
      <c r="AO25" s="96">
        <f t="shared" si="240"/>
        <v>45291</v>
      </c>
      <c r="AP25" s="97" t="str">
        <f t="shared" si="241"/>
        <v>Frieden I</v>
      </c>
      <c r="AQ25" s="98">
        <f t="shared" si="242"/>
        <v>45247</v>
      </c>
      <c r="AR25" s="98">
        <f t="shared" si="243"/>
        <v>45291</v>
      </c>
      <c r="AS25" s="99" t="str">
        <f t="shared" si="244"/>
        <v>Eric Thill</v>
      </c>
      <c r="AT25" s="100" t="str">
        <f t="shared" si="245"/>
        <v>1993</v>
      </c>
      <c r="AU25" s="101" t="str">
        <f t="shared" si="246"/>
        <v>male</v>
      </c>
      <c r="AV25" s="102" t="str">
        <f t="shared" si="247"/>
        <v>lu_dp01</v>
      </c>
      <c r="AW25" s="103" t="str">
        <f t="shared" si="248"/>
        <v>Thill_Eric_1993</v>
      </c>
      <c r="AY25" s="95"/>
      <c r="AZ25" s="95" t="s">
        <v>958</v>
      </c>
      <c r="BA25" s="96"/>
      <c r="BB25" s="97"/>
      <c r="BC25" s="98"/>
      <c r="BD25" s="98"/>
      <c r="BE25" s="99"/>
      <c r="BF25" s="100"/>
      <c r="BG25" s="101"/>
      <c r="BH25" s="102"/>
      <c r="BI25" s="103"/>
      <c r="BK25" s="95"/>
      <c r="BL25" s="95"/>
      <c r="BM25" s="96"/>
      <c r="BN25" s="97"/>
      <c r="BO25" s="98"/>
      <c r="BP25" s="98"/>
      <c r="BQ25" s="99"/>
      <c r="BR25" s="100"/>
      <c r="BS25" s="101"/>
      <c r="BT25" s="102"/>
      <c r="BU25" s="103"/>
      <c r="BW25" s="95"/>
      <c r="BX25" s="95"/>
      <c r="BY25" s="96"/>
      <c r="BZ25" s="97"/>
      <c r="CA25" s="98"/>
      <c r="CB25" s="98"/>
      <c r="CC25" s="99"/>
      <c r="CD25" s="100"/>
      <c r="CE25" s="101"/>
      <c r="CF25" s="102"/>
      <c r="CG25" s="103"/>
      <c r="CI25" s="95"/>
      <c r="CJ25" s="95"/>
      <c r="CK25" s="96"/>
      <c r="CL25" s="97"/>
      <c r="CM25" s="98"/>
      <c r="CN25" s="98"/>
      <c r="CO25" s="99"/>
      <c r="CP25" s="100"/>
      <c r="CQ25" s="101"/>
      <c r="CR25" s="102"/>
      <c r="CS25" s="103"/>
      <c r="CU25" s="95"/>
      <c r="CV25" s="95"/>
      <c r="CW25" s="96"/>
      <c r="CX25" s="97"/>
      <c r="CY25" s="98"/>
      <c r="CZ25" s="98"/>
      <c r="DA25" s="99"/>
      <c r="DB25" s="100"/>
      <c r="DC25" s="101"/>
      <c r="DD25" s="102"/>
      <c r="DE25" s="103"/>
      <c r="DG25" s="95"/>
      <c r="DH25" s="95"/>
      <c r="DI25" s="96"/>
      <c r="DJ25" s="97"/>
      <c r="DK25" s="98"/>
      <c r="DL25" s="98"/>
      <c r="DM25" s="99"/>
      <c r="DN25" s="100"/>
      <c r="DO25" s="101"/>
      <c r="DP25" s="102"/>
      <c r="DQ25" s="103"/>
      <c r="DS25" s="95"/>
      <c r="DT25" s="95"/>
      <c r="DU25" s="96"/>
      <c r="DV25" s="97"/>
      <c r="DW25" s="98"/>
      <c r="DX25" s="98"/>
      <c r="DY25" s="99"/>
      <c r="DZ25" s="100"/>
      <c r="EA25" s="101"/>
      <c r="EB25" s="102"/>
      <c r="EC25" s="103"/>
      <c r="EE25" s="95"/>
      <c r="EF25" s="95"/>
      <c r="EG25" s="96"/>
      <c r="EH25" s="97"/>
      <c r="EI25" s="98"/>
      <c r="EJ25" s="98"/>
      <c r="EK25" s="99"/>
      <c r="EL25" s="100"/>
      <c r="EM25" s="101"/>
      <c r="EN25" s="102"/>
      <c r="EO25" s="103"/>
      <c r="EQ25" s="95"/>
      <c r="ER25" s="95"/>
      <c r="ES25" s="96"/>
      <c r="ET25" s="97"/>
      <c r="EU25" s="98"/>
      <c r="EV25" s="98"/>
      <c r="EW25" s="99"/>
      <c r="EX25" s="100"/>
      <c r="EY25" s="101"/>
      <c r="EZ25" s="102"/>
      <c r="FA25" s="103"/>
      <c r="FC25" s="95"/>
      <c r="FD25" s="95"/>
      <c r="FE25" s="96"/>
      <c r="FF25" s="97"/>
      <c r="FG25" s="98"/>
      <c r="FH25" s="98"/>
      <c r="FI25" s="99"/>
      <c r="FJ25" s="100"/>
      <c r="FK25" s="101"/>
      <c r="FL25" s="102"/>
      <c r="FM25" s="103"/>
      <c r="FO25" s="95"/>
      <c r="FP25" s="95"/>
      <c r="FQ25" s="96"/>
      <c r="FR25" s="97"/>
      <c r="FS25" s="98"/>
      <c r="FT25" s="98"/>
      <c r="FU25" s="99"/>
      <c r="FV25" s="100"/>
      <c r="FW25" s="101"/>
      <c r="FX25" s="102"/>
      <c r="FY25" s="103"/>
      <c r="GA25" s="95"/>
      <c r="GB25" s="95"/>
      <c r="GC25" s="96"/>
      <c r="GD25" s="97"/>
      <c r="GE25" s="98"/>
      <c r="GF25" s="98"/>
      <c r="GG25" s="99"/>
      <c r="GH25" s="100"/>
      <c r="GI25" s="101"/>
      <c r="GJ25" s="102"/>
      <c r="GK25" s="103"/>
      <c r="GM25" s="95"/>
      <c r="GN25" s="95"/>
      <c r="GO25" s="96"/>
      <c r="GP25" s="97"/>
      <c r="GQ25" s="98"/>
      <c r="GR25" s="98"/>
      <c r="GS25" s="99"/>
      <c r="GT25" s="100"/>
      <c r="GU25" s="101"/>
      <c r="GV25" s="102"/>
      <c r="GW25" s="103"/>
      <c r="GY25" s="95"/>
      <c r="GZ25" s="95"/>
      <c r="HA25" s="96"/>
      <c r="HB25" s="97"/>
      <c r="HC25" s="98"/>
      <c r="HD25" s="98"/>
      <c r="HE25" s="99"/>
      <c r="HF25" s="100"/>
      <c r="HG25" s="101"/>
      <c r="HH25" s="102"/>
      <c r="HI25" s="103"/>
      <c r="HK25" s="95"/>
      <c r="HL25" s="95"/>
      <c r="HM25" s="96"/>
      <c r="HN25" s="97"/>
      <c r="HO25" s="98"/>
      <c r="HP25" s="98"/>
      <c r="HQ25" s="99"/>
      <c r="HR25" s="100"/>
      <c r="HS25" s="101"/>
      <c r="HT25" s="102"/>
      <c r="HU25" s="103"/>
      <c r="HW25" s="95"/>
      <c r="HX25" s="95"/>
      <c r="HY25" s="96"/>
      <c r="HZ25" s="97"/>
      <c r="IA25" s="98"/>
      <c r="IB25" s="98"/>
      <c r="IC25" s="99"/>
      <c r="ID25" s="100"/>
      <c r="IE25" s="101"/>
      <c r="IF25" s="102"/>
      <c r="IG25" s="103"/>
      <c r="II25" s="95"/>
      <c r="IJ25" s="95"/>
      <c r="IK25" s="96"/>
      <c r="IL25" s="97"/>
      <c r="IM25" s="98"/>
      <c r="IN25" s="98"/>
      <c r="IO25" s="99"/>
      <c r="IP25" s="100"/>
      <c r="IQ25" s="101"/>
      <c r="IR25" s="102"/>
      <c r="IS25" s="103"/>
      <c r="IU25" s="95"/>
      <c r="IV25" s="95"/>
      <c r="IW25" s="96"/>
      <c r="IX25" s="97"/>
      <c r="IY25" s="98"/>
      <c r="IZ25" s="98"/>
      <c r="JA25" s="99"/>
      <c r="JB25" s="100"/>
      <c r="JC25" s="101"/>
      <c r="JD25" s="102"/>
      <c r="JE25" s="103"/>
      <c r="JG25" s="95"/>
      <c r="JH25" s="95"/>
      <c r="JI25" s="96"/>
      <c r="JJ25" s="97"/>
      <c r="JK25" s="98"/>
      <c r="JL25" s="98"/>
      <c r="JM25" s="99"/>
      <c r="JN25" s="100"/>
      <c r="JO25" s="101"/>
      <c r="JP25" s="102"/>
      <c r="JQ25" s="103"/>
      <c r="JS25" s="95"/>
      <c r="JT25" s="95"/>
      <c r="JU25" s="96"/>
      <c r="JV25" s="97"/>
      <c r="JW25" s="98"/>
      <c r="JX25" s="98"/>
      <c r="JY25" s="99"/>
      <c r="JZ25" s="100"/>
      <c r="KA25" s="101"/>
      <c r="KB25" s="102"/>
      <c r="KC25" s="103"/>
      <c r="KE25" s="95"/>
      <c r="KF25" s="95"/>
    </row>
    <row r="26" spans="1:292" ht="13.5" customHeight="1">
      <c r="A26" s="21"/>
      <c r="B26" s="95" t="s">
        <v>962</v>
      </c>
      <c r="C26" s="2" t="s">
        <v>963</v>
      </c>
      <c r="D26" s="149"/>
      <c r="E26" s="96"/>
      <c r="F26" s="97"/>
      <c r="G26" s="98"/>
      <c r="H26" s="98"/>
      <c r="I26" s="99"/>
      <c r="J26" s="100"/>
      <c r="K26" s="101"/>
      <c r="L26" s="102"/>
      <c r="M26" s="103"/>
      <c r="O26" s="95"/>
      <c r="P26" s="153"/>
      <c r="Q26" s="96"/>
      <c r="R26" s="97"/>
      <c r="S26" s="98"/>
      <c r="T26" s="98"/>
      <c r="U26" s="99"/>
      <c r="V26" s="100"/>
      <c r="W26" s="101"/>
      <c r="X26" s="102"/>
      <c r="Y26" s="103"/>
      <c r="AA26" s="95"/>
      <c r="AB26" s="95"/>
      <c r="AC26" s="96"/>
      <c r="AD26" s="97"/>
      <c r="AE26" s="98"/>
      <c r="AF26" s="98"/>
      <c r="AG26" s="99"/>
      <c r="AH26" s="100"/>
      <c r="AI26" s="101"/>
      <c r="AJ26" s="102"/>
      <c r="AK26" s="103"/>
      <c r="AM26" s="95"/>
      <c r="AN26" s="95"/>
      <c r="AO26" s="96">
        <f t="shared" si="240"/>
        <v>45291</v>
      </c>
      <c r="AP26" s="97" t="str">
        <f t="shared" si="241"/>
        <v>Frieden I</v>
      </c>
      <c r="AQ26" s="98">
        <v>45273</v>
      </c>
      <c r="AR26" s="98">
        <f t="shared" si="243"/>
        <v>45291</v>
      </c>
      <c r="AS26" s="99" t="str">
        <f t="shared" si="244"/>
        <v>Elisabeth Margue</v>
      </c>
      <c r="AT26" s="100" t="str">
        <f t="shared" si="245"/>
        <v>1990</v>
      </c>
      <c r="AU26" s="101" t="str">
        <f t="shared" si="246"/>
        <v>female</v>
      </c>
      <c r="AV26" s="102" t="str">
        <f t="shared" si="247"/>
        <v>lu_csv01</v>
      </c>
      <c r="AW26" s="103" t="str">
        <f t="shared" si="248"/>
        <v>Margue_Elisabeth_1990</v>
      </c>
      <c r="AY26" s="95"/>
      <c r="AZ26" s="95" t="s">
        <v>953</v>
      </c>
      <c r="BA26" s="96"/>
      <c r="BB26" s="97"/>
      <c r="BC26" s="98"/>
      <c r="BD26" s="98"/>
      <c r="BE26" s="99"/>
      <c r="BF26" s="100"/>
      <c r="BG26" s="101"/>
      <c r="BH26" s="102"/>
      <c r="BI26" s="103"/>
      <c r="BK26" s="95"/>
      <c r="BL26" s="95"/>
      <c r="BM26" s="96"/>
      <c r="BN26" s="97"/>
      <c r="BO26" s="98"/>
      <c r="BP26" s="98"/>
      <c r="BQ26" s="99"/>
      <c r="BR26" s="100"/>
      <c r="BS26" s="101"/>
      <c r="BT26" s="102"/>
      <c r="BU26" s="103"/>
      <c r="BW26" s="95"/>
      <c r="BX26" s="95"/>
      <c r="BY26" s="96"/>
      <c r="BZ26" s="97"/>
      <c r="CA26" s="98"/>
      <c r="CB26" s="98"/>
      <c r="CC26" s="99"/>
      <c r="CD26" s="100"/>
      <c r="CE26" s="101"/>
      <c r="CF26" s="102"/>
      <c r="CG26" s="103"/>
      <c r="CI26" s="95"/>
      <c r="CJ26" s="95"/>
      <c r="CK26" s="96"/>
      <c r="CL26" s="97"/>
      <c r="CM26" s="98"/>
      <c r="CN26" s="98"/>
      <c r="CO26" s="99"/>
      <c r="CP26" s="100"/>
      <c r="CQ26" s="101"/>
      <c r="CR26" s="102"/>
      <c r="CS26" s="103"/>
      <c r="CU26" s="95"/>
      <c r="CV26" s="95"/>
      <c r="CW26" s="96"/>
      <c r="CX26" s="97"/>
      <c r="CY26" s="98"/>
      <c r="CZ26" s="98"/>
      <c r="DA26" s="99"/>
      <c r="DB26" s="100"/>
      <c r="DC26" s="101"/>
      <c r="DD26" s="102"/>
      <c r="DE26" s="103"/>
      <c r="DG26" s="95"/>
      <c r="DH26" s="95"/>
      <c r="DI26" s="96"/>
      <c r="DJ26" s="97"/>
      <c r="DK26" s="98"/>
      <c r="DL26" s="98"/>
      <c r="DM26" s="99"/>
      <c r="DN26" s="100"/>
      <c r="DO26" s="101"/>
      <c r="DP26" s="102"/>
      <c r="DQ26" s="103"/>
      <c r="DS26" s="95"/>
      <c r="DT26" s="95"/>
      <c r="DU26" s="96"/>
      <c r="DV26" s="97"/>
      <c r="DW26" s="98"/>
      <c r="DX26" s="98"/>
      <c r="DY26" s="99"/>
      <c r="DZ26" s="100"/>
      <c r="EA26" s="101"/>
      <c r="EB26" s="102"/>
      <c r="EC26" s="103"/>
      <c r="EE26" s="95"/>
      <c r="EF26" s="95"/>
      <c r="EG26" s="96"/>
      <c r="EH26" s="97"/>
      <c r="EI26" s="98"/>
      <c r="EJ26" s="98"/>
      <c r="EK26" s="99"/>
      <c r="EL26" s="100"/>
      <c r="EM26" s="101"/>
      <c r="EN26" s="102"/>
      <c r="EO26" s="103"/>
      <c r="EQ26" s="95"/>
      <c r="ER26" s="95"/>
      <c r="ES26" s="96"/>
      <c r="ET26" s="97"/>
      <c r="EU26" s="98"/>
      <c r="EV26" s="98"/>
      <c r="EW26" s="99"/>
      <c r="EX26" s="100"/>
      <c r="EY26" s="101"/>
      <c r="EZ26" s="102"/>
      <c r="FA26" s="103"/>
      <c r="FC26" s="95"/>
      <c r="FD26" s="95"/>
      <c r="FE26" s="96"/>
      <c r="FF26" s="97"/>
      <c r="FG26" s="98"/>
      <c r="FH26" s="98"/>
      <c r="FI26" s="99"/>
      <c r="FJ26" s="100"/>
      <c r="FK26" s="101"/>
      <c r="FL26" s="102"/>
      <c r="FM26" s="103"/>
      <c r="FO26" s="95"/>
      <c r="FP26" s="95"/>
      <c r="FQ26" s="96"/>
      <c r="FR26" s="97"/>
      <c r="FS26" s="98"/>
      <c r="FT26" s="98"/>
      <c r="FU26" s="99"/>
      <c r="FV26" s="100"/>
      <c r="FW26" s="101"/>
      <c r="FX26" s="102"/>
      <c r="FY26" s="103"/>
      <c r="GA26" s="95"/>
      <c r="GB26" s="95"/>
      <c r="GC26" s="96"/>
      <c r="GD26" s="97"/>
      <c r="GE26" s="98"/>
      <c r="GF26" s="98"/>
      <c r="GG26" s="99"/>
      <c r="GH26" s="100"/>
      <c r="GI26" s="101"/>
      <c r="GJ26" s="102"/>
      <c r="GK26" s="103"/>
      <c r="GM26" s="95"/>
      <c r="GN26" s="95"/>
      <c r="GO26" s="96"/>
      <c r="GP26" s="97"/>
      <c r="GQ26" s="98"/>
      <c r="GR26" s="98"/>
      <c r="GS26" s="99"/>
      <c r="GT26" s="100"/>
      <c r="GU26" s="101"/>
      <c r="GV26" s="102"/>
      <c r="GW26" s="103"/>
      <c r="GY26" s="95"/>
      <c r="GZ26" s="95"/>
      <c r="HA26" s="96"/>
      <c r="HB26" s="97"/>
      <c r="HC26" s="98"/>
      <c r="HD26" s="98"/>
      <c r="HE26" s="99"/>
      <c r="HF26" s="100"/>
      <c r="HG26" s="101"/>
      <c r="HH26" s="102"/>
      <c r="HI26" s="103"/>
      <c r="HK26" s="95"/>
      <c r="HL26" s="95"/>
      <c r="HM26" s="96"/>
      <c r="HN26" s="97"/>
      <c r="HO26" s="98"/>
      <c r="HP26" s="98"/>
      <c r="HQ26" s="99"/>
      <c r="HR26" s="100"/>
      <c r="HS26" s="101"/>
      <c r="HT26" s="102"/>
      <c r="HU26" s="103"/>
      <c r="HW26" s="95"/>
      <c r="HX26" s="95"/>
      <c r="HY26" s="96"/>
      <c r="HZ26" s="97"/>
      <c r="IA26" s="98"/>
      <c r="IB26" s="98"/>
      <c r="IC26" s="99"/>
      <c r="ID26" s="100"/>
      <c r="IE26" s="101"/>
      <c r="IF26" s="102"/>
      <c r="IG26" s="103"/>
      <c r="II26" s="95"/>
      <c r="IJ26" s="95"/>
      <c r="IK26" s="96"/>
      <c r="IL26" s="97"/>
      <c r="IM26" s="98"/>
      <c r="IN26" s="98"/>
      <c r="IO26" s="99"/>
      <c r="IP26" s="100"/>
      <c r="IQ26" s="101"/>
      <c r="IR26" s="102"/>
      <c r="IS26" s="103"/>
      <c r="IU26" s="95"/>
      <c r="IV26" s="95"/>
      <c r="IW26" s="96"/>
      <c r="IX26" s="97"/>
      <c r="IY26" s="98"/>
      <c r="IZ26" s="98"/>
      <c r="JA26" s="99"/>
      <c r="JB26" s="100"/>
      <c r="JC26" s="101"/>
      <c r="JD26" s="102"/>
      <c r="JE26" s="103"/>
      <c r="JG26" s="95"/>
      <c r="JH26" s="95"/>
      <c r="JI26" s="96"/>
      <c r="JJ26" s="97"/>
      <c r="JK26" s="98"/>
      <c r="JL26" s="98"/>
      <c r="JM26" s="99"/>
      <c r="JN26" s="100"/>
      <c r="JO26" s="101"/>
      <c r="JP26" s="102"/>
      <c r="JQ26" s="103"/>
      <c r="JS26" s="95"/>
      <c r="JT26" s="95"/>
      <c r="JU26" s="96"/>
      <c r="JV26" s="97"/>
      <c r="JW26" s="98"/>
      <c r="JX26" s="98"/>
      <c r="JY26" s="99"/>
      <c r="JZ26" s="100"/>
      <c r="KA26" s="101"/>
      <c r="KB26" s="102"/>
      <c r="KC26" s="103"/>
      <c r="KE26" s="95"/>
      <c r="KF26" s="95"/>
    </row>
    <row r="27" spans="1:292" ht="13.5" customHeight="1">
      <c r="A27" s="21"/>
      <c r="B27" s="95" t="s">
        <v>460</v>
      </c>
      <c r="C27" s="2" t="s">
        <v>461</v>
      </c>
      <c r="D27" s="149"/>
      <c r="E27" s="96">
        <f>IF(I27="","",E$3)</f>
        <v>41612</v>
      </c>
      <c r="F27" s="97" t="str">
        <f>IF(I27="","",E$1)</f>
        <v>Juncker Asselborn II</v>
      </c>
      <c r="G27" s="98">
        <v>40017</v>
      </c>
      <c r="H27" s="98">
        <v>41393</v>
      </c>
      <c r="I27" s="99" t="s">
        <v>454</v>
      </c>
      <c r="J27" s="100" t="s">
        <v>455</v>
      </c>
      <c r="K27" s="101" t="s">
        <v>387</v>
      </c>
      <c r="L27" s="102" t="s">
        <v>296</v>
      </c>
      <c r="M27" s="103" t="s">
        <v>456</v>
      </c>
      <c r="O27" s="95"/>
      <c r="P27" s="153" t="s">
        <v>457</v>
      </c>
      <c r="Q27" s="96" t="str">
        <f>IF(U27="","",Q$3)</f>
        <v/>
      </c>
      <c r="R27" s="97" t="str">
        <f>IF(U27="","",Q$1)</f>
        <v/>
      </c>
      <c r="S27" s="98" t="str">
        <f>IF(U27="","",Q$2)</f>
        <v/>
      </c>
      <c r="T27" s="98" t="str">
        <f>IF(U27="","",Q$3)</f>
        <v/>
      </c>
      <c r="U27" s="99" t="str">
        <f>IF(AB27="","",IF(ISNUMBER(SEARCH(":",AB27)),MID(AB27,FIND(":",AB27)+2,FIND("(",AB27)-FIND(":",AB27)-3),LEFT(AB27,FIND("(",AB27)-2)))</f>
        <v/>
      </c>
      <c r="V27" s="100" t="str">
        <f>IF(AB27="","",MID(AB27,FIND("(",AB27)+1,4))</f>
        <v/>
      </c>
      <c r="W27" s="101" t="str">
        <f>IF(ISNUMBER(SEARCH("*female*",AB27)),"female",IF(ISNUMBER(SEARCH("*male*",AB27)),"male",""))</f>
        <v/>
      </c>
      <c r="X27" s="102" t="str">
        <f>IF(AB27="","",IF(ISERROR(MID(AB27,FIND("male,",AB27)+6,(FIND(")",AB27)-(FIND("male,",AB27)+6))))=TRUE,"missing/error",MID(AB27,FIND("male,",AB27)+6,(FIND(")",AB27)-(FIND("male,",AB27)+6)))))</f>
        <v/>
      </c>
      <c r="Y27" s="103" t="str">
        <f>IF(U27="","",(MID(U27,(SEARCH("^^",SUBSTITUTE(U27," ","^^",LEN(U27)-LEN(SUBSTITUTE(U27," ","")))))+1,99)&amp;"_"&amp;LEFT(U27,FIND(" ",U27)-1)&amp;"_"&amp;V27))</f>
        <v/>
      </c>
      <c r="AA27" s="95"/>
      <c r="AB27" s="95"/>
      <c r="AC27" s="96" t="str">
        <f>IF(AG27="","",AC$3)</f>
        <v/>
      </c>
      <c r="AD27" s="97" t="str">
        <f>IF(AG27="","",AC$1)</f>
        <v/>
      </c>
      <c r="AE27" s="98" t="str">
        <f>IF(AG27="","",AC$2)</f>
        <v/>
      </c>
      <c r="AF27" s="98" t="str">
        <f>IF(AG27="","",AC$3)</f>
        <v/>
      </c>
      <c r="AG27" s="99" t="str">
        <f>IF(AN27="","",IF(ISNUMBER(SEARCH(":",AN27)),MID(AN27,FIND(":",AN27)+2,FIND("(",AN27)-FIND(":",AN27)-3),LEFT(AN27,FIND("(",AN27)-2)))</f>
        <v/>
      </c>
      <c r="AH27" s="100" t="str">
        <f>IF(AN27="","",MID(AN27,FIND("(",AN27)+1,4))</f>
        <v/>
      </c>
      <c r="AI27" s="101" t="str">
        <f>IF(ISNUMBER(SEARCH("*female*",AN27)),"female",IF(ISNUMBER(SEARCH("*male*",AN27)),"male",""))</f>
        <v/>
      </c>
      <c r="AJ27" s="102" t="str">
        <f>IF(AN27="","",IF(ISERROR(MID(AN27,FIND("male,",AN27)+6,(FIND(")",AN27)-(FIND("male,",AN27)+6))))=TRUE,"missing/error",MID(AN27,FIND("male,",AN27)+6,(FIND(")",AN27)-(FIND("male,",AN27)+6)))))</f>
        <v/>
      </c>
      <c r="AK27" s="103" t="str">
        <f>IF(AG27="","",(MID(AG27,(SEARCH("^^",SUBSTITUTE(AG27," ","^^",LEN(AG27)-LEN(SUBSTITUTE(AG27," ","")))))+1,99)&amp;"_"&amp;LEFT(AG27,FIND(" ",AG27)-1)&amp;"_"&amp;AH27))</f>
        <v/>
      </c>
      <c r="AM27" s="95"/>
      <c r="AN27" s="95"/>
      <c r="AO27" s="96" t="str">
        <f t="shared" si="240"/>
        <v/>
      </c>
      <c r="AP27" s="97" t="str">
        <f t="shared" si="241"/>
        <v/>
      </c>
      <c r="AQ27" s="98" t="str">
        <f>IF(AS27="","",AO$2)</f>
        <v/>
      </c>
      <c r="AR27" s="98" t="str">
        <f t="shared" si="243"/>
        <v/>
      </c>
      <c r="AS27" s="99" t="str">
        <f t="shared" si="244"/>
        <v/>
      </c>
      <c r="AT27" s="100" t="str">
        <f t="shared" si="245"/>
        <v/>
      </c>
      <c r="AU27" s="101" t="str">
        <f t="shared" si="246"/>
        <v/>
      </c>
      <c r="AV27" s="102" t="str">
        <f t="shared" si="247"/>
        <v/>
      </c>
      <c r="AW27" s="103" t="str">
        <f t="shared" si="248"/>
        <v/>
      </c>
      <c r="AY27" s="95"/>
      <c r="AZ27" s="95"/>
      <c r="BA27" s="96" t="str">
        <f>IF(BE27="","",BA$3)</f>
        <v/>
      </c>
      <c r="BB27" s="97" t="str">
        <f>IF(BE27="","",BA$1)</f>
        <v/>
      </c>
      <c r="BC27" s="98" t="str">
        <f>IF(BE27="","",BA$2)</f>
        <v/>
      </c>
      <c r="BD27" s="98" t="str">
        <f>IF(BE27="","",BA$3)</f>
        <v/>
      </c>
      <c r="BE27" s="99" t="str">
        <f>IF(BL27="","",IF(ISNUMBER(SEARCH(":",BL27)),MID(BL27,FIND(":",BL27)+2,FIND("(",BL27)-FIND(":",BL27)-3),LEFT(BL27,FIND("(",BL27)-2)))</f>
        <v/>
      </c>
      <c r="BF27" s="100" t="str">
        <f>IF(BL27="","",MID(BL27,FIND("(",BL27)+1,4))</f>
        <v/>
      </c>
      <c r="BG27" s="101" t="str">
        <f>IF(ISNUMBER(SEARCH("*female*",BL27)),"female",IF(ISNUMBER(SEARCH("*male*",BL27)),"male",""))</f>
        <v/>
      </c>
      <c r="BH27" s="102" t="str">
        <f>IF(BL27="","",IF(ISERROR(MID(BL27,FIND("male,",BL27)+6,(FIND(")",BL27)-(FIND("male,",BL27)+6))))=TRUE,"missing/error",MID(BL27,FIND("male,",BL27)+6,(FIND(")",BL27)-(FIND("male,",BL27)+6)))))</f>
        <v/>
      </c>
      <c r="BI27" s="103" t="str">
        <f>IF(BE27="","",(MID(BE27,(SEARCH("^^",SUBSTITUTE(BE27," ","^^",LEN(BE27)-LEN(SUBSTITUTE(BE27," ","")))))+1,99)&amp;"_"&amp;LEFT(BE27,FIND(" ",BE27)-1)&amp;"_"&amp;BF27))</f>
        <v/>
      </c>
      <c r="BK27" s="95"/>
      <c r="BL27" s="95"/>
      <c r="BM27" s="96" t="str">
        <f>IF(BQ27="","",BM$3)</f>
        <v/>
      </c>
      <c r="BN27" s="97" t="str">
        <f>IF(BQ27="","",BM$1)</f>
        <v/>
      </c>
      <c r="BO27" s="98" t="str">
        <f>IF(BQ27="","",BM$2)</f>
        <v/>
      </c>
      <c r="BP27" s="98" t="str">
        <f>IF(BQ27="","",BM$3)</f>
        <v/>
      </c>
      <c r="BQ27" s="99" t="str">
        <f>IF(BX27="","",IF(ISNUMBER(SEARCH(":",BX27)),MID(BX27,FIND(":",BX27)+2,FIND("(",BX27)-FIND(":",BX27)-3),LEFT(BX27,FIND("(",BX27)-2)))</f>
        <v/>
      </c>
      <c r="BR27" s="100" t="str">
        <f>IF(BX27="","",MID(BX27,FIND("(",BX27)+1,4))</f>
        <v/>
      </c>
      <c r="BS27" s="101" t="str">
        <f>IF(ISNUMBER(SEARCH("*female*",BX27)),"female",IF(ISNUMBER(SEARCH("*male*",BX27)),"male",""))</f>
        <v/>
      </c>
      <c r="BT27" s="102" t="str">
        <f>IF(BX27="","",IF(ISERROR(MID(BX27,FIND("male,",BX27)+6,(FIND(")",BX27)-(FIND("male,",BX27)+6))))=TRUE,"missing/error",MID(BX27,FIND("male,",BX27)+6,(FIND(")",BX27)-(FIND("male,",BX27)+6)))))</f>
        <v/>
      </c>
      <c r="BU27" s="103" t="str">
        <f>IF(BQ27="","",(MID(BQ27,(SEARCH("^^",SUBSTITUTE(BQ27," ","^^",LEN(BQ27)-LEN(SUBSTITUTE(BQ27," ","")))))+1,99)&amp;"_"&amp;LEFT(BQ27,FIND(" ",BQ27)-1)&amp;"_"&amp;BR27))</f>
        <v/>
      </c>
      <c r="BW27" s="95"/>
      <c r="BX27" s="95"/>
      <c r="BY27" s="96" t="str">
        <f>IF(CC27="","",BY$3)</f>
        <v/>
      </c>
      <c r="BZ27" s="97" t="str">
        <f>IF(CC27="","",BY$1)</f>
        <v/>
      </c>
      <c r="CA27" s="98" t="str">
        <f>IF(CC27="","",BY$2)</f>
        <v/>
      </c>
      <c r="CB27" s="98" t="str">
        <f>IF(CC27="","",BY$3)</f>
        <v/>
      </c>
      <c r="CC27" s="99" t="str">
        <f>IF(CJ27="","",IF(ISNUMBER(SEARCH(":",CJ27)),MID(CJ27,FIND(":",CJ27)+2,FIND("(",CJ27)-FIND(":",CJ27)-3),LEFT(CJ27,FIND("(",CJ27)-2)))</f>
        <v/>
      </c>
      <c r="CD27" s="100" t="str">
        <f>IF(CJ27="","",MID(CJ27,FIND("(",CJ27)+1,4))</f>
        <v/>
      </c>
      <c r="CE27" s="101" t="str">
        <f>IF(ISNUMBER(SEARCH("*female*",CJ27)),"female",IF(ISNUMBER(SEARCH("*male*",CJ27)),"male",""))</f>
        <v/>
      </c>
      <c r="CF27" s="102" t="str">
        <f>IF(CJ27="","",IF(ISERROR(MID(CJ27,FIND("male,",CJ27)+6,(FIND(")",CJ27)-(FIND("male,",CJ27)+6))))=TRUE,"missing/error",MID(CJ27,FIND("male,",CJ27)+6,(FIND(")",CJ27)-(FIND("male,",CJ27)+6)))))</f>
        <v/>
      </c>
      <c r="CG27" s="103" t="str">
        <f>IF(CC27="","",(MID(CC27,(SEARCH("^^",SUBSTITUTE(CC27," ","^^",LEN(CC27)-LEN(SUBSTITUTE(CC27," ","")))))+1,99)&amp;"_"&amp;LEFT(CC27,FIND(" ",CC27)-1)&amp;"_"&amp;CD27))</f>
        <v/>
      </c>
      <c r="CI27" s="95"/>
      <c r="CJ27" s="95"/>
      <c r="CK27" s="96" t="str">
        <f>IF(CO27="","",CK$3)</f>
        <v/>
      </c>
      <c r="CL27" s="97" t="str">
        <f>IF(CO27="","",CK$1)</f>
        <v/>
      </c>
      <c r="CM27" s="98" t="str">
        <f>IF(CO27="","",CK$2)</f>
        <v/>
      </c>
      <c r="CN27" s="98" t="str">
        <f>IF(CO27="","",CK$3)</f>
        <v/>
      </c>
      <c r="CO27" s="99" t="str">
        <f>IF(CV27="","",IF(ISNUMBER(SEARCH(":",CV27)),MID(CV27,FIND(":",CV27)+2,FIND("(",CV27)-FIND(":",CV27)-3),LEFT(CV27,FIND("(",CV27)-2)))</f>
        <v/>
      </c>
      <c r="CP27" s="100" t="str">
        <f>IF(CV27="","",MID(CV27,FIND("(",CV27)+1,4))</f>
        <v/>
      </c>
      <c r="CQ27" s="101" t="str">
        <f>IF(ISNUMBER(SEARCH("*female*",CV27)),"female",IF(ISNUMBER(SEARCH("*male*",CV27)),"male",""))</f>
        <v/>
      </c>
      <c r="CR27" s="102" t="str">
        <f>IF(CV27="","",IF(ISERROR(MID(CV27,FIND("male,",CV27)+6,(FIND(")",CV27)-(FIND("male,",CV27)+6))))=TRUE,"missing/error",MID(CV27,FIND("male,",CV27)+6,(FIND(")",CV27)-(FIND("male,",CV27)+6)))))</f>
        <v/>
      </c>
      <c r="CS27" s="103" t="str">
        <f>IF(CO27="","",(MID(CO27,(SEARCH("^^",SUBSTITUTE(CO27," ","^^",LEN(CO27)-LEN(SUBSTITUTE(CO27," ","")))))+1,99)&amp;"_"&amp;LEFT(CO27,FIND(" ",CO27)-1)&amp;"_"&amp;CP27))</f>
        <v/>
      </c>
      <c r="CU27" s="95"/>
      <c r="CV27" s="95"/>
      <c r="CW27" s="96" t="str">
        <f>IF(DA27="","",CW$3)</f>
        <v/>
      </c>
      <c r="CX27" s="97" t="str">
        <f>IF(DA27="","",CW$1)</f>
        <v/>
      </c>
      <c r="CY27" s="98" t="str">
        <f>IF(DA27="","",CW$2)</f>
        <v/>
      </c>
      <c r="CZ27" s="98" t="str">
        <f>IF(DA27="","",CW$3)</f>
        <v/>
      </c>
      <c r="DA27" s="99" t="str">
        <f>IF(DH27="","",IF(ISNUMBER(SEARCH(":",DH27)),MID(DH27,FIND(":",DH27)+2,FIND("(",DH27)-FIND(":",DH27)-3),LEFT(DH27,FIND("(",DH27)-2)))</f>
        <v/>
      </c>
      <c r="DB27" s="100" t="str">
        <f>IF(DH27="","",MID(DH27,FIND("(",DH27)+1,4))</f>
        <v/>
      </c>
      <c r="DC27" s="101" t="str">
        <f>IF(ISNUMBER(SEARCH("*female*",DH27)),"female",IF(ISNUMBER(SEARCH("*male*",DH27)),"male",""))</f>
        <v/>
      </c>
      <c r="DD27" s="102" t="str">
        <f>IF(DH27="","",IF(ISERROR(MID(DH27,FIND("male,",DH27)+6,(FIND(")",DH27)-(FIND("male,",DH27)+6))))=TRUE,"missing/error",MID(DH27,FIND("male,",DH27)+6,(FIND(")",DH27)-(FIND("male,",DH27)+6)))))</f>
        <v/>
      </c>
      <c r="DE27" s="103" t="str">
        <f>IF(DA27="","",(MID(DA27,(SEARCH("^^",SUBSTITUTE(DA27," ","^^",LEN(DA27)-LEN(SUBSTITUTE(DA27," ","")))))+1,99)&amp;"_"&amp;LEFT(DA27,FIND(" ",DA27)-1)&amp;"_"&amp;DB27))</f>
        <v/>
      </c>
      <c r="DG27" s="95"/>
      <c r="DH27" s="95"/>
      <c r="DI27" s="96" t="str">
        <f>IF(DM27="","",DI$3)</f>
        <v/>
      </c>
      <c r="DJ27" s="97" t="str">
        <f>IF(DM27="","",DI$1)</f>
        <v/>
      </c>
      <c r="DK27" s="98" t="str">
        <f>IF(DM27="","",DI$2)</f>
        <v/>
      </c>
      <c r="DL27" s="98" t="str">
        <f>IF(DM27="","",DI$3)</f>
        <v/>
      </c>
      <c r="DM27" s="99" t="str">
        <f>IF(DT27="","",IF(ISNUMBER(SEARCH(":",DT27)),MID(DT27,FIND(":",DT27)+2,FIND("(",DT27)-FIND(":",DT27)-3),LEFT(DT27,FIND("(",DT27)-2)))</f>
        <v/>
      </c>
      <c r="DN27" s="100" t="str">
        <f>IF(DT27="","",MID(DT27,FIND("(",DT27)+1,4))</f>
        <v/>
      </c>
      <c r="DO27" s="101" t="str">
        <f>IF(ISNUMBER(SEARCH("*female*",DT27)),"female",IF(ISNUMBER(SEARCH("*male*",DT27)),"male",""))</f>
        <v/>
      </c>
      <c r="DP27" s="102" t="str">
        <f>IF(DT27="","",IF(ISERROR(MID(DT27,FIND("male,",DT27)+6,(FIND(")",DT27)-(FIND("male,",DT27)+6))))=TRUE,"missing/error",MID(DT27,FIND("male,",DT27)+6,(FIND(")",DT27)-(FIND("male,",DT27)+6)))))</f>
        <v/>
      </c>
      <c r="DQ27" s="103" t="str">
        <f>IF(DM27="","",(MID(DM27,(SEARCH("^^",SUBSTITUTE(DM27," ","^^",LEN(DM27)-LEN(SUBSTITUTE(DM27," ","")))))+1,99)&amp;"_"&amp;LEFT(DM27,FIND(" ",DM27)-1)&amp;"_"&amp;DN27))</f>
        <v/>
      </c>
      <c r="DS27" s="95"/>
      <c r="DT27" s="95"/>
      <c r="DU27" s="96" t="str">
        <f>IF(DY27="","",DU$3)</f>
        <v/>
      </c>
      <c r="DV27" s="97" t="str">
        <f>IF(DY27="","",DU$1)</f>
        <v/>
      </c>
      <c r="DW27" s="98" t="str">
        <f>IF(DY27="","",DU$2)</f>
        <v/>
      </c>
      <c r="DX27" s="98" t="str">
        <f>IF(DY27="","",DU$3)</f>
        <v/>
      </c>
      <c r="DY27" s="99" t="str">
        <f>IF(EF27="","",IF(ISNUMBER(SEARCH(":",EF27)),MID(EF27,FIND(":",EF27)+2,FIND("(",EF27)-FIND(":",EF27)-3),LEFT(EF27,FIND("(",EF27)-2)))</f>
        <v/>
      </c>
      <c r="DZ27" s="100" t="str">
        <f>IF(EF27="","",MID(EF27,FIND("(",EF27)+1,4))</f>
        <v/>
      </c>
      <c r="EA27" s="101" t="str">
        <f>IF(ISNUMBER(SEARCH("*female*",EF27)),"female",IF(ISNUMBER(SEARCH("*male*",EF27)),"male",""))</f>
        <v/>
      </c>
      <c r="EB27" s="102" t="str">
        <f>IF(EF27="","",IF(ISERROR(MID(EF27,FIND("male,",EF27)+6,(FIND(")",EF27)-(FIND("male,",EF27)+6))))=TRUE,"missing/error",MID(EF27,FIND("male,",EF27)+6,(FIND(")",EF27)-(FIND("male,",EF27)+6)))))</f>
        <v/>
      </c>
      <c r="EC27" s="103" t="str">
        <f>IF(DY27="","",(MID(DY27,(SEARCH("^^",SUBSTITUTE(DY27," ","^^",LEN(DY27)-LEN(SUBSTITUTE(DY27," ","")))))+1,99)&amp;"_"&amp;LEFT(DY27,FIND(" ",DY27)-1)&amp;"_"&amp;DZ27))</f>
        <v/>
      </c>
      <c r="EE27" s="95"/>
      <c r="EF27" s="95"/>
      <c r="EG27" s="96" t="str">
        <f>IF(EK27="","",EG$3)</f>
        <v/>
      </c>
      <c r="EH27" s="97" t="str">
        <f>IF(EK27="","",EG$1)</f>
        <v/>
      </c>
      <c r="EI27" s="98" t="str">
        <f>IF(EK27="","",EG$2)</f>
        <v/>
      </c>
      <c r="EJ27" s="98" t="str">
        <f>IF(EK27="","",EG$3)</f>
        <v/>
      </c>
      <c r="EK27" s="99" t="str">
        <f>IF(ER27="","",IF(ISNUMBER(SEARCH(":",ER27)),MID(ER27,FIND(":",ER27)+2,FIND("(",ER27)-FIND(":",ER27)-3),LEFT(ER27,FIND("(",ER27)-2)))</f>
        <v/>
      </c>
      <c r="EL27" s="100" t="str">
        <f>IF(ER27="","",MID(ER27,FIND("(",ER27)+1,4))</f>
        <v/>
      </c>
      <c r="EM27" s="101" t="str">
        <f>IF(ISNUMBER(SEARCH("*female*",ER27)),"female",IF(ISNUMBER(SEARCH("*male*",ER27)),"male",""))</f>
        <v/>
      </c>
      <c r="EN27" s="102" t="str">
        <f>IF(ER27="","",IF(ISERROR(MID(ER27,FIND("male,",ER27)+6,(FIND(")",ER27)-(FIND("male,",ER27)+6))))=TRUE,"missing/error",MID(ER27,FIND("male,",ER27)+6,(FIND(")",ER27)-(FIND("male,",ER27)+6)))))</f>
        <v/>
      </c>
      <c r="EO27" s="103" t="str">
        <f>IF(EK27="","",(MID(EK27,(SEARCH("^^",SUBSTITUTE(EK27," ","^^",LEN(EK27)-LEN(SUBSTITUTE(EK27," ","")))))+1,99)&amp;"_"&amp;LEFT(EK27,FIND(" ",EK27)-1)&amp;"_"&amp;EL27))</f>
        <v/>
      </c>
      <c r="EQ27" s="95"/>
      <c r="ER27" s="95"/>
      <c r="ES27" s="96" t="str">
        <f>IF(EW27="","",ES$3)</f>
        <v/>
      </c>
      <c r="ET27" s="97" t="str">
        <f>IF(EW27="","",ES$1)</f>
        <v/>
      </c>
      <c r="EU27" s="98" t="str">
        <f>IF(EW27="","",ES$2)</f>
        <v/>
      </c>
      <c r="EV27" s="98" t="str">
        <f>IF(EW27="","",ES$3)</f>
        <v/>
      </c>
      <c r="EW27" s="99" t="str">
        <f>IF(FD27="","",IF(ISNUMBER(SEARCH(":",FD27)),MID(FD27,FIND(":",FD27)+2,FIND("(",FD27)-FIND(":",FD27)-3),LEFT(FD27,FIND("(",FD27)-2)))</f>
        <v/>
      </c>
      <c r="EX27" s="100" t="str">
        <f>IF(FD27="","",MID(FD27,FIND("(",FD27)+1,4))</f>
        <v/>
      </c>
      <c r="EY27" s="101" t="str">
        <f>IF(ISNUMBER(SEARCH("*female*",FD27)),"female",IF(ISNUMBER(SEARCH("*male*",FD27)),"male",""))</f>
        <v/>
      </c>
      <c r="EZ27" s="102" t="str">
        <f>IF(FD27="","",IF(ISERROR(MID(FD27,FIND("male,",FD27)+6,(FIND(")",FD27)-(FIND("male,",FD27)+6))))=TRUE,"missing/error",MID(FD27,FIND("male,",FD27)+6,(FIND(")",FD27)-(FIND("male,",FD27)+6)))))</f>
        <v/>
      </c>
      <c r="FA27" s="103" t="str">
        <f>IF(EW27="","",(MID(EW27,(SEARCH("^^",SUBSTITUTE(EW27," ","^^",LEN(EW27)-LEN(SUBSTITUTE(EW27," ","")))))+1,99)&amp;"_"&amp;LEFT(EW27,FIND(" ",EW27)-1)&amp;"_"&amp;EX27))</f>
        <v/>
      </c>
      <c r="FC27" s="95"/>
      <c r="FD27" s="95"/>
      <c r="FE27" s="96" t="str">
        <f>IF(FI27="","",FE$3)</f>
        <v/>
      </c>
      <c r="FF27" s="97" t="str">
        <f>IF(FI27="","",FE$1)</f>
        <v/>
      </c>
      <c r="FG27" s="98" t="str">
        <f>IF(FI27="","",FE$2)</f>
        <v/>
      </c>
      <c r="FH27" s="98" t="str">
        <f>IF(FI27="","",FE$3)</f>
        <v/>
      </c>
      <c r="FI27" s="99" t="str">
        <f>IF(FP27="","",IF(ISNUMBER(SEARCH(":",FP27)),MID(FP27,FIND(":",FP27)+2,FIND("(",FP27)-FIND(":",FP27)-3),LEFT(FP27,FIND("(",FP27)-2)))</f>
        <v/>
      </c>
      <c r="FJ27" s="100" t="str">
        <f>IF(FP27="","",MID(FP27,FIND("(",FP27)+1,4))</f>
        <v/>
      </c>
      <c r="FK27" s="101" t="str">
        <f>IF(ISNUMBER(SEARCH("*female*",FP27)),"female",IF(ISNUMBER(SEARCH("*male*",FP27)),"male",""))</f>
        <v/>
      </c>
      <c r="FL27" s="102" t="str">
        <f>IF(FP27="","",IF(ISERROR(MID(FP27,FIND("male,",FP27)+6,(FIND(")",FP27)-(FIND("male,",FP27)+6))))=TRUE,"missing/error",MID(FP27,FIND("male,",FP27)+6,(FIND(")",FP27)-(FIND("male,",FP27)+6)))))</f>
        <v/>
      </c>
      <c r="FM27" s="103" t="str">
        <f>IF(FI27="","",(MID(FI27,(SEARCH("^^",SUBSTITUTE(FI27," ","^^",LEN(FI27)-LEN(SUBSTITUTE(FI27," ","")))))+1,99)&amp;"_"&amp;LEFT(FI27,FIND(" ",FI27)-1)&amp;"_"&amp;FJ27))</f>
        <v/>
      </c>
      <c r="FO27" s="95"/>
      <c r="FP27" s="95"/>
      <c r="FQ27" s="96" t="str">
        <f>IF(FU27="","",#REF!)</f>
        <v/>
      </c>
      <c r="FR27" s="97" t="str">
        <f>IF(FU27="","",FQ$1)</f>
        <v/>
      </c>
      <c r="FS27" s="98" t="str">
        <f>IF(FU27="","",FQ$2)</f>
        <v/>
      </c>
      <c r="FT27" s="98" t="str">
        <f>IF(FU27="","",FQ$3)</f>
        <v/>
      </c>
      <c r="FU27" s="99" t="str">
        <f>IF(GB27="","",IF(ISNUMBER(SEARCH(":",GB27)),MID(GB27,FIND(":",GB27)+2,FIND("(",GB27)-FIND(":",GB27)-3),LEFT(GB27,FIND("(",GB27)-2)))</f>
        <v/>
      </c>
      <c r="FV27" s="100" t="str">
        <f>IF(GB27="","",MID(GB27,FIND("(",GB27)+1,4))</f>
        <v/>
      </c>
      <c r="FW27" s="101" t="str">
        <f>IF(ISNUMBER(SEARCH("*female*",GB27)),"female",IF(ISNUMBER(SEARCH("*male*",GB27)),"male",""))</f>
        <v/>
      </c>
      <c r="FX27" s="102" t="str">
        <f>IF(GB27="","",IF(ISERROR(MID(GB27,FIND("male,",GB27)+6,(FIND(")",GB27)-(FIND("male,",GB27)+6))))=TRUE,"missing/error",MID(GB27,FIND("male,",GB27)+6,(FIND(")",GB27)-(FIND("male,",GB27)+6)))))</f>
        <v/>
      </c>
      <c r="FY27" s="103" t="str">
        <f>IF(FU27="","",(MID(FU27,(SEARCH("^^",SUBSTITUTE(FU27," ","^^",LEN(FU27)-LEN(SUBSTITUTE(FU27," ","")))))+1,99)&amp;"_"&amp;LEFT(FU27,FIND(" ",FU27)-1)&amp;"_"&amp;FV27))</f>
        <v/>
      </c>
      <c r="GA27" s="95"/>
      <c r="GB27" s="95"/>
      <c r="GC27" s="96" t="str">
        <f>IF(GG27="","",GC$3)</f>
        <v/>
      </c>
      <c r="GD27" s="97" t="str">
        <f>IF(GG27="","",GC$1)</f>
        <v/>
      </c>
      <c r="GE27" s="98" t="str">
        <f>IF(GG27="","",GC$2)</f>
        <v/>
      </c>
      <c r="GF27" s="98" t="str">
        <f>IF(GG27="","",GC$3)</f>
        <v/>
      </c>
      <c r="GG27" s="99" t="str">
        <f>IF(GN27="","",IF(ISNUMBER(SEARCH(":",GN27)),MID(GN27,FIND(":",GN27)+2,FIND("(",GN27)-FIND(":",GN27)-3),LEFT(GN27,FIND("(",GN27)-2)))</f>
        <v/>
      </c>
      <c r="GH27" s="100" t="str">
        <f>IF(GN27="","",MID(GN27,FIND("(",GN27)+1,4))</f>
        <v/>
      </c>
      <c r="GI27" s="101" t="str">
        <f>IF(ISNUMBER(SEARCH("*female*",GN27)),"female",IF(ISNUMBER(SEARCH("*male*",GN27)),"male",""))</f>
        <v/>
      </c>
      <c r="GJ27" s="102" t="str">
        <f>IF(GN27="","",IF(ISERROR(MID(GN27,FIND("male,",GN27)+6,(FIND(")",GN27)-(FIND("male,",GN27)+6))))=TRUE,"missing/error",MID(GN27,FIND("male,",GN27)+6,(FIND(")",GN27)-(FIND("male,",GN27)+6)))))</f>
        <v/>
      </c>
      <c r="GK27" s="103" t="str">
        <f>IF(GG27="","",(MID(GG27,(SEARCH("^^",SUBSTITUTE(GG27," ","^^",LEN(GG27)-LEN(SUBSTITUTE(GG27," ","")))))+1,99)&amp;"_"&amp;LEFT(GG27,FIND(" ",GG27)-1)&amp;"_"&amp;GH27))</f>
        <v/>
      </c>
      <c r="GM27" s="95"/>
      <c r="GN27" s="95"/>
      <c r="GO27" s="96" t="str">
        <f>IF(GS27="","",GO$3)</f>
        <v/>
      </c>
      <c r="GP27" s="97" t="str">
        <f>IF(GS27="","",GO$1)</f>
        <v/>
      </c>
      <c r="GQ27" s="98" t="str">
        <f>IF(GS27="","",GO$2)</f>
        <v/>
      </c>
      <c r="GR27" s="98" t="str">
        <f>IF(GS27="","",GO$3)</f>
        <v/>
      </c>
      <c r="GS27" s="99" t="str">
        <f>IF(GZ27="","",IF(ISNUMBER(SEARCH(":",GZ27)),MID(GZ27,FIND(":",GZ27)+2,FIND("(",GZ27)-FIND(":",GZ27)-3),LEFT(GZ27,FIND("(",GZ27)-2)))</f>
        <v/>
      </c>
      <c r="GT27" s="100" t="str">
        <f>IF(GZ27="","",MID(GZ27,FIND("(",GZ27)+1,4))</f>
        <v/>
      </c>
      <c r="GU27" s="101" t="str">
        <f>IF(ISNUMBER(SEARCH("*female*",GZ27)),"female",IF(ISNUMBER(SEARCH("*male*",GZ27)),"male",""))</f>
        <v/>
      </c>
      <c r="GV27" s="102" t="str">
        <f>IF(GZ27="","",IF(ISERROR(MID(GZ27,FIND("male,",GZ27)+6,(FIND(")",GZ27)-(FIND("male,",GZ27)+6))))=TRUE,"missing/error",MID(GZ27,FIND("male,",GZ27)+6,(FIND(")",GZ27)-(FIND("male,",GZ27)+6)))))</f>
        <v/>
      </c>
      <c r="GW27" s="103" t="str">
        <f>IF(GS27="","",(MID(GS27,(SEARCH("^^",SUBSTITUTE(GS27," ","^^",LEN(GS27)-LEN(SUBSTITUTE(GS27," ","")))))+1,99)&amp;"_"&amp;LEFT(GS27,FIND(" ",GS27)-1)&amp;"_"&amp;GT27))</f>
        <v/>
      </c>
      <c r="GY27" s="95"/>
      <c r="GZ27" s="95"/>
      <c r="HA27" s="96" t="str">
        <f>IF(HE27="","",HA$3)</f>
        <v/>
      </c>
      <c r="HB27" s="97" t="str">
        <f>IF(HE27="","",HA$1)</f>
        <v/>
      </c>
      <c r="HC27" s="98" t="str">
        <f>IF(HE27="","",HA$2)</f>
        <v/>
      </c>
      <c r="HD27" s="98" t="str">
        <f>IF(HE27="","",HA$3)</f>
        <v/>
      </c>
      <c r="HE27" s="99" t="str">
        <f>IF(HL27="","",IF(ISNUMBER(SEARCH(":",HL27)),MID(HL27,FIND(":",HL27)+2,FIND("(",HL27)-FIND(":",HL27)-3),LEFT(HL27,FIND("(",HL27)-2)))</f>
        <v/>
      </c>
      <c r="HF27" s="100" t="str">
        <f>IF(HL27="","",MID(HL27,FIND("(",HL27)+1,4))</f>
        <v/>
      </c>
      <c r="HG27" s="101" t="str">
        <f>IF(ISNUMBER(SEARCH("*female*",HL27)),"female",IF(ISNUMBER(SEARCH("*male*",HL27)),"male",""))</f>
        <v/>
      </c>
      <c r="HH27" s="102" t="str">
        <f>IF(HL27="","",IF(ISERROR(MID(HL27,FIND("male,",HL27)+6,(FIND(")",HL27)-(FIND("male,",HL27)+6))))=TRUE,"missing/error",MID(HL27,FIND("male,",HL27)+6,(FIND(")",HL27)-(FIND("male,",HL27)+6)))))</f>
        <v/>
      </c>
      <c r="HI27" s="103" t="str">
        <f>IF(HE27="","",(MID(HE27,(SEARCH("^^",SUBSTITUTE(HE27," ","^^",LEN(HE27)-LEN(SUBSTITUTE(HE27," ","")))))+1,99)&amp;"_"&amp;LEFT(HE27,FIND(" ",HE27)-1)&amp;"_"&amp;HF27))</f>
        <v/>
      </c>
      <c r="HK27" s="95"/>
      <c r="HL27" s="95" t="s">
        <v>292</v>
      </c>
      <c r="HM27" s="96" t="str">
        <f>IF(HQ27="","",HM$3)</f>
        <v/>
      </c>
      <c r="HN27" s="97" t="str">
        <f>IF(HQ27="","",HM$1)</f>
        <v/>
      </c>
      <c r="HO27" s="98" t="str">
        <f>IF(HQ27="","",HM$2)</f>
        <v/>
      </c>
      <c r="HP27" s="98" t="str">
        <f>IF(HQ27="","",HM$3)</f>
        <v/>
      </c>
      <c r="HQ27" s="99" t="str">
        <f>IF(HX27="","",IF(ISNUMBER(SEARCH(":",HX27)),MID(HX27,FIND(":",HX27)+2,FIND("(",HX27)-FIND(":",HX27)-3),LEFT(HX27,FIND("(",HX27)-2)))</f>
        <v/>
      </c>
      <c r="HR27" s="100" t="str">
        <f>IF(HX27="","",MID(HX27,FIND("(",HX27)+1,4))</f>
        <v/>
      </c>
      <c r="HS27" s="101" t="str">
        <f>IF(ISNUMBER(SEARCH("*female*",HX27)),"female",IF(ISNUMBER(SEARCH("*male*",HX27)),"male",""))</f>
        <v/>
      </c>
      <c r="HT27" s="102" t="str">
        <f>IF(HX27="","",IF(ISERROR(MID(HX27,FIND("male,",HX27)+6,(FIND(")",HX27)-(FIND("male,",HX27)+6))))=TRUE,"missing/error",MID(HX27,FIND("male,",HX27)+6,(FIND(")",HX27)-(FIND("male,",HX27)+6)))))</f>
        <v/>
      </c>
      <c r="HU27" s="103" t="str">
        <f>IF(HQ27="","",(MID(HQ27,(SEARCH("^^",SUBSTITUTE(HQ27," ","^^",LEN(HQ27)-LEN(SUBSTITUTE(HQ27," ","")))))+1,99)&amp;"_"&amp;LEFT(HQ27,FIND(" ",HQ27)-1)&amp;"_"&amp;HR27))</f>
        <v/>
      </c>
      <c r="HW27" s="95"/>
      <c r="HX27" s="95"/>
      <c r="HY27" s="96" t="str">
        <f>IF(IC27="","",HY$3)</f>
        <v/>
      </c>
      <c r="HZ27" s="97" t="str">
        <f>IF(IC27="","",HY$1)</f>
        <v/>
      </c>
      <c r="IA27" s="98" t="str">
        <f>IF(IC27="","",HY$2)</f>
        <v/>
      </c>
      <c r="IB27" s="98" t="str">
        <f>IF(IC27="","",HY$3)</f>
        <v/>
      </c>
      <c r="IC27" s="99" t="str">
        <f>IF(IJ27="","",IF(ISNUMBER(SEARCH(":",IJ27)),MID(IJ27,FIND(":",IJ27)+2,FIND("(",IJ27)-FIND(":",IJ27)-3),LEFT(IJ27,FIND("(",IJ27)-2)))</f>
        <v/>
      </c>
      <c r="ID27" s="100" t="str">
        <f>IF(IJ27="","",MID(IJ27,FIND("(",IJ27)+1,4))</f>
        <v/>
      </c>
      <c r="IE27" s="101" t="str">
        <f>IF(ISNUMBER(SEARCH("*female*",IJ27)),"female",IF(ISNUMBER(SEARCH("*male*",IJ27)),"male",""))</f>
        <v/>
      </c>
      <c r="IF27" s="102" t="str">
        <f>IF(IJ27="","",IF(ISERROR(MID(IJ27,FIND("male,",IJ27)+6,(FIND(")",IJ27)-(FIND("male,",IJ27)+6))))=TRUE,"missing/error",MID(IJ27,FIND("male,",IJ27)+6,(FIND(")",IJ27)-(FIND("male,",IJ27)+6)))))</f>
        <v/>
      </c>
      <c r="IG27" s="103" t="str">
        <f>IF(IC27="","",(MID(IC27,(SEARCH("^^",SUBSTITUTE(IC27," ","^^",LEN(IC27)-LEN(SUBSTITUTE(IC27," ","")))))+1,99)&amp;"_"&amp;LEFT(IC27,FIND(" ",IC27)-1)&amp;"_"&amp;ID27))</f>
        <v/>
      </c>
      <c r="II27" s="95"/>
      <c r="IJ27" s="95"/>
      <c r="IK27" s="96" t="str">
        <f>IF(IO27="","",IK$3)</f>
        <v/>
      </c>
      <c r="IL27" s="97" t="str">
        <f>IF(IO27="","",IK$1)</f>
        <v/>
      </c>
      <c r="IM27" s="98" t="str">
        <f>IF(IO27="","",IK$2)</f>
        <v/>
      </c>
      <c r="IN27" s="98" t="str">
        <f>IF(IO27="","",IK$3)</f>
        <v/>
      </c>
      <c r="IO27" s="99" t="str">
        <f>IF(IV27="","",IF(ISNUMBER(SEARCH(":",IV27)),MID(IV27,FIND(":",IV27)+2,FIND("(",IV27)-FIND(":",IV27)-3),LEFT(IV27,FIND("(",IV27)-2)))</f>
        <v/>
      </c>
      <c r="IP27" s="100" t="str">
        <f>IF(IV27="","",MID(IV27,FIND("(",IV27)+1,4))</f>
        <v/>
      </c>
      <c r="IQ27" s="101" t="str">
        <f>IF(ISNUMBER(SEARCH("*female*",IV27)),"female",IF(ISNUMBER(SEARCH("*male*",IV27)),"male",""))</f>
        <v/>
      </c>
      <c r="IR27" s="102" t="str">
        <f>IF(IV27="","",IF(ISERROR(MID(IV27,FIND("male,",IV27)+6,(FIND(")",IV27)-(FIND("male,",IV27)+6))))=TRUE,"missing/error",MID(IV27,FIND("male,",IV27)+6,(FIND(")",IV27)-(FIND("male,",IV27)+6)))))</f>
        <v/>
      </c>
      <c r="IS27" s="103" t="str">
        <f>IF(IO27="","",(MID(IO27,(SEARCH("^^",SUBSTITUTE(IO27," ","^^",LEN(IO27)-LEN(SUBSTITUTE(IO27," ","")))))+1,99)&amp;"_"&amp;LEFT(IO27,FIND(" ",IO27)-1)&amp;"_"&amp;IP27))</f>
        <v/>
      </c>
      <c r="IU27" s="95"/>
      <c r="IV27" s="95"/>
      <c r="IW27" s="96" t="str">
        <f>IF(JA27="","",IW$3)</f>
        <v/>
      </c>
      <c r="IX27" s="97" t="str">
        <f>IF(JA27="","",IW$1)</f>
        <v/>
      </c>
      <c r="IY27" s="98" t="str">
        <f>IF(JA27="","",IW$2)</f>
        <v/>
      </c>
      <c r="IZ27" s="98" t="str">
        <f>IF(JA27="","",IW$3)</f>
        <v/>
      </c>
      <c r="JA27" s="99" t="str">
        <f>IF(JH27="","",IF(ISNUMBER(SEARCH(":",JH27)),MID(JH27,FIND(":",JH27)+2,FIND("(",JH27)-FIND(":",JH27)-3),LEFT(JH27,FIND("(",JH27)-2)))</f>
        <v/>
      </c>
      <c r="JB27" s="100" t="str">
        <f>IF(JH27="","",MID(JH27,FIND("(",JH27)+1,4))</f>
        <v/>
      </c>
      <c r="JC27" s="101" t="str">
        <f>IF(ISNUMBER(SEARCH("*female*",JH27)),"female",IF(ISNUMBER(SEARCH("*male*",JH27)),"male",""))</f>
        <v/>
      </c>
      <c r="JD27" s="102" t="str">
        <f>IF(JH27="","",IF(ISERROR(MID(JH27,FIND("male,",JH27)+6,(FIND(")",JH27)-(FIND("male,",JH27)+6))))=TRUE,"missing/error",MID(JH27,FIND("male,",JH27)+6,(FIND(")",JH27)-(FIND("male,",JH27)+6)))))</f>
        <v/>
      </c>
      <c r="JE27" s="103" t="str">
        <f>IF(JA27="","",(MID(JA27,(SEARCH("^^",SUBSTITUTE(JA27," ","^^",LEN(JA27)-LEN(SUBSTITUTE(JA27," ","")))))+1,99)&amp;"_"&amp;LEFT(JA27,FIND(" ",JA27)-1)&amp;"_"&amp;JB27))</f>
        <v/>
      </c>
      <c r="JG27" s="95"/>
      <c r="JH27" s="95"/>
      <c r="JI27" s="96" t="str">
        <f>IF(JM27="","",JI$3)</f>
        <v/>
      </c>
      <c r="JJ27" s="97" t="str">
        <f>IF(JM27="","",JI$1)</f>
        <v/>
      </c>
      <c r="JK27" s="98" t="str">
        <f>IF(JM27="","",JI$2)</f>
        <v/>
      </c>
      <c r="JL27" s="98" t="str">
        <f>IF(JM27="","",JI$3)</f>
        <v/>
      </c>
      <c r="JM27" s="99" t="str">
        <f>IF(JT27="","",IF(ISNUMBER(SEARCH(":",JT27)),MID(JT27,FIND(":",JT27)+2,FIND("(",JT27)-FIND(":",JT27)-3),LEFT(JT27,FIND("(",JT27)-2)))</f>
        <v/>
      </c>
      <c r="JN27" s="100" t="str">
        <f>IF(JT27="","",MID(JT27,FIND("(",JT27)+1,4))</f>
        <v/>
      </c>
      <c r="JO27" s="101" t="str">
        <f>IF(ISNUMBER(SEARCH("*female*",JT27)),"female",IF(ISNUMBER(SEARCH("*male*",JT27)),"male",""))</f>
        <v/>
      </c>
      <c r="JP27" s="102" t="str">
        <f>IF(JT27="","",IF(ISERROR(MID(JT27,FIND("male,",JT27)+6,(FIND(")",JT27)-(FIND("male,",JT27)+6))))=TRUE,"missing/error",MID(JT27,FIND("male,",JT27)+6,(FIND(")",JT27)-(FIND("male,",JT27)+6)))))</f>
        <v/>
      </c>
      <c r="JQ27" s="103" t="str">
        <f>IF(JM27="","",(MID(JM27,(SEARCH("^^",SUBSTITUTE(JM27," ","^^",LEN(JM27)-LEN(SUBSTITUTE(JM27," ","")))))+1,99)&amp;"_"&amp;LEFT(JM27,FIND(" ",JM27)-1)&amp;"_"&amp;JN27))</f>
        <v/>
      </c>
      <c r="JS27" s="95"/>
      <c r="JT27" s="95"/>
      <c r="JU27" s="96" t="str">
        <f>IF(JY27="","",JU$3)</f>
        <v/>
      </c>
      <c r="JV27" s="97" t="str">
        <f>IF(JY27="","",JU$1)</f>
        <v/>
      </c>
      <c r="JW27" s="98" t="str">
        <f>IF(JY27="","",JU$2)</f>
        <v/>
      </c>
      <c r="JX27" s="98" t="str">
        <f>IF(JY27="","",JU$3)</f>
        <v/>
      </c>
      <c r="JY27" s="99" t="str">
        <f>IF(KF27="","",IF(ISNUMBER(SEARCH(":",KF27)),MID(KF27,FIND(":",KF27)+2,FIND("(",KF27)-FIND(":",KF27)-3),LEFT(KF27,FIND("(",KF27)-2)))</f>
        <v/>
      </c>
      <c r="JZ27" s="100" t="str">
        <f>IF(KF27="","",MID(KF27,FIND("(",KF27)+1,4))</f>
        <v/>
      </c>
      <c r="KA27" s="101" t="str">
        <f>IF(ISNUMBER(SEARCH("*female*",KF27)),"female",IF(ISNUMBER(SEARCH("*male*",KF27)),"male",""))</f>
        <v/>
      </c>
      <c r="KB27" s="102" t="str">
        <f>IF(KF27="","",IF(ISERROR(MID(KF27,FIND("male,",KF27)+6,(FIND(")",KF27)-(FIND("male,",KF27)+6))))=TRUE,"missing/error",MID(KF27,FIND("male,",KF27)+6,(FIND(")",KF27)-(FIND("male,",KF27)+6)))))</f>
        <v/>
      </c>
      <c r="KC27" s="103" t="str">
        <f>IF(JY27="","",(MID(JY27,(SEARCH("^^",SUBSTITUTE(JY27," ","^^",LEN(JY27)-LEN(SUBSTITUTE(JY27," ","")))))+1,99)&amp;"_"&amp;LEFT(JY27,FIND(" ",JY27)-1)&amp;"_"&amp;JZ27))</f>
        <v/>
      </c>
      <c r="KE27" s="95"/>
      <c r="KF27" s="95"/>
    </row>
    <row r="28" spans="1:292" ht="13.5" customHeight="1">
      <c r="A28" s="21"/>
      <c r="B28" s="95" t="s">
        <v>413</v>
      </c>
      <c r="C28" s="2" t="s">
        <v>414</v>
      </c>
      <c r="D28" s="149"/>
      <c r="E28" s="96">
        <f>IF(I28="","",E$3)</f>
        <v>41612</v>
      </c>
      <c r="F28" s="97" t="str">
        <f>IF(I28="","",E$1)</f>
        <v>Juncker Asselborn II</v>
      </c>
      <c r="G28" s="98">
        <v>40017</v>
      </c>
      <c r="H28" s="98">
        <f>IF(I28="","",E$3)</f>
        <v>41612</v>
      </c>
      <c r="I28" s="99" t="s">
        <v>405</v>
      </c>
      <c r="J28" s="100" t="s">
        <v>406</v>
      </c>
      <c r="K28" s="101" t="s">
        <v>368</v>
      </c>
      <c r="L28" s="102" t="s">
        <v>296</v>
      </c>
      <c r="M28" s="103" t="s">
        <v>407</v>
      </c>
      <c r="O28" s="95"/>
      <c r="P28" s="153" t="s">
        <v>408</v>
      </c>
      <c r="Q28" s="96">
        <f>IF(U28="","",Q$3)</f>
        <v>43439</v>
      </c>
      <c r="R28" s="97" t="str">
        <f>IF(U28="","",Q$1)</f>
        <v>Bettel-Schneider I</v>
      </c>
      <c r="S28" s="98">
        <f>IF(U28="","",Q$2)</f>
        <v>41612</v>
      </c>
      <c r="T28" s="98">
        <f>IF(U28="","",Q$3)</f>
        <v>43439</v>
      </c>
      <c r="U28" s="99" t="str">
        <f>IF(AB28="","",IF(ISNUMBER(SEARCH(":",AB28)),MID(AB28,FIND(":",AB28)+2,FIND("(",AB28)-FIND(":",AB28)-3),LEFT(AB28,FIND("(",AB28)-2)))</f>
        <v>Xavier Bettel</v>
      </c>
      <c r="V28" s="100" t="str">
        <f>IF(AB28="","",MID(AB28,FIND("(",AB28)+1,4))</f>
        <v>1973</v>
      </c>
      <c r="W28" s="101" t="str">
        <f>IF(ISNUMBER(SEARCH("*female*",AB28)),"female",IF(ISNUMBER(SEARCH("*male*",AB28)),"male",""))</f>
        <v>male</v>
      </c>
      <c r="X28" s="102" t="str">
        <f>IF(AB28="","",IF(ISERROR(MID(AB28,FIND("male,",AB28)+6,(FIND(")",AB28)-(FIND("male,",AB28)+6))))=TRUE,"missing/error",MID(AB28,FIND("male,",AB28)+6,(FIND(")",AB28)-(FIND("male,",AB28)+6)))))</f>
        <v>lu_dp01</v>
      </c>
      <c r="Y28" s="103" t="str">
        <f>IF(U28="","",(MID(U28,(SEARCH("^^",SUBSTITUTE(U28," ","^^",LEN(U28)-LEN(SUBSTITUTE(U28," ","")))))+1,99)&amp;"_"&amp;LEFT(U28,FIND(" ",U28)-1)&amp;"_"&amp;V28))</f>
        <v>Bettel_Xavier_1973</v>
      </c>
      <c r="AA28" s="95"/>
      <c r="AB28" s="140" t="s">
        <v>719</v>
      </c>
      <c r="AC28" s="96" t="str">
        <f>IF(AG28="","",AC$3)</f>
        <v/>
      </c>
      <c r="AD28" s="97" t="str">
        <f>IF(AG28="","",AC$1)</f>
        <v/>
      </c>
      <c r="AE28" s="98" t="str">
        <f>IF(AG28="","",AC$2)</f>
        <v/>
      </c>
      <c r="AF28" s="98" t="str">
        <f>IF(AG28="","",AC$3)</f>
        <v/>
      </c>
      <c r="AG28" s="99" t="str">
        <f>IF(AN28="","",IF(ISNUMBER(SEARCH(":",AN28)),MID(AN28,FIND(":",AN28)+2,FIND("(",AN28)-FIND(":",AN28)-3),LEFT(AN28,FIND("(",AN28)-2)))</f>
        <v/>
      </c>
      <c r="AH28" s="100" t="str">
        <f>IF(AN28="","",MID(AN28,FIND("(",AN28)+1,4))</f>
        <v/>
      </c>
      <c r="AI28" s="101" t="str">
        <f>IF(ISNUMBER(SEARCH("*female*",AN28)),"female",IF(ISNUMBER(SEARCH("*male*",AN28)),"male",""))</f>
        <v/>
      </c>
      <c r="AJ28" s="102" t="str">
        <f>IF(AN28="","",IF(ISERROR(MID(AN28,FIND("male,",AN28)+6,(FIND(")",AN28)-(FIND("male,",AN28)+6))))=TRUE,"missing/error",MID(AN28,FIND("male,",AN28)+6,(FIND(")",AN28)-(FIND("male,",AN28)+6)))))</f>
        <v/>
      </c>
      <c r="AK28" s="103" t="str">
        <f>IF(AG28="","",(MID(AG28,(SEARCH("^^",SUBSTITUTE(AG28," ","^^",LEN(AG28)-LEN(SUBSTITUTE(AG28," ","")))))+1,99)&amp;"_"&amp;LEFT(AG28,FIND(" ",AG28)-1)&amp;"_"&amp;AH28))</f>
        <v/>
      </c>
      <c r="AM28" s="95"/>
      <c r="AN28" s="140"/>
      <c r="AO28" s="96" t="str">
        <f t="shared" si="240"/>
        <v/>
      </c>
      <c r="AP28" s="97" t="str">
        <f t="shared" si="241"/>
        <v/>
      </c>
      <c r="AQ28" s="98" t="str">
        <f>IF(AS28="","",AO$2)</f>
        <v/>
      </c>
      <c r="AR28" s="98" t="str">
        <f t="shared" si="243"/>
        <v/>
      </c>
      <c r="AS28" s="99" t="str">
        <f t="shared" si="244"/>
        <v/>
      </c>
      <c r="AT28" s="100" t="str">
        <f t="shared" si="245"/>
        <v/>
      </c>
      <c r="AU28" s="101" t="str">
        <f t="shared" si="246"/>
        <v/>
      </c>
      <c r="AV28" s="102" t="str">
        <f t="shared" si="247"/>
        <v/>
      </c>
      <c r="AW28" s="103" t="str">
        <f t="shared" si="248"/>
        <v/>
      </c>
      <c r="AY28" s="95"/>
      <c r="AZ28" s="95"/>
      <c r="BA28" s="96" t="str">
        <f>IF(BE28="","",BA$3)</f>
        <v/>
      </c>
      <c r="BB28" s="97" t="str">
        <f>IF(BE28="","",BA$1)</f>
        <v/>
      </c>
      <c r="BC28" s="98" t="str">
        <f>IF(BE28="","",BA$2)</f>
        <v/>
      </c>
      <c r="BD28" s="98" t="str">
        <f>IF(BE28="","",BA$3)</f>
        <v/>
      </c>
      <c r="BE28" s="99" t="str">
        <f>IF(BL28="","",IF(ISNUMBER(SEARCH(":",BL28)),MID(BL28,FIND(":",BL28)+2,FIND("(",BL28)-FIND(":",BL28)-3),LEFT(BL28,FIND("(",BL28)-2)))</f>
        <v/>
      </c>
      <c r="BF28" s="100" t="str">
        <f>IF(BL28="","",MID(BL28,FIND("(",BL28)+1,4))</f>
        <v/>
      </c>
      <c r="BG28" s="101" t="str">
        <f>IF(ISNUMBER(SEARCH("*female*",BL28)),"female",IF(ISNUMBER(SEARCH("*male*",BL28)),"male",""))</f>
        <v/>
      </c>
      <c r="BH28" s="102" t="str">
        <f>IF(BL28="","",IF(ISERROR(MID(BL28,FIND("male,",BL28)+6,(FIND(")",BL28)-(FIND("male,",BL28)+6))))=TRUE,"missing/error",MID(BL28,FIND("male,",BL28)+6,(FIND(")",BL28)-(FIND("male,",BL28)+6)))))</f>
        <v/>
      </c>
      <c r="BI28" s="103" t="str">
        <f>IF(BE28="","",(MID(BE28,(SEARCH("^^",SUBSTITUTE(BE28," ","^^",LEN(BE28)-LEN(SUBSTITUTE(BE28," ","")))))+1,99)&amp;"_"&amp;LEFT(BE28,FIND(" ",BE28)-1)&amp;"_"&amp;BF28))</f>
        <v/>
      </c>
      <c r="BK28" s="95"/>
      <c r="BL28" s="95"/>
      <c r="BM28" s="96" t="str">
        <f>IF(BQ28="","",BM$3)</f>
        <v/>
      </c>
      <c r="BN28" s="97" t="str">
        <f>IF(BQ28="","",BM$1)</f>
        <v/>
      </c>
      <c r="BO28" s="98" t="str">
        <f>IF(BQ28="","",BM$2)</f>
        <v/>
      </c>
      <c r="BP28" s="98" t="str">
        <f>IF(BQ28="","",BM$3)</f>
        <v/>
      </c>
      <c r="BQ28" s="99" t="str">
        <f>IF(BX28="","",IF(ISNUMBER(SEARCH(":",BX28)),MID(BX28,FIND(":",BX28)+2,FIND("(",BX28)-FIND(":",BX28)-3),LEFT(BX28,FIND("(",BX28)-2)))</f>
        <v/>
      </c>
      <c r="BR28" s="100" t="str">
        <f>IF(BX28="","",MID(BX28,FIND("(",BX28)+1,4))</f>
        <v/>
      </c>
      <c r="BS28" s="101" t="str">
        <f>IF(ISNUMBER(SEARCH("*female*",BX28)),"female",IF(ISNUMBER(SEARCH("*male*",BX28)),"male",""))</f>
        <v/>
      </c>
      <c r="BT28" s="102" t="str">
        <f>IF(BX28="","",IF(ISERROR(MID(BX28,FIND("male,",BX28)+6,(FIND(")",BX28)-(FIND("male,",BX28)+6))))=TRUE,"missing/error",MID(BX28,FIND("male,",BX28)+6,(FIND(")",BX28)-(FIND("male,",BX28)+6)))))</f>
        <v/>
      </c>
      <c r="BU28" s="103" t="str">
        <f>IF(BQ28="","",(MID(BQ28,(SEARCH("^^",SUBSTITUTE(BQ28," ","^^",LEN(BQ28)-LEN(SUBSTITUTE(BQ28," ","")))))+1,99)&amp;"_"&amp;LEFT(BQ28,FIND(" ",BQ28)-1)&amp;"_"&amp;BR28))</f>
        <v/>
      </c>
      <c r="BW28" s="95"/>
      <c r="BX28" s="95"/>
      <c r="BY28" s="96" t="str">
        <f>IF(CC28="","",BY$3)</f>
        <v/>
      </c>
      <c r="BZ28" s="97" t="str">
        <f>IF(CC28="","",BY$1)</f>
        <v/>
      </c>
      <c r="CA28" s="98" t="str">
        <f>IF(CC28="","",BY$2)</f>
        <v/>
      </c>
      <c r="CB28" s="98" t="str">
        <f>IF(CC28="","",BY$3)</f>
        <v/>
      </c>
      <c r="CC28" s="99" t="str">
        <f>IF(CJ28="","",IF(ISNUMBER(SEARCH(":",CJ28)),MID(CJ28,FIND(":",CJ28)+2,FIND("(",CJ28)-FIND(":",CJ28)-3),LEFT(CJ28,FIND("(",CJ28)-2)))</f>
        <v/>
      </c>
      <c r="CD28" s="100" t="str">
        <f>IF(CJ28="","",MID(CJ28,FIND("(",CJ28)+1,4))</f>
        <v/>
      </c>
      <c r="CE28" s="101" t="str">
        <f>IF(ISNUMBER(SEARCH("*female*",CJ28)),"female",IF(ISNUMBER(SEARCH("*male*",CJ28)),"male",""))</f>
        <v/>
      </c>
      <c r="CF28" s="102" t="str">
        <f>IF(CJ28="","",IF(ISERROR(MID(CJ28,FIND("male,",CJ28)+6,(FIND(")",CJ28)-(FIND("male,",CJ28)+6))))=TRUE,"missing/error",MID(CJ28,FIND("male,",CJ28)+6,(FIND(")",CJ28)-(FIND("male,",CJ28)+6)))))</f>
        <v/>
      </c>
      <c r="CG28" s="103" t="str">
        <f>IF(CC28="","",(MID(CC28,(SEARCH("^^",SUBSTITUTE(CC28," ","^^",LEN(CC28)-LEN(SUBSTITUTE(CC28," ","")))))+1,99)&amp;"_"&amp;LEFT(CC28,FIND(" ",CC28)-1)&amp;"_"&amp;CD28))</f>
        <v/>
      </c>
      <c r="CI28" s="95"/>
      <c r="CJ28" s="95"/>
      <c r="CK28" s="96" t="str">
        <f>IF(CO28="","",CK$3)</f>
        <v/>
      </c>
      <c r="CL28" s="97" t="str">
        <f>IF(CO28="","",CK$1)</f>
        <v/>
      </c>
      <c r="CM28" s="98" t="str">
        <f>IF(CO28="","",CK$2)</f>
        <v/>
      </c>
      <c r="CN28" s="98" t="str">
        <f>IF(CO28="","",CK$3)</f>
        <v/>
      </c>
      <c r="CO28" s="99" t="str">
        <f>IF(CV28="","",IF(ISNUMBER(SEARCH(":",CV28)),MID(CV28,FIND(":",CV28)+2,FIND("(",CV28)-FIND(":",CV28)-3),LEFT(CV28,FIND("(",CV28)-2)))</f>
        <v/>
      </c>
      <c r="CP28" s="100" t="str">
        <f>IF(CV28="","",MID(CV28,FIND("(",CV28)+1,4))</f>
        <v/>
      </c>
      <c r="CQ28" s="101" t="str">
        <f>IF(ISNUMBER(SEARCH("*female*",CV28)),"female",IF(ISNUMBER(SEARCH("*male*",CV28)),"male",""))</f>
        <v/>
      </c>
      <c r="CR28" s="102" t="str">
        <f>IF(CV28="","",IF(ISERROR(MID(CV28,FIND("male,",CV28)+6,(FIND(")",CV28)-(FIND("male,",CV28)+6))))=TRUE,"missing/error",MID(CV28,FIND("male,",CV28)+6,(FIND(")",CV28)-(FIND("male,",CV28)+6)))))</f>
        <v/>
      </c>
      <c r="CS28" s="103" t="str">
        <f>IF(CO28="","",(MID(CO28,(SEARCH("^^",SUBSTITUTE(CO28," ","^^",LEN(CO28)-LEN(SUBSTITUTE(CO28," ","")))))+1,99)&amp;"_"&amp;LEFT(CO28,FIND(" ",CO28)-1)&amp;"_"&amp;CP28))</f>
        <v/>
      </c>
      <c r="CU28" s="95"/>
      <c r="CV28" s="95"/>
      <c r="CW28" s="96" t="str">
        <f>IF(DA28="","",CW$3)</f>
        <v/>
      </c>
      <c r="CX28" s="97" t="str">
        <f>IF(DA28="","",CW$1)</f>
        <v/>
      </c>
      <c r="CY28" s="98" t="str">
        <f>IF(DA28="","",CW$2)</f>
        <v/>
      </c>
      <c r="CZ28" s="98" t="str">
        <f>IF(DA28="","",CW$3)</f>
        <v/>
      </c>
      <c r="DA28" s="99" t="str">
        <f>IF(DH28="","",IF(ISNUMBER(SEARCH(":",DH28)),MID(DH28,FIND(":",DH28)+2,FIND("(",DH28)-FIND(":",DH28)-3),LEFT(DH28,FIND("(",DH28)-2)))</f>
        <v/>
      </c>
      <c r="DB28" s="100" t="str">
        <f>IF(DH28="","",MID(DH28,FIND("(",DH28)+1,4))</f>
        <v/>
      </c>
      <c r="DC28" s="101" t="str">
        <f>IF(ISNUMBER(SEARCH("*female*",DH28)),"female",IF(ISNUMBER(SEARCH("*male*",DH28)),"male",""))</f>
        <v/>
      </c>
      <c r="DD28" s="102" t="str">
        <f>IF(DH28="","",IF(ISERROR(MID(DH28,FIND("male,",DH28)+6,(FIND(")",DH28)-(FIND("male,",DH28)+6))))=TRUE,"missing/error",MID(DH28,FIND("male,",DH28)+6,(FIND(")",DH28)-(FIND("male,",DH28)+6)))))</f>
        <v/>
      </c>
      <c r="DE28" s="103" t="str">
        <f>IF(DA28="","",(MID(DA28,(SEARCH("^^",SUBSTITUTE(DA28," ","^^",LEN(DA28)-LEN(SUBSTITUTE(DA28," ","")))))+1,99)&amp;"_"&amp;LEFT(DA28,FIND(" ",DA28)-1)&amp;"_"&amp;DB28))</f>
        <v/>
      </c>
      <c r="DG28" s="95"/>
      <c r="DH28" s="95"/>
      <c r="DI28" s="96" t="str">
        <f>IF(DM28="","",DI$3)</f>
        <v/>
      </c>
      <c r="DJ28" s="97" t="str">
        <f>IF(DM28="","",DI$1)</f>
        <v/>
      </c>
      <c r="DK28" s="98" t="str">
        <f>IF(DM28="","",DI$2)</f>
        <v/>
      </c>
      <c r="DL28" s="98" t="str">
        <f>IF(DM28="","",DI$3)</f>
        <v/>
      </c>
      <c r="DM28" s="99" t="str">
        <f>IF(DT28="","",IF(ISNUMBER(SEARCH(":",DT28)),MID(DT28,FIND(":",DT28)+2,FIND("(",DT28)-FIND(":",DT28)-3),LEFT(DT28,FIND("(",DT28)-2)))</f>
        <v/>
      </c>
      <c r="DN28" s="100" t="str">
        <f>IF(DT28="","",MID(DT28,FIND("(",DT28)+1,4))</f>
        <v/>
      </c>
      <c r="DO28" s="101" t="str">
        <f>IF(ISNUMBER(SEARCH("*female*",DT28)),"female",IF(ISNUMBER(SEARCH("*male*",DT28)),"male",""))</f>
        <v/>
      </c>
      <c r="DP28" s="102" t="str">
        <f>IF(DT28="","",IF(ISERROR(MID(DT28,FIND("male,",DT28)+6,(FIND(")",DT28)-(FIND("male,",DT28)+6))))=TRUE,"missing/error",MID(DT28,FIND("male,",DT28)+6,(FIND(")",DT28)-(FIND("male,",DT28)+6)))))</f>
        <v/>
      </c>
      <c r="DQ28" s="103" t="str">
        <f>IF(DM28="","",(MID(DM28,(SEARCH("^^",SUBSTITUTE(DM28," ","^^",LEN(DM28)-LEN(SUBSTITUTE(DM28," ","")))))+1,99)&amp;"_"&amp;LEFT(DM28,FIND(" ",DM28)-1)&amp;"_"&amp;DN28))</f>
        <v/>
      </c>
      <c r="DS28" s="95"/>
      <c r="DT28" s="95"/>
      <c r="DU28" s="96" t="str">
        <f>IF(DY28="","",DU$3)</f>
        <v/>
      </c>
      <c r="DV28" s="97" t="str">
        <f>IF(DY28="","",DU$1)</f>
        <v/>
      </c>
      <c r="DW28" s="98" t="str">
        <f>IF(DY28="","",DU$2)</f>
        <v/>
      </c>
      <c r="DX28" s="98" t="str">
        <f>IF(DY28="","",DU$3)</f>
        <v/>
      </c>
      <c r="DY28" s="99" t="str">
        <f>IF(EF28="","",IF(ISNUMBER(SEARCH(":",EF28)),MID(EF28,FIND(":",EF28)+2,FIND("(",EF28)-FIND(":",EF28)-3),LEFT(EF28,FIND("(",EF28)-2)))</f>
        <v/>
      </c>
      <c r="DZ28" s="100" t="str">
        <f>IF(EF28="","",MID(EF28,FIND("(",EF28)+1,4))</f>
        <v/>
      </c>
      <c r="EA28" s="101" t="str">
        <f>IF(ISNUMBER(SEARCH("*female*",EF28)),"female",IF(ISNUMBER(SEARCH("*male*",EF28)),"male",""))</f>
        <v/>
      </c>
      <c r="EB28" s="102" t="str">
        <f>IF(EF28="","",IF(ISERROR(MID(EF28,FIND("male,",EF28)+6,(FIND(")",EF28)-(FIND("male,",EF28)+6))))=TRUE,"missing/error",MID(EF28,FIND("male,",EF28)+6,(FIND(")",EF28)-(FIND("male,",EF28)+6)))))</f>
        <v/>
      </c>
      <c r="EC28" s="103" t="str">
        <f>IF(DY28="","",(MID(DY28,(SEARCH("^^",SUBSTITUTE(DY28," ","^^",LEN(DY28)-LEN(SUBSTITUTE(DY28," ","")))))+1,99)&amp;"_"&amp;LEFT(DY28,FIND(" ",DY28)-1)&amp;"_"&amp;DZ28))</f>
        <v/>
      </c>
      <c r="EE28" s="95"/>
      <c r="EF28" s="95"/>
      <c r="EG28" s="96" t="str">
        <f>IF(EK28="","",EG$3)</f>
        <v/>
      </c>
      <c r="EH28" s="97" t="str">
        <f>IF(EK28="","",EG$1)</f>
        <v/>
      </c>
      <c r="EI28" s="98" t="str">
        <f>IF(EK28="","",EG$2)</f>
        <v/>
      </c>
      <c r="EJ28" s="98" t="str">
        <f>IF(EK28="","",EG$3)</f>
        <v/>
      </c>
      <c r="EK28" s="99" t="str">
        <f>IF(ER28="","",IF(ISNUMBER(SEARCH(":",ER28)),MID(ER28,FIND(":",ER28)+2,FIND("(",ER28)-FIND(":",ER28)-3),LEFT(ER28,FIND("(",ER28)-2)))</f>
        <v/>
      </c>
      <c r="EL28" s="100" t="str">
        <f>IF(ER28="","",MID(ER28,FIND("(",ER28)+1,4))</f>
        <v/>
      </c>
      <c r="EM28" s="101" t="str">
        <f>IF(ISNUMBER(SEARCH("*female*",ER28)),"female",IF(ISNUMBER(SEARCH("*male*",ER28)),"male",""))</f>
        <v/>
      </c>
      <c r="EN28" s="102" t="str">
        <f>IF(ER28="","",IF(ISERROR(MID(ER28,FIND("male,",ER28)+6,(FIND(")",ER28)-(FIND("male,",ER28)+6))))=TRUE,"missing/error",MID(ER28,FIND("male,",ER28)+6,(FIND(")",ER28)-(FIND("male,",ER28)+6)))))</f>
        <v/>
      </c>
      <c r="EO28" s="103" t="str">
        <f>IF(EK28="","",(MID(EK28,(SEARCH("^^",SUBSTITUTE(EK28," ","^^",LEN(EK28)-LEN(SUBSTITUTE(EK28," ","")))))+1,99)&amp;"_"&amp;LEFT(EK28,FIND(" ",EK28)-1)&amp;"_"&amp;EL28))</f>
        <v/>
      </c>
      <c r="EQ28" s="95"/>
      <c r="ER28" s="95"/>
      <c r="ES28" s="96" t="str">
        <f>IF(EW28="","",ES$3)</f>
        <v/>
      </c>
      <c r="ET28" s="97" t="str">
        <f>IF(EW28="","",ES$1)</f>
        <v/>
      </c>
      <c r="EU28" s="98" t="str">
        <f>IF(EW28="","",ES$2)</f>
        <v/>
      </c>
      <c r="EV28" s="98" t="str">
        <f>IF(EW28="","",ES$3)</f>
        <v/>
      </c>
      <c r="EW28" s="99" t="str">
        <f>IF(FD28="","",IF(ISNUMBER(SEARCH(":",FD28)),MID(FD28,FIND(":",FD28)+2,FIND("(",FD28)-FIND(":",FD28)-3),LEFT(FD28,FIND("(",FD28)-2)))</f>
        <v/>
      </c>
      <c r="EX28" s="100" t="str">
        <f>IF(FD28="","",MID(FD28,FIND("(",FD28)+1,4))</f>
        <v/>
      </c>
      <c r="EY28" s="101" t="str">
        <f>IF(ISNUMBER(SEARCH("*female*",FD28)),"female",IF(ISNUMBER(SEARCH("*male*",FD28)),"male",""))</f>
        <v/>
      </c>
      <c r="EZ28" s="102" t="str">
        <f>IF(FD28="","",IF(ISERROR(MID(FD28,FIND("male,",FD28)+6,(FIND(")",FD28)-(FIND("male,",FD28)+6))))=TRUE,"missing/error",MID(FD28,FIND("male,",FD28)+6,(FIND(")",FD28)-(FIND("male,",FD28)+6)))))</f>
        <v/>
      </c>
      <c r="FA28" s="103" t="str">
        <f>IF(EW28="","",(MID(EW28,(SEARCH("^^",SUBSTITUTE(EW28," ","^^",LEN(EW28)-LEN(SUBSTITUTE(EW28," ","")))))+1,99)&amp;"_"&amp;LEFT(EW28,FIND(" ",EW28)-1)&amp;"_"&amp;EX28))</f>
        <v/>
      </c>
      <c r="FC28" s="95"/>
      <c r="FD28" s="95"/>
      <c r="FE28" s="96" t="str">
        <f>IF(FI28="","",FE$3)</f>
        <v/>
      </c>
      <c r="FF28" s="97" t="str">
        <f>IF(FI28="","",FE$1)</f>
        <v/>
      </c>
      <c r="FG28" s="98" t="str">
        <f>IF(FI28="","",FE$2)</f>
        <v/>
      </c>
      <c r="FH28" s="98" t="str">
        <f>IF(FI28="","",FE$3)</f>
        <v/>
      </c>
      <c r="FI28" s="99" t="str">
        <f>IF(FP28="","",IF(ISNUMBER(SEARCH(":",FP28)),MID(FP28,FIND(":",FP28)+2,FIND("(",FP28)-FIND(":",FP28)-3),LEFT(FP28,FIND("(",FP28)-2)))</f>
        <v/>
      </c>
      <c r="FJ28" s="100" t="str">
        <f>IF(FP28="","",MID(FP28,FIND("(",FP28)+1,4))</f>
        <v/>
      </c>
      <c r="FK28" s="101" t="str">
        <f>IF(ISNUMBER(SEARCH("*female*",FP28)),"female",IF(ISNUMBER(SEARCH("*male*",FP28)),"male",""))</f>
        <v/>
      </c>
      <c r="FL28" s="102" t="str">
        <f>IF(FP28="","",IF(ISERROR(MID(FP28,FIND("male,",FP28)+6,(FIND(")",FP28)-(FIND("male,",FP28)+6))))=TRUE,"missing/error",MID(FP28,FIND("male,",FP28)+6,(FIND(")",FP28)-(FIND("male,",FP28)+6)))))</f>
        <v/>
      </c>
      <c r="FM28" s="103" t="str">
        <f>IF(FI28="","",(MID(FI28,(SEARCH("^^",SUBSTITUTE(FI28," ","^^",LEN(FI28)-LEN(SUBSTITUTE(FI28," ","")))))+1,99)&amp;"_"&amp;LEFT(FI28,FIND(" ",FI28)-1)&amp;"_"&amp;FJ28))</f>
        <v/>
      </c>
      <c r="FO28" s="95"/>
      <c r="FP28" s="95"/>
      <c r="FQ28" s="96" t="str">
        <f>IF(FU28="","",#REF!)</f>
        <v/>
      </c>
      <c r="FR28" s="97" t="str">
        <f>IF(FU28="","",FQ$1)</f>
        <v/>
      </c>
      <c r="FS28" s="98" t="str">
        <f>IF(FU28="","",FQ$2)</f>
        <v/>
      </c>
      <c r="FT28" s="98" t="str">
        <f>IF(FU28="","",FQ$3)</f>
        <v/>
      </c>
      <c r="FU28" s="99" t="str">
        <f>IF(GB28="","",IF(ISNUMBER(SEARCH(":",GB28)),MID(GB28,FIND(":",GB28)+2,FIND("(",GB28)-FIND(":",GB28)-3),LEFT(GB28,FIND("(",GB28)-2)))</f>
        <v/>
      </c>
      <c r="FV28" s="100" t="str">
        <f>IF(GB28="","",MID(GB28,FIND("(",GB28)+1,4))</f>
        <v/>
      </c>
      <c r="FW28" s="101" t="str">
        <f>IF(ISNUMBER(SEARCH("*female*",GB28)),"female",IF(ISNUMBER(SEARCH("*male*",GB28)),"male",""))</f>
        <v/>
      </c>
      <c r="FX28" s="102" t="str">
        <f>IF(GB28="","",IF(ISERROR(MID(GB28,FIND("male,",GB28)+6,(FIND(")",GB28)-(FIND("male,",GB28)+6))))=TRUE,"missing/error",MID(GB28,FIND("male,",GB28)+6,(FIND(")",GB28)-(FIND("male,",GB28)+6)))))</f>
        <v/>
      </c>
      <c r="FY28" s="103" t="str">
        <f>IF(FU28="","",(MID(FU28,(SEARCH("^^",SUBSTITUTE(FU28," ","^^",LEN(FU28)-LEN(SUBSTITUTE(FU28," ","")))))+1,99)&amp;"_"&amp;LEFT(FU28,FIND(" ",FU28)-1)&amp;"_"&amp;FV28))</f>
        <v/>
      </c>
      <c r="GA28" s="95"/>
      <c r="GB28" s="95"/>
      <c r="GC28" s="96" t="str">
        <f>IF(GG28="","",GC$3)</f>
        <v/>
      </c>
      <c r="GD28" s="97" t="str">
        <f>IF(GG28="","",GC$1)</f>
        <v/>
      </c>
      <c r="GE28" s="98" t="str">
        <f>IF(GG28="","",GC$2)</f>
        <v/>
      </c>
      <c r="GF28" s="98" t="str">
        <f>IF(GG28="","",GC$3)</f>
        <v/>
      </c>
      <c r="GG28" s="99" t="str">
        <f>IF(GN28="","",IF(ISNUMBER(SEARCH(":",GN28)),MID(GN28,FIND(":",GN28)+2,FIND("(",GN28)-FIND(":",GN28)-3),LEFT(GN28,FIND("(",GN28)-2)))</f>
        <v/>
      </c>
      <c r="GH28" s="100" t="str">
        <f>IF(GN28="","",MID(GN28,FIND("(",GN28)+1,4))</f>
        <v/>
      </c>
      <c r="GI28" s="101" t="str">
        <f>IF(ISNUMBER(SEARCH("*female*",GN28)),"female",IF(ISNUMBER(SEARCH("*male*",GN28)),"male",""))</f>
        <v/>
      </c>
      <c r="GJ28" s="102" t="str">
        <f>IF(GN28="","",IF(ISERROR(MID(GN28,FIND("male,",GN28)+6,(FIND(")",GN28)-(FIND("male,",GN28)+6))))=TRUE,"missing/error",MID(GN28,FIND("male,",GN28)+6,(FIND(")",GN28)-(FIND("male,",GN28)+6)))))</f>
        <v/>
      </c>
      <c r="GK28" s="103" t="str">
        <f>IF(GG28="","",(MID(GG28,(SEARCH("^^",SUBSTITUTE(GG28," ","^^",LEN(GG28)-LEN(SUBSTITUTE(GG28," ","")))))+1,99)&amp;"_"&amp;LEFT(GG28,FIND(" ",GG28)-1)&amp;"_"&amp;GH28))</f>
        <v/>
      </c>
      <c r="GM28" s="95"/>
      <c r="GN28" s="95" t="s">
        <v>292</v>
      </c>
      <c r="GO28" s="96" t="str">
        <f>IF(GS28="","",GO$3)</f>
        <v/>
      </c>
      <c r="GP28" s="97" t="str">
        <f>IF(GS28="","",GO$1)</f>
        <v/>
      </c>
      <c r="GQ28" s="98" t="str">
        <f>IF(GS28="","",GO$2)</f>
        <v/>
      </c>
      <c r="GR28" s="98" t="str">
        <f>IF(GS28="","",GO$3)</f>
        <v/>
      </c>
      <c r="GS28" s="99" t="str">
        <f>IF(GZ28="","",IF(ISNUMBER(SEARCH(":",GZ28)),MID(GZ28,FIND(":",GZ28)+2,FIND("(",GZ28)-FIND(":",GZ28)-3),LEFT(GZ28,FIND("(",GZ28)-2)))</f>
        <v/>
      </c>
      <c r="GT28" s="100" t="str">
        <f>IF(GZ28="","",MID(GZ28,FIND("(",GZ28)+1,4))</f>
        <v/>
      </c>
      <c r="GU28" s="101" t="str">
        <f>IF(ISNUMBER(SEARCH("*female*",GZ28)),"female",IF(ISNUMBER(SEARCH("*male*",GZ28)),"male",""))</f>
        <v/>
      </c>
      <c r="GV28" s="102" t="str">
        <f>IF(GZ28="","",IF(ISERROR(MID(GZ28,FIND("male,",GZ28)+6,(FIND(")",GZ28)-(FIND("male,",GZ28)+6))))=TRUE,"missing/error",MID(GZ28,FIND("male,",GZ28)+6,(FIND(")",GZ28)-(FIND("male,",GZ28)+6)))))</f>
        <v/>
      </c>
      <c r="GW28" s="103" t="str">
        <f>IF(GS28="","",(MID(GS28,(SEARCH("^^",SUBSTITUTE(GS28," ","^^",LEN(GS28)-LEN(SUBSTITUTE(GS28," ","")))))+1,99)&amp;"_"&amp;LEFT(GS28,FIND(" ",GS28)-1)&amp;"_"&amp;GT28))</f>
        <v/>
      </c>
      <c r="GY28" s="95"/>
      <c r="GZ28" s="95"/>
      <c r="HA28" s="96" t="str">
        <f>IF(HE28="","",HA$3)</f>
        <v/>
      </c>
      <c r="HB28" s="97" t="str">
        <f>IF(HE28="","",HA$1)</f>
        <v/>
      </c>
      <c r="HC28" s="98" t="str">
        <f>IF(HE28="","",HA$2)</f>
        <v/>
      </c>
      <c r="HD28" s="98" t="str">
        <f>IF(HE28="","",HA$3)</f>
        <v/>
      </c>
      <c r="HE28" s="99" t="str">
        <f>IF(HL28="","",IF(ISNUMBER(SEARCH(":",HL28)),MID(HL28,FIND(":",HL28)+2,FIND("(",HL28)-FIND(":",HL28)-3),LEFT(HL28,FIND("(",HL28)-2)))</f>
        <v/>
      </c>
      <c r="HF28" s="100" t="str">
        <f>IF(HL28="","",MID(HL28,FIND("(",HL28)+1,4))</f>
        <v/>
      </c>
      <c r="HG28" s="101" t="str">
        <f>IF(ISNUMBER(SEARCH("*female*",HL28)),"female",IF(ISNUMBER(SEARCH("*male*",HL28)),"male",""))</f>
        <v/>
      </c>
      <c r="HH28" s="102" t="str">
        <f>IF(HL28="","",IF(ISERROR(MID(HL28,FIND("male,",HL28)+6,(FIND(")",HL28)-(FIND("male,",HL28)+6))))=TRUE,"missing/error",MID(HL28,FIND("male,",HL28)+6,(FIND(")",HL28)-(FIND("male,",HL28)+6)))))</f>
        <v/>
      </c>
      <c r="HI28" s="103" t="str">
        <f>IF(HE28="","",(MID(HE28,(SEARCH("^^",SUBSTITUTE(HE28," ","^^",LEN(HE28)-LEN(SUBSTITUTE(HE28," ","")))))+1,99)&amp;"_"&amp;LEFT(HE28,FIND(" ",HE28)-1)&amp;"_"&amp;HF28))</f>
        <v/>
      </c>
      <c r="HK28" s="95"/>
      <c r="HL28" s="95" t="s">
        <v>292</v>
      </c>
      <c r="HM28" s="96" t="str">
        <f>IF(HQ28="","",HM$3)</f>
        <v/>
      </c>
      <c r="HN28" s="97" t="str">
        <f>IF(HQ28="","",HM$1)</f>
        <v/>
      </c>
      <c r="HO28" s="98" t="str">
        <f>IF(HQ28="","",HM$2)</f>
        <v/>
      </c>
      <c r="HP28" s="98" t="str">
        <f>IF(HQ28="","",HM$3)</f>
        <v/>
      </c>
      <c r="HQ28" s="99" t="str">
        <f>IF(HX28="","",IF(ISNUMBER(SEARCH(":",HX28)),MID(HX28,FIND(":",HX28)+2,FIND("(",HX28)-FIND(":",HX28)-3),LEFT(HX28,FIND("(",HX28)-2)))</f>
        <v/>
      </c>
      <c r="HR28" s="100" t="str">
        <f>IF(HX28="","",MID(HX28,FIND("(",HX28)+1,4))</f>
        <v/>
      </c>
      <c r="HS28" s="101" t="str">
        <f>IF(ISNUMBER(SEARCH("*female*",HX28)),"female",IF(ISNUMBER(SEARCH("*male*",HX28)),"male",""))</f>
        <v/>
      </c>
      <c r="HT28" s="102" t="str">
        <f>IF(HX28="","",IF(ISERROR(MID(HX28,FIND("male,",HX28)+6,(FIND(")",HX28)-(FIND("male,",HX28)+6))))=TRUE,"missing/error",MID(HX28,FIND("male,",HX28)+6,(FIND(")",HX28)-(FIND("male,",HX28)+6)))))</f>
        <v/>
      </c>
      <c r="HU28" s="103" t="str">
        <f>IF(HQ28="","",(MID(HQ28,(SEARCH("^^",SUBSTITUTE(HQ28," ","^^",LEN(HQ28)-LEN(SUBSTITUTE(HQ28," ","")))))+1,99)&amp;"_"&amp;LEFT(HQ28,FIND(" ",HQ28)-1)&amp;"_"&amp;HR28))</f>
        <v/>
      </c>
      <c r="HW28" s="95"/>
      <c r="HX28" s="95"/>
      <c r="HY28" s="96" t="str">
        <f>IF(IC28="","",HY$3)</f>
        <v/>
      </c>
      <c r="HZ28" s="97" t="str">
        <f>IF(IC28="","",HY$1)</f>
        <v/>
      </c>
      <c r="IA28" s="98" t="str">
        <f>IF(IC28="","",HY$2)</f>
        <v/>
      </c>
      <c r="IB28" s="98" t="str">
        <f>IF(IC28="","",HY$3)</f>
        <v/>
      </c>
      <c r="IC28" s="99" t="str">
        <f>IF(IJ28="","",IF(ISNUMBER(SEARCH(":",IJ28)),MID(IJ28,FIND(":",IJ28)+2,FIND("(",IJ28)-FIND(":",IJ28)-3),LEFT(IJ28,FIND("(",IJ28)-2)))</f>
        <v/>
      </c>
      <c r="ID28" s="100" t="str">
        <f>IF(IJ28="","",MID(IJ28,FIND("(",IJ28)+1,4))</f>
        <v/>
      </c>
      <c r="IE28" s="101" t="str">
        <f>IF(ISNUMBER(SEARCH("*female*",IJ28)),"female",IF(ISNUMBER(SEARCH("*male*",IJ28)),"male",""))</f>
        <v/>
      </c>
      <c r="IF28" s="102" t="str">
        <f>IF(IJ28="","",IF(ISERROR(MID(IJ28,FIND("male,",IJ28)+6,(FIND(")",IJ28)-(FIND("male,",IJ28)+6))))=TRUE,"missing/error",MID(IJ28,FIND("male,",IJ28)+6,(FIND(")",IJ28)-(FIND("male,",IJ28)+6)))))</f>
        <v/>
      </c>
      <c r="IG28" s="103" t="str">
        <f>IF(IC28="","",(MID(IC28,(SEARCH("^^",SUBSTITUTE(IC28," ","^^",LEN(IC28)-LEN(SUBSTITUTE(IC28," ","")))))+1,99)&amp;"_"&amp;LEFT(IC28,FIND(" ",IC28)-1)&amp;"_"&amp;ID28))</f>
        <v/>
      </c>
      <c r="II28" s="95"/>
      <c r="IJ28" s="95"/>
      <c r="IK28" s="96" t="str">
        <f>IF(IO28="","",IK$3)</f>
        <v/>
      </c>
      <c r="IL28" s="97" t="str">
        <f>IF(IO28="","",IK$1)</f>
        <v/>
      </c>
      <c r="IM28" s="98" t="str">
        <f>IF(IO28="","",IK$2)</f>
        <v/>
      </c>
      <c r="IN28" s="98" t="str">
        <f>IF(IO28="","",IK$3)</f>
        <v/>
      </c>
      <c r="IO28" s="99" t="str">
        <f>IF(IV28="","",IF(ISNUMBER(SEARCH(":",IV28)),MID(IV28,FIND(":",IV28)+2,FIND("(",IV28)-FIND(":",IV28)-3),LEFT(IV28,FIND("(",IV28)-2)))</f>
        <v/>
      </c>
      <c r="IP28" s="100" t="str">
        <f>IF(IV28="","",MID(IV28,FIND("(",IV28)+1,4))</f>
        <v/>
      </c>
      <c r="IQ28" s="101" t="str">
        <f>IF(ISNUMBER(SEARCH("*female*",IV28)),"female",IF(ISNUMBER(SEARCH("*male*",IV28)),"male",""))</f>
        <v/>
      </c>
      <c r="IR28" s="102" t="str">
        <f>IF(IV28="","",IF(ISERROR(MID(IV28,FIND("male,",IV28)+6,(FIND(")",IV28)-(FIND("male,",IV28)+6))))=TRUE,"missing/error",MID(IV28,FIND("male,",IV28)+6,(FIND(")",IV28)-(FIND("male,",IV28)+6)))))</f>
        <v/>
      </c>
      <c r="IS28" s="103" t="str">
        <f>IF(IO28="","",(MID(IO28,(SEARCH("^^",SUBSTITUTE(IO28," ","^^",LEN(IO28)-LEN(SUBSTITUTE(IO28," ","")))))+1,99)&amp;"_"&amp;LEFT(IO28,FIND(" ",IO28)-1)&amp;"_"&amp;IP28))</f>
        <v/>
      </c>
      <c r="IU28" s="95"/>
      <c r="IV28" s="95"/>
      <c r="IW28" s="96" t="str">
        <f>IF(JA28="","",IW$3)</f>
        <v/>
      </c>
      <c r="IX28" s="97" t="str">
        <f>IF(JA28="","",IW$1)</f>
        <v/>
      </c>
      <c r="IY28" s="98" t="str">
        <f>IF(JA28="","",IW$2)</f>
        <v/>
      </c>
      <c r="IZ28" s="98" t="str">
        <f>IF(JA28="","",IW$3)</f>
        <v/>
      </c>
      <c r="JA28" s="99" t="str">
        <f>IF(JH28="","",IF(ISNUMBER(SEARCH(":",JH28)),MID(JH28,FIND(":",JH28)+2,FIND("(",JH28)-FIND(":",JH28)-3),LEFT(JH28,FIND("(",JH28)-2)))</f>
        <v/>
      </c>
      <c r="JB28" s="100" t="str">
        <f>IF(JH28="","",MID(JH28,FIND("(",JH28)+1,4))</f>
        <v/>
      </c>
      <c r="JC28" s="101" t="str">
        <f>IF(ISNUMBER(SEARCH("*female*",JH28)),"female",IF(ISNUMBER(SEARCH("*male*",JH28)),"male",""))</f>
        <v/>
      </c>
      <c r="JD28" s="102" t="str">
        <f>IF(JH28="","",IF(ISERROR(MID(JH28,FIND("male,",JH28)+6,(FIND(")",JH28)-(FIND("male,",JH28)+6))))=TRUE,"missing/error",MID(JH28,FIND("male,",JH28)+6,(FIND(")",JH28)-(FIND("male,",JH28)+6)))))</f>
        <v/>
      </c>
      <c r="JE28" s="103" t="str">
        <f>IF(JA28="","",(MID(JA28,(SEARCH("^^",SUBSTITUTE(JA28," ","^^",LEN(JA28)-LEN(SUBSTITUTE(JA28," ","")))))+1,99)&amp;"_"&amp;LEFT(JA28,FIND(" ",JA28)-1)&amp;"_"&amp;JB28))</f>
        <v/>
      </c>
      <c r="JG28" s="95"/>
      <c r="JH28" s="95"/>
      <c r="JI28" s="96" t="str">
        <f>IF(JM28="","",JI$3)</f>
        <v/>
      </c>
      <c r="JJ28" s="97" t="str">
        <f>IF(JM28="","",JI$1)</f>
        <v/>
      </c>
      <c r="JK28" s="98" t="str">
        <f>IF(JM28="","",JI$2)</f>
        <v/>
      </c>
      <c r="JL28" s="98" t="str">
        <f>IF(JM28="","",JI$3)</f>
        <v/>
      </c>
      <c r="JM28" s="99" t="str">
        <f>IF(JT28="","",IF(ISNUMBER(SEARCH(":",JT28)),MID(JT28,FIND(":",JT28)+2,FIND("(",JT28)-FIND(":",JT28)-3),LEFT(JT28,FIND("(",JT28)-2)))</f>
        <v/>
      </c>
      <c r="JN28" s="100" t="str">
        <f>IF(JT28="","",MID(JT28,FIND("(",JT28)+1,4))</f>
        <v/>
      </c>
      <c r="JO28" s="101" t="str">
        <f>IF(ISNUMBER(SEARCH("*female*",JT28)),"female",IF(ISNUMBER(SEARCH("*male*",JT28)),"male",""))</f>
        <v/>
      </c>
      <c r="JP28" s="102" t="str">
        <f>IF(JT28="","",IF(ISERROR(MID(JT28,FIND("male,",JT28)+6,(FIND(")",JT28)-(FIND("male,",JT28)+6))))=TRUE,"missing/error",MID(JT28,FIND("male,",JT28)+6,(FIND(")",JT28)-(FIND("male,",JT28)+6)))))</f>
        <v/>
      </c>
      <c r="JQ28" s="103" t="str">
        <f>IF(JM28="","",(MID(JM28,(SEARCH("^^",SUBSTITUTE(JM28," ","^^",LEN(JM28)-LEN(SUBSTITUTE(JM28," ","")))))+1,99)&amp;"_"&amp;LEFT(JM28,FIND(" ",JM28)-1)&amp;"_"&amp;JN28))</f>
        <v/>
      </c>
      <c r="JS28" s="95"/>
      <c r="JT28" s="95"/>
      <c r="JU28" s="96" t="str">
        <f>IF(JY28="","",JU$3)</f>
        <v/>
      </c>
      <c r="JV28" s="97" t="str">
        <f>IF(JY28="","",JU$1)</f>
        <v/>
      </c>
      <c r="JW28" s="98" t="str">
        <f>IF(JY28="","",JU$2)</f>
        <v/>
      </c>
      <c r="JX28" s="98" t="str">
        <f>IF(JY28="","",JU$3)</f>
        <v/>
      </c>
      <c r="JY28" s="99" t="str">
        <f>IF(KF28="","",IF(ISNUMBER(SEARCH(":",KF28)),MID(KF28,FIND(":",KF28)+2,FIND("(",KF28)-FIND(":",KF28)-3),LEFT(KF28,FIND("(",KF28)-2)))</f>
        <v/>
      </c>
      <c r="JZ28" s="100" t="str">
        <f>IF(KF28="","",MID(KF28,FIND("(",KF28)+1,4))</f>
        <v/>
      </c>
      <c r="KA28" s="101" t="str">
        <f>IF(ISNUMBER(SEARCH("*female*",KF28)),"female",IF(ISNUMBER(SEARCH("*male*",KF28)),"male",""))</f>
        <v/>
      </c>
      <c r="KB28" s="102" t="str">
        <f>IF(KF28="","",IF(ISERROR(MID(KF28,FIND("male,",KF28)+6,(FIND(")",KF28)-(FIND("male,",KF28)+6))))=TRUE,"missing/error",MID(KF28,FIND("male,",KF28)+6,(FIND(")",KF28)-(FIND("male,",KF28)+6)))))</f>
        <v/>
      </c>
      <c r="KC28" s="103" t="str">
        <f>IF(JY28="","",(MID(JY28,(SEARCH("^^",SUBSTITUTE(JY28," ","^^",LEN(JY28)-LEN(SUBSTITUTE(JY28," ","")))))+1,99)&amp;"_"&amp;LEFT(JY28,FIND(" ",JY28)-1)&amp;"_"&amp;JZ28))</f>
        <v/>
      </c>
      <c r="KE28" s="95"/>
      <c r="KF28" s="95"/>
    </row>
    <row r="29" spans="1:292" ht="13.5" customHeight="1">
      <c r="A29" s="21"/>
      <c r="B29" s="95" t="s">
        <v>413</v>
      </c>
      <c r="C29" s="2" t="s">
        <v>414</v>
      </c>
      <c r="D29" s="149"/>
      <c r="E29" s="96">
        <f>IF(I29="","",E$3)</f>
        <v>41612</v>
      </c>
      <c r="F29" s="97" t="str">
        <f>IF(I29="","",E$1)</f>
        <v>Juncker Asselborn II</v>
      </c>
      <c r="G29" s="98">
        <f>IF(I29="","",E$2)</f>
        <v>40017</v>
      </c>
      <c r="H29" s="98">
        <f>IF(I29="","",E$3)</f>
        <v>41612</v>
      </c>
      <c r="I29" s="99" t="str">
        <f>IF(P29="","",IF(ISNUMBER(SEARCH(":",P29)),MID(P29,FIND(":",P29)+2,FIND("(",P29)-FIND(":",P29)-3),LEFT(P29,FIND("(",P29)-2)))</f>
        <v>Luc Frieden</v>
      </c>
      <c r="J29" s="100" t="str">
        <f>IF(P29="","",MID(P29,FIND("(",P29)+1,4))</f>
        <v>1963</v>
      </c>
      <c r="K29" s="101" t="str">
        <f>IF(ISNUMBER(SEARCH("*female*",P29)),"female",IF(ISNUMBER(SEARCH("*male*",P29)),"male",""))</f>
        <v>male</v>
      </c>
      <c r="L29" s="102" t="str">
        <f>IF(P29="","",IF(ISERROR(MID(P29,FIND("male,",P29)+6,(FIND(")",P29)-(FIND("male,",P29)+6))))=TRUE,"missing/error",MID(P29,FIND("male,",P29)+6,(FIND(")",P29)-(FIND("male,",P29)+6)))))</f>
        <v>lu_csv01</v>
      </c>
      <c r="M29" s="103" t="str">
        <f>IF(I29="","",(MID(I29,(SEARCH("^^",SUBSTITUTE(I29," ","^^",LEN(I29)-LEN(SUBSTITUTE(I29," ","")))))+1,99)&amp;"_"&amp;LEFT(I29,FIND(" ",I29)-1)&amp;"_"&amp;J29))</f>
        <v>Frieden_Luc_1963</v>
      </c>
      <c r="N29" s="2" t="str">
        <f>IF(P29="","",IF((LEN(P29)-LEN(SUBSTITUTE(P29,"male","")))/LEN("male")&gt;1,"!",IF(RIGHT(P29,1)=")","",IF(RIGHT(P29,2)=") ","",IF(RIGHT(P29,2)=").","","!!")))))</f>
        <v/>
      </c>
      <c r="O29" s="95"/>
      <c r="P29" s="153" t="s">
        <v>402</v>
      </c>
      <c r="Q29" s="96"/>
      <c r="R29" s="97"/>
      <c r="S29" s="98"/>
      <c r="T29" s="98"/>
      <c r="U29" s="99"/>
      <c r="V29" s="100"/>
      <c r="W29" s="101"/>
      <c r="X29" s="102"/>
      <c r="Y29" s="103"/>
      <c r="AA29" s="95"/>
      <c r="AB29" s="95"/>
      <c r="AC29" s="96" t="str">
        <f>IF(AG29="","",AC$3)</f>
        <v/>
      </c>
      <c r="AD29" s="97" t="str">
        <f>IF(AG29="","",AC$1)</f>
        <v/>
      </c>
      <c r="AE29" s="98" t="str">
        <f>IF(AG29="","",AC$2)</f>
        <v/>
      </c>
      <c r="AF29" s="98" t="str">
        <f>IF(AG29="","",AC$3)</f>
        <v/>
      </c>
      <c r="AG29" s="99" t="str">
        <f>IF(AN29="","",IF(ISNUMBER(SEARCH(":",AN29)),MID(AN29,FIND(":",AN29)+2,FIND("(",AN29)-FIND(":",AN29)-3),LEFT(AN29,FIND("(",AN29)-2)))</f>
        <v/>
      </c>
      <c r="AH29" s="100" t="str">
        <f>IF(AN29="","",MID(AN29,FIND("(",AN29)+1,4))</f>
        <v/>
      </c>
      <c r="AI29" s="101" t="str">
        <f>IF(ISNUMBER(SEARCH("*female*",AN29)),"female",IF(ISNUMBER(SEARCH("*male*",AN29)),"male",""))</f>
        <v/>
      </c>
      <c r="AJ29" s="102" t="str">
        <f>IF(AN29="","",IF(ISERROR(MID(AN29,FIND("male,",AN29)+6,(FIND(")",AN29)-(FIND("male,",AN29)+6))))=TRUE,"missing/error",MID(AN29,FIND("male,",AN29)+6,(FIND(")",AN29)-(FIND("male,",AN29)+6)))))</f>
        <v/>
      </c>
      <c r="AK29" s="103" t="str">
        <f>IF(AG29="","",(MID(AG29,(SEARCH("^^",SUBSTITUTE(AG29," ","^^",LEN(AG29)-LEN(SUBSTITUTE(AG29," ","")))))+1,99)&amp;"_"&amp;LEFT(AG29,FIND(" ",AG29)-1)&amp;"_"&amp;AH29))</f>
        <v/>
      </c>
      <c r="AM29" s="95"/>
      <c r="AN29" s="95"/>
      <c r="AO29" s="96" t="str">
        <f t="shared" si="240"/>
        <v/>
      </c>
      <c r="AP29" s="97" t="str">
        <f t="shared" si="241"/>
        <v/>
      </c>
      <c r="AQ29" s="98" t="str">
        <f>IF(AS29="","",AO$2)</f>
        <v/>
      </c>
      <c r="AR29" s="98" t="str">
        <f t="shared" si="243"/>
        <v/>
      </c>
      <c r="AS29" s="99" t="str">
        <f t="shared" si="244"/>
        <v/>
      </c>
      <c r="AT29" s="100" t="str">
        <f t="shared" si="245"/>
        <v/>
      </c>
      <c r="AU29" s="101" t="str">
        <f t="shared" si="246"/>
        <v/>
      </c>
      <c r="AV29" s="102" t="str">
        <f t="shared" si="247"/>
        <v/>
      </c>
      <c r="AW29" s="103" t="str">
        <f t="shared" si="248"/>
        <v/>
      </c>
      <c r="AY29" s="95"/>
      <c r="AZ29" s="95"/>
      <c r="BA29" s="96"/>
      <c r="BB29" s="97"/>
      <c r="BC29" s="98"/>
      <c r="BD29" s="98"/>
      <c r="BE29" s="99"/>
      <c r="BF29" s="100"/>
      <c r="BG29" s="101"/>
      <c r="BH29" s="102"/>
      <c r="BI29" s="103"/>
      <c r="BK29" s="95"/>
      <c r="BL29" s="95"/>
      <c r="BM29" s="96"/>
      <c r="BN29" s="97"/>
      <c r="BO29" s="98"/>
      <c r="BP29" s="98"/>
      <c r="BQ29" s="99"/>
      <c r="BR29" s="100"/>
      <c r="BS29" s="101"/>
      <c r="BT29" s="102"/>
      <c r="BU29" s="103"/>
      <c r="BW29" s="95"/>
      <c r="BX29" s="95"/>
      <c r="BY29" s="96"/>
      <c r="BZ29" s="97"/>
      <c r="CA29" s="98"/>
      <c r="CB29" s="98"/>
      <c r="CC29" s="99"/>
      <c r="CD29" s="100"/>
      <c r="CE29" s="101"/>
      <c r="CF29" s="102"/>
      <c r="CG29" s="103"/>
      <c r="CI29" s="95"/>
      <c r="CJ29" s="95"/>
      <c r="CK29" s="96"/>
      <c r="CL29" s="97"/>
      <c r="CM29" s="98"/>
      <c r="CN29" s="98"/>
      <c r="CO29" s="99"/>
      <c r="CP29" s="100"/>
      <c r="CQ29" s="101"/>
      <c r="CR29" s="102"/>
      <c r="CS29" s="103"/>
      <c r="CU29" s="95"/>
      <c r="CV29" s="95"/>
      <c r="CW29" s="96"/>
      <c r="CX29" s="97"/>
      <c r="CY29" s="98"/>
      <c r="CZ29" s="98"/>
      <c r="DA29" s="99"/>
      <c r="DB29" s="100"/>
      <c r="DC29" s="101"/>
      <c r="DD29" s="102"/>
      <c r="DE29" s="103"/>
      <c r="DG29" s="95"/>
      <c r="DH29" s="95"/>
      <c r="DI29" s="96"/>
      <c r="DJ29" s="97"/>
      <c r="DK29" s="98"/>
      <c r="DL29" s="98"/>
      <c r="DM29" s="99"/>
      <c r="DN29" s="100"/>
      <c r="DO29" s="101"/>
      <c r="DP29" s="102"/>
      <c r="DQ29" s="103"/>
      <c r="DS29" s="95"/>
      <c r="DT29" s="95"/>
      <c r="DU29" s="96"/>
      <c r="DV29" s="97"/>
      <c r="DW29" s="98"/>
      <c r="DX29" s="98"/>
      <c r="DY29" s="99"/>
      <c r="DZ29" s="100"/>
      <c r="EA29" s="101"/>
      <c r="EB29" s="102"/>
      <c r="EC29" s="103"/>
      <c r="EE29" s="95"/>
      <c r="EF29" s="95"/>
      <c r="EG29" s="96"/>
      <c r="EH29" s="97"/>
      <c r="EI29" s="98"/>
      <c r="EJ29" s="98"/>
      <c r="EK29" s="99"/>
      <c r="EL29" s="100"/>
      <c r="EM29" s="101"/>
      <c r="EN29" s="102"/>
      <c r="EO29" s="103"/>
      <c r="EQ29" s="95"/>
      <c r="ER29" s="95"/>
      <c r="ES29" s="96"/>
      <c r="ET29" s="97"/>
      <c r="EU29" s="98"/>
      <c r="EV29" s="98"/>
      <c r="EW29" s="99"/>
      <c r="EX29" s="100"/>
      <c r="EY29" s="101"/>
      <c r="EZ29" s="102"/>
      <c r="FA29" s="103"/>
      <c r="FC29" s="95"/>
      <c r="FD29" s="95"/>
      <c r="FE29" s="96"/>
      <c r="FF29" s="97"/>
      <c r="FG29" s="98"/>
      <c r="FH29" s="98"/>
      <c r="FI29" s="99"/>
      <c r="FJ29" s="100"/>
      <c r="FK29" s="101"/>
      <c r="FL29" s="102"/>
      <c r="FM29" s="103"/>
      <c r="FO29" s="95"/>
      <c r="FP29" s="95"/>
      <c r="FQ29" s="96"/>
      <c r="FR29" s="97"/>
      <c r="FS29" s="98"/>
      <c r="FT29" s="98"/>
      <c r="FU29" s="99"/>
      <c r="FV29" s="100"/>
      <c r="FW29" s="101"/>
      <c r="FX29" s="102"/>
      <c r="FY29" s="103"/>
      <c r="GA29" s="95"/>
      <c r="GB29" s="95"/>
      <c r="GC29" s="96"/>
      <c r="GD29" s="97"/>
      <c r="GE29" s="98"/>
      <c r="GF29" s="98"/>
      <c r="GG29" s="99"/>
      <c r="GH29" s="100"/>
      <c r="GI29" s="101"/>
      <c r="GJ29" s="102"/>
      <c r="GK29" s="103"/>
      <c r="GM29" s="95"/>
      <c r="GN29" s="95"/>
      <c r="GO29" s="96"/>
      <c r="GP29" s="97"/>
      <c r="GQ29" s="98"/>
      <c r="GR29" s="98"/>
      <c r="GS29" s="99"/>
      <c r="GT29" s="100"/>
      <c r="GU29" s="101"/>
      <c r="GV29" s="102"/>
      <c r="GW29" s="103"/>
      <c r="GY29" s="95"/>
      <c r="GZ29" s="95"/>
      <c r="HA29" s="96"/>
      <c r="HB29" s="97"/>
      <c r="HC29" s="98"/>
      <c r="HD29" s="98"/>
      <c r="HE29" s="99"/>
      <c r="HF29" s="100"/>
      <c r="HG29" s="101"/>
      <c r="HH29" s="102"/>
      <c r="HI29" s="103"/>
      <c r="HK29" s="95"/>
      <c r="HL29" s="95"/>
      <c r="HM29" s="96"/>
      <c r="HN29" s="97"/>
      <c r="HO29" s="98"/>
      <c r="HP29" s="98"/>
      <c r="HQ29" s="99"/>
      <c r="HR29" s="100"/>
      <c r="HS29" s="101"/>
      <c r="HT29" s="102"/>
      <c r="HU29" s="103"/>
      <c r="HW29" s="95"/>
      <c r="HX29" s="95"/>
      <c r="HY29" s="96"/>
      <c r="HZ29" s="97"/>
      <c r="IA29" s="98"/>
      <c r="IB29" s="98"/>
      <c r="IC29" s="99"/>
      <c r="ID29" s="100"/>
      <c r="IE29" s="101"/>
      <c r="IF29" s="102"/>
      <c r="IG29" s="103"/>
      <c r="II29" s="95"/>
      <c r="IJ29" s="95"/>
      <c r="IK29" s="96"/>
      <c r="IL29" s="97"/>
      <c r="IM29" s="98"/>
      <c r="IN29" s="98"/>
      <c r="IO29" s="99"/>
      <c r="IP29" s="100"/>
      <c r="IQ29" s="101"/>
      <c r="IR29" s="102"/>
      <c r="IS29" s="103"/>
      <c r="IU29" s="95"/>
      <c r="IV29" s="95"/>
      <c r="IW29" s="96"/>
      <c r="IX29" s="97"/>
      <c r="IY29" s="98"/>
      <c r="IZ29" s="98"/>
      <c r="JA29" s="99"/>
      <c r="JB29" s="100"/>
      <c r="JC29" s="101"/>
      <c r="JD29" s="102"/>
      <c r="JE29" s="103"/>
      <c r="JG29" s="95"/>
      <c r="JH29" s="95"/>
      <c r="JI29" s="96"/>
      <c r="JJ29" s="97"/>
      <c r="JK29" s="98"/>
      <c r="JL29" s="98"/>
      <c r="JM29" s="99"/>
      <c r="JN29" s="100"/>
      <c r="JO29" s="101"/>
      <c r="JP29" s="102"/>
      <c r="JQ29" s="103"/>
      <c r="JS29" s="95"/>
      <c r="JT29" s="95"/>
      <c r="JU29" s="96"/>
      <c r="JV29" s="97"/>
      <c r="JW29" s="98"/>
      <c r="JX29" s="98"/>
      <c r="JY29" s="99"/>
      <c r="JZ29" s="100"/>
      <c r="KA29" s="101"/>
      <c r="KB29" s="102"/>
      <c r="KC29" s="103"/>
      <c r="KE29" s="95"/>
      <c r="KF29" s="95"/>
    </row>
    <row r="30" spans="1:292" ht="13.5" customHeight="1">
      <c r="A30" s="21"/>
      <c r="B30" s="95" t="s">
        <v>812</v>
      </c>
      <c r="C30" s="2" t="s">
        <v>961</v>
      </c>
      <c r="D30" s="149"/>
      <c r="E30" s="96" t="str">
        <f>IF(I30="","",E$3)</f>
        <v/>
      </c>
      <c r="F30" s="97" t="str">
        <f>IF(I30="","",E$1)</f>
        <v/>
      </c>
      <c r="G30" s="98" t="str">
        <f>IF(I30="","",E$2)</f>
        <v/>
      </c>
      <c r="H30" s="98" t="str">
        <f>IF(I30="","",E$3)</f>
        <v/>
      </c>
      <c r="I30" s="99" t="str">
        <f>IF(P30="","",IF(ISNUMBER(SEARCH(":",P30)),MID(P30,FIND(":",P30)+2,FIND("(",P30)-FIND(":",P30)-3),LEFT(P30,FIND("(",P30)-2)))</f>
        <v/>
      </c>
      <c r="J30" s="100" t="str">
        <f>IF(P30="","",MID(P30,FIND("(",P30)+1,4))</f>
        <v/>
      </c>
      <c r="K30" s="101" t="str">
        <f>IF(ISNUMBER(SEARCH("*female*",P30)),"female",IF(ISNUMBER(SEARCH("*male*",P30)),"male",""))</f>
        <v/>
      </c>
      <c r="L30" s="102" t="str">
        <f>IF(P30="","",IF(ISERROR(MID(P30,FIND("male,",P30)+6,(FIND(")",P30)-(FIND("male,",P30)+6))))=TRUE,"missing/error",MID(P30,FIND("male,",P30)+6,(FIND(")",P30)-(FIND("male,",P30)+6)))))</f>
        <v/>
      </c>
      <c r="M30" s="103" t="str">
        <f>IF(I30="","",(MID(I30,(SEARCH("^^",SUBSTITUTE(I30," ","^^",LEN(I30)-LEN(SUBSTITUTE(I30," ","")))))+1,99)&amp;"_"&amp;LEFT(I30,FIND(" ",I30)-1)&amp;"_"&amp;J30))</f>
        <v/>
      </c>
      <c r="O30" s="95"/>
      <c r="P30" s="153"/>
      <c r="Q30" s="96" t="str">
        <f>IF(U30="","",Q$3)</f>
        <v/>
      </c>
      <c r="R30" s="97" t="str">
        <f>IF(U30="","",Q$1)</f>
        <v/>
      </c>
      <c r="S30" s="98" t="str">
        <f>IF(U30="","",Q$2)</f>
        <v/>
      </c>
      <c r="T30" s="98" t="str">
        <f>IF(U30="","",Q$3)</f>
        <v/>
      </c>
      <c r="U30" s="99" t="str">
        <f>IF(AB30="","",IF(ISNUMBER(SEARCH(":",AB30)),MID(AB30,FIND(":",AB30)+2,FIND("(",AB30)-FIND(":",AB30)-3),LEFT(AB30,FIND("(",AB30)-2)))</f>
        <v/>
      </c>
      <c r="V30" s="100" t="str">
        <f>IF(AB30="","",MID(AB30,FIND("(",AB30)+1,4))</f>
        <v/>
      </c>
      <c r="W30" s="101" t="str">
        <f>IF(ISNUMBER(SEARCH("*female*",AB30)),"female",IF(ISNUMBER(SEARCH("*male*",AB30)),"male",""))</f>
        <v/>
      </c>
      <c r="X30" s="102" t="str">
        <f>IF(AB30="","",IF(ISERROR(MID(AB30,FIND("male,",AB30)+6,(FIND(")",AB30)-(FIND("male,",AB30)+6))))=TRUE,"missing/error",MID(AB30,FIND("male,",AB30)+6,(FIND(")",AB30)-(FIND("male,",AB30)+6)))))</f>
        <v/>
      </c>
      <c r="Y30" s="103" t="str">
        <f>IF(U30="","",(MID(U30,(SEARCH("^^",SUBSTITUTE(U30," ","^^",LEN(U30)-LEN(SUBSTITUTE(U30," ","")))))+1,99)&amp;"_"&amp;LEFT(U30,FIND(" ",U30)-1)&amp;"_"&amp;V30))</f>
        <v/>
      </c>
      <c r="AA30" s="95"/>
      <c r="AB30" s="95"/>
      <c r="AC30" s="96">
        <f>IF(AG30="","",AC$3)</f>
        <v>45247</v>
      </c>
      <c r="AD30" s="97" t="str">
        <f>IF(AG30="","",AC$1)</f>
        <v>Bettel-Schneider II</v>
      </c>
      <c r="AE30" s="98">
        <f>IF(AG30="","",AC$2)</f>
        <v>43439</v>
      </c>
      <c r="AF30" s="98">
        <f>IF(AG30="","",AC$3)</f>
        <v>45247</v>
      </c>
      <c r="AG30" s="99" t="str">
        <f>IF(AN30="","",IF(ISNUMBER(SEARCH(":",AN30)),MID(AN30,FIND(":",AN30)+2,FIND("(",AN30)-FIND(":",AN30)-3),LEFT(AN30,FIND("(",AN30)-2)))</f>
        <v>Paulette Lenert</v>
      </c>
      <c r="AH30" s="100" t="str">
        <f>IF(AN30="","",MID(AN30,FIND("(",AN30)+1,4))</f>
        <v>1968</v>
      </c>
      <c r="AI30" s="101" t="str">
        <f>IF(ISNUMBER(SEARCH("*female*",AN30)),"female",IF(ISNUMBER(SEARCH("*male*",AN30)),"male",""))</f>
        <v>female</v>
      </c>
      <c r="AJ30" s="102" t="str">
        <f>IF(AN30="","",IF(ISERROR(MID(AN30,FIND("male,",AN30)+6,(FIND(")",AN30)-(FIND("male,",AN30)+6))))=TRUE,"missing/error",MID(AN30,FIND("male,",AN30)+6,(FIND(")",AN30)-(FIND("male,",AN30)+6)))))</f>
        <v>lu_lsap01</v>
      </c>
      <c r="AK30" s="103" t="str">
        <f>IF(AG30="","",(MID(AG30,(SEARCH("^^",SUBSTITUTE(AG30," ","^^",LEN(AG30)-LEN(SUBSTITUTE(AG30," ","")))))+1,99)&amp;"_"&amp;LEFT(AG30,FIND(" ",AG30)-1)&amp;"_"&amp;AH30))</f>
        <v>Lenert_Paulette_1968</v>
      </c>
      <c r="AM30" s="95"/>
      <c r="AN30" s="95" t="s">
        <v>813</v>
      </c>
      <c r="AO30" s="96">
        <f t="shared" si="240"/>
        <v>45291</v>
      </c>
      <c r="AP30" s="97" t="str">
        <f t="shared" si="241"/>
        <v>Frieden I</v>
      </c>
      <c r="AQ30" s="98">
        <v>45273</v>
      </c>
      <c r="AR30" s="98">
        <f t="shared" si="243"/>
        <v>45291</v>
      </c>
      <c r="AS30" s="99" t="str">
        <f t="shared" si="244"/>
        <v>Martine Hansen</v>
      </c>
      <c r="AT30" s="100" t="str">
        <f t="shared" si="245"/>
        <v>1965</v>
      </c>
      <c r="AU30" s="101" t="str">
        <f t="shared" si="246"/>
        <v>female</v>
      </c>
      <c r="AV30" s="102" t="str">
        <f t="shared" si="247"/>
        <v>lu_csv01</v>
      </c>
      <c r="AW30" s="103" t="str">
        <f t="shared" si="248"/>
        <v>Hansen_Martine_1965</v>
      </c>
      <c r="AY30" s="95"/>
      <c r="AZ30" s="153" t="s">
        <v>936</v>
      </c>
      <c r="BA30" s="96" t="str">
        <f>IF(BE30="","",BA$3)</f>
        <v/>
      </c>
      <c r="BB30" s="97" t="str">
        <f>IF(BE30="","",BA$1)</f>
        <v/>
      </c>
      <c r="BC30" s="98" t="str">
        <f>IF(BE30="","",BA$2)</f>
        <v/>
      </c>
      <c r="BD30" s="98" t="str">
        <f>IF(BE30="","",BA$3)</f>
        <v/>
      </c>
      <c r="BE30" s="99" t="str">
        <f>IF(BL30="","",IF(ISNUMBER(SEARCH(":",BL30)),MID(BL30,FIND(":",BL30)+2,FIND("(",BL30)-FIND(":",BL30)-3),LEFT(BL30,FIND("(",BL30)-2)))</f>
        <v/>
      </c>
      <c r="BF30" s="100" t="str">
        <f>IF(BL30="","",MID(BL30,FIND("(",BL30)+1,4))</f>
        <v/>
      </c>
      <c r="BG30" s="101" t="str">
        <f>IF(ISNUMBER(SEARCH("*female*",BL30)),"female",IF(ISNUMBER(SEARCH("*male*",BL30)),"male",""))</f>
        <v/>
      </c>
      <c r="BH30" s="102" t="str">
        <f>IF(BL30="","",IF(ISERROR(MID(BL30,FIND("male,",BL30)+6,(FIND(")",BL30)-(FIND("male,",BL30)+6))))=TRUE,"missing/error",MID(BL30,FIND("male,",BL30)+6,(FIND(")",BL30)-(FIND("male,",BL30)+6)))))</f>
        <v/>
      </c>
      <c r="BI30" s="103" t="str">
        <f>IF(BE30="","",(MID(BE30,(SEARCH("^^",SUBSTITUTE(BE30," ","^^",LEN(BE30)-LEN(SUBSTITUTE(BE30," ","")))))+1,99)&amp;"_"&amp;LEFT(BE30,FIND(" ",BE30)-1)&amp;"_"&amp;BF30))</f>
        <v/>
      </c>
      <c r="BK30" s="95"/>
      <c r="BL30" s="95"/>
      <c r="BM30" s="96" t="str">
        <f>IF(BQ30="","",BM$3)</f>
        <v/>
      </c>
      <c r="BN30" s="97" t="str">
        <f>IF(BQ30="","",BM$1)</f>
        <v/>
      </c>
      <c r="BO30" s="98" t="str">
        <f>IF(BQ30="","",BM$2)</f>
        <v/>
      </c>
      <c r="BP30" s="98" t="str">
        <f>IF(BQ30="","",BM$3)</f>
        <v/>
      </c>
      <c r="BQ30" s="99" t="str">
        <f>IF(BX30="","",IF(ISNUMBER(SEARCH(":",BX30)),MID(BX30,FIND(":",BX30)+2,FIND("(",BX30)-FIND(":",BX30)-3),LEFT(BX30,FIND("(",BX30)-2)))</f>
        <v/>
      </c>
      <c r="BR30" s="100" t="str">
        <f>IF(BX30="","",MID(BX30,FIND("(",BX30)+1,4))</f>
        <v/>
      </c>
      <c r="BS30" s="101" t="str">
        <f>IF(ISNUMBER(SEARCH("*female*",BX30)),"female",IF(ISNUMBER(SEARCH("*male*",BX30)),"male",""))</f>
        <v/>
      </c>
      <c r="BT30" s="102" t="str">
        <f>IF(BX30="","",IF(ISERROR(MID(BX30,FIND("male,",BX30)+6,(FIND(")",BX30)-(FIND("male,",BX30)+6))))=TRUE,"missing/error",MID(BX30,FIND("male,",BX30)+6,(FIND(")",BX30)-(FIND("male,",BX30)+6)))))</f>
        <v/>
      </c>
      <c r="BU30" s="103" t="str">
        <f>IF(BQ30="","",(MID(BQ30,(SEARCH("^^",SUBSTITUTE(BQ30," ","^^",LEN(BQ30)-LEN(SUBSTITUTE(BQ30," ","")))))+1,99)&amp;"_"&amp;LEFT(BQ30,FIND(" ",BQ30)-1)&amp;"_"&amp;BR30))</f>
        <v/>
      </c>
      <c r="BW30" s="95"/>
      <c r="BX30" s="95"/>
      <c r="BY30" s="96" t="str">
        <f>IF(CC30="","",BY$3)</f>
        <v/>
      </c>
      <c r="BZ30" s="97" t="str">
        <f>IF(CC30="","",BY$1)</f>
        <v/>
      </c>
      <c r="CA30" s="98" t="str">
        <f>IF(CC30="","",BY$2)</f>
        <v/>
      </c>
      <c r="CB30" s="98" t="str">
        <f>IF(CC30="","",BY$3)</f>
        <v/>
      </c>
      <c r="CC30" s="99" t="str">
        <f>IF(CJ30="","",IF(ISNUMBER(SEARCH(":",CJ30)),MID(CJ30,FIND(":",CJ30)+2,FIND("(",CJ30)-FIND(":",CJ30)-3),LEFT(CJ30,FIND("(",CJ30)-2)))</f>
        <v/>
      </c>
      <c r="CD30" s="100" t="str">
        <f>IF(CJ30="","",MID(CJ30,FIND("(",CJ30)+1,4))</f>
        <v/>
      </c>
      <c r="CE30" s="101" t="str">
        <f>IF(ISNUMBER(SEARCH("*female*",CJ30)),"female",IF(ISNUMBER(SEARCH("*male*",CJ30)),"male",""))</f>
        <v/>
      </c>
      <c r="CF30" s="102" t="str">
        <f>IF(CJ30="","",IF(ISERROR(MID(CJ30,FIND("male,",CJ30)+6,(FIND(")",CJ30)-(FIND("male,",CJ30)+6))))=TRUE,"missing/error",MID(CJ30,FIND("male,",CJ30)+6,(FIND(")",CJ30)-(FIND("male,",CJ30)+6)))))</f>
        <v/>
      </c>
      <c r="CG30" s="103" t="str">
        <f>IF(CC30="","",(MID(CC30,(SEARCH("^^",SUBSTITUTE(CC30," ","^^",LEN(CC30)-LEN(SUBSTITUTE(CC30," ","")))))+1,99)&amp;"_"&amp;LEFT(CC30,FIND(" ",CC30)-1)&amp;"_"&amp;CD30))</f>
        <v/>
      </c>
      <c r="CI30" s="95"/>
      <c r="CJ30" s="95"/>
      <c r="CK30" s="96" t="str">
        <f>IF(CO30="","",CK$3)</f>
        <v/>
      </c>
      <c r="CL30" s="97" t="str">
        <f>IF(CO30="","",CK$1)</f>
        <v/>
      </c>
      <c r="CM30" s="98" t="str">
        <f>IF(CO30="","",CK$2)</f>
        <v/>
      </c>
      <c r="CN30" s="98" t="str">
        <f>IF(CO30="","",CK$3)</f>
        <v/>
      </c>
      <c r="CO30" s="99" t="str">
        <f>IF(CV30="","",IF(ISNUMBER(SEARCH(":",CV30)),MID(CV30,FIND(":",CV30)+2,FIND("(",CV30)-FIND(":",CV30)-3),LEFT(CV30,FIND("(",CV30)-2)))</f>
        <v/>
      </c>
      <c r="CP30" s="100" t="str">
        <f>IF(CV30="","",MID(CV30,FIND("(",CV30)+1,4))</f>
        <v/>
      </c>
      <c r="CQ30" s="101" t="str">
        <f>IF(ISNUMBER(SEARCH("*female*",CV30)),"female",IF(ISNUMBER(SEARCH("*male*",CV30)),"male",""))</f>
        <v/>
      </c>
      <c r="CR30" s="102" t="str">
        <f>IF(CV30="","",IF(ISERROR(MID(CV30,FIND("male,",CV30)+6,(FIND(")",CV30)-(FIND("male,",CV30)+6))))=TRUE,"missing/error",MID(CV30,FIND("male,",CV30)+6,(FIND(")",CV30)-(FIND("male,",CV30)+6)))))</f>
        <v/>
      </c>
      <c r="CS30" s="103" t="str">
        <f>IF(CO30="","",(MID(CO30,(SEARCH("^^",SUBSTITUTE(CO30," ","^^",LEN(CO30)-LEN(SUBSTITUTE(CO30," ","")))))+1,99)&amp;"_"&amp;LEFT(CO30,FIND(" ",CO30)-1)&amp;"_"&amp;CP30))</f>
        <v/>
      </c>
      <c r="CU30" s="95"/>
      <c r="CV30" s="95"/>
      <c r="CW30" s="96" t="str">
        <f>IF(DA30="","",CW$3)</f>
        <v/>
      </c>
      <c r="CX30" s="97" t="str">
        <f>IF(DA30="","",CW$1)</f>
        <v/>
      </c>
      <c r="CY30" s="98" t="str">
        <f>IF(DA30="","",CW$2)</f>
        <v/>
      </c>
      <c r="CZ30" s="98" t="str">
        <f>IF(DA30="","",CW$3)</f>
        <v/>
      </c>
      <c r="DA30" s="99" t="str">
        <f>IF(DH30="","",IF(ISNUMBER(SEARCH(":",DH30)),MID(DH30,FIND(":",DH30)+2,FIND("(",DH30)-FIND(":",DH30)-3),LEFT(DH30,FIND("(",DH30)-2)))</f>
        <v/>
      </c>
      <c r="DB30" s="100" t="str">
        <f>IF(DH30="","",MID(DH30,FIND("(",DH30)+1,4))</f>
        <v/>
      </c>
      <c r="DC30" s="101" t="str">
        <f>IF(ISNUMBER(SEARCH("*female*",DH30)),"female",IF(ISNUMBER(SEARCH("*male*",DH30)),"male",""))</f>
        <v/>
      </c>
      <c r="DD30" s="102" t="str">
        <f>IF(DH30="","",IF(ISERROR(MID(DH30,FIND("male,",DH30)+6,(FIND(")",DH30)-(FIND("male,",DH30)+6))))=TRUE,"missing/error",MID(DH30,FIND("male,",DH30)+6,(FIND(")",DH30)-(FIND("male,",DH30)+6)))))</f>
        <v/>
      </c>
      <c r="DE30" s="103" t="str">
        <f>IF(DA30="","",(MID(DA30,(SEARCH("^^",SUBSTITUTE(DA30," ","^^",LEN(DA30)-LEN(SUBSTITUTE(DA30," ","")))))+1,99)&amp;"_"&amp;LEFT(DA30,FIND(" ",DA30)-1)&amp;"_"&amp;DB30))</f>
        <v/>
      </c>
      <c r="DG30" s="95"/>
      <c r="DH30" s="95"/>
      <c r="DI30" s="96" t="str">
        <f>IF(DM30="","",DI$3)</f>
        <v/>
      </c>
      <c r="DJ30" s="97" t="str">
        <f>IF(DM30="","",DI$1)</f>
        <v/>
      </c>
      <c r="DK30" s="98" t="str">
        <f>IF(DM30="","",DI$2)</f>
        <v/>
      </c>
      <c r="DL30" s="98" t="str">
        <f>IF(DM30="","",DI$3)</f>
        <v/>
      </c>
      <c r="DM30" s="99" t="str">
        <f>IF(DT30="","",IF(ISNUMBER(SEARCH(":",DT30)),MID(DT30,FIND(":",DT30)+2,FIND("(",DT30)-FIND(":",DT30)-3),LEFT(DT30,FIND("(",DT30)-2)))</f>
        <v/>
      </c>
      <c r="DN30" s="100" t="str">
        <f>IF(DT30="","",MID(DT30,FIND("(",DT30)+1,4))</f>
        <v/>
      </c>
      <c r="DO30" s="101" t="str">
        <f>IF(ISNUMBER(SEARCH("*female*",DT30)),"female",IF(ISNUMBER(SEARCH("*male*",DT30)),"male",""))</f>
        <v/>
      </c>
      <c r="DP30" s="102" t="str">
        <f>IF(DT30="","",IF(ISERROR(MID(DT30,FIND("male,",DT30)+6,(FIND(")",DT30)-(FIND("male,",DT30)+6))))=TRUE,"missing/error",MID(DT30,FIND("male,",DT30)+6,(FIND(")",DT30)-(FIND("male,",DT30)+6)))))</f>
        <v/>
      </c>
      <c r="DQ30" s="103" t="str">
        <f>IF(DM30="","",(MID(DM30,(SEARCH("^^",SUBSTITUTE(DM30," ","^^",LEN(DM30)-LEN(SUBSTITUTE(DM30," ","")))))+1,99)&amp;"_"&amp;LEFT(DM30,FIND(" ",DM30)-1)&amp;"_"&amp;DN30))</f>
        <v/>
      </c>
      <c r="DS30" s="95"/>
      <c r="DT30" s="95"/>
      <c r="DU30" s="96" t="str">
        <f>IF(DY30="","",DU$3)</f>
        <v/>
      </c>
      <c r="DV30" s="97" t="str">
        <f>IF(DY30="","",DU$1)</f>
        <v/>
      </c>
      <c r="DW30" s="98" t="str">
        <f>IF(DY30="","",DU$2)</f>
        <v/>
      </c>
      <c r="DX30" s="98" t="str">
        <f>IF(DY30="","",DU$3)</f>
        <v/>
      </c>
      <c r="DY30" s="99" t="str">
        <f>IF(EF30="","",IF(ISNUMBER(SEARCH(":",EF30)),MID(EF30,FIND(":",EF30)+2,FIND("(",EF30)-FIND(":",EF30)-3),LEFT(EF30,FIND("(",EF30)-2)))</f>
        <v/>
      </c>
      <c r="DZ30" s="100" t="str">
        <f>IF(EF30="","",MID(EF30,FIND("(",EF30)+1,4))</f>
        <v/>
      </c>
      <c r="EA30" s="101" t="str">
        <f>IF(ISNUMBER(SEARCH("*female*",EF30)),"female",IF(ISNUMBER(SEARCH("*male*",EF30)),"male",""))</f>
        <v/>
      </c>
      <c r="EB30" s="102" t="str">
        <f>IF(EF30="","",IF(ISERROR(MID(EF30,FIND("male,",EF30)+6,(FIND(")",EF30)-(FIND("male,",EF30)+6))))=TRUE,"missing/error",MID(EF30,FIND("male,",EF30)+6,(FIND(")",EF30)-(FIND("male,",EF30)+6)))))</f>
        <v/>
      </c>
      <c r="EC30" s="103" t="str">
        <f>IF(DY30="","",(MID(DY30,(SEARCH("^^",SUBSTITUTE(DY30," ","^^",LEN(DY30)-LEN(SUBSTITUTE(DY30," ","")))))+1,99)&amp;"_"&amp;LEFT(DY30,FIND(" ",DY30)-1)&amp;"_"&amp;DZ30))</f>
        <v/>
      </c>
      <c r="EE30" s="95"/>
      <c r="EF30" s="95"/>
      <c r="EG30" s="96" t="str">
        <f>IF(EK30="","",EG$3)</f>
        <v/>
      </c>
      <c r="EH30" s="97" t="str">
        <f>IF(EK30="","",EG$1)</f>
        <v/>
      </c>
      <c r="EI30" s="98" t="str">
        <f>IF(EK30="","",EG$2)</f>
        <v/>
      </c>
      <c r="EJ30" s="98" t="str">
        <f>IF(EK30="","",EG$3)</f>
        <v/>
      </c>
      <c r="EK30" s="99" t="str">
        <f>IF(ER30="","",IF(ISNUMBER(SEARCH(":",ER30)),MID(ER30,FIND(":",ER30)+2,FIND("(",ER30)-FIND(":",ER30)-3),LEFT(ER30,FIND("(",ER30)-2)))</f>
        <v/>
      </c>
      <c r="EL30" s="100" t="str">
        <f>IF(ER30="","",MID(ER30,FIND("(",ER30)+1,4))</f>
        <v/>
      </c>
      <c r="EM30" s="101" t="str">
        <f>IF(ISNUMBER(SEARCH("*female*",ER30)),"female",IF(ISNUMBER(SEARCH("*male*",ER30)),"male",""))</f>
        <v/>
      </c>
      <c r="EN30" s="102" t="str">
        <f>IF(ER30="","",IF(ISERROR(MID(ER30,FIND("male,",ER30)+6,(FIND(")",ER30)-(FIND("male,",ER30)+6))))=TRUE,"missing/error",MID(ER30,FIND("male,",ER30)+6,(FIND(")",ER30)-(FIND("male,",ER30)+6)))))</f>
        <v/>
      </c>
      <c r="EO30" s="103" t="str">
        <f>IF(EK30="","",(MID(EK30,(SEARCH("^^",SUBSTITUTE(EK30," ","^^",LEN(EK30)-LEN(SUBSTITUTE(EK30," ","")))))+1,99)&amp;"_"&amp;LEFT(EK30,FIND(" ",EK30)-1)&amp;"_"&amp;EL30))</f>
        <v/>
      </c>
      <c r="EQ30" s="95"/>
      <c r="ER30" s="95"/>
      <c r="ES30" s="96" t="str">
        <f>IF(EW30="","",ES$3)</f>
        <v/>
      </c>
      <c r="ET30" s="97" t="str">
        <f>IF(EW30="","",ES$1)</f>
        <v/>
      </c>
      <c r="EU30" s="98" t="str">
        <f>IF(EW30="","",ES$2)</f>
        <v/>
      </c>
      <c r="EV30" s="98" t="str">
        <f>IF(EW30="","",ES$3)</f>
        <v/>
      </c>
      <c r="EW30" s="99" t="str">
        <f>IF(FD30="","",IF(ISNUMBER(SEARCH(":",FD30)),MID(FD30,FIND(":",FD30)+2,FIND("(",FD30)-FIND(":",FD30)-3),LEFT(FD30,FIND("(",FD30)-2)))</f>
        <v/>
      </c>
      <c r="EX30" s="100" t="str">
        <f>IF(FD30="","",MID(FD30,FIND("(",FD30)+1,4))</f>
        <v/>
      </c>
      <c r="EY30" s="101" t="str">
        <f>IF(ISNUMBER(SEARCH("*female*",FD30)),"female",IF(ISNUMBER(SEARCH("*male*",FD30)),"male",""))</f>
        <v/>
      </c>
      <c r="EZ30" s="102" t="str">
        <f>IF(FD30="","",IF(ISERROR(MID(FD30,FIND("male,",FD30)+6,(FIND(")",FD30)-(FIND("male,",FD30)+6))))=TRUE,"missing/error",MID(FD30,FIND("male,",FD30)+6,(FIND(")",FD30)-(FIND("male,",FD30)+6)))))</f>
        <v/>
      </c>
      <c r="FA30" s="103" t="str">
        <f>IF(EW30="","",(MID(EW30,(SEARCH("^^",SUBSTITUTE(EW30," ","^^",LEN(EW30)-LEN(SUBSTITUTE(EW30," ","")))))+1,99)&amp;"_"&amp;LEFT(EW30,FIND(" ",EW30)-1)&amp;"_"&amp;EX30))</f>
        <v/>
      </c>
      <c r="FC30" s="95"/>
      <c r="FD30" s="95"/>
      <c r="FE30" s="96" t="str">
        <f>IF(FI30="","",FE$3)</f>
        <v/>
      </c>
      <c r="FF30" s="97" t="str">
        <f>IF(FI30="","",FE$1)</f>
        <v/>
      </c>
      <c r="FG30" s="98" t="str">
        <f>IF(FI30="","",FE$2)</f>
        <v/>
      </c>
      <c r="FH30" s="98" t="str">
        <f>IF(FI30="","",FE$3)</f>
        <v/>
      </c>
      <c r="FI30" s="99" t="str">
        <f>IF(FP30="","",IF(ISNUMBER(SEARCH(":",FP30)),MID(FP30,FIND(":",FP30)+2,FIND("(",FP30)-FIND(":",FP30)-3),LEFT(FP30,FIND("(",FP30)-2)))</f>
        <v/>
      </c>
      <c r="FJ30" s="100" t="str">
        <f>IF(FP30="","",MID(FP30,FIND("(",FP30)+1,4))</f>
        <v/>
      </c>
      <c r="FK30" s="101" t="str">
        <f>IF(ISNUMBER(SEARCH("*female*",FP30)),"female",IF(ISNUMBER(SEARCH("*male*",FP30)),"male",""))</f>
        <v/>
      </c>
      <c r="FL30" s="102" t="str">
        <f>IF(FP30="","",IF(ISERROR(MID(FP30,FIND("male,",FP30)+6,(FIND(")",FP30)-(FIND("male,",FP30)+6))))=TRUE,"missing/error",MID(FP30,FIND("male,",FP30)+6,(FIND(")",FP30)-(FIND("male,",FP30)+6)))))</f>
        <v/>
      </c>
      <c r="FM30" s="103" t="str">
        <f>IF(FI30="","",(MID(FI30,(SEARCH("^^",SUBSTITUTE(FI30," ","^^",LEN(FI30)-LEN(SUBSTITUTE(FI30," ","")))))+1,99)&amp;"_"&amp;LEFT(FI30,FIND(" ",FI30)-1)&amp;"_"&amp;FJ30))</f>
        <v/>
      </c>
      <c r="FO30" s="95"/>
      <c r="FP30" s="95"/>
      <c r="FQ30" s="96" t="str">
        <f>IF(FU30="","",#REF!)</f>
        <v/>
      </c>
      <c r="FR30" s="97" t="str">
        <f>IF(FU30="","",FQ$1)</f>
        <v/>
      </c>
      <c r="FS30" s="98" t="str">
        <f>IF(FU30="","",FQ$2)</f>
        <v/>
      </c>
      <c r="FT30" s="98" t="str">
        <f>IF(FU30="","",FQ$3)</f>
        <v/>
      </c>
      <c r="FU30" s="99" t="str">
        <f>IF(GB30="","",IF(ISNUMBER(SEARCH(":",GB30)),MID(GB30,FIND(":",GB30)+2,FIND("(",GB30)-FIND(":",GB30)-3),LEFT(GB30,FIND("(",GB30)-2)))</f>
        <v/>
      </c>
      <c r="FV30" s="100" t="str">
        <f>IF(GB30="","",MID(GB30,FIND("(",GB30)+1,4))</f>
        <v/>
      </c>
      <c r="FW30" s="101" t="str">
        <f>IF(ISNUMBER(SEARCH("*female*",GB30)),"female",IF(ISNUMBER(SEARCH("*male*",GB30)),"male",""))</f>
        <v/>
      </c>
      <c r="FX30" s="102" t="str">
        <f>IF(GB30="","",IF(ISERROR(MID(GB30,FIND("male,",GB30)+6,(FIND(")",GB30)-(FIND("male,",GB30)+6))))=TRUE,"missing/error",MID(GB30,FIND("male,",GB30)+6,(FIND(")",GB30)-(FIND("male,",GB30)+6)))))</f>
        <v/>
      </c>
      <c r="FY30" s="103" t="str">
        <f>IF(FU30="","",(MID(FU30,(SEARCH("^^",SUBSTITUTE(FU30," ","^^",LEN(FU30)-LEN(SUBSTITUTE(FU30," ","")))))+1,99)&amp;"_"&amp;LEFT(FU30,FIND(" ",FU30)-1)&amp;"_"&amp;FV30))</f>
        <v/>
      </c>
      <c r="GA30" s="95"/>
      <c r="GB30" s="95"/>
      <c r="GC30" s="96" t="str">
        <f>IF(GG30="","",GC$3)</f>
        <v/>
      </c>
      <c r="GD30" s="97" t="str">
        <f>IF(GG30="","",GC$1)</f>
        <v/>
      </c>
      <c r="GE30" s="98" t="str">
        <f>IF(GG30="","",GC$2)</f>
        <v/>
      </c>
      <c r="GF30" s="98" t="str">
        <f>IF(GG30="","",GC$3)</f>
        <v/>
      </c>
      <c r="GG30" s="99" t="str">
        <f>IF(GN30="","",IF(ISNUMBER(SEARCH(":",GN30)),MID(GN30,FIND(":",GN30)+2,FIND("(",GN30)-FIND(":",GN30)-3),LEFT(GN30,FIND("(",GN30)-2)))</f>
        <v/>
      </c>
      <c r="GH30" s="100" t="str">
        <f>IF(GN30="","",MID(GN30,FIND("(",GN30)+1,4))</f>
        <v/>
      </c>
      <c r="GI30" s="101" t="str">
        <f>IF(ISNUMBER(SEARCH("*female*",GN30)),"female",IF(ISNUMBER(SEARCH("*male*",GN30)),"male",""))</f>
        <v/>
      </c>
      <c r="GJ30" s="102" t="str">
        <f>IF(GN30="","",IF(ISERROR(MID(GN30,FIND("male,",GN30)+6,(FIND(")",GN30)-(FIND("male,",GN30)+6))))=TRUE,"missing/error",MID(GN30,FIND("male,",GN30)+6,(FIND(")",GN30)-(FIND("male,",GN30)+6)))))</f>
        <v/>
      </c>
      <c r="GK30" s="103" t="str">
        <f>IF(GG30="","",(MID(GG30,(SEARCH("^^",SUBSTITUTE(GG30," ","^^",LEN(GG30)-LEN(SUBSTITUTE(GG30," ","")))))+1,99)&amp;"_"&amp;LEFT(GG30,FIND(" ",GG30)-1)&amp;"_"&amp;GH30))</f>
        <v/>
      </c>
      <c r="GM30" s="95"/>
      <c r="GN30" s="95"/>
      <c r="GO30" s="96" t="str">
        <f>IF(GS30="","",GO$3)</f>
        <v/>
      </c>
      <c r="GP30" s="97" t="str">
        <f>IF(GS30="","",GO$1)</f>
        <v/>
      </c>
      <c r="GQ30" s="98" t="str">
        <f>IF(GS30="","",GO$2)</f>
        <v/>
      </c>
      <c r="GR30" s="98" t="str">
        <f>IF(GS30="","",GO$3)</f>
        <v/>
      </c>
      <c r="GS30" s="99" t="str">
        <f>IF(GZ30="","",IF(ISNUMBER(SEARCH(":",GZ30)),MID(GZ30,FIND(":",GZ30)+2,FIND("(",GZ30)-FIND(":",GZ30)-3),LEFT(GZ30,FIND("(",GZ30)-2)))</f>
        <v/>
      </c>
      <c r="GT30" s="100" t="str">
        <f>IF(GZ30="","",MID(GZ30,FIND("(",GZ30)+1,4))</f>
        <v/>
      </c>
      <c r="GU30" s="101" t="str">
        <f>IF(ISNUMBER(SEARCH("*female*",GZ30)),"female",IF(ISNUMBER(SEARCH("*male*",GZ30)),"male",""))</f>
        <v/>
      </c>
      <c r="GV30" s="102" t="str">
        <f>IF(GZ30="","",IF(ISERROR(MID(GZ30,FIND("male,",GZ30)+6,(FIND(")",GZ30)-(FIND("male,",GZ30)+6))))=TRUE,"missing/error",MID(GZ30,FIND("male,",GZ30)+6,(FIND(")",GZ30)-(FIND("male,",GZ30)+6)))))</f>
        <v/>
      </c>
      <c r="GW30" s="103" t="str">
        <f>IF(GS30="","",(MID(GS30,(SEARCH("^^",SUBSTITUTE(GS30," ","^^",LEN(GS30)-LEN(SUBSTITUTE(GS30," ","")))))+1,99)&amp;"_"&amp;LEFT(GS30,FIND(" ",GS30)-1)&amp;"_"&amp;GT30))</f>
        <v/>
      </c>
      <c r="GY30" s="95"/>
      <c r="GZ30" s="95"/>
      <c r="HA30" s="96" t="str">
        <f>IF(HE30="","",HA$3)</f>
        <v/>
      </c>
      <c r="HB30" s="97" t="str">
        <f>IF(HE30="","",HA$1)</f>
        <v/>
      </c>
      <c r="HC30" s="98" t="str">
        <f>IF(HE30="","",HA$2)</f>
        <v/>
      </c>
      <c r="HD30" s="98" t="str">
        <f>IF(HE30="","",HA$3)</f>
        <v/>
      </c>
      <c r="HE30" s="99" t="str">
        <f>IF(HL30="","",IF(ISNUMBER(SEARCH(":",HL30)),MID(HL30,FIND(":",HL30)+2,FIND("(",HL30)-FIND(":",HL30)-3),LEFT(HL30,FIND("(",HL30)-2)))</f>
        <v/>
      </c>
      <c r="HF30" s="100" t="str">
        <f>IF(HL30="","",MID(HL30,FIND("(",HL30)+1,4))</f>
        <v/>
      </c>
      <c r="HG30" s="101" t="str">
        <f>IF(ISNUMBER(SEARCH("*female*",HL30)),"female",IF(ISNUMBER(SEARCH("*male*",HL30)),"male",""))</f>
        <v/>
      </c>
      <c r="HH30" s="102" t="str">
        <f>IF(HL30="","",IF(ISERROR(MID(HL30,FIND("male,",HL30)+6,(FIND(")",HL30)-(FIND("male,",HL30)+6))))=TRUE,"missing/error",MID(HL30,FIND("male,",HL30)+6,(FIND(")",HL30)-(FIND("male,",HL30)+6)))))</f>
        <v/>
      </c>
      <c r="HI30" s="103" t="str">
        <f>IF(HE30="","",(MID(HE30,(SEARCH("^^",SUBSTITUTE(HE30," ","^^",LEN(HE30)-LEN(SUBSTITUTE(HE30," ","")))))+1,99)&amp;"_"&amp;LEFT(HE30,FIND(" ",HE30)-1)&amp;"_"&amp;HF30))</f>
        <v/>
      </c>
      <c r="HK30" s="95"/>
      <c r="HL30" s="95" t="s">
        <v>292</v>
      </c>
      <c r="HM30" s="96" t="str">
        <f>IF(HQ30="","",HM$3)</f>
        <v/>
      </c>
      <c r="HN30" s="97" t="str">
        <f>IF(HQ30="","",HM$1)</f>
        <v/>
      </c>
      <c r="HO30" s="98" t="str">
        <f>IF(HQ30="","",HM$2)</f>
        <v/>
      </c>
      <c r="HP30" s="98" t="str">
        <f>IF(HQ30="","",HM$3)</f>
        <v/>
      </c>
      <c r="HQ30" s="99" t="str">
        <f>IF(HX30="","",IF(ISNUMBER(SEARCH(":",HX30)),MID(HX30,FIND(":",HX30)+2,FIND("(",HX30)-FIND(":",HX30)-3),LEFT(HX30,FIND("(",HX30)-2)))</f>
        <v/>
      </c>
      <c r="HR30" s="100" t="str">
        <f>IF(HX30="","",MID(HX30,FIND("(",HX30)+1,4))</f>
        <v/>
      </c>
      <c r="HS30" s="101" t="str">
        <f>IF(ISNUMBER(SEARCH("*female*",HX30)),"female",IF(ISNUMBER(SEARCH("*male*",HX30)),"male",""))</f>
        <v/>
      </c>
      <c r="HT30" s="102" t="str">
        <f>IF(HX30="","",IF(ISERROR(MID(HX30,FIND("male,",HX30)+6,(FIND(")",HX30)-(FIND("male,",HX30)+6))))=TRUE,"missing/error",MID(HX30,FIND("male,",HX30)+6,(FIND(")",HX30)-(FIND("male,",HX30)+6)))))</f>
        <v/>
      </c>
      <c r="HU30" s="103" t="str">
        <f>IF(HQ30="","",(MID(HQ30,(SEARCH("^^",SUBSTITUTE(HQ30," ","^^",LEN(HQ30)-LEN(SUBSTITUTE(HQ30," ","")))))+1,99)&amp;"_"&amp;LEFT(HQ30,FIND(" ",HQ30)-1)&amp;"_"&amp;HR30))</f>
        <v/>
      </c>
      <c r="HW30" s="95"/>
      <c r="HX30" s="95"/>
      <c r="HY30" s="96" t="str">
        <f>IF(IC30="","",HY$3)</f>
        <v/>
      </c>
      <c r="HZ30" s="97" t="str">
        <f>IF(IC30="","",HY$1)</f>
        <v/>
      </c>
      <c r="IA30" s="98" t="str">
        <f>IF(IC30="","",HY$2)</f>
        <v/>
      </c>
      <c r="IB30" s="98" t="str">
        <f>IF(IC30="","",HY$3)</f>
        <v/>
      </c>
      <c r="IC30" s="99" t="str">
        <f>IF(IJ30="","",IF(ISNUMBER(SEARCH(":",IJ30)),MID(IJ30,FIND(":",IJ30)+2,FIND("(",IJ30)-FIND(":",IJ30)-3),LEFT(IJ30,FIND("(",IJ30)-2)))</f>
        <v/>
      </c>
      <c r="ID30" s="100" t="str">
        <f>IF(IJ30="","",MID(IJ30,FIND("(",IJ30)+1,4))</f>
        <v/>
      </c>
      <c r="IE30" s="101" t="str">
        <f>IF(ISNUMBER(SEARCH("*female*",IJ30)),"female",IF(ISNUMBER(SEARCH("*male*",IJ30)),"male",""))</f>
        <v/>
      </c>
      <c r="IF30" s="102" t="str">
        <f>IF(IJ30="","",IF(ISERROR(MID(IJ30,FIND("male,",IJ30)+6,(FIND(")",IJ30)-(FIND("male,",IJ30)+6))))=TRUE,"missing/error",MID(IJ30,FIND("male,",IJ30)+6,(FIND(")",IJ30)-(FIND("male,",IJ30)+6)))))</f>
        <v/>
      </c>
      <c r="IG30" s="103" t="str">
        <f>IF(IC30="","",(MID(IC30,(SEARCH("^^",SUBSTITUTE(IC30," ","^^",LEN(IC30)-LEN(SUBSTITUTE(IC30," ","")))))+1,99)&amp;"_"&amp;LEFT(IC30,FIND(" ",IC30)-1)&amp;"_"&amp;ID30))</f>
        <v/>
      </c>
      <c r="II30" s="95"/>
      <c r="IJ30" s="95"/>
      <c r="IK30" s="96" t="str">
        <f>IF(IO30="","",IK$3)</f>
        <v/>
      </c>
      <c r="IL30" s="97" t="str">
        <f>IF(IO30="","",IK$1)</f>
        <v/>
      </c>
      <c r="IM30" s="98" t="str">
        <f>IF(IO30="","",IK$2)</f>
        <v/>
      </c>
      <c r="IN30" s="98" t="str">
        <f>IF(IO30="","",IK$3)</f>
        <v/>
      </c>
      <c r="IO30" s="99" t="str">
        <f>IF(IV30="","",IF(ISNUMBER(SEARCH(":",IV30)),MID(IV30,FIND(":",IV30)+2,FIND("(",IV30)-FIND(":",IV30)-3),LEFT(IV30,FIND("(",IV30)-2)))</f>
        <v/>
      </c>
      <c r="IP30" s="100" t="str">
        <f>IF(IV30="","",MID(IV30,FIND("(",IV30)+1,4))</f>
        <v/>
      </c>
      <c r="IQ30" s="101" t="str">
        <f>IF(ISNUMBER(SEARCH("*female*",IV30)),"female",IF(ISNUMBER(SEARCH("*male*",IV30)),"male",""))</f>
        <v/>
      </c>
      <c r="IR30" s="102" t="str">
        <f>IF(IV30="","",IF(ISERROR(MID(IV30,FIND("male,",IV30)+6,(FIND(")",IV30)-(FIND("male,",IV30)+6))))=TRUE,"missing/error",MID(IV30,FIND("male,",IV30)+6,(FIND(")",IV30)-(FIND("male,",IV30)+6)))))</f>
        <v/>
      </c>
      <c r="IS30" s="103" t="str">
        <f>IF(IO30="","",(MID(IO30,(SEARCH("^^",SUBSTITUTE(IO30," ","^^",LEN(IO30)-LEN(SUBSTITUTE(IO30," ","")))))+1,99)&amp;"_"&amp;LEFT(IO30,FIND(" ",IO30)-1)&amp;"_"&amp;IP30))</f>
        <v/>
      </c>
      <c r="IU30" s="95"/>
      <c r="IV30" s="95"/>
      <c r="IW30" s="96" t="str">
        <f>IF(JA30="","",IW$3)</f>
        <v/>
      </c>
      <c r="IX30" s="97" t="str">
        <f>IF(JA30="","",IW$1)</f>
        <v/>
      </c>
      <c r="IY30" s="98" t="str">
        <f>IF(JA30="","",IW$2)</f>
        <v/>
      </c>
      <c r="IZ30" s="98" t="str">
        <f>IF(JA30="","",IW$3)</f>
        <v/>
      </c>
      <c r="JA30" s="99" t="str">
        <f>IF(JH30="","",IF(ISNUMBER(SEARCH(":",JH30)),MID(JH30,FIND(":",JH30)+2,FIND("(",JH30)-FIND(":",JH30)-3),LEFT(JH30,FIND("(",JH30)-2)))</f>
        <v/>
      </c>
      <c r="JB30" s="100" t="str">
        <f>IF(JH30="","",MID(JH30,FIND("(",JH30)+1,4))</f>
        <v/>
      </c>
      <c r="JC30" s="101" t="str">
        <f>IF(ISNUMBER(SEARCH("*female*",JH30)),"female",IF(ISNUMBER(SEARCH("*male*",JH30)),"male",""))</f>
        <v/>
      </c>
      <c r="JD30" s="102" t="str">
        <f>IF(JH30="","",IF(ISERROR(MID(JH30,FIND("male,",JH30)+6,(FIND(")",JH30)-(FIND("male,",JH30)+6))))=TRUE,"missing/error",MID(JH30,FIND("male,",JH30)+6,(FIND(")",JH30)-(FIND("male,",JH30)+6)))))</f>
        <v/>
      </c>
      <c r="JE30" s="103" t="str">
        <f>IF(JA30="","",(MID(JA30,(SEARCH("^^",SUBSTITUTE(JA30," ","^^",LEN(JA30)-LEN(SUBSTITUTE(JA30," ","")))))+1,99)&amp;"_"&amp;LEFT(JA30,FIND(" ",JA30)-1)&amp;"_"&amp;JB30))</f>
        <v/>
      </c>
      <c r="JG30" s="95"/>
      <c r="JH30" s="95"/>
      <c r="JI30" s="96" t="str">
        <f>IF(JM30="","",JI$3)</f>
        <v/>
      </c>
      <c r="JJ30" s="97" t="str">
        <f>IF(JM30="","",JI$1)</f>
        <v/>
      </c>
      <c r="JK30" s="98" t="str">
        <f>IF(JM30="","",JI$2)</f>
        <v/>
      </c>
      <c r="JL30" s="98" t="str">
        <f>IF(JM30="","",JI$3)</f>
        <v/>
      </c>
      <c r="JM30" s="99" t="str">
        <f>IF(JT30="","",IF(ISNUMBER(SEARCH(":",JT30)),MID(JT30,FIND(":",JT30)+2,FIND("(",JT30)-FIND(":",JT30)-3),LEFT(JT30,FIND("(",JT30)-2)))</f>
        <v/>
      </c>
      <c r="JN30" s="100" t="str">
        <f>IF(JT30="","",MID(JT30,FIND("(",JT30)+1,4))</f>
        <v/>
      </c>
      <c r="JO30" s="101" t="str">
        <f>IF(ISNUMBER(SEARCH("*female*",JT30)),"female",IF(ISNUMBER(SEARCH("*male*",JT30)),"male",""))</f>
        <v/>
      </c>
      <c r="JP30" s="102" t="str">
        <f>IF(JT30="","",IF(ISERROR(MID(JT30,FIND("male,",JT30)+6,(FIND(")",JT30)-(FIND("male,",JT30)+6))))=TRUE,"missing/error",MID(JT30,FIND("male,",JT30)+6,(FIND(")",JT30)-(FIND("male,",JT30)+6)))))</f>
        <v/>
      </c>
      <c r="JQ30" s="103" t="str">
        <f>IF(JM30="","",(MID(JM30,(SEARCH("^^",SUBSTITUTE(JM30," ","^^",LEN(JM30)-LEN(SUBSTITUTE(JM30," ","")))))+1,99)&amp;"_"&amp;LEFT(JM30,FIND(" ",JM30)-1)&amp;"_"&amp;JN30))</f>
        <v/>
      </c>
      <c r="JS30" s="95"/>
      <c r="JT30" s="95"/>
      <c r="JU30" s="96" t="str">
        <f>IF(JY30="","",JU$3)</f>
        <v/>
      </c>
      <c r="JV30" s="97" t="str">
        <f>IF(JY30="","",JU$1)</f>
        <v/>
      </c>
      <c r="JW30" s="98" t="str">
        <f>IF(JY30="","",JU$2)</f>
        <v/>
      </c>
      <c r="JX30" s="98" t="str">
        <f>IF(JY30="","",JU$3)</f>
        <v/>
      </c>
      <c r="JY30" s="99" t="str">
        <f>IF(KF30="","",IF(ISNUMBER(SEARCH(":",KF30)),MID(KF30,FIND(":",KF30)+2,FIND("(",KF30)-FIND(":",KF30)-3),LEFT(KF30,FIND("(",KF30)-2)))</f>
        <v/>
      </c>
      <c r="JZ30" s="100" t="str">
        <f>IF(KF30="","",MID(KF30,FIND("(",KF30)+1,4))</f>
        <v/>
      </c>
      <c r="KA30" s="101" t="str">
        <f>IF(ISNUMBER(SEARCH("*female*",KF30)),"female",IF(ISNUMBER(SEARCH("*male*",KF30)),"male",""))</f>
        <v/>
      </c>
      <c r="KB30" s="102" t="str">
        <f>IF(KF30="","",IF(ISERROR(MID(KF30,FIND("male,",KF30)+6,(FIND(")",KF30)-(FIND("male,",KF30)+6))))=TRUE,"missing/error",MID(KF30,FIND("male,",KF30)+6,(FIND(")",KF30)-(FIND("male,",KF30)+6)))))</f>
        <v/>
      </c>
      <c r="KC30" s="103" t="str">
        <f>IF(JY30="","",(MID(JY30,(SEARCH("^^",SUBSTITUTE(JY30," ","^^",LEN(JY30)-LEN(SUBSTITUTE(JY30," ","")))))+1,99)&amp;"_"&amp;LEFT(JY30,FIND(" ",JY30)-1)&amp;"_"&amp;JZ30))</f>
        <v/>
      </c>
      <c r="KE30" s="95"/>
      <c r="KF30" s="95"/>
    </row>
    <row r="31" spans="1:292" ht="13.5" customHeight="1">
      <c r="A31" s="21"/>
      <c r="B31" s="95" t="s">
        <v>458</v>
      </c>
      <c r="C31" s="2" t="s">
        <v>459</v>
      </c>
      <c r="D31" s="149"/>
      <c r="E31" s="96">
        <f>IF(I31="","",E$3)</f>
        <v>41612</v>
      </c>
      <c r="F31" s="97" t="str">
        <f>IF(I31="","",E$1)</f>
        <v>Juncker Asselborn II</v>
      </c>
      <c r="G31" s="98">
        <v>40017</v>
      </c>
      <c r="H31" s="98">
        <f>IF(I31="","",E$3)</f>
        <v>41612</v>
      </c>
      <c r="I31" s="99" t="s">
        <v>454</v>
      </c>
      <c r="J31" s="100" t="s">
        <v>455</v>
      </c>
      <c r="K31" s="101" t="s">
        <v>387</v>
      </c>
      <c r="L31" s="102" t="s">
        <v>296</v>
      </c>
      <c r="M31" s="103" t="s">
        <v>456</v>
      </c>
      <c r="O31" s="95"/>
      <c r="P31" s="153" t="s">
        <v>457</v>
      </c>
      <c r="Q31" s="96">
        <f>IF(U31="","",Q$3)</f>
        <v>43439</v>
      </c>
      <c r="R31" s="97" t="str">
        <f>IF(U31="","",Q$1)</f>
        <v>Bettel-Schneider I</v>
      </c>
      <c r="S31" s="98">
        <f>IF(U31="","",Q$2)</f>
        <v>41612</v>
      </c>
      <c r="T31" s="98">
        <v>42354</v>
      </c>
      <c r="U31" s="99" t="str">
        <f>IF(AB31="","",IF(ISNUMBER(SEARCH(":",AB31)),MID(AB31,FIND(":",AB31)+2,FIND("(",AB31)-FIND(":",AB31)-3),LEFT(AB31,FIND("(",AB31)-2)))</f>
        <v>Maggy Nagel</v>
      </c>
      <c r="V31" s="100" t="str">
        <f>IF(AB31="","",MID(AB31,FIND("(",AB31)+1,4))</f>
        <v>1957</v>
      </c>
      <c r="W31" s="101" t="str">
        <f>IF(ISNUMBER(SEARCH("*female*",AB31)),"female",IF(ISNUMBER(SEARCH("*male*",AB31)),"male",""))</f>
        <v>female</v>
      </c>
      <c r="X31" s="102" t="str">
        <f>IF(AB31="","",IF(ISERROR(MID(AB31,FIND("male,",AB31)+6,(FIND(")",AB31)-(FIND("male,",AB31)+6))))=TRUE,"missing/error",MID(AB31,FIND("male,",AB31)+6,(FIND(")",AB31)-(FIND("male,",AB31)+6)))))</f>
        <v>lu_dp01</v>
      </c>
      <c r="Y31" s="103" t="str">
        <f>IF(U31="","",(MID(U31,(SEARCH("^^",SUBSTITUTE(U31," ","^^",LEN(U31)-LEN(SUBSTITUTE(U31," ","")))))+1,99)&amp;"_"&amp;LEFT(U31,FIND(" ",U31)-1)&amp;"_"&amp;V31))</f>
        <v>Nagel_Maggy_1957</v>
      </c>
      <c r="AA31" s="95"/>
      <c r="AB31" s="157" t="s">
        <v>725</v>
      </c>
      <c r="AC31" s="96">
        <f>IF(AG31="","",AC$3)</f>
        <v>45247</v>
      </c>
      <c r="AD31" s="97" t="str">
        <f>IF(AG31="","",AC$1)</f>
        <v>Bettel-Schneider II</v>
      </c>
      <c r="AE31" s="98">
        <f>IF(AG31="","",AC$2)</f>
        <v>43439</v>
      </c>
      <c r="AF31" s="98">
        <f>IF(AG31="","",AC$3)</f>
        <v>45247</v>
      </c>
      <c r="AG31" s="99" t="str">
        <f>IF(AN31="","",IF(ISNUMBER(SEARCH(":",AN31)),MID(AN31,FIND(":",AN31)+2,FIND("(",AN31)-FIND(":",AN31)-3),LEFT(AN31,FIND("(",AN31)-2)))</f>
        <v>Sam Tanson</v>
      </c>
      <c r="AH31" s="100" t="str">
        <f>IF(AN31="","",MID(AN31,FIND("(",AN31)+1,4))</f>
        <v>1977</v>
      </c>
      <c r="AI31" s="101" t="str">
        <f>IF(ISNUMBER(SEARCH("*female*",AN31)),"female",IF(ISNUMBER(SEARCH("*male*",AN31)),"male",""))</f>
        <v>female</v>
      </c>
      <c r="AJ31" s="102" t="str">
        <f>IF(AN31="","",IF(ISERROR(MID(AN31,FIND("male,",AN31)+6,(FIND(")",AN31)-(FIND("male,",AN31)+6))))=TRUE,"missing/error",MID(AN31,FIND("male,",AN31)+6,(FIND(")",AN31)-(FIND("male,",AN31)+6)))))</f>
        <v>lu_dp01</v>
      </c>
      <c r="AK31" s="103" t="str">
        <f>IF(AG31="","",(MID(AG31,(SEARCH("^^",SUBSTITUTE(AG31," ","^^",LEN(AG31)-LEN(SUBSTITUTE(AG31," ","")))))+1,99)&amp;"_"&amp;LEFT(AG31,FIND(" ",AG31)-1)&amp;"_"&amp;AH31))</f>
        <v>Tanson_Sam_1977</v>
      </c>
      <c r="AM31" s="95"/>
      <c r="AN31" s="95" t="s">
        <v>801</v>
      </c>
      <c r="AO31" s="96">
        <f t="shared" si="240"/>
        <v>45291</v>
      </c>
      <c r="AP31" s="97" t="str">
        <f t="shared" si="241"/>
        <v>Frieden I</v>
      </c>
      <c r="AQ31" s="98">
        <f>IF(AS31="","",AO$2)</f>
        <v>45247</v>
      </c>
      <c r="AR31" s="98">
        <f t="shared" si="243"/>
        <v>45291</v>
      </c>
      <c r="AS31" s="99" t="str">
        <f t="shared" si="244"/>
        <v>Eric Thill</v>
      </c>
      <c r="AT31" s="100" t="str">
        <f t="shared" si="245"/>
        <v>1993</v>
      </c>
      <c r="AU31" s="101" t="str">
        <f t="shared" si="246"/>
        <v>male</v>
      </c>
      <c r="AV31" s="102" t="str">
        <f t="shared" si="247"/>
        <v>lu_dp01</v>
      </c>
      <c r="AW31" s="103" t="str">
        <f t="shared" si="248"/>
        <v>Thill_Eric_1993</v>
      </c>
      <c r="AY31" s="95"/>
      <c r="AZ31" s="95" t="s">
        <v>958</v>
      </c>
      <c r="BA31" s="96" t="str">
        <f>IF(BE31="","",BA$3)</f>
        <v/>
      </c>
      <c r="BB31" s="97" t="str">
        <f>IF(BE31="","",BA$1)</f>
        <v/>
      </c>
      <c r="BC31" s="98" t="str">
        <f>IF(BE31="","",BA$2)</f>
        <v/>
      </c>
      <c r="BD31" s="98" t="str">
        <f>IF(BE31="","",BA$3)</f>
        <v/>
      </c>
      <c r="BE31" s="99" t="str">
        <f>IF(BL31="","",IF(ISNUMBER(SEARCH(":",BL31)),MID(BL31,FIND(":",BL31)+2,FIND("(",BL31)-FIND(":",BL31)-3),LEFT(BL31,FIND("(",BL31)-2)))</f>
        <v/>
      </c>
      <c r="BF31" s="100" t="str">
        <f>IF(BL31="","",MID(BL31,FIND("(",BL31)+1,4))</f>
        <v/>
      </c>
      <c r="BG31" s="101" t="str">
        <f>IF(ISNUMBER(SEARCH("*female*",BL31)),"female",IF(ISNUMBER(SEARCH("*male*",BL31)),"male",""))</f>
        <v/>
      </c>
      <c r="BH31" s="102" t="str">
        <f>IF(BL31="","",IF(ISERROR(MID(BL31,FIND("male,",BL31)+6,(FIND(")",BL31)-(FIND("male,",BL31)+6))))=TRUE,"missing/error",MID(BL31,FIND("male,",BL31)+6,(FIND(")",BL31)-(FIND("male,",BL31)+6)))))</f>
        <v/>
      </c>
      <c r="BI31" s="103" t="str">
        <f>IF(BE31="","",(MID(BE31,(SEARCH("^^",SUBSTITUTE(BE31," ","^^",LEN(BE31)-LEN(SUBSTITUTE(BE31," ","")))))+1,99)&amp;"_"&amp;LEFT(BE31,FIND(" ",BE31)-1)&amp;"_"&amp;BF31))</f>
        <v/>
      </c>
      <c r="BK31" s="95"/>
      <c r="BL31" s="95"/>
      <c r="BM31" s="96" t="str">
        <f>IF(BQ31="","",BM$3)</f>
        <v/>
      </c>
      <c r="BN31" s="97" t="str">
        <f>IF(BQ31="","",BM$1)</f>
        <v/>
      </c>
      <c r="BO31" s="98" t="str">
        <f>IF(BQ31="","",BM$2)</f>
        <v/>
      </c>
      <c r="BP31" s="98" t="str">
        <f>IF(BQ31="","",BM$3)</f>
        <v/>
      </c>
      <c r="BQ31" s="99" t="str">
        <f>IF(BX31="","",IF(ISNUMBER(SEARCH(":",BX31)),MID(BX31,FIND(":",BX31)+2,FIND("(",BX31)-FIND(":",BX31)-3),LEFT(BX31,FIND("(",BX31)-2)))</f>
        <v/>
      </c>
      <c r="BR31" s="100" t="str">
        <f>IF(BX31="","",MID(BX31,FIND("(",BX31)+1,4))</f>
        <v/>
      </c>
      <c r="BS31" s="101" t="str">
        <f>IF(ISNUMBER(SEARCH("*female*",BX31)),"female",IF(ISNUMBER(SEARCH("*male*",BX31)),"male",""))</f>
        <v/>
      </c>
      <c r="BT31" s="102" t="str">
        <f>IF(BX31="","",IF(ISERROR(MID(BX31,FIND("male,",BX31)+6,(FIND(")",BX31)-(FIND("male,",BX31)+6))))=TRUE,"missing/error",MID(BX31,FIND("male,",BX31)+6,(FIND(")",BX31)-(FIND("male,",BX31)+6)))))</f>
        <v/>
      </c>
      <c r="BU31" s="103" t="str">
        <f>IF(BQ31="","",(MID(BQ31,(SEARCH("^^",SUBSTITUTE(BQ31," ","^^",LEN(BQ31)-LEN(SUBSTITUTE(BQ31," ","")))))+1,99)&amp;"_"&amp;LEFT(BQ31,FIND(" ",BQ31)-1)&amp;"_"&amp;BR31))</f>
        <v/>
      </c>
      <c r="BW31" s="95"/>
      <c r="BX31" s="95"/>
      <c r="BY31" s="96" t="str">
        <f>IF(CC31="","",BY$3)</f>
        <v/>
      </c>
      <c r="BZ31" s="97" t="str">
        <f>IF(CC31="","",BY$1)</f>
        <v/>
      </c>
      <c r="CA31" s="98" t="str">
        <f>IF(CC31="","",BY$2)</f>
        <v/>
      </c>
      <c r="CB31" s="98" t="str">
        <f>IF(CC31="","",BY$3)</f>
        <v/>
      </c>
      <c r="CC31" s="99" t="str">
        <f>IF(CJ31="","",IF(ISNUMBER(SEARCH(":",CJ31)),MID(CJ31,FIND(":",CJ31)+2,FIND("(",CJ31)-FIND(":",CJ31)-3),LEFT(CJ31,FIND("(",CJ31)-2)))</f>
        <v/>
      </c>
      <c r="CD31" s="100" t="str">
        <f>IF(CJ31="","",MID(CJ31,FIND("(",CJ31)+1,4))</f>
        <v/>
      </c>
      <c r="CE31" s="101" t="str">
        <f>IF(ISNUMBER(SEARCH("*female*",CJ31)),"female",IF(ISNUMBER(SEARCH("*male*",CJ31)),"male",""))</f>
        <v/>
      </c>
      <c r="CF31" s="102" t="str">
        <f>IF(CJ31="","",IF(ISERROR(MID(CJ31,FIND("male,",CJ31)+6,(FIND(")",CJ31)-(FIND("male,",CJ31)+6))))=TRUE,"missing/error",MID(CJ31,FIND("male,",CJ31)+6,(FIND(")",CJ31)-(FIND("male,",CJ31)+6)))))</f>
        <v/>
      </c>
      <c r="CG31" s="103" t="str">
        <f>IF(CC31="","",(MID(CC31,(SEARCH("^^",SUBSTITUTE(CC31," ","^^",LEN(CC31)-LEN(SUBSTITUTE(CC31," ","")))))+1,99)&amp;"_"&amp;LEFT(CC31,FIND(" ",CC31)-1)&amp;"_"&amp;CD31))</f>
        <v/>
      </c>
      <c r="CI31" s="95"/>
      <c r="CJ31" s="95"/>
      <c r="CK31" s="96" t="str">
        <f>IF(CO31="","",CK$3)</f>
        <v/>
      </c>
      <c r="CL31" s="97" t="str">
        <f>IF(CO31="","",CK$1)</f>
        <v/>
      </c>
      <c r="CM31" s="98" t="str">
        <f>IF(CO31="","",CK$2)</f>
        <v/>
      </c>
      <c r="CN31" s="98" t="str">
        <f>IF(CO31="","",CK$3)</f>
        <v/>
      </c>
      <c r="CO31" s="99" t="str">
        <f>IF(CV31="","",IF(ISNUMBER(SEARCH(":",CV31)),MID(CV31,FIND(":",CV31)+2,FIND("(",CV31)-FIND(":",CV31)-3),LEFT(CV31,FIND("(",CV31)-2)))</f>
        <v/>
      </c>
      <c r="CP31" s="100" t="str">
        <f>IF(CV31="","",MID(CV31,FIND("(",CV31)+1,4))</f>
        <v/>
      </c>
      <c r="CQ31" s="101" t="str">
        <f>IF(ISNUMBER(SEARCH("*female*",CV31)),"female",IF(ISNUMBER(SEARCH("*male*",CV31)),"male",""))</f>
        <v/>
      </c>
      <c r="CR31" s="102" t="str">
        <f>IF(CV31="","",IF(ISERROR(MID(CV31,FIND("male,",CV31)+6,(FIND(")",CV31)-(FIND("male,",CV31)+6))))=TRUE,"missing/error",MID(CV31,FIND("male,",CV31)+6,(FIND(")",CV31)-(FIND("male,",CV31)+6)))))</f>
        <v/>
      </c>
      <c r="CS31" s="103" t="str">
        <f>IF(CO31="","",(MID(CO31,(SEARCH("^^",SUBSTITUTE(CO31," ","^^",LEN(CO31)-LEN(SUBSTITUTE(CO31," ","")))))+1,99)&amp;"_"&amp;LEFT(CO31,FIND(" ",CO31)-1)&amp;"_"&amp;CP31))</f>
        <v/>
      </c>
      <c r="CU31" s="95"/>
      <c r="CV31" s="95"/>
      <c r="CW31" s="96" t="str">
        <f>IF(DA31="","",CW$3)</f>
        <v/>
      </c>
      <c r="CX31" s="97" t="str">
        <f>IF(DA31="","",CW$1)</f>
        <v/>
      </c>
      <c r="CY31" s="98" t="str">
        <f>IF(DA31="","",CW$2)</f>
        <v/>
      </c>
      <c r="CZ31" s="98" t="str">
        <f>IF(DA31="","",CW$3)</f>
        <v/>
      </c>
      <c r="DA31" s="99" t="str">
        <f>IF(DH31="","",IF(ISNUMBER(SEARCH(":",DH31)),MID(DH31,FIND(":",DH31)+2,FIND("(",DH31)-FIND(":",DH31)-3),LEFT(DH31,FIND("(",DH31)-2)))</f>
        <v/>
      </c>
      <c r="DB31" s="100" t="str">
        <f>IF(DH31="","",MID(DH31,FIND("(",DH31)+1,4))</f>
        <v/>
      </c>
      <c r="DC31" s="101" t="str">
        <f>IF(ISNUMBER(SEARCH("*female*",DH31)),"female",IF(ISNUMBER(SEARCH("*male*",DH31)),"male",""))</f>
        <v/>
      </c>
      <c r="DD31" s="102" t="str">
        <f>IF(DH31="","",IF(ISERROR(MID(DH31,FIND("male,",DH31)+6,(FIND(")",DH31)-(FIND("male,",DH31)+6))))=TRUE,"missing/error",MID(DH31,FIND("male,",DH31)+6,(FIND(")",DH31)-(FIND("male,",DH31)+6)))))</f>
        <v/>
      </c>
      <c r="DE31" s="103" t="str">
        <f>IF(DA31="","",(MID(DA31,(SEARCH("^^",SUBSTITUTE(DA31," ","^^",LEN(DA31)-LEN(SUBSTITUTE(DA31," ","")))))+1,99)&amp;"_"&amp;LEFT(DA31,FIND(" ",DA31)-1)&amp;"_"&amp;DB31))</f>
        <v/>
      </c>
      <c r="DG31" s="95"/>
      <c r="DH31" s="95"/>
      <c r="DI31" s="96" t="str">
        <f>IF(DM31="","",DI$3)</f>
        <v/>
      </c>
      <c r="DJ31" s="97" t="str">
        <f>IF(DM31="","",DI$1)</f>
        <v/>
      </c>
      <c r="DK31" s="98" t="str">
        <f>IF(DM31="","",DI$2)</f>
        <v/>
      </c>
      <c r="DL31" s="98" t="str">
        <f>IF(DM31="","",DI$3)</f>
        <v/>
      </c>
      <c r="DM31" s="99" t="str">
        <f>IF(DT31="","",IF(ISNUMBER(SEARCH(":",DT31)),MID(DT31,FIND(":",DT31)+2,FIND("(",DT31)-FIND(":",DT31)-3),LEFT(DT31,FIND("(",DT31)-2)))</f>
        <v/>
      </c>
      <c r="DN31" s="100" t="str">
        <f>IF(DT31="","",MID(DT31,FIND("(",DT31)+1,4))</f>
        <v/>
      </c>
      <c r="DO31" s="101" t="str">
        <f>IF(ISNUMBER(SEARCH("*female*",DT31)),"female",IF(ISNUMBER(SEARCH("*male*",DT31)),"male",""))</f>
        <v/>
      </c>
      <c r="DP31" s="102" t="str">
        <f>IF(DT31="","",IF(ISERROR(MID(DT31,FIND("male,",DT31)+6,(FIND(")",DT31)-(FIND("male,",DT31)+6))))=TRUE,"missing/error",MID(DT31,FIND("male,",DT31)+6,(FIND(")",DT31)-(FIND("male,",DT31)+6)))))</f>
        <v/>
      </c>
      <c r="DQ31" s="103" t="str">
        <f>IF(DM31="","",(MID(DM31,(SEARCH("^^",SUBSTITUTE(DM31," ","^^",LEN(DM31)-LEN(SUBSTITUTE(DM31," ","")))))+1,99)&amp;"_"&amp;LEFT(DM31,FIND(" ",DM31)-1)&amp;"_"&amp;DN31))</f>
        <v/>
      </c>
      <c r="DS31" s="95"/>
      <c r="DT31" s="95"/>
      <c r="DU31" s="96" t="str">
        <f>IF(DY31="","",DU$3)</f>
        <v/>
      </c>
      <c r="DV31" s="97" t="str">
        <f>IF(DY31="","",DU$1)</f>
        <v/>
      </c>
      <c r="DW31" s="98" t="str">
        <f>IF(DY31="","",DU$2)</f>
        <v/>
      </c>
      <c r="DX31" s="98" t="str">
        <f>IF(DY31="","",DU$3)</f>
        <v/>
      </c>
      <c r="DY31" s="99" t="str">
        <f>IF(EF31="","",IF(ISNUMBER(SEARCH(":",EF31)),MID(EF31,FIND(":",EF31)+2,FIND("(",EF31)-FIND(":",EF31)-3),LEFT(EF31,FIND("(",EF31)-2)))</f>
        <v/>
      </c>
      <c r="DZ31" s="100" t="str">
        <f>IF(EF31="","",MID(EF31,FIND("(",EF31)+1,4))</f>
        <v/>
      </c>
      <c r="EA31" s="101" t="str">
        <f>IF(ISNUMBER(SEARCH("*female*",EF31)),"female",IF(ISNUMBER(SEARCH("*male*",EF31)),"male",""))</f>
        <v/>
      </c>
      <c r="EB31" s="102" t="str">
        <f>IF(EF31="","",IF(ISERROR(MID(EF31,FIND("male,",EF31)+6,(FIND(")",EF31)-(FIND("male,",EF31)+6))))=TRUE,"missing/error",MID(EF31,FIND("male,",EF31)+6,(FIND(")",EF31)-(FIND("male,",EF31)+6)))))</f>
        <v/>
      </c>
      <c r="EC31" s="103" t="str">
        <f>IF(DY31="","",(MID(DY31,(SEARCH("^^",SUBSTITUTE(DY31," ","^^",LEN(DY31)-LEN(SUBSTITUTE(DY31," ","")))))+1,99)&amp;"_"&amp;LEFT(DY31,FIND(" ",DY31)-1)&amp;"_"&amp;DZ31))</f>
        <v/>
      </c>
      <c r="EE31" s="95"/>
      <c r="EF31" s="95"/>
      <c r="EG31" s="96" t="str">
        <f>IF(EK31="","",EG$3)</f>
        <v/>
      </c>
      <c r="EH31" s="97" t="str">
        <f>IF(EK31="","",EG$1)</f>
        <v/>
      </c>
      <c r="EI31" s="98" t="str">
        <f>IF(EK31="","",EG$2)</f>
        <v/>
      </c>
      <c r="EJ31" s="98" t="str">
        <f>IF(EK31="","",EG$3)</f>
        <v/>
      </c>
      <c r="EK31" s="99" t="str">
        <f>IF(ER31="","",IF(ISNUMBER(SEARCH(":",ER31)),MID(ER31,FIND(":",ER31)+2,FIND("(",ER31)-FIND(":",ER31)-3),LEFT(ER31,FIND("(",ER31)-2)))</f>
        <v/>
      </c>
      <c r="EL31" s="100" t="str">
        <f>IF(ER31="","",MID(ER31,FIND("(",ER31)+1,4))</f>
        <v/>
      </c>
      <c r="EM31" s="101" t="str">
        <f>IF(ISNUMBER(SEARCH("*female*",ER31)),"female",IF(ISNUMBER(SEARCH("*male*",ER31)),"male",""))</f>
        <v/>
      </c>
      <c r="EN31" s="102" t="str">
        <f>IF(ER31="","",IF(ISERROR(MID(ER31,FIND("male,",ER31)+6,(FIND(")",ER31)-(FIND("male,",ER31)+6))))=TRUE,"missing/error",MID(ER31,FIND("male,",ER31)+6,(FIND(")",ER31)-(FIND("male,",ER31)+6)))))</f>
        <v/>
      </c>
      <c r="EO31" s="103" t="str">
        <f>IF(EK31="","",(MID(EK31,(SEARCH("^^",SUBSTITUTE(EK31," ","^^",LEN(EK31)-LEN(SUBSTITUTE(EK31," ","")))))+1,99)&amp;"_"&amp;LEFT(EK31,FIND(" ",EK31)-1)&amp;"_"&amp;EL31))</f>
        <v/>
      </c>
      <c r="EQ31" s="95"/>
      <c r="ER31" s="95"/>
      <c r="ES31" s="96" t="str">
        <f>IF(EW31="","",ES$3)</f>
        <v/>
      </c>
      <c r="ET31" s="97" t="str">
        <f>IF(EW31="","",ES$1)</f>
        <v/>
      </c>
      <c r="EU31" s="98" t="str">
        <f>IF(EW31="","",ES$2)</f>
        <v/>
      </c>
      <c r="EV31" s="98" t="str">
        <f>IF(EW31="","",ES$3)</f>
        <v/>
      </c>
      <c r="EW31" s="99" t="str">
        <f>IF(FD31="","",IF(ISNUMBER(SEARCH(":",FD31)),MID(FD31,FIND(":",FD31)+2,FIND("(",FD31)-FIND(":",FD31)-3),LEFT(FD31,FIND("(",FD31)-2)))</f>
        <v/>
      </c>
      <c r="EX31" s="100" t="str">
        <f>IF(FD31="","",MID(FD31,FIND("(",FD31)+1,4))</f>
        <v/>
      </c>
      <c r="EY31" s="101" t="str">
        <f>IF(ISNUMBER(SEARCH("*female*",FD31)),"female",IF(ISNUMBER(SEARCH("*male*",FD31)),"male",""))</f>
        <v/>
      </c>
      <c r="EZ31" s="102" t="str">
        <f>IF(FD31="","",IF(ISERROR(MID(FD31,FIND("male,",FD31)+6,(FIND(")",FD31)-(FIND("male,",FD31)+6))))=TRUE,"missing/error",MID(FD31,FIND("male,",FD31)+6,(FIND(")",FD31)-(FIND("male,",FD31)+6)))))</f>
        <v/>
      </c>
      <c r="FA31" s="103" t="str">
        <f>IF(EW31="","",(MID(EW31,(SEARCH("^^",SUBSTITUTE(EW31," ","^^",LEN(EW31)-LEN(SUBSTITUTE(EW31," ","")))))+1,99)&amp;"_"&amp;LEFT(EW31,FIND(" ",EW31)-1)&amp;"_"&amp;EX31))</f>
        <v/>
      </c>
      <c r="FC31" s="95"/>
      <c r="FD31" s="95"/>
      <c r="FE31" s="96" t="str">
        <f>IF(FI31="","",FE$3)</f>
        <v/>
      </c>
      <c r="FF31" s="97" t="str">
        <f>IF(FI31="","",FE$1)</f>
        <v/>
      </c>
      <c r="FG31" s="98" t="str">
        <f>IF(FI31="","",FE$2)</f>
        <v/>
      </c>
      <c r="FH31" s="98" t="str">
        <f>IF(FI31="","",FE$3)</f>
        <v/>
      </c>
      <c r="FI31" s="99" t="str">
        <f>IF(FP31="","",IF(ISNUMBER(SEARCH(":",FP31)),MID(FP31,FIND(":",FP31)+2,FIND("(",FP31)-FIND(":",FP31)-3),LEFT(FP31,FIND("(",FP31)-2)))</f>
        <v/>
      </c>
      <c r="FJ31" s="100" t="str">
        <f>IF(FP31="","",MID(FP31,FIND("(",FP31)+1,4))</f>
        <v/>
      </c>
      <c r="FK31" s="101" t="str">
        <f>IF(ISNUMBER(SEARCH("*female*",FP31)),"female",IF(ISNUMBER(SEARCH("*male*",FP31)),"male",""))</f>
        <v/>
      </c>
      <c r="FL31" s="102" t="str">
        <f>IF(FP31="","",IF(ISERROR(MID(FP31,FIND("male,",FP31)+6,(FIND(")",FP31)-(FIND("male,",FP31)+6))))=TRUE,"missing/error",MID(FP31,FIND("male,",FP31)+6,(FIND(")",FP31)-(FIND("male,",FP31)+6)))))</f>
        <v/>
      </c>
      <c r="FM31" s="103" t="str">
        <f>IF(FI31="","",(MID(FI31,(SEARCH("^^",SUBSTITUTE(FI31," ","^^",LEN(FI31)-LEN(SUBSTITUTE(FI31," ","")))))+1,99)&amp;"_"&amp;LEFT(FI31,FIND(" ",FI31)-1)&amp;"_"&amp;FJ31))</f>
        <v/>
      </c>
      <c r="FO31" s="95"/>
      <c r="FP31" s="95"/>
      <c r="FQ31" s="96" t="str">
        <f>IF(FU31="","",#REF!)</f>
        <v/>
      </c>
      <c r="FR31" s="97" t="str">
        <f>IF(FU31="","",FQ$1)</f>
        <v/>
      </c>
      <c r="FS31" s="98" t="str">
        <f>IF(FU31="","",FQ$2)</f>
        <v/>
      </c>
      <c r="FT31" s="98" t="str">
        <f>IF(FU31="","",FQ$3)</f>
        <v/>
      </c>
      <c r="FU31" s="99" t="str">
        <f>IF(GB31="","",IF(ISNUMBER(SEARCH(":",GB31)),MID(GB31,FIND(":",GB31)+2,FIND("(",GB31)-FIND(":",GB31)-3),LEFT(GB31,FIND("(",GB31)-2)))</f>
        <v/>
      </c>
      <c r="FV31" s="100" t="str">
        <f>IF(GB31="","",MID(GB31,FIND("(",GB31)+1,4))</f>
        <v/>
      </c>
      <c r="FW31" s="101" t="str">
        <f>IF(ISNUMBER(SEARCH("*female*",GB31)),"female",IF(ISNUMBER(SEARCH("*male*",GB31)),"male",""))</f>
        <v/>
      </c>
      <c r="FX31" s="102" t="str">
        <f>IF(GB31="","",IF(ISERROR(MID(GB31,FIND("male,",GB31)+6,(FIND(")",GB31)-(FIND("male,",GB31)+6))))=TRUE,"missing/error",MID(GB31,FIND("male,",GB31)+6,(FIND(")",GB31)-(FIND("male,",GB31)+6)))))</f>
        <v/>
      </c>
      <c r="FY31" s="103" t="str">
        <f>IF(FU31="","",(MID(FU31,(SEARCH("^^",SUBSTITUTE(FU31," ","^^",LEN(FU31)-LEN(SUBSTITUTE(FU31," ","")))))+1,99)&amp;"_"&amp;LEFT(FU31,FIND(" ",FU31)-1)&amp;"_"&amp;FV31))</f>
        <v/>
      </c>
      <c r="GA31" s="95"/>
      <c r="GB31" s="95"/>
      <c r="GC31" s="96" t="str">
        <f>IF(GG31="","",GC$3)</f>
        <v/>
      </c>
      <c r="GD31" s="97" t="str">
        <f>IF(GG31="","",GC$1)</f>
        <v/>
      </c>
      <c r="GE31" s="98" t="str">
        <f>IF(GG31="","",GC$2)</f>
        <v/>
      </c>
      <c r="GF31" s="98" t="str">
        <f>IF(GG31="","",GC$3)</f>
        <v/>
      </c>
      <c r="GG31" s="99" t="str">
        <f>IF(GN31="","",IF(ISNUMBER(SEARCH(":",GN31)),MID(GN31,FIND(":",GN31)+2,FIND("(",GN31)-FIND(":",GN31)-3),LEFT(GN31,FIND("(",GN31)-2)))</f>
        <v/>
      </c>
      <c r="GH31" s="100" t="str">
        <f>IF(GN31="","",MID(GN31,FIND("(",GN31)+1,4))</f>
        <v/>
      </c>
      <c r="GI31" s="101" t="str">
        <f>IF(ISNUMBER(SEARCH("*female*",GN31)),"female",IF(ISNUMBER(SEARCH("*male*",GN31)),"male",""))</f>
        <v/>
      </c>
      <c r="GJ31" s="102" t="str">
        <f>IF(GN31="","",IF(ISERROR(MID(GN31,FIND("male,",GN31)+6,(FIND(")",GN31)-(FIND("male,",GN31)+6))))=TRUE,"missing/error",MID(GN31,FIND("male,",GN31)+6,(FIND(")",GN31)-(FIND("male,",GN31)+6)))))</f>
        <v/>
      </c>
      <c r="GK31" s="103" t="str">
        <f>IF(GG31="","",(MID(GG31,(SEARCH("^^",SUBSTITUTE(GG31," ","^^",LEN(GG31)-LEN(SUBSTITUTE(GG31," ","")))))+1,99)&amp;"_"&amp;LEFT(GG31,FIND(" ",GG31)-1)&amp;"_"&amp;GH31))</f>
        <v/>
      </c>
      <c r="GM31" s="95"/>
      <c r="GN31" s="95"/>
      <c r="GO31" s="96" t="str">
        <f>IF(GS31="","",GO$3)</f>
        <v/>
      </c>
      <c r="GP31" s="97" t="str">
        <f>IF(GS31="","",GO$1)</f>
        <v/>
      </c>
      <c r="GQ31" s="98" t="str">
        <f>IF(GS31="","",GO$2)</f>
        <v/>
      </c>
      <c r="GR31" s="98" t="str">
        <f>IF(GS31="","",GO$3)</f>
        <v/>
      </c>
      <c r="GS31" s="99" t="str">
        <f>IF(GZ31="","",IF(ISNUMBER(SEARCH(":",GZ31)),MID(GZ31,FIND(":",GZ31)+2,FIND("(",GZ31)-FIND(":",GZ31)-3),LEFT(GZ31,FIND("(",GZ31)-2)))</f>
        <v/>
      </c>
      <c r="GT31" s="100" t="str">
        <f>IF(GZ31="","",MID(GZ31,FIND("(",GZ31)+1,4))</f>
        <v/>
      </c>
      <c r="GU31" s="101" t="str">
        <f>IF(ISNUMBER(SEARCH("*female*",GZ31)),"female",IF(ISNUMBER(SEARCH("*male*",GZ31)),"male",""))</f>
        <v/>
      </c>
      <c r="GV31" s="102" t="str">
        <f>IF(GZ31="","",IF(ISERROR(MID(GZ31,FIND("male,",GZ31)+6,(FIND(")",GZ31)-(FIND("male,",GZ31)+6))))=TRUE,"missing/error",MID(GZ31,FIND("male,",GZ31)+6,(FIND(")",GZ31)-(FIND("male,",GZ31)+6)))))</f>
        <v/>
      </c>
      <c r="GW31" s="103" t="str">
        <f>IF(GS31="","",(MID(GS31,(SEARCH("^^",SUBSTITUTE(GS31," ","^^",LEN(GS31)-LEN(SUBSTITUTE(GS31," ","")))))+1,99)&amp;"_"&amp;LEFT(GS31,FIND(" ",GS31)-1)&amp;"_"&amp;GT31))</f>
        <v/>
      </c>
      <c r="GY31" s="95"/>
      <c r="GZ31" s="95"/>
      <c r="HA31" s="96" t="str">
        <f>IF(HE31="","",HA$3)</f>
        <v/>
      </c>
      <c r="HB31" s="97" t="str">
        <f>IF(HE31="","",HA$1)</f>
        <v/>
      </c>
      <c r="HC31" s="98" t="str">
        <f>IF(HE31="","",HA$2)</f>
        <v/>
      </c>
      <c r="HD31" s="98" t="str">
        <f>IF(HE31="","",HA$3)</f>
        <v/>
      </c>
      <c r="HE31" s="99" t="str">
        <f>IF(HL31="","",IF(ISNUMBER(SEARCH(":",HL31)),MID(HL31,FIND(":",HL31)+2,FIND("(",HL31)-FIND(":",HL31)-3),LEFT(HL31,FIND("(",HL31)-2)))</f>
        <v/>
      </c>
      <c r="HF31" s="100" t="str">
        <f>IF(HL31="","",MID(HL31,FIND("(",HL31)+1,4))</f>
        <v/>
      </c>
      <c r="HG31" s="101" t="str">
        <f>IF(ISNUMBER(SEARCH("*female*",HL31)),"female",IF(ISNUMBER(SEARCH("*male*",HL31)),"male",""))</f>
        <v/>
      </c>
      <c r="HH31" s="102" t="str">
        <f>IF(HL31="","",IF(ISERROR(MID(HL31,FIND("male,",HL31)+6,(FIND(")",HL31)-(FIND("male,",HL31)+6))))=TRUE,"missing/error",MID(HL31,FIND("male,",HL31)+6,(FIND(")",HL31)-(FIND("male,",HL31)+6)))))</f>
        <v/>
      </c>
      <c r="HI31" s="103" t="str">
        <f>IF(HE31="","",(MID(HE31,(SEARCH("^^",SUBSTITUTE(HE31," ","^^",LEN(HE31)-LEN(SUBSTITUTE(HE31," ","")))))+1,99)&amp;"_"&amp;LEFT(HE31,FIND(" ",HE31)-1)&amp;"_"&amp;HF31))</f>
        <v/>
      </c>
      <c r="HK31" s="95"/>
      <c r="HL31" s="95" t="s">
        <v>292</v>
      </c>
      <c r="HM31" s="96" t="str">
        <f>IF(HQ31="","",HM$3)</f>
        <v/>
      </c>
      <c r="HN31" s="97" t="str">
        <f>IF(HQ31="","",HM$1)</f>
        <v/>
      </c>
      <c r="HO31" s="98" t="str">
        <f>IF(HQ31="","",HM$2)</f>
        <v/>
      </c>
      <c r="HP31" s="98" t="str">
        <f>IF(HQ31="","",HM$3)</f>
        <v/>
      </c>
      <c r="HQ31" s="99" t="str">
        <f>IF(HX31="","",IF(ISNUMBER(SEARCH(":",HX31)),MID(HX31,FIND(":",HX31)+2,FIND("(",HX31)-FIND(":",HX31)-3),LEFT(HX31,FIND("(",HX31)-2)))</f>
        <v/>
      </c>
      <c r="HR31" s="100" t="str">
        <f>IF(HX31="","",MID(HX31,FIND("(",HX31)+1,4))</f>
        <v/>
      </c>
      <c r="HS31" s="101" t="str">
        <f>IF(ISNUMBER(SEARCH("*female*",HX31)),"female",IF(ISNUMBER(SEARCH("*male*",HX31)),"male",""))</f>
        <v/>
      </c>
      <c r="HT31" s="102" t="str">
        <f>IF(HX31="","",IF(ISERROR(MID(HX31,FIND("male,",HX31)+6,(FIND(")",HX31)-(FIND("male,",HX31)+6))))=TRUE,"missing/error",MID(HX31,FIND("male,",HX31)+6,(FIND(")",HX31)-(FIND("male,",HX31)+6)))))</f>
        <v/>
      </c>
      <c r="HU31" s="103" t="str">
        <f>IF(HQ31="","",(MID(HQ31,(SEARCH("^^",SUBSTITUTE(HQ31," ","^^",LEN(HQ31)-LEN(SUBSTITUTE(HQ31," ","")))))+1,99)&amp;"_"&amp;LEFT(HQ31,FIND(" ",HQ31)-1)&amp;"_"&amp;HR31))</f>
        <v/>
      </c>
      <c r="HW31" s="95"/>
      <c r="HX31" s="95"/>
      <c r="HY31" s="96" t="str">
        <f>IF(IC31="","",HY$3)</f>
        <v/>
      </c>
      <c r="HZ31" s="97" t="str">
        <f>IF(IC31="","",HY$1)</f>
        <v/>
      </c>
      <c r="IA31" s="98" t="str">
        <f>IF(IC31="","",HY$2)</f>
        <v/>
      </c>
      <c r="IB31" s="98" t="str">
        <f>IF(IC31="","",HY$3)</f>
        <v/>
      </c>
      <c r="IC31" s="99" t="str">
        <f>IF(IJ31="","",IF(ISNUMBER(SEARCH(":",IJ31)),MID(IJ31,FIND(":",IJ31)+2,FIND("(",IJ31)-FIND(":",IJ31)-3),LEFT(IJ31,FIND("(",IJ31)-2)))</f>
        <v/>
      </c>
      <c r="ID31" s="100" t="str">
        <f>IF(IJ31="","",MID(IJ31,FIND("(",IJ31)+1,4))</f>
        <v/>
      </c>
      <c r="IE31" s="101" t="str">
        <f>IF(ISNUMBER(SEARCH("*female*",IJ31)),"female",IF(ISNUMBER(SEARCH("*male*",IJ31)),"male",""))</f>
        <v/>
      </c>
      <c r="IF31" s="102" t="str">
        <f>IF(IJ31="","",IF(ISERROR(MID(IJ31,FIND("male,",IJ31)+6,(FIND(")",IJ31)-(FIND("male,",IJ31)+6))))=TRUE,"missing/error",MID(IJ31,FIND("male,",IJ31)+6,(FIND(")",IJ31)-(FIND("male,",IJ31)+6)))))</f>
        <v/>
      </c>
      <c r="IG31" s="103" t="str">
        <f>IF(IC31="","",(MID(IC31,(SEARCH("^^",SUBSTITUTE(IC31," ","^^",LEN(IC31)-LEN(SUBSTITUTE(IC31," ","")))))+1,99)&amp;"_"&amp;LEFT(IC31,FIND(" ",IC31)-1)&amp;"_"&amp;ID31))</f>
        <v/>
      </c>
      <c r="II31" s="95"/>
      <c r="IJ31" s="95"/>
      <c r="IK31" s="96" t="str">
        <f>IF(IO31="","",IK$3)</f>
        <v/>
      </c>
      <c r="IL31" s="97" t="str">
        <f>IF(IO31="","",IK$1)</f>
        <v/>
      </c>
      <c r="IM31" s="98" t="str">
        <f>IF(IO31="","",IK$2)</f>
        <v/>
      </c>
      <c r="IN31" s="98" t="str">
        <f>IF(IO31="","",IK$3)</f>
        <v/>
      </c>
      <c r="IO31" s="99" t="str">
        <f>IF(IV31="","",IF(ISNUMBER(SEARCH(":",IV31)),MID(IV31,FIND(":",IV31)+2,FIND("(",IV31)-FIND(":",IV31)-3),LEFT(IV31,FIND("(",IV31)-2)))</f>
        <v/>
      </c>
      <c r="IP31" s="100" t="str">
        <f>IF(IV31="","",MID(IV31,FIND("(",IV31)+1,4))</f>
        <v/>
      </c>
      <c r="IQ31" s="101" t="str">
        <f>IF(ISNUMBER(SEARCH("*female*",IV31)),"female",IF(ISNUMBER(SEARCH("*male*",IV31)),"male",""))</f>
        <v/>
      </c>
      <c r="IR31" s="102" t="str">
        <f>IF(IV31="","",IF(ISERROR(MID(IV31,FIND("male,",IV31)+6,(FIND(")",IV31)-(FIND("male,",IV31)+6))))=TRUE,"missing/error",MID(IV31,FIND("male,",IV31)+6,(FIND(")",IV31)-(FIND("male,",IV31)+6)))))</f>
        <v/>
      </c>
      <c r="IS31" s="103" t="str">
        <f>IF(IO31="","",(MID(IO31,(SEARCH("^^",SUBSTITUTE(IO31," ","^^",LEN(IO31)-LEN(SUBSTITUTE(IO31," ","")))))+1,99)&amp;"_"&amp;LEFT(IO31,FIND(" ",IO31)-1)&amp;"_"&amp;IP31))</f>
        <v/>
      </c>
      <c r="IU31" s="95"/>
      <c r="IV31" s="95"/>
      <c r="IW31" s="96" t="str">
        <f>IF(JA31="","",IW$3)</f>
        <v/>
      </c>
      <c r="IX31" s="97" t="str">
        <f>IF(JA31="","",IW$1)</f>
        <v/>
      </c>
      <c r="IY31" s="98" t="str">
        <f>IF(JA31="","",IW$2)</f>
        <v/>
      </c>
      <c r="IZ31" s="98" t="str">
        <f>IF(JA31="","",IW$3)</f>
        <v/>
      </c>
      <c r="JA31" s="99" t="str">
        <f>IF(JH31="","",IF(ISNUMBER(SEARCH(":",JH31)),MID(JH31,FIND(":",JH31)+2,FIND("(",JH31)-FIND(":",JH31)-3),LEFT(JH31,FIND("(",JH31)-2)))</f>
        <v/>
      </c>
      <c r="JB31" s="100" t="str">
        <f>IF(JH31="","",MID(JH31,FIND("(",JH31)+1,4))</f>
        <v/>
      </c>
      <c r="JC31" s="101" t="str">
        <f>IF(ISNUMBER(SEARCH("*female*",JH31)),"female",IF(ISNUMBER(SEARCH("*male*",JH31)),"male",""))</f>
        <v/>
      </c>
      <c r="JD31" s="102" t="str">
        <f>IF(JH31="","",IF(ISERROR(MID(JH31,FIND("male,",JH31)+6,(FIND(")",JH31)-(FIND("male,",JH31)+6))))=TRUE,"missing/error",MID(JH31,FIND("male,",JH31)+6,(FIND(")",JH31)-(FIND("male,",JH31)+6)))))</f>
        <v/>
      </c>
      <c r="JE31" s="103" t="str">
        <f>IF(JA31="","",(MID(JA31,(SEARCH("^^",SUBSTITUTE(JA31," ","^^",LEN(JA31)-LEN(SUBSTITUTE(JA31," ","")))))+1,99)&amp;"_"&amp;LEFT(JA31,FIND(" ",JA31)-1)&amp;"_"&amp;JB31))</f>
        <v/>
      </c>
      <c r="JG31" s="95"/>
      <c r="JH31" s="95"/>
      <c r="JI31" s="96" t="str">
        <f>IF(JM31="","",JI$3)</f>
        <v/>
      </c>
      <c r="JJ31" s="97" t="str">
        <f>IF(JM31="","",JI$1)</f>
        <v/>
      </c>
      <c r="JK31" s="98" t="str">
        <f>IF(JM31="","",JI$2)</f>
        <v/>
      </c>
      <c r="JL31" s="98" t="str">
        <f>IF(JM31="","",JI$3)</f>
        <v/>
      </c>
      <c r="JM31" s="99" t="str">
        <f>IF(JT31="","",IF(ISNUMBER(SEARCH(":",JT31)),MID(JT31,FIND(":",JT31)+2,FIND("(",JT31)-FIND(":",JT31)-3),LEFT(JT31,FIND("(",JT31)-2)))</f>
        <v/>
      </c>
      <c r="JN31" s="100" t="str">
        <f>IF(JT31="","",MID(JT31,FIND("(",JT31)+1,4))</f>
        <v/>
      </c>
      <c r="JO31" s="101" t="str">
        <f>IF(ISNUMBER(SEARCH("*female*",JT31)),"female",IF(ISNUMBER(SEARCH("*male*",JT31)),"male",""))</f>
        <v/>
      </c>
      <c r="JP31" s="102" t="str">
        <f>IF(JT31="","",IF(ISERROR(MID(JT31,FIND("male,",JT31)+6,(FIND(")",JT31)-(FIND("male,",JT31)+6))))=TRUE,"missing/error",MID(JT31,FIND("male,",JT31)+6,(FIND(")",JT31)-(FIND("male,",JT31)+6)))))</f>
        <v/>
      </c>
      <c r="JQ31" s="103" t="str">
        <f>IF(JM31="","",(MID(JM31,(SEARCH("^^",SUBSTITUTE(JM31," ","^^",LEN(JM31)-LEN(SUBSTITUTE(JM31," ","")))))+1,99)&amp;"_"&amp;LEFT(JM31,FIND(" ",JM31)-1)&amp;"_"&amp;JN31))</f>
        <v/>
      </c>
      <c r="JS31" s="95"/>
      <c r="JT31" s="95"/>
      <c r="JU31" s="96" t="str">
        <f>IF(JY31="","",JU$3)</f>
        <v/>
      </c>
      <c r="JV31" s="97" t="str">
        <f>IF(JY31="","",JU$1)</f>
        <v/>
      </c>
      <c r="JW31" s="98" t="str">
        <f>IF(JY31="","",JU$2)</f>
        <v/>
      </c>
      <c r="JX31" s="98" t="str">
        <f>IF(JY31="","",JU$3)</f>
        <v/>
      </c>
      <c r="JY31" s="99" t="str">
        <f>IF(KF31="","",IF(ISNUMBER(SEARCH(":",KF31)),MID(KF31,FIND(":",KF31)+2,FIND("(",KF31)-FIND(":",KF31)-3),LEFT(KF31,FIND("(",KF31)-2)))</f>
        <v/>
      </c>
      <c r="JZ31" s="100" t="str">
        <f>IF(KF31="","",MID(KF31,FIND("(",KF31)+1,4))</f>
        <v/>
      </c>
      <c r="KA31" s="101" t="str">
        <f>IF(ISNUMBER(SEARCH("*female*",KF31)),"female",IF(ISNUMBER(SEARCH("*male*",KF31)),"male",""))</f>
        <v/>
      </c>
      <c r="KB31" s="102" t="str">
        <f>IF(KF31="","",IF(ISERROR(MID(KF31,FIND("male,",KF31)+6,(FIND(")",KF31)-(FIND("male,",KF31)+6))))=TRUE,"missing/error",MID(KF31,FIND("male,",KF31)+6,(FIND(")",KF31)-(FIND("male,",KF31)+6)))))</f>
        <v/>
      </c>
      <c r="KC31" s="103" t="str">
        <f>IF(JY31="","",(MID(JY31,(SEARCH("^^",SUBSTITUTE(JY31," ","^^",LEN(JY31)-LEN(SUBSTITUTE(JY31," ","")))))+1,99)&amp;"_"&amp;LEFT(JY31,FIND(" ",JY31)-1)&amp;"_"&amp;JZ31))</f>
        <v/>
      </c>
      <c r="KE31" s="95"/>
      <c r="KF31" s="95"/>
    </row>
    <row r="32" spans="1:292" ht="13.5" customHeight="1">
      <c r="A32" s="21"/>
      <c r="B32" s="95" t="s">
        <v>458</v>
      </c>
      <c r="C32" s="2" t="s">
        <v>459</v>
      </c>
      <c r="D32" s="149"/>
      <c r="E32" s="96"/>
      <c r="F32" s="97"/>
      <c r="G32" s="98"/>
      <c r="H32" s="98"/>
      <c r="I32" s="99"/>
      <c r="J32" s="100"/>
      <c r="K32" s="101"/>
      <c r="L32" s="102"/>
      <c r="M32" s="103"/>
      <c r="O32" s="95"/>
      <c r="P32" s="153"/>
      <c r="Q32" s="96">
        <f>IF(U32="","",Q$3)</f>
        <v>43439</v>
      </c>
      <c r="R32" s="97" t="str">
        <f>IF(U32="","",Q$1)</f>
        <v>Bettel-Schneider I</v>
      </c>
      <c r="S32" s="98">
        <v>42356</v>
      </c>
      <c r="T32" s="98">
        <f>IF(U32="","",Q$3)</f>
        <v>43439</v>
      </c>
      <c r="U32" s="99" t="str">
        <f>IF(AB32="","",IF(ISNUMBER(SEARCH(":",AB32)),MID(AB32,FIND(":",AB32)+2,FIND("(",AB32)-FIND(":",AB32)-3),LEFT(AB32,FIND("(",AB32)-2)))</f>
        <v>Xavier Bettel</v>
      </c>
      <c r="V32" s="100" t="str">
        <f>IF(AB32="","",MID(AB32,FIND("(",AB32)+1,4))</f>
        <v>1973</v>
      </c>
      <c r="W32" s="101" t="str">
        <f>IF(ISNUMBER(SEARCH("*female*",AB32)),"female",IF(ISNUMBER(SEARCH("*male*",AB32)),"male",""))</f>
        <v>male</v>
      </c>
      <c r="X32" s="102" t="str">
        <f>IF(AB32="","",IF(ISERROR(MID(AB32,FIND("male,",AB32)+6,(FIND(")",AB32)-(FIND("male,",AB32)+6))))=TRUE,"missing/error",MID(AB32,FIND("male,",AB32)+6,(FIND(")",AB32)-(FIND("male,",AB32)+6)))))</f>
        <v>lu_dp01</v>
      </c>
      <c r="Y32" s="103" t="str">
        <f>IF(U32="","",(MID(U32,(SEARCH("^^",SUBSTITUTE(U32," ","^^",LEN(U32)-LEN(SUBSTITUTE(U32," ","")))))+1,99)&amp;"_"&amp;LEFT(U32,FIND(" ",U32)-1)&amp;"_"&amp;V32))</f>
        <v>Bettel_Xavier_1973</v>
      </c>
      <c r="AA32" s="95"/>
      <c r="AB32" s="140" t="s">
        <v>719</v>
      </c>
      <c r="AC32" s="96"/>
      <c r="AD32" s="97"/>
      <c r="AE32" s="98"/>
      <c r="AF32" s="98"/>
      <c r="AG32" s="99"/>
      <c r="AH32" s="100"/>
      <c r="AI32" s="101"/>
      <c r="AJ32" s="102"/>
      <c r="AK32" s="103"/>
      <c r="AM32" s="95"/>
      <c r="AN32" s="95"/>
      <c r="AO32" s="96" t="str">
        <f t="shared" si="240"/>
        <v/>
      </c>
      <c r="AP32" s="97" t="str">
        <f t="shared" si="241"/>
        <v/>
      </c>
      <c r="AQ32" s="98" t="str">
        <f>IF(AS32="","",AO$2)</f>
        <v/>
      </c>
      <c r="AR32" s="98" t="str">
        <f t="shared" si="243"/>
        <v/>
      </c>
      <c r="AS32" s="99" t="str">
        <f t="shared" si="244"/>
        <v/>
      </c>
      <c r="AT32" s="100" t="str">
        <f t="shared" si="245"/>
        <v/>
      </c>
      <c r="AU32" s="101" t="str">
        <f t="shared" si="246"/>
        <v/>
      </c>
      <c r="AV32" s="102" t="str">
        <f t="shared" si="247"/>
        <v/>
      </c>
      <c r="AW32" s="103" t="str">
        <f t="shared" si="248"/>
        <v/>
      </c>
      <c r="AY32" s="95"/>
      <c r="AZ32" s="95"/>
      <c r="BA32" s="96"/>
      <c r="BB32" s="97"/>
      <c r="BC32" s="98"/>
      <c r="BD32" s="98"/>
      <c r="BE32" s="99"/>
      <c r="BF32" s="100"/>
      <c r="BG32" s="101"/>
      <c r="BH32" s="102"/>
      <c r="BI32" s="103"/>
      <c r="BK32" s="95"/>
      <c r="BL32" s="95"/>
      <c r="BM32" s="96"/>
      <c r="BN32" s="97"/>
      <c r="BO32" s="98"/>
      <c r="BP32" s="98"/>
      <c r="BQ32" s="99"/>
      <c r="BR32" s="100"/>
      <c r="BS32" s="101"/>
      <c r="BT32" s="102"/>
      <c r="BU32" s="103"/>
      <c r="BW32" s="95"/>
      <c r="BX32" s="95"/>
      <c r="BY32" s="96"/>
      <c r="BZ32" s="97"/>
      <c r="CA32" s="98"/>
      <c r="CB32" s="98"/>
      <c r="CC32" s="99"/>
      <c r="CD32" s="100"/>
      <c r="CE32" s="101"/>
      <c r="CF32" s="102"/>
      <c r="CG32" s="103"/>
      <c r="CI32" s="95"/>
      <c r="CJ32" s="95"/>
      <c r="CK32" s="96"/>
      <c r="CL32" s="97"/>
      <c r="CM32" s="98"/>
      <c r="CN32" s="98"/>
      <c r="CO32" s="99"/>
      <c r="CP32" s="100"/>
      <c r="CQ32" s="101"/>
      <c r="CR32" s="102"/>
      <c r="CS32" s="103"/>
      <c r="CU32" s="95"/>
      <c r="CV32" s="95"/>
      <c r="CW32" s="96"/>
      <c r="CX32" s="97"/>
      <c r="CY32" s="98"/>
      <c r="CZ32" s="98"/>
      <c r="DA32" s="99"/>
      <c r="DB32" s="100"/>
      <c r="DC32" s="101"/>
      <c r="DD32" s="102"/>
      <c r="DE32" s="103"/>
      <c r="DG32" s="95"/>
      <c r="DH32" s="95"/>
      <c r="DI32" s="96"/>
      <c r="DJ32" s="97"/>
      <c r="DK32" s="98"/>
      <c r="DL32" s="98"/>
      <c r="DM32" s="99"/>
      <c r="DN32" s="100"/>
      <c r="DO32" s="101"/>
      <c r="DP32" s="102"/>
      <c r="DQ32" s="103"/>
      <c r="DS32" s="95"/>
      <c r="DT32" s="95"/>
      <c r="DU32" s="96"/>
      <c r="DV32" s="97"/>
      <c r="DW32" s="98"/>
      <c r="DX32" s="98"/>
      <c r="DY32" s="99"/>
      <c r="DZ32" s="100"/>
      <c r="EA32" s="101"/>
      <c r="EB32" s="102"/>
      <c r="EC32" s="103"/>
      <c r="EE32" s="95"/>
      <c r="EF32" s="95"/>
      <c r="EG32" s="96"/>
      <c r="EH32" s="97"/>
      <c r="EI32" s="98"/>
      <c r="EJ32" s="98"/>
      <c r="EK32" s="99"/>
      <c r="EL32" s="100"/>
      <c r="EM32" s="101"/>
      <c r="EN32" s="102"/>
      <c r="EO32" s="103"/>
      <c r="EQ32" s="95"/>
      <c r="ER32" s="95"/>
      <c r="ES32" s="96"/>
      <c r="ET32" s="97"/>
      <c r="EU32" s="98"/>
      <c r="EV32" s="98"/>
      <c r="EW32" s="99"/>
      <c r="EX32" s="100"/>
      <c r="EY32" s="101"/>
      <c r="EZ32" s="102"/>
      <c r="FA32" s="103"/>
      <c r="FC32" s="95"/>
      <c r="FD32" s="95"/>
      <c r="FE32" s="96"/>
      <c r="FF32" s="97"/>
      <c r="FG32" s="98"/>
      <c r="FH32" s="98"/>
      <c r="FI32" s="99"/>
      <c r="FJ32" s="100"/>
      <c r="FK32" s="101"/>
      <c r="FL32" s="102"/>
      <c r="FM32" s="103"/>
      <c r="FO32" s="95"/>
      <c r="FP32" s="95"/>
      <c r="FQ32" s="96"/>
      <c r="FR32" s="97"/>
      <c r="FS32" s="98"/>
      <c r="FT32" s="98"/>
      <c r="FU32" s="99"/>
      <c r="FV32" s="100"/>
      <c r="FW32" s="101"/>
      <c r="FX32" s="102"/>
      <c r="FY32" s="103"/>
      <c r="GA32" s="95"/>
      <c r="GB32" s="95"/>
      <c r="GC32" s="96"/>
      <c r="GD32" s="97"/>
      <c r="GE32" s="98"/>
      <c r="GF32" s="98"/>
      <c r="GG32" s="99"/>
      <c r="GH32" s="100"/>
      <c r="GI32" s="101"/>
      <c r="GJ32" s="102"/>
      <c r="GK32" s="103"/>
      <c r="GM32" s="95"/>
      <c r="GN32" s="95"/>
      <c r="GO32" s="96"/>
      <c r="GP32" s="97"/>
      <c r="GQ32" s="98"/>
      <c r="GR32" s="98"/>
      <c r="GS32" s="99"/>
      <c r="GT32" s="100"/>
      <c r="GU32" s="101"/>
      <c r="GV32" s="102"/>
      <c r="GW32" s="103"/>
      <c r="GY32" s="95"/>
      <c r="GZ32" s="95"/>
      <c r="HA32" s="96"/>
      <c r="HB32" s="97"/>
      <c r="HC32" s="98"/>
      <c r="HD32" s="98"/>
      <c r="HE32" s="99"/>
      <c r="HF32" s="100"/>
      <c r="HG32" s="101"/>
      <c r="HH32" s="102"/>
      <c r="HI32" s="103"/>
      <c r="HK32" s="95"/>
      <c r="HL32" s="95"/>
      <c r="HM32" s="96"/>
      <c r="HN32" s="97"/>
      <c r="HO32" s="98"/>
      <c r="HP32" s="98"/>
      <c r="HQ32" s="99"/>
      <c r="HR32" s="100"/>
      <c r="HS32" s="101"/>
      <c r="HT32" s="102"/>
      <c r="HU32" s="103"/>
      <c r="HW32" s="95"/>
      <c r="HX32" s="95"/>
      <c r="HY32" s="96"/>
      <c r="HZ32" s="97"/>
      <c r="IA32" s="98"/>
      <c r="IB32" s="98"/>
      <c r="IC32" s="99"/>
      <c r="ID32" s="100"/>
      <c r="IE32" s="101"/>
      <c r="IF32" s="102"/>
      <c r="IG32" s="103"/>
      <c r="II32" s="95"/>
      <c r="IJ32" s="95"/>
      <c r="IK32" s="96"/>
      <c r="IL32" s="97"/>
      <c r="IM32" s="98"/>
      <c r="IN32" s="98"/>
      <c r="IO32" s="99"/>
      <c r="IP32" s="100"/>
      <c r="IQ32" s="101"/>
      <c r="IR32" s="102"/>
      <c r="IS32" s="103"/>
      <c r="IU32" s="95"/>
      <c r="IV32" s="95"/>
      <c r="IW32" s="96"/>
      <c r="IX32" s="97"/>
      <c r="IY32" s="98"/>
      <c r="IZ32" s="98"/>
      <c r="JA32" s="99"/>
      <c r="JB32" s="100"/>
      <c r="JC32" s="101"/>
      <c r="JD32" s="102"/>
      <c r="JE32" s="103"/>
      <c r="JG32" s="95"/>
      <c r="JH32" s="95"/>
      <c r="JI32" s="96"/>
      <c r="JJ32" s="97"/>
      <c r="JK32" s="98"/>
      <c r="JL32" s="98"/>
      <c r="JM32" s="99"/>
      <c r="JN32" s="100"/>
      <c r="JO32" s="101"/>
      <c r="JP32" s="102"/>
      <c r="JQ32" s="103"/>
      <c r="JS32" s="95"/>
      <c r="JT32" s="95"/>
      <c r="JU32" s="96"/>
      <c r="JV32" s="97"/>
      <c r="JW32" s="98"/>
      <c r="JX32" s="98"/>
      <c r="JY32" s="99"/>
      <c r="JZ32" s="100"/>
      <c r="KA32" s="101"/>
      <c r="KB32" s="102"/>
      <c r="KC32" s="103"/>
      <c r="KE32" s="95"/>
      <c r="KF32" s="95"/>
    </row>
    <row r="33" spans="1:292" ht="13.5" customHeight="1">
      <c r="A33" s="21"/>
      <c r="B33" s="95" t="s">
        <v>390</v>
      </c>
      <c r="C33" s="2" t="s">
        <v>391</v>
      </c>
      <c r="D33" s="149"/>
      <c r="E33" s="96">
        <f>IF(I33="","",E$3)</f>
        <v>41612</v>
      </c>
      <c r="F33" s="97" t="str">
        <f>IF(I33="","",E$1)</f>
        <v>Juncker Asselborn II</v>
      </c>
      <c r="G33" s="98">
        <v>40017</v>
      </c>
      <c r="H33" s="98">
        <v>41393</v>
      </c>
      <c r="I33" s="99" t="s">
        <v>385</v>
      </c>
      <c r="J33" s="100" t="s">
        <v>386</v>
      </c>
      <c r="K33" s="101" t="s">
        <v>387</v>
      </c>
      <c r="L33" s="102" t="s">
        <v>296</v>
      </c>
      <c r="M33" s="103" t="s">
        <v>388</v>
      </c>
      <c r="O33" s="95"/>
      <c r="P33" s="153" t="s">
        <v>389</v>
      </c>
      <c r="Q33" s="96">
        <f>IF(U33="","",Q$3)</f>
        <v>43439</v>
      </c>
      <c r="R33" s="97" t="str">
        <f>IF(U33="","",Q$1)</f>
        <v>Bettel-Schneider I</v>
      </c>
      <c r="S33" s="98">
        <f>IF(U33="","",Q$2)</f>
        <v>41612</v>
      </c>
      <c r="T33" s="98">
        <f>IF(U33="","",Q$3)</f>
        <v>43439</v>
      </c>
      <c r="U33" s="99" t="str">
        <f>IF(AB33="","",IF(ISNUMBER(SEARCH(":",AB33)),MID(AB33,FIND(":",AB33)+2,FIND("(",AB33)-FIND(":",AB33)-3),LEFT(AB33,FIND("(",AB33)-2)))</f>
        <v>Romain Schneider</v>
      </c>
      <c r="V33" s="100" t="str">
        <f>IF(AB33="","",MID(AB33,FIND("(",AB33)+1,4))</f>
        <v>1962</v>
      </c>
      <c r="W33" s="101" t="str">
        <f>IF(ISNUMBER(SEARCH("*female*",AB33)),"female",IF(ISNUMBER(SEARCH("*male*",AB33)),"male",""))</f>
        <v>male</v>
      </c>
      <c r="X33" s="102" t="str">
        <f>IF(AB33="","",IF(ISERROR(MID(AB33,FIND("male,",AB33)+6,(FIND(")",AB33)-(FIND("male,",AB33)+6))))=TRUE,"missing/error",MID(AB33,FIND("male,",AB33)+6,(FIND(")",AB33)-(FIND("male,",AB33)+6)))))</f>
        <v>lu_lsap01</v>
      </c>
      <c r="Y33" s="103" t="str">
        <f>IF(U33="","",(MID(U33,(SEARCH("^^",SUBSTITUTE(U33," ","^^",LEN(U33)-LEN(SUBSTITUTE(U33," ","")))))+1,99)&amp;"_"&amp;LEFT(U33,FIND(" ",U33)-1)&amp;"_"&amp;V33))</f>
        <v>Schneider_Romain_1962</v>
      </c>
      <c r="AA33" s="95"/>
      <c r="AB33" s="140" t="s">
        <v>726</v>
      </c>
      <c r="AC33" s="96" t="str">
        <f>IF(AG33="","",AC$3)</f>
        <v/>
      </c>
      <c r="AD33" s="97" t="str">
        <f>IF(AG33="","",AC$1)</f>
        <v/>
      </c>
      <c r="AE33" s="98" t="str">
        <f>IF(AG33="","",AC$2)</f>
        <v/>
      </c>
      <c r="AF33" s="98" t="str">
        <f>IF(AG33="","",AC$3)</f>
        <v/>
      </c>
      <c r="AG33" s="99" t="str">
        <f>IF(AN33="","",IF(ISNUMBER(SEARCH(":",AN33)),MID(AN33,FIND(":",AN33)+2,FIND("(",AN33)-FIND(":",AN33)-3),LEFT(AN33,FIND("(",AN33)-2)))</f>
        <v/>
      </c>
      <c r="AH33" s="100" t="str">
        <f>IF(AN33="","",MID(AN33,FIND("(",AN33)+1,4))</f>
        <v/>
      </c>
      <c r="AI33" s="101" t="str">
        <f>IF(ISNUMBER(SEARCH("*female*",AN33)),"female",IF(ISNUMBER(SEARCH("*male*",AN33)),"male",""))</f>
        <v/>
      </c>
      <c r="AJ33" s="102" t="str">
        <f>IF(AN33="","",IF(ISERROR(MID(AN33,FIND("male,",AN33)+6,(FIND(")",AN33)-(FIND("male,",AN33)+6))))=TRUE,"missing/error",MID(AN33,FIND("male,",AN33)+6,(FIND(")",AN33)-(FIND("male,",AN33)+6)))))</f>
        <v/>
      </c>
      <c r="AK33" s="103" t="str">
        <f>IF(AG33="","",(MID(AG33,(SEARCH("^^",SUBSTITUTE(AG33," ","^^",LEN(AG33)-LEN(SUBSTITUTE(AG33," ","")))))+1,99)&amp;"_"&amp;LEFT(AG33,FIND(" ",AG33)-1)&amp;"_"&amp;AH33))</f>
        <v/>
      </c>
      <c r="AM33" s="95"/>
      <c r="AN33" s="95"/>
      <c r="AO33" s="96">
        <f t="shared" si="240"/>
        <v>45291</v>
      </c>
      <c r="AP33" s="97" t="str">
        <f t="shared" si="241"/>
        <v>Frieden I</v>
      </c>
      <c r="AQ33" s="98">
        <v>45273</v>
      </c>
      <c r="AR33" s="98">
        <f t="shared" si="243"/>
        <v>45291</v>
      </c>
      <c r="AS33" s="99" t="str">
        <f t="shared" si="244"/>
        <v>Xavier Bettel</v>
      </c>
      <c r="AT33" s="100" t="str">
        <f t="shared" si="245"/>
        <v>1973</v>
      </c>
      <c r="AU33" s="101" t="str">
        <f t="shared" si="246"/>
        <v>male</v>
      </c>
      <c r="AV33" s="102" t="str">
        <f t="shared" si="247"/>
        <v>lu_dp01</v>
      </c>
      <c r="AW33" s="103" t="str">
        <f t="shared" si="248"/>
        <v>Bettel_Xavier_1973</v>
      </c>
      <c r="AY33" s="95"/>
      <c r="AZ33" s="140" t="s">
        <v>719</v>
      </c>
      <c r="BA33" s="96" t="str">
        <f>IF(BE33="","",BA$3)</f>
        <v/>
      </c>
      <c r="BB33" s="97" t="str">
        <f>IF(BE33="","",BA$1)</f>
        <v/>
      </c>
      <c r="BC33" s="98" t="str">
        <f>IF(BE33="","",BA$2)</f>
        <v/>
      </c>
      <c r="BD33" s="98" t="str">
        <f>IF(BE33="","",BA$3)</f>
        <v/>
      </c>
      <c r="BE33" s="99" t="str">
        <f>IF(BL33="","",IF(ISNUMBER(SEARCH(":",BL33)),MID(BL33,FIND(":",BL33)+2,FIND("(",BL33)-FIND(":",BL33)-3),LEFT(BL33,FIND("(",BL33)-2)))</f>
        <v/>
      </c>
      <c r="BF33" s="100" t="str">
        <f>IF(BL33="","",MID(BL33,FIND("(",BL33)+1,4))</f>
        <v/>
      </c>
      <c r="BG33" s="101" t="str">
        <f>IF(ISNUMBER(SEARCH("*female*",BL33)),"female",IF(ISNUMBER(SEARCH("*male*",BL33)),"male",""))</f>
        <v/>
      </c>
      <c r="BH33" s="102" t="str">
        <f>IF(BL33="","",IF(ISERROR(MID(BL33,FIND("male,",BL33)+6,(FIND(")",BL33)-(FIND("male,",BL33)+6))))=TRUE,"missing/error",MID(BL33,FIND("male,",BL33)+6,(FIND(")",BL33)-(FIND("male,",BL33)+6)))))</f>
        <v/>
      </c>
      <c r="BI33" s="103" t="str">
        <f>IF(BE33="","",(MID(BE33,(SEARCH("^^",SUBSTITUTE(BE33," ","^^",LEN(BE33)-LEN(SUBSTITUTE(BE33," ","")))))+1,99)&amp;"_"&amp;LEFT(BE33,FIND(" ",BE33)-1)&amp;"_"&amp;BF33))</f>
        <v/>
      </c>
      <c r="BK33" s="95"/>
      <c r="BL33" s="95"/>
      <c r="BM33" s="96" t="str">
        <f>IF(BQ33="","",BM$3)</f>
        <v/>
      </c>
      <c r="BN33" s="97" t="str">
        <f>IF(BQ33="","",BM$1)</f>
        <v/>
      </c>
      <c r="BO33" s="98" t="str">
        <f>IF(BQ33="","",BM$2)</f>
        <v/>
      </c>
      <c r="BP33" s="98" t="str">
        <f>IF(BQ33="","",BM$3)</f>
        <v/>
      </c>
      <c r="BQ33" s="99" t="str">
        <f>IF(BX33="","",IF(ISNUMBER(SEARCH(":",BX33)),MID(BX33,FIND(":",BX33)+2,FIND("(",BX33)-FIND(":",BX33)-3),LEFT(BX33,FIND("(",BX33)-2)))</f>
        <v/>
      </c>
      <c r="BR33" s="100" t="str">
        <f>IF(BX33="","",MID(BX33,FIND("(",BX33)+1,4))</f>
        <v/>
      </c>
      <c r="BS33" s="101" t="str">
        <f>IF(ISNUMBER(SEARCH("*female*",BX33)),"female",IF(ISNUMBER(SEARCH("*male*",BX33)),"male",""))</f>
        <v/>
      </c>
      <c r="BT33" s="102" t="str">
        <f>IF(BX33="","",IF(ISERROR(MID(BX33,FIND("male,",BX33)+6,(FIND(")",BX33)-(FIND("male,",BX33)+6))))=TRUE,"missing/error",MID(BX33,FIND("male,",BX33)+6,(FIND(")",BX33)-(FIND("male,",BX33)+6)))))</f>
        <v/>
      </c>
      <c r="BU33" s="103" t="str">
        <f>IF(BQ33="","",(MID(BQ33,(SEARCH("^^",SUBSTITUTE(BQ33," ","^^",LEN(BQ33)-LEN(SUBSTITUTE(BQ33," ","")))))+1,99)&amp;"_"&amp;LEFT(BQ33,FIND(" ",BQ33)-1)&amp;"_"&amp;BR33))</f>
        <v/>
      </c>
      <c r="BW33" s="95"/>
      <c r="BX33" s="95"/>
      <c r="BY33" s="96" t="str">
        <f>IF(CC33="","",BY$3)</f>
        <v/>
      </c>
      <c r="BZ33" s="97" t="str">
        <f>IF(CC33="","",BY$1)</f>
        <v/>
      </c>
      <c r="CA33" s="98" t="str">
        <f>IF(CC33="","",BY$2)</f>
        <v/>
      </c>
      <c r="CB33" s="98" t="str">
        <f>IF(CC33="","",BY$3)</f>
        <v/>
      </c>
      <c r="CC33" s="99" t="str">
        <f>IF(CJ33="","",IF(ISNUMBER(SEARCH(":",CJ33)),MID(CJ33,FIND(":",CJ33)+2,FIND("(",CJ33)-FIND(":",CJ33)-3),LEFT(CJ33,FIND("(",CJ33)-2)))</f>
        <v/>
      </c>
      <c r="CD33" s="100" t="str">
        <f>IF(CJ33="","",MID(CJ33,FIND("(",CJ33)+1,4))</f>
        <v/>
      </c>
      <c r="CE33" s="101" t="str">
        <f>IF(ISNUMBER(SEARCH("*female*",CJ33)),"female",IF(ISNUMBER(SEARCH("*male*",CJ33)),"male",""))</f>
        <v/>
      </c>
      <c r="CF33" s="102" t="str">
        <f>IF(CJ33="","",IF(ISERROR(MID(CJ33,FIND("male,",CJ33)+6,(FIND(")",CJ33)-(FIND("male,",CJ33)+6))))=TRUE,"missing/error",MID(CJ33,FIND("male,",CJ33)+6,(FIND(")",CJ33)-(FIND("male,",CJ33)+6)))))</f>
        <v/>
      </c>
      <c r="CG33" s="103" t="str">
        <f>IF(CC33="","",(MID(CC33,(SEARCH("^^",SUBSTITUTE(CC33," ","^^",LEN(CC33)-LEN(SUBSTITUTE(CC33," ","")))))+1,99)&amp;"_"&amp;LEFT(CC33,FIND(" ",CC33)-1)&amp;"_"&amp;CD33))</f>
        <v/>
      </c>
      <c r="CI33" s="95"/>
      <c r="CJ33" s="95"/>
      <c r="CK33" s="96" t="str">
        <f>IF(CO33="","",CK$3)</f>
        <v/>
      </c>
      <c r="CL33" s="97" t="str">
        <f>IF(CO33="","",CK$1)</f>
        <v/>
      </c>
      <c r="CM33" s="98" t="str">
        <f>IF(CO33="","",CK$2)</f>
        <v/>
      </c>
      <c r="CN33" s="98" t="str">
        <f>IF(CO33="","",CK$3)</f>
        <v/>
      </c>
      <c r="CO33" s="99" t="str">
        <f>IF(CV33="","",IF(ISNUMBER(SEARCH(":",CV33)),MID(CV33,FIND(":",CV33)+2,FIND("(",CV33)-FIND(":",CV33)-3),LEFT(CV33,FIND("(",CV33)-2)))</f>
        <v/>
      </c>
      <c r="CP33" s="100" t="str">
        <f>IF(CV33="","",MID(CV33,FIND("(",CV33)+1,4))</f>
        <v/>
      </c>
      <c r="CQ33" s="101" t="str">
        <f>IF(ISNUMBER(SEARCH("*female*",CV33)),"female",IF(ISNUMBER(SEARCH("*male*",CV33)),"male",""))</f>
        <v/>
      </c>
      <c r="CR33" s="102" t="str">
        <f>IF(CV33="","",IF(ISERROR(MID(CV33,FIND("male,",CV33)+6,(FIND(")",CV33)-(FIND("male,",CV33)+6))))=TRUE,"missing/error",MID(CV33,FIND("male,",CV33)+6,(FIND(")",CV33)-(FIND("male,",CV33)+6)))))</f>
        <v/>
      </c>
      <c r="CS33" s="103" t="str">
        <f>IF(CO33="","",(MID(CO33,(SEARCH("^^",SUBSTITUTE(CO33," ","^^",LEN(CO33)-LEN(SUBSTITUTE(CO33," ","")))))+1,99)&amp;"_"&amp;LEFT(CO33,FIND(" ",CO33)-1)&amp;"_"&amp;CP33))</f>
        <v/>
      </c>
      <c r="CU33" s="95"/>
      <c r="CV33" s="95"/>
      <c r="CW33" s="96" t="str">
        <f>IF(DA33="","",CW$3)</f>
        <v/>
      </c>
      <c r="CX33" s="97" t="str">
        <f>IF(DA33="","",CW$1)</f>
        <v/>
      </c>
      <c r="CY33" s="98" t="str">
        <f>IF(DA33="","",CW$2)</f>
        <v/>
      </c>
      <c r="CZ33" s="98" t="str">
        <f>IF(DA33="","",CW$3)</f>
        <v/>
      </c>
      <c r="DA33" s="99" t="str">
        <f>IF(DH33="","",IF(ISNUMBER(SEARCH(":",DH33)),MID(DH33,FIND(":",DH33)+2,FIND("(",DH33)-FIND(":",DH33)-3),LEFT(DH33,FIND("(",DH33)-2)))</f>
        <v/>
      </c>
      <c r="DB33" s="100" t="str">
        <f>IF(DH33="","",MID(DH33,FIND("(",DH33)+1,4))</f>
        <v/>
      </c>
      <c r="DC33" s="101" t="str">
        <f>IF(ISNUMBER(SEARCH("*female*",DH33)),"female",IF(ISNUMBER(SEARCH("*male*",DH33)),"male",""))</f>
        <v/>
      </c>
      <c r="DD33" s="102" t="str">
        <f>IF(DH33="","",IF(ISERROR(MID(DH33,FIND("male,",DH33)+6,(FIND(")",DH33)-(FIND("male,",DH33)+6))))=TRUE,"missing/error",MID(DH33,FIND("male,",DH33)+6,(FIND(")",DH33)-(FIND("male,",DH33)+6)))))</f>
        <v/>
      </c>
      <c r="DE33" s="103" t="str">
        <f>IF(DA33="","",(MID(DA33,(SEARCH("^^",SUBSTITUTE(DA33," ","^^",LEN(DA33)-LEN(SUBSTITUTE(DA33," ","")))))+1,99)&amp;"_"&amp;LEFT(DA33,FIND(" ",DA33)-1)&amp;"_"&amp;DB33))</f>
        <v/>
      </c>
      <c r="DG33" s="95"/>
      <c r="DH33" s="95"/>
      <c r="DI33" s="96" t="str">
        <f>IF(DM33="","",DI$3)</f>
        <v/>
      </c>
      <c r="DJ33" s="97" t="str">
        <f>IF(DM33="","",DI$1)</f>
        <v/>
      </c>
      <c r="DK33" s="98" t="str">
        <f>IF(DM33="","",DI$2)</f>
        <v/>
      </c>
      <c r="DL33" s="98" t="str">
        <f>IF(DM33="","",DI$3)</f>
        <v/>
      </c>
      <c r="DM33" s="99" t="str">
        <f>IF(DT33="","",IF(ISNUMBER(SEARCH(":",DT33)),MID(DT33,FIND(":",DT33)+2,FIND("(",DT33)-FIND(":",DT33)-3),LEFT(DT33,FIND("(",DT33)-2)))</f>
        <v/>
      </c>
      <c r="DN33" s="100" t="str">
        <f>IF(DT33="","",MID(DT33,FIND("(",DT33)+1,4))</f>
        <v/>
      </c>
      <c r="DO33" s="101" t="str">
        <f>IF(ISNUMBER(SEARCH("*female*",DT33)),"female",IF(ISNUMBER(SEARCH("*male*",DT33)),"male",""))</f>
        <v/>
      </c>
      <c r="DP33" s="102" t="str">
        <f>IF(DT33="","",IF(ISERROR(MID(DT33,FIND("male,",DT33)+6,(FIND(")",DT33)-(FIND("male,",DT33)+6))))=TRUE,"missing/error",MID(DT33,FIND("male,",DT33)+6,(FIND(")",DT33)-(FIND("male,",DT33)+6)))))</f>
        <v/>
      </c>
      <c r="DQ33" s="103" t="str">
        <f>IF(DM33="","",(MID(DM33,(SEARCH("^^",SUBSTITUTE(DM33," ","^^",LEN(DM33)-LEN(SUBSTITUTE(DM33," ","")))))+1,99)&amp;"_"&amp;LEFT(DM33,FIND(" ",DM33)-1)&amp;"_"&amp;DN33))</f>
        <v/>
      </c>
      <c r="DS33" s="95"/>
      <c r="DT33" s="95"/>
      <c r="DU33" s="96" t="str">
        <f>IF(DY33="","",DU$3)</f>
        <v/>
      </c>
      <c r="DV33" s="97" t="str">
        <f>IF(DY33="","",DU$1)</f>
        <v/>
      </c>
      <c r="DW33" s="98" t="str">
        <f>IF(DY33="","",DU$2)</f>
        <v/>
      </c>
      <c r="DX33" s="98" t="str">
        <f>IF(DY33="","",DU$3)</f>
        <v/>
      </c>
      <c r="DY33" s="99" t="str">
        <f>IF(EF33="","",IF(ISNUMBER(SEARCH(":",EF33)),MID(EF33,FIND(":",EF33)+2,FIND("(",EF33)-FIND(":",EF33)-3),LEFT(EF33,FIND("(",EF33)-2)))</f>
        <v/>
      </c>
      <c r="DZ33" s="100" t="str">
        <f>IF(EF33="","",MID(EF33,FIND("(",EF33)+1,4))</f>
        <v/>
      </c>
      <c r="EA33" s="101" t="str">
        <f>IF(ISNUMBER(SEARCH("*female*",EF33)),"female",IF(ISNUMBER(SEARCH("*male*",EF33)),"male",""))</f>
        <v/>
      </c>
      <c r="EB33" s="102" t="str">
        <f>IF(EF33="","",IF(ISERROR(MID(EF33,FIND("male,",EF33)+6,(FIND(")",EF33)-(FIND("male,",EF33)+6))))=TRUE,"missing/error",MID(EF33,FIND("male,",EF33)+6,(FIND(")",EF33)-(FIND("male,",EF33)+6)))))</f>
        <v/>
      </c>
      <c r="EC33" s="103" t="str">
        <f>IF(DY33="","",(MID(DY33,(SEARCH("^^",SUBSTITUTE(DY33," ","^^",LEN(DY33)-LEN(SUBSTITUTE(DY33," ","")))))+1,99)&amp;"_"&amp;LEFT(DY33,FIND(" ",DY33)-1)&amp;"_"&amp;DZ33))</f>
        <v/>
      </c>
      <c r="EE33" s="95"/>
      <c r="EF33" s="95"/>
      <c r="EG33" s="96" t="str">
        <f>IF(EK33="","",EG$3)</f>
        <v/>
      </c>
      <c r="EH33" s="97" t="str">
        <f>IF(EK33="","",EG$1)</f>
        <v/>
      </c>
      <c r="EI33" s="98" t="str">
        <f>IF(EK33="","",EG$2)</f>
        <v/>
      </c>
      <c r="EJ33" s="98" t="str">
        <f>IF(EK33="","",EG$3)</f>
        <v/>
      </c>
      <c r="EK33" s="99" t="str">
        <f>IF(ER33="","",IF(ISNUMBER(SEARCH(":",ER33)),MID(ER33,FIND(":",ER33)+2,FIND("(",ER33)-FIND(":",ER33)-3),LEFT(ER33,FIND("(",ER33)-2)))</f>
        <v/>
      </c>
      <c r="EL33" s="100" t="str">
        <f>IF(ER33="","",MID(ER33,FIND("(",ER33)+1,4))</f>
        <v/>
      </c>
      <c r="EM33" s="101" t="str">
        <f>IF(ISNUMBER(SEARCH("*female*",ER33)),"female",IF(ISNUMBER(SEARCH("*male*",ER33)),"male",""))</f>
        <v/>
      </c>
      <c r="EN33" s="102" t="str">
        <f>IF(ER33="","",IF(ISERROR(MID(ER33,FIND("male,",ER33)+6,(FIND(")",ER33)-(FIND("male,",ER33)+6))))=TRUE,"missing/error",MID(ER33,FIND("male,",ER33)+6,(FIND(")",ER33)-(FIND("male,",ER33)+6)))))</f>
        <v/>
      </c>
      <c r="EO33" s="103" t="str">
        <f>IF(EK33="","",(MID(EK33,(SEARCH("^^",SUBSTITUTE(EK33," ","^^",LEN(EK33)-LEN(SUBSTITUTE(EK33," ","")))))+1,99)&amp;"_"&amp;LEFT(EK33,FIND(" ",EK33)-1)&amp;"_"&amp;EL33))</f>
        <v/>
      </c>
      <c r="EQ33" s="95"/>
      <c r="ER33" s="95"/>
      <c r="ES33" s="96" t="str">
        <f>IF(EW33="","",ES$3)</f>
        <v/>
      </c>
      <c r="ET33" s="97" t="str">
        <f>IF(EW33="","",ES$1)</f>
        <v/>
      </c>
      <c r="EU33" s="98" t="str">
        <f>IF(EW33="","",ES$2)</f>
        <v/>
      </c>
      <c r="EV33" s="98" t="str">
        <f>IF(EW33="","",ES$3)</f>
        <v/>
      </c>
      <c r="EW33" s="99" t="str">
        <f>IF(FD33="","",IF(ISNUMBER(SEARCH(":",FD33)),MID(FD33,FIND(":",FD33)+2,FIND("(",FD33)-FIND(":",FD33)-3),LEFT(FD33,FIND("(",FD33)-2)))</f>
        <v/>
      </c>
      <c r="EX33" s="100" t="str">
        <f>IF(FD33="","",MID(FD33,FIND("(",FD33)+1,4))</f>
        <v/>
      </c>
      <c r="EY33" s="101" t="str">
        <f>IF(ISNUMBER(SEARCH("*female*",FD33)),"female",IF(ISNUMBER(SEARCH("*male*",FD33)),"male",""))</f>
        <v/>
      </c>
      <c r="EZ33" s="102" t="str">
        <f>IF(FD33="","",IF(ISERROR(MID(FD33,FIND("male,",FD33)+6,(FIND(")",FD33)-(FIND("male,",FD33)+6))))=TRUE,"missing/error",MID(FD33,FIND("male,",FD33)+6,(FIND(")",FD33)-(FIND("male,",FD33)+6)))))</f>
        <v/>
      </c>
      <c r="FA33" s="103" t="str">
        <f>IF(EW33="","",(MID(EW33,(SEARCH("^^",SUBSTITUTE(EW33," ","^^",LEN(EW33)-LEN(SUBSTITUTE(EW33," ","")))))+1,99)&amp;"_"&amp;LEFT(EW33,FIND(" ",EW33)-1)&amp;"_"&amp;EX33))</f>
        <v/>
      </c>
      <c r="FC33" s="95"/>
      <c r="FD33" s="95"/>
      <c r="FE33" s="96" t="str">
        <f>IF(FI33="","",FE$3)</f>
        <v/>
      </c>
      <c r="FF33" s="97" t="str">
        <f>IF(FI33="","",FE$1)</f>
        <v/>
      </c>
      <c r="FG33" s="98" t="str">
        <f>IF(FI33="","",FE$2)</f>
        <v/>
      </c>
      <c r="FH33" s="98" t="str">
        <f>IF(FI33="","",FE$3)</f>
        <v/>
      </c>
      <c r="FI33" s="99" t="str">
        <f>IF(FP33="","",IF(ISNUMBER(SEARCH(":",FP33)),MID(FP33,FIND(":",FP33)+2,FIND("(",FP33)-FIND(":",FP33)-3),LEFT(FP33,FIND("(",FP33)-2)))</f>
        <v/>
      </c>
      <c r="FJ33" s="100" t="str">
        <f>IF(FP33="","",MID(FP33,FIND("(",FP33)+1,4))</f>
        <v/>
      </c>
      <c r="FK33" s="101" t="str">
        <f>IF(ISNUMBER(SEARCH("*female*",FP33)),"female",IF(ISNUMBER(SEARCH("*male*",FP33)),"male",""))</f>
        <v/>
      </c>
      <c r="FL33" s="102" t="str">
        <f>IF(FP33="","",IF(ISERROR(MID(FP33,FIND("male,",FP33)+6,(FIND(")",FP33)-(FIND("male,",FP33)+6))))=TRUE,"missing/error",MID(FP33,FIND("male,",FP33)+6,(FIND(")",FP33)-(FIND("male,",FP33)+6)))))</f>
        <v/>
      </c>
      <c r="FM33" s="103" t="str">
        <f>IF(FI33="","",(MID(FI33,(SEARCH("^^",SUBSTITUTE(FI33," ","^^",LEN(FI33)-LEN(SUBSTITUTE(FI33," ","")))))+1,99)&amp;"_"&amp;LEFT(FI33,FIND(" ",FI33)-1)&amp;"_"&amp;FJ33))</f>
        <v/>
      </c>
      <c r="FO33" s="95"/>
      <c r="FP33" s="95"/>
      <c r="FQ33" s="96" t="str">
        <f>IF(FU33="","",#REF!)</f>
        <v/>
      </c>
      <c r="FR33" s="97" t="str">
        <f>IF(FU33="","",FQ$1)</f>
        <v/>
      </c>
      <c r="FS33" s="98" t="str">
        <f>IF(FU33="","",FQ$2)</f>
        <v/>
      </c>
      <c r="FT33" s="98" t="str">
        <f>IF(FU33="","",FQ$3)</f>
        <v/>
      </c>
      <c r="FU33" s="99" t="str">
        <f>IF(GB33="","",IF(ISNUMBER(SEARCH(":",GB33)),MID(GB33,FIND(":",GB33)+2,FIND("(",GB33)-FIND(":",GB33)-3),LEFT(GB33,FIND("(",GB33)-2)))</f>
        <v/>
      </c>
      <c r="FV33" s="100" t="str">
        <f>IF(GB33="","",MID(GB33,FIND("(",GB33)+1,4))</f>
        <v/>
      </c>
      <c r="FW33" s="101" t="str">
        <f>IF(ISNUMBER(SEARCH("*female*",GB33)),"female",IF(ISNUMBER(SEARCH("*male*",GB33)),"male",""))</f>
        <v/>
      </c>
      <c r="FX33" s="102" t="str">
        <f>IF(GB33="","",IF(ISERROR(MID(GB33,FIND("male,",GB33)+6,(FIND(")",GB33)-(FIND("male,",GB33)+6))))=TRUE,"missing/error",MID(GB33,FIND("male,",GB33)+6,(FIND(")",GB33)-(FIND("male,",GB33)+6)))))</f>
        <v/>
      </c>
      <c r="FY33" s="103" t="str">
        <f>IF(FU33="","",(MID(FU33,(SEARCH("^^",SUBSTITUTE(FU33," ","^^",LEN(FU33)-LEN(SUBSTITUTE(FU33," ","")))))+1,99)&amp;"_"&amp;LEFT(FU33,FIND(" ",FU33)-1)&amp;"_"&amp;FV33))</f>
        <v/>
      </c>
      <c r="GA33" s="95"/>
      <c r="GB33" s="95"/>
      <c r="GC33" s="96" t="str">
        <f>IF(GG33="","",GC$3)</f>
        <v/>
      </c>
      <c r="GD33" s="97" t="str">
        <f>IF(GG33="","",GC$1)</f>
        <v/>
      </c>
      <c r="GE33" s="98" t="str">
        <f>IF(GG33="","",GC$2)</f>
        <v/>
      </c>
      <c r="GF33" s="98" t="str">
        <f>IF(GG33="","",GC$3)</f>
        <v/>
      </c>
      <c r="GG33" s="99" t="str">
        <f>IF(GN33="","",IF(ISNUMBER(SEARCH(":",GN33)),MID(GN33,FIND(":",GN33)+2,FIND("(",GN33)-FIND(":",GN33)-3),LEFT(GN33,FIND("(",GN33)-2)))</f>
        <v/>
      </c>
      <c r="GH33" s="100" t="str">
        <f>IF(GN33="","",MID(GN33,FIND("(",GN33)+1,4))</f>
        <v/>
      </c>
      <c r="GI33" s="101" t="str">
        <f>IF(ISNUMBER(SEARCH("*female*",GN33)),"female",IF(ISNUMBER(SEARCH("*male*",GN33)),"male",""))</f>
        <v/>
      </c>
      <c r="GJ33" s="102" t="str">
        <f>IF(GN33="","",IF(ISERROR(MID(GN33,FIND("male,",GN33)+6,(FIND(")",GN33)-(FIND("male,",GN33)+6))))=TRUE,"missing/error",MID(GN33,FIND("male,",GN33)+6,(FIND(")",GN33)-(FIND("male,",GN33)+6)))))</f>
        <v/>
      </c>
      <c r="GK33" s="103" t="str">
        <f>IF(GG33="","",(MID(GG33,(SEARCH("^^",SUBSTITUTE(GG33," ","^^",LEN(GG33)-LEN(SUBSTITUTE(GG33," ","")))))+1,99)&amp;"_"&amp;LEFT(GG33,FIND(" ",GG33)-1)&amp;"_"&amp;GH33))</f>
        <v/>
      </c>
      <c r="GM33" s="95"/>
      <c r="GN33" s="95" t="s">
        <v>292</v>
      </c>
      <c r="GO33" s="96" t="str">
        <f>IF(GS33="","",GO$3)</f>
        <v/>
      </c>
      <c r="GP33" s="97" t="str">
        <f>IF(GS33="","",GO$1)</f>
        <v/>
      </c>
      <c r="GQ33" s="98" t="str">
        <f>IF(GS33="","",GO$2)</f>
        <v/>
      </c>
      <c r="GR33" s="98" t="str">
        <f>IF(GS33="","",GO$3)</f>
        <v/>
      </c>
      <c r="GS33" s="99" t="str">
        <f>IF(GZ33="","",IF(ISNUMBER(SEARCH(":",GZ33)),MID(GZ33,FIND(":",GZ33)+2,FIND("(",GZ33)-FIND(":",GZ33)-3),LEFT(GZ33,FIND("(",GZ33)-2)))</f>
        <v/>
      </c>
      <c r="GT33" s="100" t="str">
        <f>IF(GZ33="","",MID(GZ33,FIND("(",GZ33)+1,4))</f>
        <v/>
      </c>
      <c r="GU33" s="101" t="str">
        <f>IF(ISNUMBER(SEARCH("*female*",GZ33)),"female",IF(ISNUMBER(SEARCH("*male*",GZ33)),"male",""))</f>
        <v/>
      </c>
      <c r="GV33" s="102" t="str">
        <f>IF(GZ33="","",IF(ISERROR(MID(GZ33,FIND("male,",GZ33)+6,(FIND(")",GZ33)-(FIND("male,",GZ33)+6))))=TRUE,"missing/error",MID(GZ33,FIND("male,",GZ33)+6,(FIND(")",GZ33)-(FIND("male,",GZ33)+6)))))</f>
        <v/>
      </c>
      <c r="GW33" s="103" t="str">
        <f>IF(GS33="","",(MID(GS33,(SEARCH("^^",SUBSTITUTE(GS33," ","^^",LEN(GS33)-LEN(SUBSTITUTE(GS33," ","")))))+1,99)&amp;"_"&amp;LEFT(GS33,FIND(" ",GS33)-1)&amp;"_"&amp;GT33))</f>
        <v/>
      </c>
      <c r="GY33" s="95"/>
      <c r="GZ33" s="95"/>
      <c r="HA33" s="96" t="str">
        <f>IF(HE33="","",HA$3)</f>
        <v/>
      </c>
      <c r="HB33" s="97" t="str">
        <f>IF(HE33="","",HA$1)</f>
        <v/>
      </c>
      <c r="HC33" s="98" t="str">
        <f>IF(HE33="","",HA$2)</f>
        <v/>
      </c>
      <c r="HD33" s="98" t="str">
        <f>IF(HE33="","",HA$3)</f>
        <v/>
      </c>
      <c r="HE33" s="99" t="str">
        <f>IF(HL33="","",IF(ISNUMBER(SEARCH(":",HL33)),MID(HL33,FIND(":",HL33)+2,FIND("(",HL33)-FIND(":",HL33)-3),LEFT(HL33,FIND("(",HL33)-2)))</f>
        <v/>
      </c>
      <c r="HF33" s="100" t="str">
        <f>IF(HL33="","",MID(HL33,FIND("(",HL33)+1,4))</f>
        <v/>
      </c>
      <c r="HG33" s="101" t="str">
        <f>IF(ISNUMBER(SEARCH("*female*",HL33)),"female",IF(ISNUMBER(SEARCH("*male*",HL33)),"male",""))</f>
        <v/>
      </c>
      <c r="HH33" s="102" t="str">
        <f>IF(HL33="","",IF(ISERROR(MID(HL33,FIND("male,",HL33)+6,(FIND(")",HL33)-(FIND("male,",HL33)+6))))=TRUE,"missing/error",MID(HL33,FIND("male,",HL33)+6,(FIND(")",HL33)-(FIND("male,",HL33)+6)))))</f>
        <v/>
      </c>
      <c r="HI33" s="103" t="str">
        <f>IF(HE33="","",(MID(HE33,(SEARCH("^^",SUBSTITUTE(HE33," ","^^",LEN(HE33)-LEN(SUBSTITUTE(HE33," ","")))))+1,99)&amp;"_"&amp;LEFT(HE33,FIND(" ",HE33)-1)&amp;"_"&amp;HF33))</f>
        <v/>
      </c>
      <c r="HK33" s="95"/>
      <c r="HL33" s="95" t="s">
        <v>292</v>
      </c>
      <c r="HM33" s="96" t="str">
        <f>IF(HQ33="","",HM$3)</f>
        <v/>
      </c>
      <c r="HN33" s="97" t="str">
        <f>IF(HQ33="","",HM$1)</f>
        <v/>
      </c>
      <c r="HO33" s="98" t="str">
        <f>IF(HQ33="","",HM$2)</f>
        <v/>
      </c>
      <c r="HP33" s="98" t="str">
        <f>IF(HQ33="","",HM$3)</f>
        <v/>
      </c>
      <c r="HQ33" s="99" t="str">
        <f>IF(HX33="","",IF(ISNUMBER(SEARCH(":",HX33)),MID(HX33,FIND(":",HX33)+2,FIND("(",HX33)-FIND(":",HX33)-3),LEFT(HX33,FIND("(",HX33)-2)))</f>
        <v/>
      </c>
      <c r="HR33" s="100" t="str">
        <f>IF(HX33="","",MID(HX33,FIND("(",HX33)+1,4))</f>
        <v/>
      </c>
      <c r="HS33" s="101" t="str">
        <f>IF(ISNUMBER(SEARCH("*female*",HX33)),"female",IF(ISNUMBER(SEARCH("*male*",HX33)),"male",""))</f>
        <v/>
      </c>
      <c r="HT33" s="102" t="str">
        <f>IF(HX33="","",IF(ISERROR(MID(HX33,FIND("male,",HX33)+6,(FIND(")",HX33)-(FIND("male,",HX33)+6))))=TRUE,"missing/error",MID(HX33,FIND("male,",HX33)+6,(FIND(")",HX33)-(FIND("male,",HX33)+6)))))</f>
        <v/>
      </c>
      <c r="HU33" s="103" t="str">
        <f>IF(HQ33="","",(MID(HQ33,(SEARCH("^^",SUBSTITUTE(HQ33," ","^^",LEN(HQ33)-LEN(SUBSTITUTE(HQ33," ","")))))+1,99)&amp;"_"&amp;LEFT(HQ33,FIND(" ",HQ33)-1)&amp;"_"&amp;HR33))</f>
        <v/>
      </c>
      <c r="HW33" s="95"/>
      <c r="HX33" s="95"/>
      <c r="HY33" s="96" t="str">
        <f>IF(IC33="","",HY$3)</f>
        <v/>
      </c>
      <c r="HZ33" s="97" t="str">
        <f>IF(IC33="","",HY$1)</f>
        <v/>
      </c>
      <c r="IA33" s="98" t="str">
        <f>IF(IC33="","",HY$2)</f>
        <v/>
      </c>
      <c r="IB33" s="98" t="str">
        <f>IF(IC33="","",HY$3)</f>
        <v/>
      </c>
      <c r="IC33" s="99" t="str">
        <f>IF(IJ33="","",IF(ISNUMBER(SEARCH(":",IJ33)),MID(IJ33,FIND(":",IJ33)+2,FIND("(",IJ33)-FIND(":",IJ33)-3),LEFT(IJ33,FIND("(",IJ33)-2)))</f>
        <v/>
      </c>
      <c r="ID33" s="100" t="str">
        <f>IF(IJ33="","",MID(IJ33,FIND("(",IJ33)+1,4))</f>
        <v/>
      </c>
      <c r="IE33" s="101" t="str">
        <f>IF(ISNUMBER(SEARCH("*female*",IJ33)),"female",IF(ISNUMBER(SEARCH("*male*",IJ33)),"male",""))</f>
        <v/>
      </c>
      <c r="IF33" s="102" t="str">
        <f>IF(IJ33="","",IF(ISERROR(MID(IJ33,FIND("male,",IJ33)+6,(FIND(")",IJ33)-(FIND("male,",IJ33)+6))))=TRUE,"missing/error",MID(IJ33,FIND("male,",IJ33)+6,(FIND(")",IJ33)-(FIND("male,",IJ33)+6)))))</f>
        <v/>
      </c>
      <c r="IG33" s="103" t="str">
        <f>IF(IC33="","",(MID(IC33,(SEARCH("^^",SUBSTITUTE(IC33," ","^^",LEN(IC33)-LEN(SUBSTITUTE(IC33," ","")))))+1,99)&amp;"_"&amp;LEFT(IC33,FIND(" ",IC33)-1)&amp;"_"&amp;ID33))</f>
        <v/>
      </c>
      <c r="II33" s="95"/>
      <c r="IJ33" s="95"/>
      <c r="IK33" s="96" t="str">
        <f>IF(IO33="","",IK$3)</f>
        <v/>
      </c>
      <c r="IL33" s="97" t="str">
        <f>IF(IO33="","",IK$1)</f>
        <v/>
      </c>
      <c r="IM33" s="98" t="str">
        <f>IF(IO33="","",IK$2)</f>
        <v/>
      </c>
      <c r="IN33" s="98" t="str">
        <f>IF(IO33="","",IK$3)</f>
        <v/>
      </c>
      <c r="IO33" s="99" t="str">
        <f>IF(IV33="","",IF(ISNUMBER(SEARCH(":",IV33)),MID(IV33,FIND(":",IV33)+2,FIND("(",IV33)-FIND(":",IV33)-3),LEFT(IV33,FIND("(",IV33)-2)))</f>
        <v/>
      </c>
      <c r="IP33" s="100" t="str">
        <f>IF(IV33="","",MID(IV33,FIND("(",IV33)+1,4))</f>
        <v/>
      </c>
      <c r="IQ33" s="101" t="str">
        <f>IF(ISNUMBER(SEARCH("*female*",IV33)),"female",IF(ISNUMBER(SEARCH("*male*",IV33)),"male",""))</f>
        <v/>
      </c>
      <c r="IR33" s="102" t="str">
        <f>IF(IV33="","",IF(ISERROR(MID(IV33,FIND("male,",IV33)+6,(FIND(")",IV33)-(FIND("male,",IV33)+6))))=TRUE,"missing/error",MID(IV33,FIND("male,",IV33)+6,(FIND(")",IV33)-(FIND("male,",IV33)+6)))))</f>
        <v/>
      </c>
      <c r="IS33" s="103" t="str">
        <f>IF(IO33="","",(MID(IO33,(SEARCH("^^",SUBSTITUTE(IO33," ","^^",LEN(IO33)-LEN(SUBSTITUTE(IO33," ","")))))+1,99)&amp;"_"&amp;LEFT(IO33,FIND(" ",IO33)-1)&amp;"_"&amp;IP33))</f>
        <v/>
      </c>
      <c r="IU33" s="95"/>
      <c r="IV33" s="95"/>
      <c r="IW33" s="96" t="str">
        <f>IF(JA33="","",IW$3)</f>
        <v/>
      </c>
      <c r="IX33" s="97" t="str">
        <f>IF(JA33="","",IW$1)</f>
        <v/>
      </c>
      <c r="IY33" s="98" t="str">
        <f>IF(JA33="","",IW$2)</f>
        <v/>
      </c>
      <c r="IZ33" s="98" t="str">
        <f>IF(JA33="","",IW$3)</f>
        <v/>
      </c>
      <c r="JA33" s="99" t="str">
        <f>IF(JH33="","",IF(ISNUMBER(SEARCH(":",JH33)),MID(JH33,FIND(":",JH33)+2,FIND("(",JH33)-FIND(":",JH33)-3),LEFT(JH33,FIND("(",JH33)-2)))</f>
        <v/>
      </c>
      <c r="JB33" s="100" t="str">
        <f>IF(JH33="","",MID(JH33,FIND("(",JH33)+1,4))</f>
        <v/>
      </c>
      <c r="JC33" s="101" t="str">
        <f>IF(ISNUMBER(SEARCH("*female*",JH33)),"female",IF(ISNUMBER(SEARCH("*male*",JH33)),"male",""))</f>
        <v/>
      </c>
      <c r="JD33" s="102" t="str">
        <f>IF(JH33="","",IF(ISERROR(MID(JH33,FIND("male,",JH33)+6,(FIND(")",JH33)-(FIND("male,",JH33)+6))))=TRUE,"missing/error",MID(JH33,FIND("male,",JH33)+6,(FIND(")",JH33)-(FIND("male,",JH33)+6)))))</f>
        <v/>
      </c>
      <c r="JE33" s="103" t="str">
        <f>IF(JA33="","",(MID(JA33,(SEARCH("^^",SUBSTITUTE(JA33," ","^^",LEN(JA33)-LEN(SUBSTITUTE(JA33," ","")))))+1,99)&amp;"_"&amp;LEFT(JA33,FIND(" ",JA33)-1)&amp;"_"&amp;JB33))</f>
        <v/>
      </c>
      <c r="JG33" s="95"/>
      <c r="JH33" s="95"/>
      <c r="JI33" s="96" t="str">
        <f>IF(JM33="","",JI$3)</f>
        <v/>
      </c>
      <c r="JJ33" s="97" t="str">
        <f>IF(JM33="","",JI$1)</f>
        <v/>
      </c>
      <c r="JK33" s="98" t="str">
        <f>IF(JM33="","",JI$2)</f>
        <v/>
      </c>
      <c r="JL33" s="98" t="str">
        <f>IF(JM33="","",JI$3)</f>
        <v/>
      </c>
      <c r="JM33" s="99" t="str">
        <f>IF(JT33="","",IF(ISNUMBER(SEARCH(":",JT33)),MID(JT33,FIND(":",JT33)+2,FIND("(",JT33)-FIND(":",JT33)-3),LEFT(JT33,FIND("(",JT33)-2)))</f>
        <v/>
      </c>
      <c r="JN33" s="100" t="str">
        <f>IF(JT33="","",MID(JT33,FIND("(",JT33)+1,4))</f>
        <v/>
      </c>
      <c r="JO33" s="101" t="str">
        <f>IF(ISNUMBER(SEARCH("*female*",JT33)),"female",IF(ISNUMBER(SEARCH("*male*",JT33)),"male",""))</f>
        <v/>
      </c>
      <c r="JP33" s="102" t="str">
        <f>IF(JT33="","",IF(ISERROR(MID(JT33,FIND("male,",JT33)+6,(FIND(")",JT33)-(FIND("male,",JT33)+6))))=TRUE,"missing/error",MID(JT33,FIND("male,",JT33)+6,(FIND(")",JT33)-(FIND("male,",JT33)+6)))))</f>
        <v/>
      </c>
      <c r="JQ33" s="103" t="str">
        <f>IF(JM33="","",(MID(JM33,(SEARCH("^^",SUBSTITUTE(JM33," ","^^",LEN(JM33)-LEN(SUBSTITUTE(JM33," ","")))))+1,99)&amp;"_"&amp;LEFT(JM33,FIND(" ",JM33)-1)&amp;"_"&amp;JN33))</f>
        <v/>
      </c>
      <c r="JS33" s="95"/>
      <c r="JT33" s="95"/>
      <c r="JU33" s="96" t="str">
        <f>IF(JY33="","",JU$3)</f>
        <v/>
      </c>
      <c r="JV33" s="97" t="str">
        <f>IF(JY33="","",JU$1)</f>
        <v/>
      </c>
      <c r="JW33" s="98" t="str">
        <f>IF(JY33="","",JU$2)</f>
        <v/>
      </c>
      <c r="JX33" s="98" t="str">
        <f>IF(JY33="","",JU$3)</f>
        <v/>
      </c>
      <c r="JY33" s="99" t="str">
        <f>IF(KF33="","",IF(ISNUMBER(SEARCH(":",KF33)),MID(KF33,FIND(":",KF33)+2,FIND("(",KF33)-FIND(":",KF33)-3),LEFT(KF33,FIND("(",KF33)-2)))</f>
        <v/>
      </c>
      <c r="JZ33" s="100" t="str">
        <f>IF(KF33="","",MID(KF33,FIND("(",KF33)+1,4))</f>
        <v/>
      </c>
      <c r="KA33" s="101" t="str">
        <f>IF(ISNUMBER(SEARCH("*female*",KF33)),"female",IF(ISNUMBER(SEARCH("*male*",KF33)),"male",""))</f>
        <v/>
      </c>
      <c r="KB33" s="102" t="str">
        <f>IF(KF33="","",IF(ISERROR(MID(KF33,FIND("male,",KF33)+6,(FIND(")",KF33)-(FIND("male,",KF33)+6))))=TRUE,"missing/error",MID(KF33,FIND("male,",KF33)+6,(FIND(")",KF33)-(FIND("male,",KF33)+6)))))</f>
        <v/>
      </c>
      <c r="KC33" s="103" t="str">
        <f>IF(JY33="","",(MID(JY33,(SEARCH("^^",SUBSTITUTE(JY33," ","^^",LEN(JY33)-LEN(SUBSTITUTE(JY33," ","")))))+1,99)&amp;"_"&amp;LEFT(JY33,FIND(" ",JY33)-1)&amp;"_"&amp;JZ33))</f>
        <v/>
      </c>
      <c r="KE33" s="95"/>
      <c r="KF33" s="95"/>
    </row>
    <row r="34" spans="1:292" ht="13.5" customHeight="1">
      <c r="A34" s="21"/>
      <c r="B34" s="95" t="s">
        <v>390</v>
      </c>
      <c r="C34" s="2" t="s">
        <v>391</v>
      </c>
      <c r="D34" s="149"/>
      <c r="E34" s="96">
        <f>IF(I34="","",E$3)</f>
        <v>41612</v>
      </c>
      <c r="F34" s="97" t="str">
        <f>IF(I34="","",E$1)</f>
        <v>Juncker Asselborn II</v>
      </c>
      <c r="G34" s="98">
        <v>41394</v>
      </c>
      <c r="H34" s="98">
        <f>IF(I34="","",E$3)</f>
        <v>41612</v>
      </c>
      <c r="I34" s="99" t="str">
        <f>IF(P34="","",IF(ISNUMBER(SEARCH(":",P34)),MID(P34,FIND(":",P34)+2,FIND("(",P34)-FIND(":",P34)-3),LEFT(P34,FIND("(",P34)-2)))</f>
        <v>Marc Spautz</v>
      </c>
      <c r="J34" s="100" t="str">
        <f>IF(P34="","",MID(P34,FIND("(",P34)+1,4))</f>
        <v>1963</v>
      </c>
      <c r="K34" s="101" t="str">
        <f>IF(ISNUMBER(SEARCH("*female*",P34)),"female",IF(ISNUMBER(SEARCH("*male*",P34)),"male",""))</f>
        <v>male</v>
      </c>
      <c r="L34" s="102" t="s">
        <v>296</v>
      </c>
      <c r="M34" s="103" t="str">
        <f>IF(I34="","",(MID(I34,(SEARCH("^^",SUBSTITUTE(I34," ","^^",LEN(I34)-LEN(SUBSTITUTE(I34," ","")))))+1,99)&amp;"_"&amp;LEFT(I34,FIND(" ",I34)-1)&amp;"_"&amp;J34))</f>
        <v>Spautz_Marc_1963</v>
      </c>
      <c r="N34" s="2" t="str">
        <f>IF(P34="","",IF((LEN(P34)-LEN(SUBSTITUTE(P34,"male","")))/LEN("male")&gt;1,"!",IF(RIGHT(P34,1)=")","",IF(RIGHT(P34,2)=") ","",IF(RIGHT(P34,2)=").","","!!")))))</f>
        <v/>
      </c>
      <c r="O34" s="95"/>
      <c r="P34" s="153" t="s">
        <v>687</v>
      </c>
      <c r="Q34" s="96"/>
      <c r="R34" s="97"/>
      <c r="S34" s="98"/>
      <c r="T34" s="98"/>
      <c r="U34" s="99"/>
      <c r="V34" s="100"/>
      <c r="W34" s="101"/>
      <c r="X34" s="102"/>
      <c r="Y34" s="103"/>
      <c r="AA34" s="95"/>
      <c r="AB34" s="95"/>
      <c r="AC34" s="96"/>
      <c r="AD34" s="97"/>
      <c r="AE34" s="98"/>
      <c r="AF34" s="98"/>
      <c r="AG34" s="99"/>
      <c r="AH34" s="100"/>
      <c r="AI34" s="101"/>
      <c r="AJ34" s="102"/>
      <c r="AK34" s="103"/>
      <c r="AM34" s="95"/>
      <c r="AN34" s="95"/>
      <c r="AO34" s="96" t="str">
        <f t="shared" si="240"/>
        <v/>
      </c>
      <c r="AP34" s="97" t="str">
        <f t="shared" si="241"/>
        <v/>
      </c>
      <c r="AQ34" s="98" t="str">
        <f t="shared" ref="AQ34:AQ65" si="249">IF(AS34="","",AO$2)</f>
        <v/>
      </c>
      <c r="AR34" s="98" t="str">
        <f t="shared" si="243"/>
        <v/>
      </c>
      <c r="AS34" s="99" t="str">
        <f t="shared" si="244"/>
        <v/>
      </c>
      <c r="AT34" s="100" t="str">
        <f t="shared" si="245"/>
        <v/>
      </c>
      <c r="AU34" s="101" t="str">
        <f t="shared" si="246"/>
        <v/>
      </c>
      <c r="AV34" s="102" t="str">
        <f t="shared" si="247"/>
        <v/>
      </c>
      <c r="AW34" s="103" t="str">
        <f t="shared" si="248"/>
        <v/>
      </c>
      <c r="AY34" s="95"/>
      <c r="AZ34" s="95"/>
      <c r="BA34" s="96"/>
      <c r="BB34" s="97"/>
      <c r="BC34" s="98"/>
      <c r="BD34" s="98"/>
      <c r="BE34" s="99"/>
      <c r="BF34" s="100"/>
      <c r="BG34" s="101"/>
      <c r="BH34" s="102"/>
      <c r="BI34" s="103"/>
      <c r="BK34" s="95"/>
      <c r="BL34" s="95"/>
      <c r="BM34" s="96"/>
      <c r="BN34" s="97"/>
      <c r="BO34" s="98"/>
      <c r="BP34" s="98"/>
      <c r="BQ34" s="99"/>
      <c r="BR34" s="100"/>
      <c r="BS34" s="101"/>
      <c r="BT34" s="102"/>
      <c r="BU34" s="103"/>
      <c r="BW34" s="95"/>
      <c r="BX34" s="95"/>
      <c r="BY34" s="96"/>
      <c r="BZ34" s="97"/>
      <c r="CA34" s="98"/>
      <c r="CB34" s="98"/>
      <c r="CC34" s="99"/>
      <c r="CD34" s="100"/>
      <c r="CE34" s="101"/>
      <c r="CF34" s="102"/>
      <c r="CG34" s="103"/>
      <c r="CI34" s="95"/>
      <c r="CJ34" s="95"/>
      <c r="CK34" s="96"/>
      <c r="CL34" s="97"/>
      <c r="CM34" s="98"/>
      <c r="CN34" s="98"/>
      <c r="CO34" s="99"/>
      <c r="CP34" s="100"/>
      <c r="CQ34" s="101"/>
      <c r="CR34" s="102"/>
      <c r="CS34" s="103"/>
      <c r="CU34" s="95"/>
      <c r="CV34" s="95"/>
      <c r="CW34" s="96"/>
      <c r="CX34" s="97"/>
      <c r="CY34" s="98"/>
      <c r="CZ34" s="98"/>
      <c r="DA34" s="99"/>
      <c r="DB34" s="100"/>
      <c r="DC34" s="101"/>
      <c r="DD34" s="102"/>
      <c r="DE34" s="103"/>
      <c r="DG34" s="95"/>
      <c r="DH34" s="95"/>
      <c r="DI34" s="96"/>
      <c r="DJ34" s="97"/>
      <c r="DK34" s="98"/>
      <c r="DL34" s="98"/>
      <c r="DM34" s="99"/>
      <c r="DN34" s="100"/>
      <c r="DO34" s="101"/>
      <c r="DP34" s="102"/>
      <c r="DQ34" s="103"/>
      <c r="DS34" s="95"/>
      <c r="DT34" s="95"/>
      <c r="DU34" s="96"/>
      <c r="DV34" s="97"/>
      <c r="DW34" s="98"/>
      <c r="DX34" s="98"/>
      <c r="DY34" s="99"/>
      <c r="DZ34" s="100"/>
      <c r="EA34" s="101"/>
      <c r="EB34" s="102"/>
      <c r="EC34" s="103"/>
      <c r="EE34" s="95"/>
      <c r="EF34" s="95"/>
      <c r="EG34" s="96"/>
      <c r="EH34" s="97"/>
      <c r="EI34" s="98"/>
      <c r="EJ34" s="98"/>
      <c r="EK34" s="99"/>
      <c r="EL34" s="100"/>
      <c r="EM34" s="101"/>
      <c r="EN34" s="102"/>
      <c r="EO34" s="103"/>
      <c r="EQ34" s="95"/>
      <c r="ER34" s="95"/>
      <c r="ES34" s="96"/>
      <c r="ET34" s="97"/>
      <c r="EU34" s="98"/>
      <c r="EV34" s="98"/>
      <c r="EW34" s="99"/>
      <c r="EX34" s="100"/>
      <c r="EY34" s="101"/>
      <c r="EZ34" s="102"/>
      <c r="FA34" s="103"/>
      <c r="FC34" s="95"/>
      <c r="FD34" s="95"/>
      <c r="FE34" s="96"/>
      <c r="FF34" s="97"/>
      <c r="FG34" s="98"/>
      <c r="FH34" s="98"/>
      <c r="FI34" s="99"/>
      <c r="FJ34" s="100"/>
      <c r="FK34" s="101"/>
      <c r="FL34" s="102"/>
      <c r="FM34" s="103"/>
      <c r="FO34" s="95"/>
      <c r="FP34" s="95"/>
      <c r="FQ34" s="96"/>
      <c r="FR34" s="97"/>
      <c r="FS34" s="98"/>
      <c r="FT34" s="98"/>
      <c r="FU34" s="99"/>
      <c r="FV34" s="100"/>
      <c r="FW34" s="101"/>
      <c r="FX34" s="102"/>
      <c r="FY34" s="103"/>
      <c r="GA34" s="95"/>
      <c r="GB34" s="95"/>
      <c r="GC34" s="96"/>
      <c r="GD34" s="97"/>
      <c r="GE34" s="98"/>
      <c r="GF34" s="98"/>
      <c r="GG34" s="99"/>
      <c r="GH34" s="100"/>
      <c r="GI34" s="101"/>
      <c r="GJ34" s="102"/>
      <c r="GK34" s="103"/>
      <c r="GM34" s="95"/>
      <c r="GN34" s="95"/>
      <c r="GO34" s="96"/>
      <c r="GP34" s="97"/>
      <c r="GQ34" s="98"/>
      <c r="GR34" s="98"/>
      <c r="GS34" s="99"/>
      <c r="GT34" s="100"/>
      <c r="GU34" s="101"/>
      <c r="GV34" s="102"/>
      <c r="GW34" s="103"/>
      <c r="GY34" s="95"/>
      <c r="GZ34" s="95"/>
      <c r="HA34" s="96"/>
      <c r="HB34" s="97"/>
      <c r="HC34" s="98"/>
      <c r="HD34" s="98"/>
      <c r="HE34" s="99"/>
      <c r="HF34" s="100"/>
      <c r="HG34" s="101"/>
      <c r="HH34" s="102"/>
      <c r="HI34" s="103"/>
      <c r="HK34" s="95"/>
      <c r="HL34" s="95"/>
      <c r="HM34" s="96"/>
      <c r="HN34" s="97"/>
      <c r="HO34" s="98"/>
      <c r="HP34" s="98"/>
      <c r="HQ34" s="99"/>
      <c r="HR34" s="100"/>
      <c r="HS34" s="101"/>
      <c r="HT34" s="102"/>
      <c r="HU34" s="103"/>
      <c r="HW34" s="95"/>
      <c r="HX34" s="95"/>
      <c r="HY34" s="96"/>
      <c r="HZ34" s="97"/>
      <c r="IA34" s="98"/>
      <c r="IB34" s="98"/>
      <c r="IC34" s="99"/>
      <c r="ID34" s="100"/>
      <c r="IE34" s="101"/>
      <c r="IF34" s="102"/>
      <c r="IG34" s="103"/>
      <c r="II34" s="95"/>
      <c r="IJ34" s="95"/>
      <c r="IK34" s="96"/>
      <c r="IL34" s="97"/>
      <c r="IM34" s="98"/>
      <c r="IN34" s="98"/>
      <c r="IO34" s="99"/>
      <c r="IP34" s="100"/>
      <c r="IQ34" s="101"/>
      <c r="IR34" s="102"/>
      <c r="IS34" s="103"/>
      <c r="IU34" s="95"/>
      <c r="IV34" s="95"/>
      <c r="IW34" s="96"/>
      <c r="IX34" s="97"/>
      <c r="IY34" s="98"/>
      <c r="IZ34" s="98"/>
      <c r="JA34" s="99"/>
      <c r="JB34" s="100"/>
      <c r="JC34" s="101"/>
      <c r="JD34" s="102"/>
      <c r="JE34" s="103"/>
      <c r="JG34" s="95"/>
      <c r="JH34" s="95"/>
      <c r="JI34" s="96"/>
      <c r="JJ34" s="97"/>
      <c r="JK34" s="98"/>
      <c r="JL34" s="98"/>
      <c r="JM34" s="99"/>
      <c r="JN34" s="100"/>
      <c r="JO34" s="101"/>
      <c r="JP34" s="102"/>
      <c r="JQ34" s="103"/>
      <c r="JS34" s="95"/>
      <c r="JT34" s="95"/>
      <c r="JU34" s="96"/>
      <c r="JV34" s="97"/>
      <c r="JW34" s="98"/>
      <c r="JX34" s="98"/>
      <c r="JY34" s="99"/>
      <c r="JZ34" s="100"/>
      <c r="KA34" s="101"/>
      <c r="KB34" s="102"/>
      <c r="KC34" s="103"/>
      <c r="KE34" s="95"/>
      <c r="KF34" s="95"/>
    </row>
    <row r="35" spans="1:292" ht="13.5" customHeight="1">
      <c r="A35" s="21"/>
      <c r="B35" s="95" t="s">
        <v>941</v>
      </c>
      <c r="C35" s="2" t="s">
        <v>942</v>
      </c>
      <c r="D35" s="149"/>
      <c r="E35" s="96"/>
      <c r="F35" s="97"/>
      <c r="G35" s="98"/>
      <c r="H35" s="98"/>
      <c r="I35" s="99"/>
      <c r="J35" s="100"/>
      <c r="K35" s="101"/>
      <c r="L35" s="102"/>
      <c r="M35" s="103"/>
      <c r="O35" s="95"/>
      <c r="P35" s="153"/>
      <c r="Q35" s="96"/>
      <c r="R35" s="97"/>
      <c r="S35" s="98"/>
      <c r="T35" s="98"/>
      <c r="U35" s="99"/>
      <c r="V35" s="100"/>
      <c r="W35" s="101"/>
      <c r="X35" s="102"/>
      <c r="Y35" s="103"/>
      <c r="AA35" s="95"/>
      <c r="AB35" s="95"/>
      <c r="AC35" s="96"/>
      <c r="AD35" s="97"/>
      <c r="AE35" s="98"/>
      <c r="AF35" s="98"/>
      <c r="AG35" s="99"/>
      <c r="AH35" s="100"/>
      <c r="AI35" s="101"/>
      <c r="AJ35" s="102"/>
      <c r="AK35" s="103"/>
      <c r="AM35" s="95"/>
      <c r="AN35" s="95"/>
      <c r="AO35" s="96">
        <f t="shared" si="240"/>
        <v>45291</v>
      </c>
      <c r="AP35" s="97" t="str">
        <f t="shared" si="241"/>
        <v>Frieden I</v>
      </c>
      <c r="AQ35" s="98">
        <f t="shared" si="249"/>
        <v>45247</v>
      </c>
      <c r="AR35" s="98">
        <f t="shared" si="243"/>
        <v>45291</v>
      </c>
      <c r="AS35" s="99" t="str">
        <f t="shared" si="244"/>
        <v>Stéphanie Obertin</v>
      </c>
      <c r="AT35" s="100" t="str">
        <f t="shared" si="245"/>
        <v>1974</v>
      </c>
      <c r="AU35" s="101" t="str">
        <f t="shared" si="246"/>
        <v>female</v>
      </c>
      <c r="AV35" s="102" t="str">
        <f t="shared" si="247"/>
        <v>lu_dp01</v>
      </c>
      <c r="AW35" s="103" t="str">
        <f t="shared" si="248"/>
        <v>Obertin_Stéphanie_1974</v>
      </c>
      <c r="AY35" s="95"/>
      <c r="AZ35" s="95" t="s">
        <v>943</v>
      </c>
      <c r="BA35" s="96"/>
      <c r="BB35" s="97"/>
      <c r="BC35" s="98"/>
      <c r="BD35" s="98"/>
      <c r="BE35" s="99"/>
      <c r="BF35" s="100"/>
      <c r="BG35" s="101"/>
      <c r="BH35" s="102"/>
      <c r="BI35" s="103"/>
      <c r="BK35" s="95"/>
      <c r="BL35" s="95"/>
      <c r="BM35" s="96"/>
      <c r="BN35" s="97"/>
      <c r="BO35" s="98"/>
      <c r="BP35" s="98"/>
      <c r="BQ35" s="99"/>
      <c r="BR35" s="100"/>
      <c r="BS35" s="101"/>
      <c r="BT35" s="102"/>
      <c r="BU35" s="103"/>
      <c r="BW35" s="95"/>
      <c r="BX35" s="95"/>
      <c r="BY35" s="96"/>
      <c r="BZ35" s="97"/>
      <c r="CA35" s="98"/>
      <c r="CB35" s="98"/>
      <c r="CC35" s="99"/>
      <c r="CD35" s="100"/>
      <c r="CE35" s="101"/>
      <c r="CF35" s="102"/>
      <c r="CG35" s="103"/>
      <c r="CI35" s="95"/>
      <c r="CJ35" s="95"/>
      <c r="CK35" s="96"/>
      <c r="CL35" s="97"/>
      <c r="CM35" s="98"/>
      <c r="CN35" s="98"/>
      <c r="CO35" s="99"/>
      <c r="CP35" s="100"/>
      <c r="CQ35" s="101"/>
      <c r="CR35" s="102"/>
      <c r="CS35" s="103"/>
      <c r="CU35" s="95"/>
      <c r="CV35" s="95"/>
      <c r="CW35" s="96"/>
      <c r="CX35" s="97"/>
      <c r="CY35" s="98"/>
      <c r="CZ35" s="98"/>
      <c r="DA35" s="99"/>
      <c r="DB35" s="100"/>
      <c r="DC35" s="101"/>
      <c r="DD35" s="102"/>
      <c r="DE35" s="103"/>
      <c r="DG35" s="95"/>
      <c r="DH35" s="95"/>
      <c r="DI35" s="96"/>
      <c r="DJ35" s="97"/>
      <c r="DK35" s="98"/>
      <c r="DL35" s="98"/>
      <c r="DM35" s="99"/>
      <c r="DN35" s="100"/>
      <c r="DO35" s="101"/>
      <c r="DP35" s="102"/>
      <c r="DQ35" s="103"/>
      <c r="DS35" s="95"/>
      <c r="DT35" s="95"/>
      <c r="DU35" s="96"/>
      <c r="DV35" s="97"/>
      <c r="DW35" s="98"/>
      <c r="DX35" s="98"/>
      <c r="DY35" s="99"/>
      <c r="DZ35" s="100"/>
      <c r="EA35" s="101"/>
      <c r="EB35" s="102"/>
      <c r="EC35" s="103"/>
      <c r="EE35" s="95"/>
      <c r="EF35" s="95"/>
      <c r="EG35" s="96"/>
      <c r="EH35" s="97"/>
      <c r="EI35" s="98"/>
      <c r="EJ35" s="98"/>
      <c r="EK35" s="99"/>
      <c r="EL35" s="100"/>
      <c r="EM35" s="101"/>
      <c r="EN35" s="102"/>
      <c r="EO35" s="103"/>
      <c r="EQ35" s="95"/>
      <c r="ER35" s="95"/>
      <c r="ES35" s="96"/>
      <c r="ET35" s="97"/>
      <c r="EU35" s="98"/>
      <c r="EV35" s="98"/>
      <c r="EW35" s="99"/>
      <c r="EX35" s="100"/>
      <c r="EY35" s="101"/>
      <c r="EZ35" s="102"/>
      <c r="FA35" s="103"/>
      <c r="FC35" s="95"/>
      <c r="FD35" s="95"/>
      <c r="FE35" s="96"/>
      <c r="FF35" s="97"/>
      <c r="FG35" s="98"/>
      <c r="FH35" s="98"/>
      <c r="FI35" s="99"/>
      <c r="FJ35" s="100"/>
      <c r="FK35" s="101"/>
      <c r="FL35" s="102"/>
      <c r="FM35" s="103"/>
      <c r="FO35" s="95"/>
      <c r="FP35" s="95"/>
      <c r="FQ35" s="96"/>
      <c r="FR35" s="97"/>
      <c r="FS35" s="98"/>
      <c r="FT35" s="98"/>
      <c r="FU35" s="99"/>
      <c r="FV35" s="100"/>
      <c r="FW35" s="101"/>
      <c r="FX35" s="102"/>
      <c r="FY35" s="103"/>
      <c r="GA35" s="95"/>
      <c r="GB35" s="95"/>
      <c r="GC35" s="96"/>
      <c r="GD35" s="97"/>
      <c r="GE35" s="98"/>
      <c r="GF35" s="98"/>
      <c r="GG35" s="99"/>
      <c r="GH35" s="100"/>
      <c r="GI35" s="101"/>
      <c r="GJ35" s="102"/>
      <c r="GK35" s="103"/>
      <c r="GM35" s="95"/>
      <c r="GN35" s="95"/>
      <c r="GO35" s="96"/>
      <c r="GP35" s="97"/>
      <c r="GQ35" s="98"/>
      <c r="GR35" s="98"/>
      <c r="GS35" s="99"/>
      <c r="GT35" s="100"/>
      <c r="GU35" s="101"/>
      <c r="GV35" s="102"/>
      <c r="GW35" s="103"/>
      <c r="GY35" s="95"/>
      <c r="GZ35" s="95"/>
      <c r="HA35" s="96"/>
      <c r="HB35" s="97"/>
      <c r="HC35" s="98"/>
      <c r="HD35" s="98"/>
      <c r="HE35" s="99"/>
      <c r="HF35" s="100"/>
      <c r="HG35" s="101"/>
      <c r="HH35" s="102"/>
      <c r="HI35" s="103"/>
      <c r="HK35" s="95"/>
      <c r="HL35" s="95"/>
      <c r="HM35" s="96"/>
      <c r="HN35" s="97"/>
      <c r="HO35" s="98"/>
      <c r="HP35" s="98"/>
      <c r="HQ35" s="99"/>
      <c r="HR35" s="100"/>
      <c r="HS35" s="101"/>
      <c r="HT35" s="102"/>
      <c r="HU35" s="103"/>
      <c r="HW35" s="95"/>
      <c r="HX35" s="95"/>
      <c r="HY35" s="96"/>
      <c r="HZ35" s="97"/>
      <c r="IA35" s="98"/>
      <c r="IB35" s="98"/>
      <c r="IC35" s="99"/>
      <c r="ID35" s="100"/>
      <c r="IE35" s="101"/>
      <c r="IF35" s="102"/>
      <c r="IG35" s="103"/>
      <c r="II35" s="95"/>
      <c r="IJ35" s="95"/>
      <c r="IK35" s="96"/>
      <c r="IL35" s="97"/>
      <c r="IM35" s="98"/>
      <c r="IN35" s="98"/>
      <c r="IO35" s="99"/>
      <c r="IP35" s="100"/>
      <c r="IQ35" s="101"/>
      <c r="IR35" s="102"/>
      <c r="IS35" s="103"/>
      <c r="IU35" s="95"/>
      <c r="IV35" s="95"/>
      <c r="IW35" s="96"/>
      <c r="IX35" s="97"/>
      <c r="IY35" s="98"/>
      <c r="IZ35" s="98"/>
      <c r="JA35" s="99"/>
      <c r="JB35" s="100"/>
      <c r="JC35" s="101"/>
      <c r="JD35" s="102"/>
      <c r="JE35" s="103"/>
      <c r="JG35" s="95"/>
      <c r="JH35" s="95"/>
      <c r="JI35" s="96"/>
      <c r="JJ35" s="97"/>
      <c r="JK35" s="98"/>
      <c r="JL35" s="98"/>
      <c r="JM35" s="99"/>
      <c r="JN35" s="100"/>
      <c r="JO35" s="101"/>
      <c r="JP35" s="102"/>
      <c r="JQ35" s="103"/>
      <c r="JS35" s="95"/>
      <c r="JT35" s="95"/>
      <c r="JU35" s="96"/>
      <c r="JV35" s="97"/>
      <c r="JW35" s="98"/>
      <c r="JX35" s="98"/>
      <c r="JY35" s="99"/>
      <c r="JZ35" s="100"/>
      <c r="KA35" s="101"/>
      <c r="KB35" s="102"/>
      <c r="KC35" s="103"/>
      <c r="KE35" s="95"/>
      <c r="KF35" s="95"/>
    </row>
    <row r="36" spans="1:292" ht="13.5" customHeight="1">
      <c r="A36" s="21"/>
      <c r="B36" s="140" t="s">
        <v>800</v>
      </c>
      <c r="C36" s="140"/>
      <c r="D36" s="149"/>
      <c r="E36" s="96"/>
      <c r="F36" s="97"/>
      <c r="G36" s="98"/>
      <c r="H36" s="98"/>
      <c r="I36" s="99"/>
      <c r="J36" s="100"/>
      <c r="K36" s="101"/>
      <c r="L36" s="102"/>
      <c r="M36" s="103"/>
      <c r="O36" s="95"/>
      <c r="P36" s="153"/>
      <c r="Q36" s="96"/>
      <c r="R36" s="97"/>
      <c r="S36" s="98"/>
      <c r="T36" s="98"/>
      <c r="U36" s="99"/>
      <c r="V36" s="100"/>
      <c r="W36" s="101"/>
      <c r="X36" s="102"/>
      <c r="Y36" s="103"/>
      <c r="AA36" s="95"/>
      <c r="AB36" s="140"/>
      <c r="AC36" s="96">
        <f t="shared" ref="AC36:AC41" si="250">IF(AG36="","",AC$3)</f>
        <v>45247</v>
      </c>
      <c r="AD36" s="97" t="str">
        <f t="shared" ref="AD36:AD41" si="251">IF(AG36="","",AC$1)</f>
        <v>Bettel-Schneider II</v>
      </c>
      <c r="AE36" s="98">
        <f>IF(AG36="","",AC$2)</f>
        <v>43439</v>
      </c>
      <c r="AF36" s="98">
        <f>IF(AG36="","",AC$3)</f>
        <v>45247</v>
      </c>
      <c r="AG36" s="99" t="str">
        <f t="shared" ref="AG36:AG41" si="252">IF(AN36="","",IF(ISNUMBER(SEARCH(":",AN36)),MID(AN36,FIND(":",AN36)+2,FIND("(",AN36)-FIND(":",AN36)-3),LEFT(AN36,FIND("(",AN36)-2)))</f>
        <v>Claude Meisch</v>
      </c>
      <c r="AH36" s="100" t="str">
        <f t="shared" ref="AH36:AH41" si="253">IF(AN36="","",MID(AN36,FIND("(",AN36)+1,4))</f>
        <v>1971</v>
      </c>
      <c r="AI36" s="101" t="str">
        <f t="shared" ref="AI36:AI41" si="254">IF(ISNUMBER(SEARCH("*female*",AN36)),"female",IF(ISNUMBER(SEARCH("*male*",AN36)),"male",""))</f>
        <v>male</v>
      </c>
      <c r="AJ36" s="102" t="str">
        <f t="shared" ref="AJ36:AJ41" si="255">IF(AN36="","",IF(ISERROR(MID(AN36,FIND("male,",AN36)+6,(FIND(")",AN36)-(FIND("male,",AN36)+6))))=TRUE,"missing/error",MID(AN36,FIND("male,",AN36)+6,(FIND(")",AN36)-(FIND("male,",AN36)+6)))))</f>
        <v>lu_dp01</v>
      </c>
      <c r="AK36" s="103" t="str">
        <f t="shared" ref="AK36:AK41" si="256">IF(AG36="","",(MID(AG36,(SEARCH("^^",SUBSTITUTE(AG36," ","^^",LEN(AG36)-LEN(SUBSTITUTE(AG36," ","")))))+1,99)&amp;"_"&amp;LEFT(AG36,FIND(" ",AG36)-1)&amp;"_"&amp;AH36))</f>
        <v>Meisch_Claude_1971</v>
      </c>
      <c r="AM36" s="95"/>
      <c r="AN36" s="140" t="s">
        <v>721</v>
      </c>
      <c r="AO36" s="96" t="str">
        <f t="shared" si="240"/>
        <v/>
      </c>
      <c r="AP36" s="97" t="str">
        <f t="shared" si="241"/>
        <v/>
      </c>
      <c r="AQ36" s="98" t="str">
        <f t="shared" si="249"/>
        <v/>
      </c>
      <c r="AR36" s="98" t="str">
        <f t="shared" si="243"/>
        <v/>
      </c>
      <c r="AS36" s="99" t="str">
        <f t="shared" si="244"/>
        <v/>
      </c>
      <c r="AT36" s="100" t="str">
        <f t="shared" si="245"/>
        <v/>
      </c>
      <c r="AU36" s="101" t="str">
        <f t="shared" si="246"/>
        <v/>
      </c>
      <c r="AV36" s="102" t="str">
        <f t="shared" si="247"/>
        <v/>
      </c>
      <c r="AW36" s="103" t="str">
        <f t="shared" si="248"/>
        <v/>
      </c>
      <c r="AY36" s="95"/>
      <c r="AZ36" s="95"/>
      <c r="BA36" s="96"/>
      <c r="BB36" s="97"/>
      <c r="BC36" s="98"/>
      <c r="BD36" s="98"/>
      <c r="BE36" s="99"/>
      <c r="BF36" s="100"/>
      <c r="BG36" s="101"/>
      <c r="BH36" s="102"/>
      <c r="BI36" s="103"/>
      <c r="BK36" s="95"/>
      <c r="BL36" s="95"/>
      <c r="BM36" s="96"/>
      <c r="BN36" s="97"/>
      <c r="BO36" s="98"/>
      <c r="BP36" s="98"/>
      <c r="BQ36" s="99"/>
      <c r="BR36" s="100"/>
      <c r="BS36" s="101"/>
      <c r="BT36" s="102"/>
      <c r="BU36" s="103"/>
      <c r="BW36" s="95"/>
      <c r="BX36" s="95"/>
      <c r="BY36" s="96"/>
      <c r="BZ36" s="97"/>
      <c r="CA36" s="98"/>
      <c r="CB36" s="98"/>
      <c r="CC36" s="99"/>
      <c r="CD36" s="100"/>
      <c r="CE36" s="101"/>
      <c r="CF36" s="102"/>
      <c r="CG36" s="103"/>
      <c r="CI36" s="95"/>
      <c r="CJ36" s="95"/>
      <c r="CK36" s="96"/>
      <c r="CL36" s="97"/>
      <c r="CM36" s="98"/>
      <c r="CN36" s="98"/>
      <c r="CO36" s="99"/>
      <c r="CP36" s="100"/>
      <c r="CQ36" s="101"/>
      <c r="CR36" s="102"/>
      <c r="CS36" s="103"/>
      <c r="CU36" s="95"/>
      <c r="CV36" s="95"/>
      <c r="CW36" s="96"/>
      <c r="CX36" s="97"/>
      <c r="CY36" s="98"/>
      <c r="CZ36" s="98"/>
      <c r="DA36" s="99"/>
      <c r="DB36" s="100"/>
      <c r="DC36" s="101"/>
      <c r="DD36" s="102"/>
      <c r="DE36" s="103"/>
      <c r="DG36" s="95"/>
      <c r="DH36" s="95"/>
      <c r="DI36" s="96"/>
      <c r="DJ36" s="97"/>
      <c r="DK36" s="98"/>
      <c r="DL36" s="98"/>
      <c r="DM36" s="99"/>
      <c r="DN36" s="100"/>
      <c r="DO36" s="101"/>
      <c r="DP36" s="102"/>
      <c r="DQ36" s="103"/>
      <c r="DS36" s="95"/>
      <c r="DT36" s="95"/>
      <c r="DU36" s="96"/>
      <c r="DV36" s="97"/>
      <c r="DW36" s="98"/>
      <c r="DX36" s="98"/>
      <c r="DY36" s="99"/>
      <c r="DZ36" s="100"/>
      <c r="EA36" s="101"/>
      <c r="EB36" s="102"/>
      <c r="EC36" s="103"/>
      <c r="EE36" s="95"/>
      <c r="EF36" s="95"/>
      <c r="EG36" s="96"/>
      <c r="EH36" s="97"/>
      <c r="EI36" s="98"/>
      <c r="EJ36" s="98"/>
      <c r="EK36" s="99"/>
      <c r="EL36" s="100"/>
      <c r="EM36" s="101"/>
      <c r="EN36" s="102"/>
      <c r="EO36" s="103"/>
      <c r="EQ36" s="95"/>
      <c r="ER36" s="95"/>
      <c r="ES36" s="96"/>
      <c r="ET36" s="97"/>
      <c r="EU36" s="98"/>
      <c r="EV36" s="98"/>
      <c r="EW36" s="99"/>
      <c r="EX36" s="100"/>
      <c r="EY36" s="101"/>
      <c r="EZ36" s="102"/>
      <c r="FA36" s="103"/>
      <c r="FC36" s="95"/>
      <c r="FD36" s="95"/>
      <c r="FE36" s="96"/>
      <c r="FF36" s="97"/>
      <c r="FG36" s="98"/>
      <c r="FH36" s="98"/>
      <c r="FI36" s="99"/>
      <c r="FJ36" s="100"/>
      <c r="FK36" s="101"/>
      <c r="FL36" s="102"/>
      <c r="FM36" s="103"/>
      <c r="FO36" s="95"/>
      <c r="FP36" s="95"/>
      <c r="FQ36" s="96"/>
      <c r="FR36" s="97"/>
      <c r="FS36" s="98"/>
      <c r="FT36" s="98"/>
      <c r="FU36" s="99"/>
      <c r="FV36" s="100"/>
      <c r="FW36" s="101"/>
      <c r="FX36" s="102"/>
      <c r="FY36" s="103"/>
      <c r="GA36" s="95"/>
      <c r="GB36" s="95"/>
      <c r="GC36" s="96"/>
      <c r="GD36" s="97"/>
      <c r="GE36" s="98"/>
      <c r="GF36" s="98"/>
      <c r="GG36" s="99"/>
      <c r="GH36" s="100"/>
      <c r="GI36" s="101"/>
      <c r="GJ36" s="102"/>
      <c r="GK36" s="103"/>
      <c r="GM36" s="95"/>
      <c r="GN36" s="95"/>
      <c r="GO36" s="96"/>
      <c r="GP36" s="97"/>
      <c r="GQ36" s="98"/>
      <c r="GR36" s="98"/>
      <c r="GS36" s="99"/>
      <c r="GT36" s="100"/>
      <c r="GU36" s="101"/>
      <c r="GV36" s="102"/>
      <c r="GW36" s="103"/>
      <c r="GY36" s="95"/>
      <c r="GZ36" s="95"/>
      <c r="HA36" s="96"/>
      <c r="HB36" s="97"/>
      <c r="HC36" s="98"/>
      <c r="HD36" s="98"/>
      <c r="HE36" s="99"/>
      <c r="HF36" s="100"/>
      <c r="HG36" s="101"/>
      <c r="HH36" s="102"/>
      <c r="HI36" s="103"/>
      <c r="HK36" s="95"/>
      <c r="HL36" s="95"/>
      <c r="HM36" s="96"/>
      <c r="HN36" s="97"/>
      <c r="HO36" s="98"/>
      <c r="HP36" s="98"/>
      <c r="HQ36" s="99"/>
      <c r="HR36" s="100"/>
      <c r="HS36" s="101"/>
      <c r="HT36" s="102"/>
      <c r="HU36" s="103"/>
      <c r="HW36" s="95"/>
      <c r="HX36" s="95"/>
      <c r="HY36" s="96"/>
      <c r="HZ36" s="97"/>
      <c r="IA36" s="98"/>
      <c r="IB36" s="98"/>
      <c r="IC36" s="99"/>
      <c r="ID36" s="100"/>
      <c r="IE36" s="101"/>
      <c r="IF36" s="102"/>
      <c r="IG36" s="103"/>
      <c r="II36" s="95"/>
      <c r="IJ36" s="95"/>
      <c r="IK36" s="96"/>
      <c r="IL36" s="97"/>
      <c r="IM36" s="98"/>
      <c r="IN36" s="98"/>
      <c r="IO36" s="99"/>
      <c r="IP36" s="100"/>
      <c r="IQ36" s="101"/>
      <c r="IR36" s="102"/>
      <c r="IS36" s="103"/>
      <c r="IU36" s="95"/>
      <c r="IV36" s="95"/>
      <c r="IW36" s="96"/>
      <c r="IX36" s="97"/>
      <c r="IY36" s="98"/>
      <c r="IZ36" s="98"/>
      <c r="JA36" s="99"/>
      <c r="JB36" s="100"/>
      <c r="JC36" s="101"/>
      <c r="JD36" s="102"/>
      <c r="JE36" s="103"/>
      <c r="JG36" s="95"/>
      <c r="JH36" s="95"/>
      <c r="JI36" s="96"/>
      <c r="JJ36" s="97"/>
      <c r="JK36" s="98"/>
      <c r="JL36" s="98"/>
      <c r="JM36" s="99"/>
      <c r="JN36" s="100"/>
      <c r="JO36" s="101"/>
      <c r="JP36" s="102"/>
      <c r="JQ36" s="103"/>
      <c r="JS36" s="95"/>
      <c r="JT36" s="95"/>
      <c r="JU36" s="96"/>
      <c r="JV36" s="97"/>
      <c r="JW36" s="98"/>
      <c r="JX36" s="98"/>
      <c r="JY36" s="99"/>
      <c r="JZ36" s="100"/>
      <c r="KA36" s="101"/>
      <c r="KB36" s="102"/>
      <c r="KC36" s="103"/>
      <c r="KE36" s="95"/>
      <c r="KF36" s="95"/>
    </row>
    <row r="37" spans="1:292" ht="13.5" customHeight="1">
      <c r="A37" s="21"/>
      <c r="B37" s="95" t="s">
        <v>807</v>
      </c>
      <c r="D37" s="149"/>
      <c r="E37" s="96" t="str">
        <f>IF(I37="","",E$3)</f>
        <v/>
      </c>
      <c r="F37" s="97" t="str">
        <f>IF(I37="","",E$1)</f>
        <v/>
      </c>
      <c r="G37" s="98" t="str">
        <f>IF(I37="","",E$2)</f>
        <v/>
      </c>
      <c r="H37" s="98" t="str">
        <f>IF(I37="","",E$3)</f>
        <v/>
      </c>
      <c r="I37" s="99" t="str">
        <f>IF(P37="","",IF(ISNUMBER(SEARCH(":",P37)),MID(P37,FIND(":",P37)+2,FIND("(",P37)-FIND(":",P37)-3),LEFT(P37,FIND("(",P37)-2)))</f>
        <v/>
      </c>
      <c r="J37" s="100" t="str">
        <f>IF(P37="","",MID(P37,FIND("(",P37)+1,4))</f>
        <v/>
      </c>
      <c r="K37" s="101" t="str">
        <f>IF(ISNUMBER(SEARCH("*female*",P37)),"female",IF(ISNUMBER(SEARCH("*male*",P37)),"male",""))</f>
        <v/>
      </c>
      <c r="L37" s="102" t="str">
        <f>IF(P37="","",IF(ISERROR(MID(P37,FIND("male,",P37)+6,(FIND(")",P37)-(FIND("male,",P37)+6))))=TRUE,"missing/error",MID(P37,FIND("male,",P37)+6,(FIND(")",P37)-(FIND("male,",P37)+6)))))</f>
        <v/>
      </c>
      <c r="M37" s="103" t="str">
        <f>IF(I37="","",(MID(I37,(SEARCH("^^",SUBSTITUTE(I37," ","^^",LEN(I37)-LEN(SUBSTITUTE(I37," ","")))))+1,99)&amp;"_"&amp;LEFT(I37,FIND(" ",I37)-1)&amp;"_"&amp;J37))</f>
        <v/>
      </c>
      <c r="O37" s="95"/>
      <c r="P37" s="153"/>
      <c r="Q37" s="96" t="str">
        <f>IF(U37="","",Q$3)</f>
        <v/>
      </c>
      <c r="R37" s="97" t="str">
        <f>IF(U37="","",Q$1)</f>
        <v/>
      </c>
      <c r="S37" s="98" t="str">
        <f>IF(U37="","",Q$2)</f>
        <v/>
      </c>
      <c r="T37" s="98" t="str">
        <f>IF(U37="","",Q$3)</f>
        <v/>
      </c>
      <c r="U37" s="99" t="str">
        <f>IF(AB37="","",IF(ISNUMBER(SEARCH(":",AB37)),MID(AB37,FIND(":",AB37)+2,FIND("(",AB37)-FIND(":",AB37)-3),LEFT(AB37,FIND("(",AB37)-2)))</f>
        <v/>
      </c>
      <c r="V37" s="100" t="str">
        <f>IF(AB37="","",MID(AB37,FIND("(",AB37)+1,4))</f>
        <v/>
      </c>
      <c r="W37" s="101" t="str">
        <f>IF(ISNUMBER(SEARCH("*female*",AB37)),"female",IF(ISNUMBER(SEARCH("*male*",AB37)),"male",""))</f>
        <v/>
      </c>
      <c r="X37" s="102" t="str">
        <f>IF(AB37="","",IF(ISERROR(MID(AB37,FIND("male,",AB37)+6,(FIND(")",AB37)-(FIND("male,",AB37)+6))))=TRUE,"missing/error",MID(AB37,FIND("male,",AB37)+6,(FIND(")",AB37)-(FIND("male,",AB37)+6)))))</f>
        <v/>
      </c>
      <c r="Y37" s="103" t="str">
        <f>IF(U37="","",(MID(U37,(SEARCH("^^",SUBSTITUTE(U37," ","^^",LEN(U37)-LEN(SUBSTITUTE(U37," ","")))))+1,99)&amp;"_"&amp;LEFT(U37,FIND(" ",U37)-1)&amp;"_"&amp;V37))</f>
        <v/>
      </c>
      <c r="AA37" s="95"/>
      <c r="AB37" s="95"/>
      <c r="AC37" s="96" t="str">
        <f t="shared" si="250"/>
        <v/>
      </c>
      <c r="AD37" s="97" t="str">
        <f t="shared" si="251"/>
        <v/>
      </c>
      <c r="AE37" s="98" t="str">
        <f>IF(AG37="","",AC$2)</f>
        <v/>
      </c>
      <c r="AF37" s="98" t="str">
        <f>IF(AG37="","",AC$3)</f>
        <v/>
      </c>
      <c r="AG37" s="99" t="str">
        <f t="shared" si="252"/>
        <v/>
      </c>
      <c r="AH37" s="100" t="str">
        <f t="shared" si="253"/>
        <v/>
      </c>
      <c r="AI37" s="101" t="str">
        <f t="shared" si="254"/>
        <v/>
      </c>
      <c r="AJ37" s="102" t="str">
        <f t="shared" si="255"/>
        <v/>
      </c>
      <c r="AK37" s="103" t="str">
        <f t="shared" si="256"/>
        <v/>
      </c>
      <c r="AM37" s="95"/>
      <c r="AO37" s="96" t="str">
        <f t="shared" si="240"/>
        <v/>
      </c>
      <c r="AP37" s="97" t="str">
        <f t="shared" si="241"/>
        <v/>
      </c>
      <c r="AQ37" s="98" t="str">
        <f t="shared" si="249"/>
        <v/>
      </c>
      <c r="AR37" s="98" t="str">
        <f t="shared" si="243"/>
        <v/>
      </c>
      <c r="AS37" s="99" t="str">
        <f t="shared" si="244"/>
        <v/>
      </c>
      <c r="AT37" s="100" t="str">
        <f t="shared" si="245"/>
        <v/>
      </c>
      <c r="AU37" s="101" t="str">
        <f t="shared" si="246"/>
        <v/>
      </c>
      <c r="AV37" s="102" t="str">
        <f t="shared" si="247"/>
        <v/>
      </c>
      <c r="AW37" s="103" t="str">
        <f t="shared" si="248"/>
        <v/>
      </c>
      <c r="AY37" s="95"/>
      <c r="AZ37" s="95"/>
      <c r="BA37" s="96" t="str">
        <f>IF(BE37="","",BA$3)</f>
        <v/>
      </c>
      <c r="BB37" s="97" t="str">
        <f>IF(BE37="","",BA$1)</f>
        <v/>
      </c>
      <c r="BC37" s="98" t="str">
        <f>IF(BE37="","",BA$2)</f>
        <v/>
      </c>
      <c r="BD37" s="98" t="str">
        <f>IF(BE37="","",BA$3)</f>
        <v/>
      </c>
      <c r="BE37" s="99" t="str">
        <f>IF(BL37="","",IF(ISNUMBER(SEARCH(":",BL37)),MID(BL37,FIND(":",BL37)+2,FIND("(",BL37)-FIND(":",BL37)-3),LEFT(BL37,FIND("(",BL37)-2)))</f>
        <v/>
      </c>
      <c r="BF37" s="100" t="str">
        <f>IF(BL37="","",MID(BL37,FIND("(",BL37)+1,4))</f>
        <v/>
      </c>
      <c r="BG37" s="101" t="str">
        <f>IF(ISNUMBER(SEARCH("*female*",BL37)),"female",IF(ISNUMBER(SEARCH("*male*",BL37)),"male",""))</f>
        <v/>
      </c>
      <c r="BH37" s="102" t="str">
        <f>IF(BL37="","",IF(ISERROR(MID(BL37,FIND("male,",BL37)+6,(FIND(")",BL37)-(FIND("male,",BL37)+6))))=TRUE,"missing/error",MID(BL37,FIND("male,",BL37)+6,(FIND(")",BL37)-(FIND("male,",BL37)+6)))))</f>
        <v/>
      </c>
      <c r="BI37" s="103" t="str">
        <f>IF(BE37="","",(MID(BE37,(SEARCH("^^",SUBSTITUTE(BE37," ","^^",LEN(BE37)-LEN(SUBSTITUTE(BE37," ","")))))+1,99)&amp;"_"&amp;LEFT(BE37,FIND(" ",BE37)-1)&amp;"_"&amp;BF37))</f>
        <v/>
      </c>
      <c r="BK37" s="95"/>
      <c r="BL37" s="95"/>
      <c r="BM37" s="96" t="str">
        <f>IF(BQ37="","",BM$3)</f>
        <v/>
      </c>
      <c r="BN37" s="97" t="str">
        <f>IF(BQ37="","",BM$1)</f>
        <v/>
      </c>
      <c r="BO37" s="98" t="str">
        <f>IF(BQ37="","",BM$2)</f>
        <v/>
      </c>
      <c r="BP37" s="98" t="str">
        <f>IF(BQ37="","",BM$3)</f>
        <v/>
      </c>
      <c r="BQ37" s="99" t="str">
        <f>IF(BX37="","",IF(ISNUMBER(SEARCH(":",BX37)),MID(BX37,FIND(":",BX37)+2,FIND("(",BX37)-FIND(":",BX37)-3),LEFT(BX37,FIND("(",BX37)-2)))</f>
        <v/>
      </c>
      <c r="BR37" s="100" t="str">
        <f>IF(BX37="","",MID(BX37,FIND("(",BX37)+1,4))</f>
        <v/>
      </c>
      <c r="BS37" s="101" t="str">
        <f>IF(ISNUMBER(SEARCH("*female*",BX37)),"female",IF(ISNUMBER(SEARCH("*male*",BX37)),"male",""))</f>
        <v/>
      </c>
      <c r="BT37" s="102" t="str">
        <f>IF(BX37="","",IF(ISERROR(MID(BX37,FIND("male,",BX37)+6,(FIND(")",BX37)-(FIND("male,",BX37)+6))))=TRUE,"missing/error",MID(BX37,FIND("male,",BX37)+6,(FIND(")",BX37)-(FIND("male,",BX37)+6)))))</f>
        <v/>
      </c>
      <c r="BU37" s="103" t="str">
        <f>IF(BQ37="","",(MID(BQ37,(SEARCH("^^",SUBSTITUTE(BQ37," ","^^",LEN(BQ37)-LEN(SUBSTITUTE(BQ37," ","")))))+1,99)&amp;"_"&amp;LEFT(BQ37,FIND(" ",BQ37)-1)&amp;"_"&amp;BR37))</f>
        <v/>
      </c>
      <c r="BW37" s="95"/>
      <c r="BX37" s="95"/>
      <c r="BY37" s="96" t="str">
        <f>IF(CC37="","",BY$3)</f>
        <v/>
      </c>
      <c r="BZ37" s="97" t="str">
        <f>IF(CC37="","",BY$1)</f>
        <v/>
      </c>
      <c r="CA37" s="98" t="str">
        <f>IF(CC37="","",BY$2)</f>
        <v/>
      </c>
      <c r="CB37" s="98" t="str">
        <f>IF(CC37="","",BY$3)</f>
        <v/>
      </c>
      <c r="CC37" s="99" t="str">
        <f>IF(CJ37="","",IF(ISNUMBER(SEARCH(":",CJ37)),MID(CJ37,FIND(":",CJ37)+2,FIND("(",CJ37)-FIND(":",CJ37)-3),LEFT(CJ37,FIND("(",CJ37)-2)))</f>
        <v/>
      </c>
      <c r="CD37" s="100" t="str">
        <f>IF(CJ37="","",MID(CJ37,FIND("(",CJ37)+1,4))</f>
        <v/>
      </c>
      <c r="CE37" s="101" t="str">
        <f>IF(ISNUMBER(SEARCH("*female*",CJ37)),"female",IF(ISNUMBER(SEARCH("*male*",CJ37)),"male",""))</f>
        <v/>
      </c>
      <c r="CF37" s="102" t="str">
        <f>IF(CJ37="","",IF(ISERROR(MID(CJ37,FIND("male,",CJ37)+6,(FIND(")",CJ37)-(FIND("male,",CJ37)+6))))=TRUE,"missing/error",MID(CJ37,FIND("male,",CJ37)+6,(FIND(")",CJ37)-(FIND("male,",CJ37)+6)))))</f>
        <v/>
      </c>
      <c r="CG37" s="103" t="str">
        <f>IF(CC37="","",(MID(CC37,(SEARCH("^^",SUBSTITUTE(CC37," ","^^",LEN(CC37)-LEN(SUBSTITUTE(CC37," ","")))))+1,99)&amp;"_"&amp;LEFT(CC37,FIND(" ",CC37)-1)&amp;"_"&amp;CD37))</f>
        <v/>
      </c>
      <c r="CI37" s="95"/>
      <c r="CJ37" s="95"/>
      <c r="CK37" s="96" t="str">
        <f>IF(CO37="","",CK$3)</f>
        <v/>
      </c>
      <c r="CL37" s="97" t="str">
        <f>IF(CO37="","",CK$1)</f>
        <v/>
      </c>
      <c r="CM37" s="98" t="str">
        <f>IF(CO37="","",CK$2)</f>
        <v/>
      </c>
      <c r="CN37" s="98" t="str">
        <f>IF(CO37="","",CK$3)</f>
        <v/>
      </c>
      <c r="CO37" s="99" t="str">
        <f>IF(CV37="","",IF(ISNUMBER(SEARCH(":",CV37)),MID(CV37,FIND(":",CV37)+2,FIND("(",CV37)-FIND(":",CV37)-3),LEFT(CV37,FIND("(",CV37)-2)))</f>
        <v/>
      </c>
      <c r="CP37" s="100" t="str">
        <f>IF(CV37="","",MID(CV37,FIND("(",CV37)+1,4))</f>
        <v/>
      </c>
      <c r="CQ37" s="101" t="str">
        <f>IF(ISNUMBER(SEARCH("*female*",CV37)),"female",IF(ISNUMBER(SEARCH("*male*",CV37)),"male",""))</f>
        <v/>
      </c>
      <c r="CR37" s="102" t="str">
        <f>IF(CV37="","",IF(ISERROR(MID(CV37,FIND("male,",CV37)+6,(FIND(")",CV37)-(FIND("male,",CV37)+6))))=TRUE,"missing/error",MID(CV37,FIND("male,",CV37)+6,(FIND(")",CV37)-(FIND("male,",CV37)+6)))))</f>
        <v/>
      </c>
      <c r="CS37" s="103" t="str">
        <f>IF(CO37="","",(MID(CO37,(SEARCH("^^",SUBSTITUTE(CO37," ","^^",LEN(CO37)-LEN(SUBSTITUTE(CO37," ","")))))+1,99)&amp;"_"&amp;LEFT(CO37,FIND(" ",CO37)-1)&amp;"_"&amp;CP37))</f>
        <v/>
      </c>
      <c r="CU37" s="95"/>
      <c r="CV37" s="95"/>
      <c r="CW37" s="96" t="str">
        <f>IF(DA37="","",CW$3)</f>
        <v/>
      </c>
      <c r="CX37" s="97" t="str">
        <f>IF(DA37="","",CW$1)</f>
        <v/>
      </c>
      <c r="CY37" s="98" t="str">
        <f>IF(DA37="","",CW$2)</f>
        <v/>
      </c>
      <c r="CZ37" s="98" t="str">
        <f>IF(DA37="","",CW$3)</f>
        <v/>
      </c>
      <c r="DA37" s="99" t="str">
        <f>IF(DH37="","",IF(ISNUMBER(SEARCH(":",DH37)),MID(DH37,FIND(":",DH37)+2,FIND("(",DH37)-FIND(":",DH37)-3),LEFT(DH37,FIND("(",DH37)-2)))</f>
        <v/>
      </c>
      <c r="DB37" s="100" t="str">
        <f>IF(DH37="","",MID(DH37,FIND("(",DH37)+1,4))</f>
        <v/>
      </c>
      <c r="DC37" s="101" t="str">
        <f>IF(ISNUMBER(SEARCH("*female*",DH37)),"female",IF(ISNUMBER(SEARCH("*male*",DH37)),"male",""))</f>
        <v/>
      </c>
      <c r="DD37" s="102" t="str">
        <f>IF(DH37="","",IF(ISERROR(MID(DH37,FIND("male,",DH37)+6,(FIND(")",DH37)-(FIND("male,",DH37)+6))))=TRUE,"missing/error",MID(DH37,FIND("male,",DH37)+6,(FIND(")",DH37)-(FIND("male,",DH37)+6)))))</f>
        <v/>
      </c>
      <c r="DE37" s="103" t="str">
        <f>IF(DA37="","",(MID(DA37,(SEARCH("^^",SUBSTITUTE(DA37," ","^^",LEN(DA37)-LEN(SUBSTITUTE(DA37," ","")))))+1,99)&amp;"_"&amp;LEFT(DA37,FIND(" ",DA37)-1)&amp;"_"&amp;DB37))</f>
        <v/>
      </c>
      <c r="DG37" s="95"/>
      <c r="DH37" s="95"/>
      <c r="DI37" s="96" t="str">
        <f>IF(DM37="","",DI$3)</f>
        <v/>
      </c>
      <c r="DJ37" s="97" t="str">
        <f>IF(DM37="","",DI$1)</f>
        <v/>
      </c>
      <c r="DK37" s="98" t="str">
        <f>IF(DM37="","",DI$2)</f>
        <v/>
      </c>
      <c r="DL37" s="98" t="str">
        <f>IF(DM37="","",DI$3)</f>
        <v/>
      </c>
      <c r="DM37" s="99" t="str">
        <f>IF(DT37="","",IF(ISNUMBER(SEARCH(":",DT37)),MID(DT37,FIND(":",DT37)+2,FIND("(",DT37)-FIND(":",DT37)-3),LEFT(DT37,FIND("(",DT37)-2)))</f>
        <v/>
      </c>
      <c r="DN37" s="100" t="str">
        <f>IF(DT37="","",MID(DT37,FIND("(",DT37)+1,4))</f>
        <v/>
      </c>
      <c r="DO37" s="101" t="str">
        <f>IF(ISNUMBER(SEARCH("*female*",DT37)),"female",IF(ISNUMBER(SEARCH("*male*",DT37)),"male",""))</f>
        <v/>
      </c>
      <c r="DP37" s="102" t="str">
        <f>IF(DT37="","",IF(ISERROR(MID(DT37,FIND("male,",DT37)+6,(FIND(")",DT37)-(FIND("male,",DT37)+6))))=TRUE,"missing/error",MID(DT37,FIND("male,",DT37)+6,(FIND(")",DT37)-(FIND("male,",DT37)+6)))))</f>
        <v/>
      </c>
      <c r="DQ37" s="103" t="str">
        <f>IF(DM37="","",(MID(DM37,(SEARCH("^^",SUBSTITUTE(DM37," ","^^",LEN(DM37)-LEN(SUBSTITUTE(DM37," ","")))))+1,99)&amp;"_"&amp;LEFT(DM37,FIND(" ",DM37)-1)&amp;"_"&amp;DN37))</f>
        <v/>
      </c>
      <c r="DS37" s="95"/>
      <c r="DT37" s="95"/>
      <c r="DU37" s="96" t="str">
        <f>IF(DY37="","",DU$3)</f>
        <v/>
      </c>
      <c r="DV37" s="97" t="str">
        <f>IF(DY37="","",DU$1)</f>
        <v/>
      </c>
      <c r="DW37" s="98" t="str">
        <f>IF(DY37="","",DU$2)</f>
        <v/>
      </c>
      <c r="DX37" s="98" t="str">
        <f>IF(DY37="","",DU$3)</f>
        <v/>
      </c>
      <c r="DY37" s="99" t="str">
        <f>IF(EF37="","",IF(ISNUMBER(SEARCH(":",EF37)),MID(EF37,FIND(":",EF37)+2,FIND("(",EF37)-FIND(":",EF37)-3),LEFT(EF37,FIND("(",EF37)-2)))</f>
        <v/>
      </c>
      <c r="DZ37" s="100" t="str">
        <f>IF(EF37="","",MID(EF37,FIND("(",EF37)+1,4))</f>
        <v/>
      </c>
      <c r="EA37" s="101" t="str">
        <f>IF(ISNUMBER(SEARCH("*female*",EF37)),"female",IF(ISNUMBER(SEARCH("*male*",EF37)),"male",""))</f>
        <v/>
      </c>
      <c r="EB37" s="102" t="str">
        <f>IF(EF37="","",IF(ISERROR(MID(EF37,FIND("male,",EF37)+6,(FIND(")",EF37)-(FIND("male,",EF37)+6))))=TRUE,"missing/error",MID(EF37,FIND("male,",EF37)+6,(FIND(")",EF37)-(FIND("male,",EF37)+6)))))</f>
        <v/>
      </c>
      <c r="EC37" s="103" t="str">
        <f>IF(DY37="","",(MID(DY37,(SEARCH("^^",SUBSTITUTE(DY37," ","^^",LEN(DY37)-LEN(SUBSTITUTE(DY37," ","")))))+1,99)&amp;"_"&amp;LEFT(DY37,FIND(" ",DY37)-1)&amp;"_"&amp;DZ37))</f>
        <v/>
      </c>
      <c r="EE37" s="95"/>
      <c r="EF37" s="95"/>
      <c r="EG37" s="96" t="str">
        <f>IF(EK37="","",EG$3)</f>
        <v/>
      </c>
      <c r="EH37" s="97" t="str">
        <f>IF(EK37="","",EG$1)</f>
        <v/>
      </c>
      <c r="EI37" s="98" t="str">
        <f>IF(EK37="","",EG$2)</f>
        <v/>
      </c>
      <c r="EJ37" s="98" t="str">
        <f>IF(EK37="","",EG$3)</f>
        <v/>
      </c>
      <c r="EK37" s="99" t="str">
        <f>IF(ER37="","",IF(ISNUMBER(SEARCH(":",ER37)),MID(ER37,FIND(":",ER37)+2,FIND("(",ER37)-FIND(":",ER37)-3),LEFT(ER37,FIND("(",ER37)-2)))</f>
        <v/>
      </c>
      <c r="EL37" s="100" t="str">
        <f>IF(ER37="","",MID(ER37,FIND("(",ER37)+1,4))</f>
        <v/>
      </c>
      <c r="EM37" s="101" t="str">
        <f>IF(ISNUMBER(SEARCH("*female*",ER37)),"female",IF(ISNUMBER(SEARCH("*male*",ER37)),"male",""))</f>
        <v/>
      </c>
      <c r="EN37" s="102" t="str">
        <f>IF(ER37="","",IF(ISERROR(MID(ER37,FIND("male,",ER37)+6,(FIND(")",ER37)-(FIND("male,",ER37)+6))))=TRUE,"missing/error",MID(ER37,FIND("male,",ER37)+6,(FIND(")",ER37)-(FIND("male,",ER37)+6)))))</f>
        <v/>
      </c>
      <c r="EO37" s="103" t="str">
        <f>IF(EK37="","",(MID(EK37,(SEARCH("^^",SUBSTITUTE(EK37," ","^^",LEN(EK37)-LEN(SUBSTITUTE(EK37," ","")))))+1,99)&amp;"_"&amp;LEFT(EK37,FIND(" ",EK37)-1)&amp;"_"&amp;EL37))</f>
        <v/>
      </c>
      <c r="EQ37" s="95"/>
      <c r="ER37" s="95"/>
      <c r="ES37" s="96" t="str">
        <f>IF(EW37="","",ES$3)</f>
        <v/>
      </c>
      <c r="ET37" s="97" t="str">
        <f>IF(EW37="","",ES$1)</f>
        <v/>
      </c>
      <c r="EU37" s="98" t="str">
        <f>IF(EW37="","",ES$2)</f>
        <v/>
      </c>
      <c r="EV37" s="98" t="str">
        <f>IF(EW37="","",ES$3)</f>
        <v/>
      </c>
      <c r="EW37" s="99" t="str">
        <f>IF(FD37="","",IF(ISNUMBER(SEARCH(":",FD37)),MID(FD37,FIND(":",FD37)+2,FIND("(",FD37)-FIND(":",FD37)-3),LEFT(FD37,FIND("(",FD37)-2)))</f>
        <v/>
      </c>
      <c r="EX37" s="100" t="str">
        <f>IF(FD37="","",MID(FD37,FIND("(",FD37)+1,4))</f>
        <v/>
      </c>
      <c r="EY37" s="101" t="str">
        <f>IF(ISNUMBER(SEARCH("*female*",FD37)),"female",IF(ISNUMBER(SEARCH("*male*",FD37)),"male",""))</f>
        <v/>
      </c>
      <c r="EZ37" s="102" t="str">
        <f>IF(FD37="","",IF(ISERROR(MID(FD37,FIND("male,",FD37)+6,(FIND(")",FD37)-(FIND("male,",FD37)+6))))=TRUE,"missing/error",MID(FD37,FIND("male,",FD37)+6,(FIND(")",FD37)-(FIND("male,",FD37)+6)))))</f>
        <v/>
      </c>
      <c r="FA37" s="103" t="str">
        <f>IF(EW37="","",(MID(EW37,(SEARCH("^^",SUBSTITUTE(EW37," ","^^",LEN(EW37)-LEN(SUBSTITUTE(EW37," ","")))))+1,99)&amp;"_"&amp;LEFT(EW37,FIND(" ",EW37)-1)&amp;"_"&amp;EX37))</f>
        <v/>
      </c>
      <c r="FC37" s="95"/>
      <c r="FD37" s="95"/>
      <c r="FE37" s="96" t="str">
        <f>IF(FI37="","",FE$3)</f>
        <v/>
      </c>
      <c r="FF37" s="97" t="str">
        <f>IF(FI37="","",FE$1)</f>
        <v/>
      </c>
      <c r="FG37" s="98" t="str">
        <f>IF(FI37="","",FE$2)</f>
        <v/>
      </c>
      <c r="FH37" s="98" t="str">
        <f>IF(FI37="","",FE$3)</f>
        <v/>
      </c>
      <c r="FI37" s="99" t="str">
        <f>IF(FP37="","",IF(ISNUMBER(SEARCH(":",FP37)),MID(FP37,FIND(":",FP37)+2,FIND("(",FP37)-FIND(":",FP37)-3),LEFT(FP37,FIND("(",FP37)-2)))</f>
        <v/>
      </c>
      <c r="FJ37" s="100" t="str">
        <f>IF(FP37="","",MID(FP37,FIND("(",FP37)+1,4))</f>
        <v/>
      </c>
      <c r="FK37" s="101" t="str">
        <f>IF(ISNUMBER(SEARCH("*female*",FP37)),"female",IF(ISNUMBER(SEARCH("*male*",FP37)),"male",""))</f>
        <v/>
      </c>
      <c r="FL37" s="102" t="str">
        <f>IF(FP37="","",IF(ISERROR(MID(FP37,FIND("male,",FP37)+6,(FIND(")",FP37)-(FIND("male,",FP37)+6))))=TRUE,"missing/error",MID(FP37,FIND("male,",FP37)+6,(FIND(")",FP37)-(FIND("male,",FP37)+6)))))</f>
        <v/>
      </c>
      <c r="FM37" s="103" t="str">
        <f>IF(FI37="","",(MID(FI37,(SEARCH("^^",SUBSTITUTE(FI37," ","^^",LEN(FI37)-LEN(SUBSTITUTE(FI37," ","")))))+1,99)&amp;"_"&amp;LEFT(FI37,FIND(" ",FI37)-1)&amp;"_"&amp;FJ37))</f>
        <v/>
      </c>
      <c r="FO37" s="95"/>
      <c r="FP37" s="95"/>
      <c r="FQ37" s="96" t="str">
        <f>IF(FU37="","",#REF!)</f>
        <v/>
      </c>
      <c r="FR37" s="97" t="str">
        <f>IF(FU37="","",FQ$1)</f>
        <v/>
      </c>
      <c r="FS37" s="98" t="str">
        <f>IF(FU37="","",FQ$2)</f>
        <v/>
      </c>
      <c r="FT37" s="98" t="str">
        <f>IF(FU37="","",FQ$3)</f>
        <v/>
      </c>
      <c r="FU37" s="99" t="str">
        <f>IF(GB37="","",IF(ISNUMBER(SEARCH(":",GB37)),MID(GB37,FIND(":",GB37)+2,FIND("(",GB37)-FIND(":",GB37)-3),LEFT(GB37,FIND("(",GB37)-2)))</f>
        <v/>
      </c>
      <c r="FV37" s="100" t="str">
        <f>IF(GB37="","",MID(GB37,FIND("(",GB37)+1,4))</f>
        <v/>
      </c>
      <c r="FW37" s="101" t="str">
        <f>IF(ISNUMBER(SEARCH("*female*",GB37)),"female",IF(ISNUMBER(SEARCH("*male*",GB37)),"male",""))</f>
        <v/>
      </c>
      <c r="FX37" s="102" t="str">
        <f>IF(GB37="","",IF(ISERROR(MID(GB37,FIND("male,",GB37)+6,(FIND(")",GB37)-(FIND("male,",GB37)+6))))=TRUE,"missing/error",MID(GB37,FIND("male,",GB37)+6,(FIND(")",GB37)-(FIND("male,",GB37)+6)))))</f>
        <v/>
      </c>
      <c r="FY37" s="103" t="str">
        <f>IF(FU37="","",(MID(FU37,(SEARCH("^^",SUBSTITUTE(FU37," ","^^",LEN(FU37)-LEN(SUBSTITUTE(FU37," ","")))))+1,99)&amp;"_"&amp;LEFT(FU37,FIND(" ",FU37)-1)&amp;"_"&amp;FV37))</f>
        <v/>
      </c>
      <c r="GA37" s="95"/>
      <c r="GB37" s="95"/>
      <c r="GC37" s="96" t="str">
        <f>IF(GG37="","",GC$3)</f>
        <v/>
      </c>
      <c r="GD37" s="97" t="str">
        <f>IF(GG37="","",GC$1)</f>
        <v/>
      </c>
      <c r="GE37" s="98" t="str">
        <f>IF(GG37="","",GC$2)</f>
        <v/>
      </c>
      <c r="GF37" s="98" t="str">
        <f>IF(GG37="","",GC$3)</f>
        <v/>
      </c>
      <c r="GG37" s="99" t="str">
        <f>IF(GN37="","",IF(ISNUMBER(SEARCH(":",GN37)),MID(GN37,FIND(":",GN37)+2,FIND("(",GN37)-FIND(":",GN37)-3),LEFT(GN37,FIND("(",GN37)-2)))</f>
        <v/>
      </c>
      <c r="GH37" s="100" t="str">
        <f>IF(GN37="","",MID(GN37,FIND("(",GN37)+1,4))</f>
        <v/>
      </c>
      <c r="GI37" s="101" t="str">
        <f>IF(ISNUMBER(SEARCH("*female*",GN37)),"female",IF(ISNUMBER(SEARCH("*male*",GN37)),"male",""))</f>
        <v/>
      </c>
      <c r="GJ37" s="102" t="str">
        <f>IF(GN37="","",IF(ISERROR(MID(GN37,FIND("male,",GN37)+6,(FIND(")",GN37)-(FIND("male,",GN37)+6))))=TRUE,"missing/error",MID(GN37,FIND("male,",GN37)+6,(FIND(")",GN37)-(FIND("male,",GN37)+6)))))</f>
        <v/>
      </c>
      <c r="GK37" s="103" t="str">
        <f>IF(GG37="","",(MID(GG37,(SEARCH("^^",SUBSTITUTE(GG37," ","^^",LEN(GG37)-LEN(SUBSTITUTE(GG37," ","")))))+1,99)&amp;"_"&amp;LEFT(GG37,FIND(" ",GG37)-1)&amp;"_"&amp;GH37))</f>
        <v/>
      </c>
      <c r="GM37" s="95"/>
      <c r="GN37" s="95"/>
      <c r="GO37" s="96" t="str">
        <f>IF(GS37="","",GO$3)</f>
        <v/>
      </c>
      <c r="GP37" s="97" t="str">
        <f>IF(GS37="","",GO$1)</f>
        <v/>
      </c>
      <c r="GQ37" s="98" t="str">
        <f>IF(GS37="","",GO$2)</f>
        <v/>
      </c>
      <c r="GR37" s="98" t="str">
        <f>IF(GS37="","",GO$3)</f>
        <v/>
      </c>
      <c r="GS37" s="99" t="str">
        <f>IF(GZ37="","",IF(ISNUMBER(SEARCH(":",GZ37)),MID(GZ37,FIND(":",GZ37)+2,FIND("(",GZ37)-FIND(":",GZ37)-3),LEFT(GZ37,FIND("(",GZ37)-2)))</f>
        <v/>
      </c>
      <c r="GT37" s="100" t="str">
        <f>IF(GZ37="","",MID(GZ37,FIND("(",GZ37)+1,4))</f>
        <v/>
      </c>
      <c r="GU37" s="101" t="str">
        <f>IF(ISNUMBER(SEARCH("*female*",GZ37)),"female",IF(ISNUMBER(SEARCH("*male*",GZ37)),"male",""))</f>
        <v/>
      </c>
      <c r="GV37" s="102" t="str">
        <f>IF(GZ37="","",IF(ISERROR(MID(GZ37,FIND("male,",GZ37)+6,(FIND(")",GZ37)-(FIND("male,",GZ37)+6))))=TRUE,"missing/error",MID(GZ37,FIND("male,",GZ37)+6,(FIND(")",GZ37)-(FIND("male,",GZ37)+6)))))</f>
        <v/>
      </c>
      <c r="GW37" s="103" t="str">
        <f>IF(GS37="","",(MID(GS37,(SEARCH("^^",SUBSTITUTE(GS37," ","^^",LEN(GS37)-LEN(SUBSTITUTE(GS37," ","")))))+1,99)&amp;"_"&amp;LEFT(GS37,FIND(" ",GS37)-1)&amp;"_"&amp;GT37))</f>
        <v/>
      </c>
      <c r="GY37" s="95"/>
      <c r="GZ37" s="95"/>
      <c r="HA37" s="96" t="str">
        <f>IF(HE37="","",HA$3)</f>
        <v/>
      </c>
      <c r="HB37" s="97" t="str">
        <f>IF(HE37="","",HA$1)</f>
        <v/>
      </c>
      <c r="HC37" s="98" t="str">
        <f>IF(HE37="","",HA$2)</f>
        <v/>
      </c>
      <c r="HD37" s="98" t="str">
        <f>IF(HE37="","",HA$3)</f>
        <v/>
      </c>
      <c r="HE37" s="99" t="str">
        <f>IF(HL37="","",IF(ISNUMBER(SEARCH(":",HL37)),MID(HL37,FIND(":",HL37)+2,FIND("(",HL37)-FIND(":",HL37)-3),LEFT(HL37,FIND("(",HL37)-2)))</f>
        <v/>
      </c>
      <c r="HF37" s="100" t="str">
        <f>IF(HL37="","",MID(HL37,FIND("(",HL37)+1,4))</f>
        <v/>
      </c>
      <c r="HG37" s="101" t="str">
        <f>IF(ISNUMBER(SEARCH("*female*",HL37)),"female",IF(ISNUMBER(SEARCH("*male*",HL37)),"male",""))</f>
        <v/>
      </c>
      <c r="HH37" s="102" t="str">
        <f>IF(HL37="","",IF(ISERROR(MID(HL37,FIND("male,",HL37)+6,(FIND(")",HL37)-(FIND("male,",HL37)+6))))=TRUE,"missing/error",MID(HL37,FIND("male,",HL37)+6,(FIND(")",HL37)-(FIND("male,",HL37)+6)))))</f>
        <v/>
      </c>
      <c r="HI37" s="103" t="str">
        <f>IF(HE37="","",(MID(HE37,(SEARCH("^^",SUBSTITUTE(HE37," ","^^",LEN(HE37)-LEN(SUBSTITUTE(HE37," ","")))))+1,99)&amp;"_"&amp;LEFT(HE37,FIND(" ",HE37)-1)&amp;"_"&amp;HF37))</f>
        <v/>
      </c>
      <c r="HK37" s="95"/>
      <c r="HL37" s="95" t="s">
        <v>292</v>
      </c>
      <c r="HM37" s="96" t="str">
        <f>IF(HQ37="","",HM$3)</f>
        <v/>
      </c>
      <c r="HN37" s="97" t="str">
        <f>IF(HQ37="","",HM$1)</f>
        <v/>
      </c>
      <c r="HO37" s="98" t="str">
        <f>IF(HQ37="","",HM$2)</f>
        <v/>
      </c>
      <c r="HP37" s="98" t="str">
        <f>IF(HQ37="","",HM$3)</f>
        <v/>
      </c>
      <c r="HQ37" s="99" t="str">
        <f>IF(HX37="","",IF(ISNUMBER(SEARCH(":",HX37)),MID(HX37,FIND(":",HX37)+2,FIND("(",HX37)-FIND(":",HX37)-3),LEFT(HX37,FIND("(",HX37)-2)))</f>
        <v/>
      </c>
      <c r="HR37" s="100" t="str">
        <f>IF(HX37="","",MID(HX37,FIND("(",HX37)+1,4))</f>
        <v/>
      </c>
      <c r="HS37" s="101" t="str">
        <f>IF(ISNUMBER(SEARCH("*female*",HX37)),"female",IF(ISNUMBER(SEARCH("*male*",HX37)),"male",""))</f>
        <v/>
      </c>
      <c r="HT37" s="102" t="str">
        <f>IF(HX37="","",IF(ISERROR(MID(HX37,FIND("male,",HX37)+6,(FIND(")",HX37)-(FIND("male,",HX37)+6))))=TRUE,"missing/error",MID(HX37,FIND("male,",HX37)+6,(FIND(")",HX37)-(FIND("male,",HX37)+6)))))</f>
        <v/>
      </c>
      <c r="HU37" s="103" t="str">
        <f>IF(HQ37="","",(MID(HQ37,(SEARCH("^^",SUBSTITUTE(HQ37," ","^^",LEN(HQ37)-LEN(SUBSTITUTE(HQ37," ","")))))+1,99)&amp;"_"&amp;LEFT(HQ37,FIND(" ",HQ37)-1)&amp;"_"&amp;HR37))</f>
        <v/>
      </c>
      <c r="HW37" s="95"/>
      <c r="HX37" s="95"/>
      <c r="HY37" s="96" t="str">
        <f>IF(IC37="","",HY$3)</f>
        <v/>
      </c>
      <c r="HZ37" s="97" t="str">
        <f>IF(IC37="","",HY$1)</f>
        <v/>
      </c>
      <c r="IA37" s="98" t="str">
        <f>IF(IC37="","",HY$2)</f>
        <v/>
      </c>
      <c r="IB37" s="98" t="str">
        <f>IF(IC37="","",HY$3)</f>
        <v/>
      </c>
      <c r="IC37" s="99" t="str">
        <f>IF(IJ37="","",IF(ISNUMBER(SEARCH(":",IJ37)),MID(IJ37,FIND(":",IJ37)+2,FIND("(",IJ37)-FIND(":",IJ37)-3),LEFT(IJ37,FIND("(",IJ37)-2)))</f>
        <v/>
      </c>
      <c r="ID37" s="100" t="str">
        <f>IF(IJ37="","",MID(IJ37,FIND("(",IJ37)+1,4))</f>
        <v/>
      </c>
      <c r="IE37" s="101" t="str">
        <f>IF(ISNUMBER(SEARCH("*female*",IJ37)),"female",IF(ISNUMBER(SEARCH("*male*",IJ37)),"male",""))</f>
        <v/>
      </c>
      <c r="IF37" s="102" t="str">
        <f>IF(IJ37="","",IF(ISERROR(MID(IJ37,FIND("male,",IJ37)+6,(FIND(")",IJ37)-(FIND("male,",IJ37)+6))))=TRUE,"missing/error",MID(IJ37,FIND("male,",IJ37)+6,(FIND(")",IJ37)-(FIND("male,",IJ37)+6)))))</f>
        <v/>
      </c>
      <c r="IG37" s="103" t="str">
        <f>IF(IC37="","",(MID(IC37,(SEARCH("^^",SUBSTITUTE(IC37," ","^^",LEN(IC37)-LEN(SUBSTITUTE(IC37," ","")))))+1,99)&amp;"_"&amp;LEFT(IC37,FIND(" ",IC37)-1)&amp;"_"&amp;ID37))</f>
        <v/>
      </c>
      <c r="II37" s="95"/>
      <c r="IJ37" s="95"/>
      <c r="IK37" s="96" t="str">
        <f>IF(IO37="","",IK$3)</f>
        <v/>
      </c>
      <c r="IL37" s="97" t="str">
        <f>IF(IO37="","",IK$1)</f>
        <v/>
      </c>
      <c r="IM37" s="98" t="str">
        <f>IF(IO37="","",IK$2)</f>
        <v/>
      </c>
      <c r="IN37" s="98" t="str">
        <f>IF(IO37="","",IK$3)</f>
        <v/>
      </c>
      <c r="IO37" s="99" t="str">
        <f>IF(IV37="","",IF(ISNUMBER(SEARCH(":",IV37)),MID(IV37,FIND(":",IV37)+2,FIND("(",IV37)-FIND(":",IV37)-3),LEFT(IV37,FIND("(",IV37)-2)))</f>
        <v/>
      </c>
      <c r="IP37" s="100" t="str">
        <f>IF(IV37="","",MID(IV37,FIND("(",IV37)+1,4))</f>
        <v/>
      </c>
      <c r="IQ37" s="101" t="str">
        <f>IF(ISNUMBER(SEARCH("*female*",IV37)),"female",IF(ISNUMBER(SEARCH("*male*",IV37)),"male",""))</f>
        <v/>
      </c>
      <c r="IR37" s="102" t="str">
        <f>IF(IV37="","",IF(ISERROR(MID(IV37,FIND("male,",IV37)+6,(FIND(")",IV37)-(FIND("male,",IV37)+6))))=TRUE,"missing/error",MID(IV37,FIND("male,",IV37)+6,(FIND(")",IV37)-(FIND("male,",IV37)+6)))))</f>
        <v/>
      </c>
      <c r="IS37" s="103" t="str">
        <f>IF(IO37="","",(MID(IO37,(SEARCH("^^",SUBSTITUTE(IO37," ","^^",LEN(IO37)-LEN(SUBSTITUTE(IO37," ","")))))+1,99)&amp;"_"&amp;LEFT(IO37,FIND(" ",IO37)-1)&amp;"_"&amp;IP37))</f>
        <v/>
      </c>
      <c r="IU37" s="95"/>
      <c r="IV37" s="95"/>
      <c r="IW37" s="96" t="str">
        <f>IF(JA37="","",IW$3)</f>
        <v/>
      </c>
      <c r="IX37" s="97" t="str">
        <f>IF(JA37="","",IW$1)</f>
        <v/>
      </c>
      <c r="IY37" s="98" t="str">
        <f>IF(JA37="","",IW$2)</f>
        <v/>
      </c>
      <c r="IZ37" s="98" t="str">
        <f>IF(JA37="","",IW$3)</f>
        <v/>
      </c>
      <c r="JA37" s="99" t="str">
        <f>IF(JH37="","",IF(ISNUMBER(SEARCH(":",JH37)),MID(JH37,FIND(":",JH37)+2,FIND("(",JH37)-FIND(":",JH37)-3),LEFT(JH37,FIND("(",JH37)-2)))</f>
        <v/>
      </c>
      <c r="JB37" s="100" t="str">
        <f>IF(JH37="","",MID(JH37,FIND("(",JH37)+1,4))</f>
        <v/>
      </c>
      <c r="JC37" s="101" t="str">
        <f>IF(ISNUMBER(SEARCH("*female*",JH37)),"female",IF(ISNUMBER(SEARCH("*male*",JH37)),"male",""))</f>
        <v/>
      </c>
      <c r="JD37" s="102" t="str">
        <f>IF(JH37="","",IF(ISERROR(MID(JH37,FIND("male,",JH37)+6,(FIND(")",JH37)-(FIND("male,",JH37)+6))))=TRUE,"missing/error",MID(JH37,FIND("male,",JH37)+6,(FIND(")",JH37)-(FIND("male,",JH37)+6)))))</f>
        <v/>
      </c>
      <c r="JE37" s="103" t="str">
        <f>IF(JA37="","",(MID(JA37,(SEARCH("^^",SUBSTITUTE(JA37," ","^^",LEN(JA37)-LEN(SUBSTITUTE(JA37," ","")))))+1,99)&amp;"_"&amp;LEFT(JA37,FIND(" ",JA37)-1)&amp;"_"&amp;JB37))</f>
        <v/>
      </c>
      <c r="JG37" s="95"/>
      <c r="JH37" s="95"/>
      <c r="JI37" s="96" t="str">
        <f>IF(JM37="","",JI$3)</f>
        <v/>
      </c>
      <c r="JJ37" s="97" t="str">
        <f>IF(JM37="","",JI$1)</f>
        <v/>
      </c>
      <c r="JK37" s="98" t="str">
        <f>IF(JM37="","",JI$2)</f>
        <v/>
      </c>
      <c r="JL37" s="98" t="str">
        <f>IF(JM37="","",JI$3)</f>
        <v/>
      </c>
      <c r="JM37" s="99" t="str">
        <f>IF(JT37="","",IF(ISNUMBER(SEARCH(":",JT37)),MID(JT37,FIND(":",JT37)+2,FIND("(",JT37)-FIND(":",JT37)-3),LEFT(JT37,FIND("(",JT37)-2)))</f>
        <v/>
      </c>
      <c r="JN37" s="100" t="str">
        <f>IF(JT37="","",MID(JT37,FIND("(",JT37)+1,4))</f>
        <v/>
      </c>
      <c r="JO37" s="101" t="str">
        <f>IF(ISNUMBER(SEARCH("*female*",JT37)),"female",IF(ISNUMBER(SEARCH("*male*",JT37)),"male",""))</f>
        <v/>
      </c>
      <c r="JP37" s="102" t="str">
        <f>IF(JT37="","",IF(ISERROR(MID(JT37,FIND("male,",JT37)+6,(FIND(")",JT37)-(FIND("male,",JT37)+6))))=TRUE,"missing/error",MID(JT37,FIND("male,",JT37)+6,(FIND(")",JT37)-(FIND("male,",JT37)+6)))))</f>
        <v/>
      </c>
      <c r="JQ37" s="103" t="str">
        <f>IF(JM37="","",(MID(JM37,(SEARCH("^^",SUBSTITUTE(JM37," ","^^",LEN(JM37)-LEN(SUBSTITUTE(JM37," ","")))))+1,99)&amp;"_"&amp;LEFT(JM37,FIND(" ",JM37)-1)&amp;"_"&amp;JN37))</f>
        <v/>
      </c>
      <c r="JS37" s="95"/>
      <c r="JT37" s="95"/>
      <c r="JU37" s="96" t="str">
        <f>IF(JY37="","",JU$3)</f>
        <v/>
      </c>
      <c r="JV37" s="97" t="str">
        <f>IF(JY37="","",JU$1)</f>
        <v/>
      </c>
      <c r="JW37" s="98" t="str">
        <f>IF(JY37="","",JU$2)</f>
        <v/>
      </c>
      <c r="JX37" s="98" t="str">
        <f>IF(JY37="","",JU$3)</f>
        <v/>
      </c>
      <c r="JY37" s="99" t="str">
        <f>IF(KF37="","",IF(ISNUMBER(SEARCH(":",KF37)),MID(KF37,FIND(":",KF37)+2,FIND("(",KF37)-FIND(":",KF37)-3),LEFT(KF37,FIND("(",KF37)-2)))</f>
        <v/>
      </c>
      <c r="JZ37" s="100" t="str">
        <f>IF(KF37="","",MID(KF37,FIND("(",KF37)+1,4))</f>
        <v/>
      </c>
      <c r="KA37" s="101" t="str">
        <f>IF(ISNUMBER(SEARCH("*female*",KF37)),"female",IF(ISNUMBER(SEARCH("*male*",KF37)),"male",""))</f>
        <v/>
      </c>
      <c r="KB37" s="102" t="str">
        <f>IF(KF37="","",IF(ISERROR(MID(KF37,FIND("male,",KF37)+6,(FIND(")",KF37)-(FIND("male,",KF37)+6))))=TRUE,"missing/error",MID(KF37,FIND("male,",KF37)+6,(FIND(")",KF37)-(FIND("male,",KF37)+6)))))</f>
        <v/>
      </c>
      <c r="KC37" s="103" t="str">
        <f>IF(JY37="","",(MID(JY37,(SEARCH("^^",SUBSTITUTE(JY37," ","^^",LEN(JY37)-LEN(SUBSTITUTE(JY37," ","")))))+1,99)&amp;"_"&amp;LEFT(JY37,FIND(" ",JY37)-1)&amp;"_"&amp;JZ37))</f>
        <v/>
      </c>
      <c r="KE37" s="95"/>
      <c r="KF37" s="95"/>
    </row>
    <row r="38" spans="1:292" ht="13.5" customHeight="1">
      <c r="A38" s="21"/>
      <c r="B38" s="95" t="s">
        <v>814</v>
      </c>
      <c r="D38" s="149"/>
      <c r="E38" s="96" t="str">
        <f>IF(I38="","",E$3)</f>
        <v/>
      </c>
      <c r="F38" s="97" t="str">
        <f>IF(I38="","",E$1)</f>
        <v/>
      </c>
      <c r="G38" s="98" t="str">
        <f>IF(I38="","",E$2)</f>
        <v/>
      </c>
      <c r="H38" s="98" t="str">
        <f>IF(I38="","",E$3)</f>
        <v/>
      </c>
      <c r="I38" s="99" t="str">
        <f>IF(P38="","",IF(ISNUMBER(SEARCH(":",P38)),MID(P38,FIND(":",P38)+2,FIND("(",P38)-FIND(":",P38)-3),LEFT(P38,FIND("(",P38)-2)))</f>
        <v/>
      </c>
      <c r="J38" s="100" t="str">
        <f>IF(P38="","",MID(P38,FIND("(",P38)+1,4))</f>
        <v/>
      </c>
      <c r="K38" s="101" t="str">
        <f>IF(ISNUMBER(SEARCH("*female*",P38)),"female",IF(ISNUMBER(SEARCH("*male*",P38)),"male",""))</f>
        <v/>
      </c>
      <c r="L38" s="102" t="str">
        <f>IF(P38="","",IF(ISERROR(MID(P38,FIND("male,",P38)+6,(FIND(")",P38)-(FIND("male,",P38)+6))))=TRUE,"missing/error",MID(P38,FIND("male,",P38)+6,(FIND(")",P38)-(FIND("male,",P38)+6)))))</f>
        <v/>
      </c>
      <c r="M38" s="103" t="str">
        <f>IF(I38="","",(MID(I38,(SEARCH("^^",SUBSTITUTE(I38," ","^^",LEN(I38)-LEN(SUBSTITUTE(I38," ","")))))+1,99)&amp;"_"&amp;LEFT(I38,FIND(" ",I38)-1)&amp;"_"&amp;J38))</f>
        <v/>
      </c>
      <c r="O38" s="95"/>
      <c r="P38" s="153"/>
      <c r="Q38" s="96" t="str">
        <f>IF(U38="","",Q$3)</f>
        <v/>
      </c>
      <c r="R38" s="97" t="str">
        <f>IF(U38="","",Q$1)</f>
        <v/>
      </c>
      <c r="S38" s="98" t="str">
        <f>IF(U38="","",Q$2)</f>
        <v/>
      </c>
      <c r="T38" s="98" t="str">
        <f>IF(U38="","",Q$3)</f>
        <v/>
      </c>
      <c r="U38" s="99" t="str">
        <f>IF(AB38="","",IF(ISNUMBER(SEARCH(":",AB38)),MID(AB38,FIND(":",AB38)+2,FIND("(",AB38)-FIND(":",AB38)-3),LEFT(AB38,FIND("(",AB38)-2)))</f>
        <v/>
      </c>
      <c r="V38" s="100" t="str">
        <f>IF(AB38="","",MID(AB38,FIND("(",AB38)+1,4))</f>
        <v/>
      </c>
      <c r="W38" s="101" t="str">
        <f>IF(ISNUMBER(SEARCH("*female*",AB38)),"female",IF(ISNUMBER(SEARCH("*male*",AB38)),"male",""))</f>
        <v/>
      </c>
      <c r="X38" s="102" t="str">
        <f>IF(AB38="","",IF(ISERROR(MID(AB38,FIND("male,",AB38)+6,(FIND(")",AB38)-(FIND("male,",AB38)+6))))=TRUE,"missing/error",MID(AB38,FIND("male,",AB38)+6,(FIND(")",AB38)-(FIND("male,",AB38)+6)))))</f>
        <v/>
      </c>
      <c r="Y38" s="103" t="str">
        <f>IF(U38="","",(MID(U38,(SEARCH("^^",SUBSTITUTE(U38," ","^^",LEN(U38)-LEN(SUBSTITUTE(U38," ","")))))+1,99)&amp;"_"&amp;LEFT(U38,FIND(" ",U38)-1)&amp;"_"&amp;V38))</f>
        <v/>
      </c>
      <c r="AA38" s="95"/>
      <c r="AB38" s="95"/>
      <c r="AC38" s="96">
        <f t="shared" si="250"/>
        <v>45247</v>
      </c>
      <c r="AD38" s="97" t="str">
        <f t="shared" si="251"/>
        <v>Bettel-Schneider II</v>
      </c>
      <c r="AE38" s="98">
        <f>IF(AG38="","",AC$2)</f>
        <v>43439</v>
      </c>
      <c r="AF38" s="98">
        <f>IF(AG38="","",AC$3)</f>
        <v>45247</v>
      </c>
      <c r="AG38" s="99" t="str">
        <f t="shared" si="252"/>
        <v>Claude Turmes</v>
      </c>
      <c r="AH38" s="100" t="str">
        <f t="shared" si="253"/>
        <v>1960</v>
      </c>
      <c r="AI38" s="101" t="str">
        <f t="shared" si="254"/>
        <v>male</v>
      </c>
      <c r="AJ38" s="102" t="str">
        <f t="shared" si="255"/>
        <v>lu_g01</v>
      </c>
      <c r="AK38" s="103" t="str">
        <f t="shared" si="256"/>
        <v>Turmes_Claude_1960</v>
      </c>
      <c r="AM38" s="95"/>
      <c r="AN38" s="140" t="s">
        <v>795</v>
      </c>
      <c r="AO38" s="96" t="str">
        <f t="shared" si="240"/>
        <v/>
      </c>
      <c r="AP38" s="97" t="str">
        <f t="shared" si="241"/>
        <v/>
      </c>
      <c r="AQ38" s="98" t="str">
        <f t="shared" si="249"/>
        <v/>
      </c>
      <c r="AR38" s="98" t="str">
        <f t="shared" si="243"/>
        <v/>
      </c>
      <c r="AS38" s="99" t="str">
        <f t="shared" si="244"/>
        <v/>
      </c>
      <c r="AT38" s="100" t="str">
        <f t="shared" si="245"/>
        <v/>
      </c>
      <c r="AU38" s="101" t="str">
        <f t="shared" si="246"/>
        <v/>
      </c>
      <c r="AV38" s="102" t="str">
        <f t="shared" si="247"/>
        <v/>
      </c>
      <c r="AW38" s="103" t="str">
        <f t="shared" si="248"/>
        <v/>
      </c>
      <c r="AY38" s="95"/>
      <c r="AZ38" s="95"/>
      <c r="BA38" s="96" t="str">
        <f>IF(BE38="","",BA$3)</f>
        <v/>
      </c>
      <c r="BB38" s="97" t="str">
        <f>IF(BE38="","",BA$1)</f>
        <v/>
      </c>
      <c r="BC38" s="98" t="str">
        <f>IF(BE38="","",BA$2)</f>
        <v/>
      </c>
      <c r="BD38" s="98" t="str">
        <f>IF(BE38="","",BA$3)</f>
        <v/>
      </c>
      <c r="BE38" s="99" t="str">
        <f>IF(BL38="","",IF(ISNUMBER(SEARCH(":",BL38)),MID(BL38,FIND(":",BL38)+2,FIND("(",BL38)-FIND(":",BL38)-3),LEFT(BL38,FIND("(",BL38)-2)))</f>
        <v/>
      </c>
      <c r="BF38" s="100" t="str">
        <f>IF(BL38="","",MID(BL38,FIND("(",BL38)+1,4))</f>
        <v/>
      </c>
      <c r="BG38" s="101" t="str">
        <f>IF(ISNUMBER(SEARCH("*female*",BL38)),"female",IF(ISNUMBER(SEARCH("*male*",BL38)),"male",""))</f>
        <v/>
      </c>
      <c r="BH38" s="102" t="str">
        <f>IF(BL38="","",IF(ISERROR(MID(BL38,FIND("male,",BL38)+6,(FIND(")",BL38)-(FIND("male,",BL38)+6))))=TRUE,"missing/error",MID(BL38,FIND("male,",BL38)+6,(FIND(")",BL38)-(FIND("male,",BL38)+6)))))</f>
        <v/>
      </c>
      <c r="BI38" s="103" t="str">
        <f>IF(BE38="","",(MID(BE38,(SEARCH("^^",SUBSTITUTE(BE38," ","^^",LEN(BE38)-LEN(SUBSTITUTE(BE38," ","")))))+1,99)&amp;"_"&amp;LEFT(BE38,FIND(" ",BE38)-1)&amp;"_"&amp;BF38))</f>
        <v/>
      </c>
      <c r="BK38" s="95"/>
      <c r="BL38" s="95"/>
      <c r="BM38" s="96" t="str">
        <f>IF(BQ38="","",BM$3)</f>
        <v/>
      </c>
      <c r="BN38" s="97" t="str">
        <f>IF(BQ38="","",BM$1)</f>
        <v/>
      </c>
      <c r="BO38" s="98" t="str">
        <f>IF(BQ38="","",BM$2)</f>
        <v/>
      </c>
      <c r="BP38" s="98" t="str">
        <f>IF(BQ38="","",BM$3)</f>
        <v/>
      </c>
      <c r="BQ38" s="99" t="str">
        <f>IF(BX38="","",IF(ISNUMBER(SEARCH(":",BX38)),MID(BX38,FIND(":",BX38)+2,FIND("(",BX38)-FIND(":",BX38)-3),LEFT(BX38,FIND("(",BX38)-2)))</f>
        <v/>
      </c>
      <c r="BR38" s="100" t="str">
        <f>IF(BX38="","",MID(BX38,FIND("(",BX38)+1,4))</f>
        <v/>
      </c>
      <c r="BS38" s="101" t="str">
        <f>IF(ISNUMBER(SEARCH("*female*",BX38)),"female",IF(ISNUMBER(SEARCH("*male*",BX38)),"male",""))</f>
        <v/>
      </c>
      <c r="BT38" s="102" t="str">
        <f>IF(BX38="","",IF(ISERROR(MID(BX38,FIND("male,",BX38)+6,(FIND(")",BX38)-(FIND("male,",BX38)+6))))=TRUE,"missing/error",MID(BX38,FIND("male,",BX38)+6,(FIND(")",BX38)-(FIND("male,",BX38)+6)))))</f>
        <v/>
      </c>
      <c r="BU38" s="103" t="str">
        <f>IF(BQ38="","",(MID(BQ38,(SEARCH("^^",SUBSTITUTE(BQ38," ","^^",LEN(BQ38)-LEN(SUBSTITUTE(BQ38," ","")))))+1,99)&amp;"_"&amp;LEFT(BQ38,FIND(" ",BQ38)-1)&amp;"_"&amp;BR38))</f>
        <v/>
      </c>
      <c r="BW38" s="95"/>
      <c r="BX38" s="95"/>
      <c r="BY38" s="96" t="str">
        <f>IF(CC38="","",BY$3)</f>
        <v/>
      </c>
      <c r="BZ38" s="97" t="str">
        <f>IF(CC38="","",BY$1)</f>
        <v/>
      </c>
      <c r="CA38" s="98" t="str">
        <f>IF(CC38="","",BY$2)</f>
        <v/>
      </c>
      <c r="CB38" s="98" t="str">
        <f>IF(CC38="","",BY$3)</f>
        <v/>
      </c>
      <c r="CC38" s="99" t="str">
        <f>IF(CJ38="","",IF(ISNUMBER(SEARCH(":",CJ38)),MID(CJ38,FIND(":",CJ38)+2,FIND("(",CJ38)-FIND(":",CJ38)-3),LEFT(CJ38,FIND("(",CJ38)-2)))</f>
        <v/>
      </c>
      <c r="CD38" s="100" t="str">
        <f>IF(CJ38="","",MID(CJ38,FIND("(",CJ38)+1,4))</f>
        <v/>
      </c>
      <c r="CE38" s="101" t="str">
        <f>IF(ISNUMBER(SEARCH("*female*",CJ38)),"female",IF(ISNUMBER(SEARCH("*male*",CJ38)),"male",""))</f>
        <v/>
      </c>
      <c r="CF38" s="102" t="str">
        <f>IF(CJ38="","",IF(ISERROR(MID(CJ38,FIND("male,",CJ38)+6,(FIND(")",CJ38)-(FIND("male,",CJ38)+6))))=TRUE,"missing/error",MID(CJ38,FIND("male,",CJ38)+6,(FIND(")",CJ38)-(FIND("male,",CJ38)+6)))))</f>
        <v/>
      </c>
      <c r="CG38" s="103" t="str">
        <f>IF(CC38="","",(MID(CC38,(SEARCH("^^",SUBSTITUTE(CC38," ","^^",LEN(CC38)-LEN(SUBSTITUTE(CC38," ","")))))+1,99)&amp;"_"&amp;LEFT(CC38,FIND(" ",CC38)-1)&amp;"_"&amp;CD38))</f>
        <v/>
      </c>
      <c r="CI38" s="95"/>
      <c r="CJ38" s="95"/>
      <c r="CK38" s="96" t="str">
        <f>IF(CO38="","",CK$3)</f>
        <v/>
      </c>
      <c r="CL38" s="97" t="str">
        <f>IF(CO38="","",CK$1)</f>
        <v/>
      </c>
      <c r="CM38" s="98" t="str">
        <f>IF(CO38="","",CK$2)</f>
        <v/>
      </c>
      <c r="CN38" s="98" t="str">
        <f>IF(CO38="","",CK$3)</f>
        <v/>
      </c>
      <c r="CO38" s="99" t="str">
        <f>IF(CV38="","",IF(ISNUMBER(SEARCH(":",CV38)),MID(CV38,FIND(":",CV38)+2,FIND("(",CV38)-FIND(":",CV38)-3),LEFT(CV38,FIND("(",CV38)-2)))</f>
        <v/>
      </c>
      <c r="CP38" s="100" t="str">
        <f>IF(CV38="","",MID(CV38,FIND("(",CV38)+1,4))</f>
        <v/>
      </c>
      <c r="CQ38" s="101" t="str">
        <f>IF(ISNUMBER(SEARCH("*female*",CV38)),"female",IF(ISNUMBER(SEARCH("*male*",CV38)),"male",""))</f>
        <v/>
      </c>
      <c r="CR38" s="102" t="str">
        <f>IF(CV38="","",IF(ISERROR(MID(CV38,FIND("male,",CV38)+6,(FIND(")",CV38)-(FIND("male,",CV38)+6))))=TRUE,"missing/error",MID(CV38,FIND("male,",CV38)+6,(FIND(")",CV38)-(FIND("male,",CV38)+6)))))</f>
        <v/>
      </c>
      <c r="CS38" s="103" t="str">
        <f>IF(CO38="","",(MID(CO38,(SEARCH("^^",SUBSTITUTE(CO38," ","^^",LEN(CO38)-LEN(SUBSTITUTE(CO38," ","")))))+1,99)&amp;"_"&amp;LEFT(CO38,FIND(" ",CO38)-1)&amp;"_"&amp;CP38))</f>
        <v/>
      </c>
      <c r="CU38" s="95"/>
      <c r="CV38" s="95"/>
      <c r="CW38" s="96" t="str">
        <f>IF(DA38="","",CW$3)</f>
        <v/>
      </c>
      <c r="CX38" s="97" t="str">
        <f>IF(DA38="","",CW$1)</f>
        <v/>
      </c>
      <c r="CY38" s="98" t="str">
        <f>IF(DA38="","",CW$2)</f>
        <v/>
      </c>
      <c r="CZ38" s="98" t="str">
        <f>IF(DA38="","",CW$3)</f>
        <v/>
      </c>
      <c r="DA38" s="99" t="str">
        <f>IF(DH38="","",IF(ISNUMBER(SEARCH(":",DH38)),MID(DH38,FIND(":",DH38)+2,FIND("(",DH38)-FIND(":",DH38)-3),LEFT(DH38,FIND("(",DH38)-2)))</f>
        <v/>
      </c>
      <c r="DB38" s="100" t="str">
        <f>IF(DH38="","",MID(DH38,FIND("(",DH38)+1,4))</f>
        <v/>
      </c>
      <c r="DC38" s="101" t="str">
        <f>IF(ISNUMBER(SEARCH("*female*",DH38)),"female",IF(ISNUMBER(SEARCH("*male*",DH38)),"male",""))</f>
        <v/>
      </c>
      <c r="DD38" s="102" t="str">
        <f>IF(DH38="","",IF(ISERROR(MID(DH38,FIND("male,",DH38)+6,(FIND(")",DH38)-(FIND("male,",DH38)+6))))=TRUE,"missing/error",MID(DH38,FIND("male,",DH38)+6,(FIND(")",DH38)-(FIND("male,",DH38)+6)))))</f>
        <v/>
      </c>
      <c r="DE38" s="103" t="str">
        <f>IF(DA38="","",(MID(DA38,(SEARCH("^^",SUBSTITUTE(DA38," ","^^",LEN(DA38)-LEN(SUBSTITUTE(DA38," ","")))))+1,99)&amp;"_"&amp;LEFT(DA38,FIND(" ",DA38)-1)&amp;"_"&amp;DB38))</f>
        <v/>
      </c>
      <c r="DG38" s="95"/>
      <c r="DH38" s="95"/>
      <c r="DI38" s="96" t="str">
        <f>IF(DM38="","",DI$3)</f>
        <v/>
      </c>
      <c r="DJ38" s="97" t="str">
        <f>IF(DM38="","",DI$1)</f>
        <v/>
      </c>
      <c r="DK38" s="98" t="str">
        <f>IF(DM38="","",DI$2)</f>
        <v/>
      </c>
      <c r="DL38" s="98" t="str">
        <f>IF(DM38="","",DI$3)</f>
        <v/>
      </c>
      <c r="DM38" s="99" t="str">
        <f>IF(DT38="","",IF(ISNUMBER(SEARCH(":",DT38)),MID(DT38,FIND(":",DT38)+2,FIND("(",DT38)-FIND(":",DT38)-3),LEFT(DT38,FIND("(",DT38)-2)))</f>
        <v/>
      </c>
      <c r="DN38" s="100" t="str">
        <f>IF(DT38="","",MID(DT38,FIND("(",DT38)+1,4))</f>
        <v/>
      </c>
      <c r="DO38" s="101" t="str">
        <f>IF(ISNUMBER(SEARCH("*female*",DT38)),"female",IF(ISNUMBER(SEARCH("*male*",DT38)),"male",""))</f>
        <v/>
      </c>
      <c r="DP38" s="102" t="str">
        <f>IF(DT38="","",IF(ISERROR(MID(DT38,FIND("male,",DT38)+6,(FIND(")",DT38)-(FIND("male,",DT38)+6))))=TRUE,"missing/error",MID(DT38,FIND("male,",DT38)+6,(FIND(")",DT38)-(FIND("male,",DT38)+6)))))</f>
        <v/>
      </c>
      <c r="DQ38" s="103" t="str">
        <f>IF(DM38="","",(MID(DM38,(SEARCH("^^",SUBSTITUTE(DM38," ","^^",LEN(DM38)-LEN(SUBSTITUTE(DM38," ","")))))+1,99)&amp;"_"&amp;LEFT(DM38,FIND(" ",DM38)-1)&amp;"_"&amp;DN38))</f>
        <v/>
      </c>
      <c r="DS38" s="95"/>
      <c r="DT38" s="95"/>
      <c r="DU38" s="96" t="str">
        <f>IF(DY38="","",DU$3)</f>
        <v/>
      </c>
      <c r="DV38" s="97" t="str">
        <f>IF(DY38="","",DU$1)</f>
        <v/>
      </c>
      <c r="DW38" s="98" t="str">
        <f>IF(DY38="","",DU$2)</f>
        <v/>
      </c>
      <c r="DX38" s="98" t="str">
        <f>IF(DY38="","",DU$3)</f>
        <v/>
      </c>
      <c r="DY38" s="99" t="str">
        <f>IF(EF38="","",IF(ISNUMBER(SEARCH(":",EF38)),MID(EF38,FIND(":",EF38)+2,FIND("(",EF38)-FIND(":",EF38)-3),LEFT(EF38,FIND("(",EF38)-2)))</f>
        <v/>
      </c>
      <c r="DZ38" s="100" t="str">
        <f>IF(EF38="","",MID(EF38,FIND("(",EF38)+1,4))</f>
        <v/>
      </c>
      <c r="EA38" s="101" t="str">
        <f>IF(ISNUMBER(SEARCH("*female*",EF38)),"female",IF(ISNUMBER(SEARCH("*male*",EF38)),"male",""))</f>
        <v/>
      </c>
      <c r="EB38" s="102" t="str">
        <f>IF(EF38="","",IF(ISERROR(MID(EF38,FIND("male,",EF38)+6,(FIND(")",EF38)-(FIND("male,",EF38)+6))))=TRUE,"missing/error",MID(EF38,FIND("male,",EF38)+6,(FIND(")",EF38)-(FIND("male,",EF38)+6)))))</f>
        <v/>
      </c>
      <c r="EC38" s="103" t="str">
        <f>IF(DY38="","",(MID(DY38,(SEARCH("^^",SUBSTITUTE(DY38," ","^^",LEN(DY38)-LEN(SUBSTITUTE(DY38," ","")))))+1,99)&amp;"_"&amp;LEFT(DY38,FIND(" ",DY38)-1)&amp;"_"&amp;DZ38))</f>
        <v/>
      </c>
      <c r="EE38" s="95"/>
      <c r="EF38" s="95"/>
      <c r="EG38" s="96" t="str">
        <f>IF(EK38="","",EG$3)</f>
        <v/>
      </c>
      <c r="EH38" s="97" t="str">
        <f>IF(EK38="","",EG$1)</f>
        <v/>
      </c>
      <c r="EI38" s="98" t="str">
        <f>IF(EK38="","",EG$2)</f>
        <v/>
      </c>
      <c r="EJ38" s="98" t="str">
        <f>IF(EK38="","",EG$3)</f>
        <v/>
      </c>
      <c r="EK38" s="99" t="str">
        <f>IF(ER38="","",IF(ISNUMBER(SEARCH(":",ER38)),MID(ER38,FIND(":",ER38)+2,FIND("(",ER38)-FIND(":",ER38)-3),LEFT(ER38,FIND("(",ER38)-2)))</f>
        <v/>
      </c>
      <c r="EL38" s="100" t="str">
        <f>IF(ER38="","",MID(ER38,FIND("(",ER38)+1,4))</f>
        <v/>
      </c>
      <c r="EM38" s="101" t="str">
        <f>IF(ISNUMBER(SEARCH("*female*",ER38)),"female",IF(ISNUMBER(SEARCH("*male*",ER38)),"male",""))</f>
        <v/>
      </c>
      <c r="EN38" s="102" t="str">
        <f>IF(ER38="","",IF(ISERROR(MID(ER38,FIND("male,",ER38)+6,(FIND(")",ER38)-(FIND("male,",ER38)+6))))=TRUE,"missing/error",MID(ER38,FIND("male,",ER38)+6,(FIND(")",ER38)-(FIND("male,",ER38)+6)))))</f>
        <v/>
      </c>
      <c r="EO38" s="103" t="str">
        <f>IF(EK38="","",(MID(EK38,(SEARCH("^^",SUBSTITUTE(EK38," ","^^",LEN(EK38)-LEN(SUBSTITUTE(EK38," ","")))))+1,99)&amp;"_"&amp;LEFT(EK38,FIND(" ",EK38)-1)&amp;"_"&amp;EL38))</f>
        <v/>
      </c>
      <c r="EQ38" s="95"/>
      <c r="ER38" s="95"/>
      <c r="ES38" s="96" t="str">
        <f>IF(EW38="","",ES$3)</f>
        <v/>
      </c>
      <c r="ET38" s="97" t="str">
        <f>IF(EW38="","",ES$1)</f>
        <v/>
      </c>
      <c r="EU38" s="98" t="str">
        <f>IF(EW38="","",ES$2)</f>
        <v/>
      </c>
      <c r="EV38" s="98" t="str">
        <f>IF(EW38="","",ES$3)</f>
        <v/>
      </c>
      <c r="EW38" s="99" t="str">
        <f>IF(FD38="","",IF(ISNUMBER(SEARCH(":",FD38)),MID(FD38,FIND(":",FD38)+2,FIND("(",FD38)-FIND(":",FD38)-3),LEFT(FD38,FIND("(",FD38)-2)))</f>
        <v/>
      </c>
      <c r="EX38" s="100" t="str">
        <f>IF(FD38="","",MID(FD38,FIND("(",FD38)+1,4))</f>
        <v/>
      </c>
      <c r="EY38" s="101" t="str">
        <f>IF(ISNUMBER(SEARCH("*female*",FD38)),"female",IF(ISNUMBER(SEARCH("*male*",FD38)),"male",""))</f>
        <v/>
      </c>
      <c r="EZ38" s="102" t="str">
        <f>IF(FD38="","",IF(ISERROR(MID(FD38,FIND("male,",FD38)+6,(FIND(")",FD38)-(FIND("male,",FD38)+6))))=TRUE,"missing/error",MID(FD38,FIND("male,",FD38)+6,(FIND(")",FD38)-(FIND("male,",FD38)+6)))))</f>
        <v/>
      </c>
      <c r="FA38" s="103" t="str">
        <f>IF(EW38="","",(MID(EW38,(SEARCH("^^",SUBSTITUTE(EW38," ","^^",LEN(EW38)-LEN(SUBSTITUTE(EW38," ","")))))+1,99)&amp;"_"&amp;LEFT(EW38,FIND(" ",EW38)-1)&amp;"_"&amp;EX38))</f>
        <v/>
      </c>
      <c r="FC38" s="95"/>
      <c r="FD38" s="95"/>
      <c r="FE38" s="96" t="str">
        <f>IF(FI38="","",FE$3)</f>
        <v/>
      </c>
      <c r="FF38" s="97" t="str">
        <f>IF(FI38="","",FE$1)</f>
        <v/>
      </c>
      <c r="FG38" s="98" t="str">
        <f>IF(FI38="","",FE$2)</f>
        <v/>
      </c>
      <c r="FH38" s="98" t="str">
        <f>IF(FI38="","",FE$3)</f>
        <v/>
      </c>
      <c r="FI38" s="99" t="str">
        <f>IF(FP38="","",IF(ISNUMBER(SEARCH(":",FP38)),MID(FP38,FIND(":",FP38)+2,FIND("(",FP38)-FIND(":",FP38)-3),LEFT(FP38,FIND("(",FP38)-2)))</f>
        <v/>
      </c>
      <c r="FJ38" s="100" t="str">
        <f>IF(FP38="","",MID(FP38,FIND("(",FP38)+1,4))</f>
        <v/>
      </c>
      <c r="FK38" s="101" t="str">
        <f>IF(ISNUMBER(SEARCH("*female*",FP38)),"female",IF(ISNUMBER(SEARCH("*male*",FP38)),"male",""))</f>
        <v/>
      </c>
      <c r="FL38" s="102" t="str">
        <f>IF(FP38="","",IF(ISERROR(MID(FP38,FIND("male,",FP38)+6,(FIND(")",FP38)-(FIND("male,",FP38)+6))))=TRUE,"missing/error",MID(FP38,FIND("male,",FP38)+6,(FIND(")",FP38)-(FIND("male,",FP38)+6)))))</f>
        <v/>
      </c>
      <c r="FM38" s="103" t="str">
        <f>IF(FI38="","",(MID(FI38,(SEARCH("^^",SUBSTITUTE(FI38," ","^^",LEN(FI38)-LEN(SUBSTITUTE(FI38," ","")))))+1,99)&amp;"_"&amp;LEFT(FI38,FIND(" ",FI38)-1)&amp;"_"&amp;FJ38))</f>
        <v/>
      </c>
      <c r="FO38" s="95"/>
      <c r="FP38" s="95"/>
      <c r="FQ38" s="96" t="str">
        <f>IF(FU38="","",#REF!)</f>
        <v/>
      </c>
      <c r="FR38" s="97" t="str">
        <f>IF(FU38="","",FQ$1)</f>
        <v/>
      </c>
      <c r="FS38" s="98" t="str">
        <f>IF(FU38="","",FQ$2)</f>
        <v/>
      </c>
      <c r="FT38" s="98" t="str">
        <f>IF(FU38="","",FQ$3)</f>
        <v/>
      </c>
      <c r="FU38" s="99" t="str">
        <f>IF(GB38="","",IF(ISNUMBER(SEARCH(":",GB38)),MID(GB38,FIND(":",GB38)+2,FIND("(",GB38)-FIND(":",GB38)-3),LEFT(GB38,FIND("(",GB38)-2)))</f>
        <v/>
      </c>
      <c r="FV38" s="100" t="str">
        <f>IF(GB38="","",MID(GB38,FIND("(",GB38)+1,4))</f>
        <v/>
      </c>
      <c r="FW38" s="101" t="str">
        <f>IF(ISNUMBER(SEARCH("*female*",GB38)),"female",IF(ISNUMBER(SEARCH("*male*",GB38)),"male",""))</f>
        <v/>
      </c>
      <c r="FX38" s="102" t="str">
        <f>IF(GB38="","",IF(ISERROR(MID(GB38,FIND("male,",GB38)+6,(FIND(")",GB38)-(FIND("male,",GB38)+6))))=TRUE,"missing/error",MID(GB38,FIND("male,",GB38)+6,(FIND(")",GB38)-(FIND("male,",GB38)+6)))))</f>
        <v/>
      </c>
      <c r="FY38" s="103" t="str">
        <f>IF(FU38="","",(MID(FU38,(SEARCH("^^",SUBSTITUTE(FU38," ","^^",LEN(FU38)-LEN(SUBSTITUTE(FU38," ","")))))+1,99)&amp;"_"&amp;LEFT(FU38,FIND(" ",FU38)-1)&amp;"_"&amp;FV38))</f>
        <v/>
      </c>
      <c r="GA38" s="95"/>
      <c r="GB38" s="95"/>
      <c r="GC38" s="96" t="str">
        <f>IF(GG38="","",GC$3)</f>
        <v/>
      </c>
      <c r="GD38" s="97" t="str">
        <f>IF(GG38="","",GC$1)</f>
        <v/>
      </c>
      <c r="GE38" s="98" t="str">
        <f>IF(GG38="","",GC$2)</f>
        <v/>
      </c>
      <c r="GF38" s="98" t="str">
        <f>IF(GG38="","",GC$3)</f>
        <v/>
      </c>
      <c r="GG38" s="99" t="str">
        <f>IF(GN38="","",IF(ISNUMBER(SEARCH(":",GN38)),MID(GN38,FIND(":",GN38)+2,FIND("(",GN38)-FIND(":",GN38)-3),LEFT(GN38,FIND("(",GN38)-2)))</f>
        <v/>
      </c>
      <c r="GH38" s="100" t="str">
        <f>IF(GN38="","",MID(GN38,FIND("(",GN38)+1,4))</f>
        <v/>
      </c>
      <c r="GI38" s="101" t="str">
        <f>IF(ISNUMBER(SEARCH("*female*",GN38)),"female",IF(ISNUMBER(SEARCH("*male*",GN38)),"male",""))</f>
        <v/>
      </c>
      <c r="GJ38" s="102" t="str">
        <f>IF(GN38="","",IF(ISERROR(MID(GN38,FIND("male,",GN38)+6,(FIND(")",GN38)-(FIND("male,",GN38)+6))))=TRUE,"missing/error",MID(GN38,FIND("male,",GN38)+6,(FIND(")",GN38)-(FIND("male,",GN38)+6)))))</f>
        <v/>
      </c>
      <c r="GK38" s="103" t="str">
        <f>IF(GG38="","",(MID(GG38,(SEARCH("^^",SUBSTITUTE(GG38," ","^^",LEN(GG38)-LEN(SUBSTITUTE(GG38," ","")))))+1,99)&amp;"_"&amp;LEFT(GG38,FIND(" ",GG38)-1)&amp;"_"&amp;GH38))</f>
        <v/>
      </c>
      <c r="GM38" s="95"/>
      <c r="GN38" s="95"/>
      <c r="GO38" s="96" t="str">
        <f>IF(GS38="","",GO$3)</f>
        <v/>
      </c>
      <c r="GP38" s="97" t="str">
        <f>IF(GS38="","",GO$1)</f>
        <v/>
      </c>
      <c r="GQ38" s="98" t="str">
        <f>IF(GS38="","",GO$2)</f>
        <v/>
      </c>
      <c r="GR38" s="98" t="str">
        <f>IF(GS38="","",GO$3)</f>
        <v/>
      </c>
      <c r="GS38" s="99" t="str">
        <f>IF(GZ38="","",IF(ISNUMBER(SEARCH(":",GZ38)),MID(GZ38,FIND(":",GZ38)+2,FIND("(",GZ38)-FIND(":",GZ38)-3),LEFT(GZ38,FIND("(",GZ38)-2)))</f>
        <v/>
      </c>
      <c r="GT38" s="100" t="str">
        <f>IF(GZ38="","",MID(GZ38,FIND("(",GZ38)+1,4))</f>
        <v/>
      </c>
      <c r="GU38" s="101" t="str">
        <f>IF(ISNUMBER(SEARCH("*female*",GZ38)),"female",IF(ISNUMBER(SEARCH("*male*",GZ38)),"male",""))</f>
        <v/>
      </c>
      <c r="GV38" s="102" t="str">
        <f>IF(GZ38="","",IF(ISERROR(MID(GZ38,FIND("male,",GZ38)+6,(FIND(")",GZ38)-(FIND("male,",GZ38)+6))))=TRUE,"missing/error",MID(GZ38,FIND("male,",GZ38)+6,(FIND(")",GZ38)-(FIND("male,",GZ38)+6)))))</f>
        <v/>
      </c>
      <c r="GW38" s="103" t="str">
        <f>IF(GS38="","",(MID(GS38,(SEARCH("^^",SUBSTITUTE(GS38," ","^^",LEN(GS38)-LEN(SUBSTITUTE(GS38," ","")))))+1,99)&amp;"_"&amp;LEFT(GS38,FIND(" ",GS38)-1)&amp;"_"&amp;GT38))</f>
        <v/>
      </c>
      <c r="GY38" s="95"/>
      <c r="GZ38" s="95"/>
      <c r="HA38" s="96" t="str">
        <f>IF(HE38="","",HA$3)</f>
        <v/>
      </c>
      <c r="HB38" s="97" t="str">
        <f>IF(HE38="","",HA$1)</f>
        <v/>
      </c>
      <c r="HC38" s="98" t="str">
        <f>IF(HE38="","",HA$2)</f>
        <v/>
      </c>
      <c r="HD38" s="98" t="str">
        <f>IF(HE38="","",HA$3)</f>
        <v/>
      </c>
      <c r="HE38" s="99" t="str">
        <f>IF(HL38="","",IF(ISNUMBER(SEARCH(":",HL38)),MID(HL38,FIND(":",HL38)+2,FIND("(",HL38)-FIND(":",HL38)-3),LEFT(HL38,FIND("(",HL38)-2)))</f>
        <v/>
      </c>
      <c r="HF38" s="100" t="str">
        <f>IF(HL38="","",MID(HL38,FIND("(",HL38)+1,4))</f>
        <v/>
      </c>
      <c r="HG38" s="101" t="str">
        <f>IF(ISNUMBER(SEARCH("*female*",HL38)),"female",IF(ISNUMBER(SEARCH("*male*",HL38)),"male",""))</f>
        <v/>
      </c>
      <c r="HH38" s="102" t="str">
        <f>IF(HL38="","",IF(ISERROR(MID(HL38,FIND("male,",HL38)+6,(FIND(")",HL38)-(FIND("male,",HL38)+6))))=TRUE,"missing/error",MID(HL38,FIND("male,",HL38)+6,(FIND(")",HL38)-(FIND("male,",HL38)+6)))))</f>
        <v/>
      </c>
      <c r="HI38" s="103" t="str">
        <f>IF(HE38="","",(MID(HE38,(SEARCH("^^",SUBSTITUTE(HE38," ","^^",LEN(HE38)-LEN(SUBSTITUTE(HE38," ","")))))+1,99)&amp;"_"&amp;LEFT(HE38,FIND(" ",HE38)-1)&amp;"_"&amp;HF38))</f>
        <v/>
      </c>
      <c r="HK38" s="95"/>
      <c r="HL38" s="95" t="s">
        <v>292</v>
      </c>
      <c r="HM38" s="96" t="str">
        <f>IF(HQ38="","",HM$3)</f>
        <v/>
      </c>
      <c r="HN38" s="97" t="str">
        <f>IF(HQ38="","",HM$1)</f>
        <v/>
      </c>
      <c r="HO38" s="98" t="str">
        <f>IF(HQ38="","",HM$2)</f>
        <v/>
      </c>
      <c r="HP38" s="98" t="str">
        <f>IF(HQ38="","",HM$3)</f>
        <v/>
      </c>
      <c r="HQ38" s="99" t="str">
        <f>IF(HX38="","",IF(ISNUMBER(SEARCH(":",HX38)),MID(HX38,FIND(":",HX38)+2,FIND("(",HX38)-FIND(":",HX38)-3),LEFT(HX38,FIND("(",HX38)-2)))</f>
        <v/>
      </c>
      <c r="HR38" s="100" t="str">
        <f>IF(HX38="","",MID(HX38,FIND("(",HX38)+1,4))</f>
        <v/>
      </c>
      <c r="HS38" s="101" t="str">
        <f>IF(ISNUMBER(SEARCH("*female*",HX38)),"female",IF(ISNUMBER(SEARCH("*male*",HX38)),"male",""))</f>
        <v/>
      </c>
      <c r="HT38" s="102" t="str">
        <f>IF(HX38="","",IF(ISERROR(MID(HX38,FIND("male,",HX38)+6,(FIND(")",HX38)-(FIND("male,",HX38)+6))))=TRUE,"missing/error",MID(HX38,FIND("male,",HX38)+6,(FIND(")",HX38)-(FIND("male,",HX38)+6)))))</f>
        <v/>
      </c>
      <c r="HU38" s="103" t="str">
        <f>IF(HQ38="","",(MID(HQ38,(SEARCH("^^",SUBSTITUTE(HQ38," ","^^",LEN(HQ38)-LEN(SUBSTITUTE(HQ38," ","")))))+1,99)&amp;"_"&amp;LEFT(HQ38,FIND(" ",HQ38)-1)&amp;"_"&amp;HR38))</f>
        <v/>
      </c>
      <c r="HW38" s="95"/>
      <c r="HX38" s="95"/>
      <c r="HY38" s="96" t="str">
        <f>IF(IC38="","",HY$3)</f>
        <v/>
      </c>
      <c r="HZ38" s="97" t="str">
        <f>IF(IC38="","",HY$1)</f>
        <v/>
      </c>
      <c r="IA38" s="98" t="str">
        <f>IF(IC38="","",HY$2)</f>
        <v/>
      </c>
      <c r="IB38" s="98" t="str">
        <f>IF(IC38="","",HY$3)</f>
        <v/>
      </c>
      <c r="IC38" s="99" t="str">
        <f>IF(IJ38="","",IF(ISNUMBER(SEARCH(":",IJ38)),MID(IJ38,FIND(":",IJ38)+2,FIND("(",IJ38)-FIND(":",IJ38)-3),LEFT(IJ38,FIND("(",IJ38)-2)))</f>
        <v/>
      </c>
      <c r="ID38" s="100" t="str">
        <f>IF(IJ38="","",MID(IJ38,FIND("(",IJ38)+1,4))</f>
        <v/>
      </c>
      <c r="IE38" s="101" t="str">
        <f>IF(ISNUMBER(SEARCH("*female*",IJ38)),"female",IF(ISNUMBER(SEARCH("*male*",IJ38)),"male",""))</f>
        <v/>
      </c>
      <c r="IF38" s="102" t="str">
        <f>IF(IJ38="","",IF(ISERROR(MID(IJ38,FIND("male,",IJ38)+6,(FIND(")",IJ38)-(FIND("male,",IJ38)+6))))=TRUE,"missing/error",MID(IJ38,FIND("male,",IJ38)+6,(FIND(")",IJ38)-(FIND("male,",IJ38)+6)))))</f>
        <v/>
      </c>
      <c r="IG38" s="103" t="str">
        <f>IF(IC38="","",(MID(IC38,(SEARCH("^^",SUBSTITUTE(IC38," ","^^",LEN(IC38)-LEN(SUBSTITUTE(IC38," ","")))))+1,99)&amp;"_"&amp;LEFT(IC38,FIND(" ",IC38)-1)&amp;"_"&amp;ID38))</f>
        <v/>
      </c>
      <c r="II38" s="95"/>
      <c r="IJ38" s="95"/>
      <c r="IK38" s="96" t="str">
        <f>IF(IO38="","",IK$3)</f>
        <v/>
      </c>
      <c r="IL38" s="97" t="str">
        <f>IF(IO38="","",IK$1)</f>
        <v/>
      </c>
      <c r="IM38" s="98" t="str">
        <f>IF(IO38="","",IK$2)</f>
        <v/>
      </c>
      <c r="IN38" s="98" t="str">
        <f>IF(IO38="","",IK$3)</f>
        <v/>
      </c>
      <c r="IO38" s="99" t="str">
        <f>IF(IV38="","",IF(ISNUMBER(SEARCH(":",IV38)),MID(IV38,FIND(":",IV38)+2,FIND("(",IV38)-FIND(":",IV38)-3),LEFT(IV38,FIND("(",IV38)-2)))</f>
        <v/>
      </c>
      <c r="IP38" s="100" t="str">
        <f>IF(IV38="","",MID(IV38,FIND("(",IV38)+1,4))</f>
        <v/>
      </c>
      <c r="IQ38" s="101" t="str">
        <f>IF(ISNUMBER(SEARCH("*female*",IV38)),"female",IF(ISNUMBER(SEARCH("*male*",IV38)),"male",""))</f>
        <v/>
      </c>
      <c r="IR38" s="102" t="str">
        <f>IF(IV38="","",IF(ISERROR(MID(IV38,FIND("male,",IV38)+6,(FIND(")",IV38)-(FIND("male,",IV38)+6))))=TRUE,"missing/error",MID(IV38,FIND("male,",IV38)+6,(FIND(")",IV38)-(FIND("male,",IV38)+6)))))</f>
        <v/>
      </c>
      <c r="IS38" s="103" t="str">
        <f>IF(IO38="","",(MID(IO38,(SEARCH("^^",SUBSTITUTE(IO38," ","^^",LEN(IO38)-LEN(SUBSTITUTE(IO38," ","")))))+1,99)&amp;"_"&amp;LEFT(IO38,FIND(" ",IO38)-1)&amp;"_"&amp;IP38))</f>
        <v/>
      </c>
      <c r="IU38" s="95"/>
      <c r="IV38" s="95"/>
      <c r="IW38" s="96" t="str">
        <f>IF(JA38="","",IW$3)</f>
        <v/>
      </c>
      <c r="IX38" s="97" t="str">
        <f>IF(JA38="","",IW$1)</f>
        <v/>
      </c>
      <c r="IY38" s="98" t="str">
        <f>IF(JA38="","",IW$2)</f>
        <v/>
      </c>
      <c r="IZ38" s="98" t="str">
        <f>IF(JA38="","",IW$3)</f>
        <v/>
      </c>
      <c r="JA38" s="99" t="str">
        <f>IF(JH38="","",IF(ISNUMBER(SEARCH(":",JH38)),MID(JH38,FIND(":",JH38)+2,FIND("(",JH38)-FIND(":",JH38)-3),LEFT(JH38,FIND("(",JH38)-2)))</f>
        <v/>
      </c>
      <c r="JB38" s="100" t="str">
        <f>IF(JH38="","",MID(JH38,FIND("(",JH38)+1,4))</f>
        <v/>
      </c>
      <c r="JC38" s="101" t="str">
        <f>IF(ISNUMBER(SEARCH("*female*",JH38)),"female",IF(ISNUMBER(SEARCH("*male*",JH38)),"male",""))</f>
        <v/>
      </c>
      <c r="JD38" s="102" t="str">
        <f>IF(JH38="","",IF(ISERROR(MID(JH38,FIND("male,",JH38)+6,(FIND(")",JH38)-(FIND("male,",JH38)+6))))=TRUE,"missing/error",MID(JH38,FIND("male,",JH38)+6,(FIND(")",JH38)-(FIND("male,",JH38)+6)))))</f>
        <v/>
      </c>
      <c r="JE38" s="103" t="str">
        <f>IF(JA38="","",(MID(JA38,(SEARCH("^^",SUBSTITUTE(JA38," ","^^",LEN(JA38)-LEN(SUBSTITUTE(JA38," ","")))))+1,99)&amp;"_"&amp;LEFT(JA38,FIND(" ",JA38)-1)&amp;"_"&amp;JB38))</f>
        <v/>
      </c>
      <c r="JG38" s="95"/>
      <c r="JH38" s="95"/>
      <c r="JI38" s="96" t="str">
        <f>IF(JM38="","",JI$3)</f>
        <v/>
      </c>
      <c r="JJ38" s="97" t="str">
        <f>IF(JM38="","",JI$1)</f>
        <v/>
      </c>
      <c r="JK38" s="98" t="str">
        <f>IF(JM38="","",JI$2)</f>
        <v/>
      </c>
      <c r="JL38" s="98" t="str">
        <f>IF(JM38="","",JI$3)</f>
        <v/>
      </c>
      <c r="JM38" s="99" t="str">
        <f>IF(JT38="","",IF(ISNUMBER(SEARCH(":",JT38)),MID(JT38,FIND(":",JT38)+2,FIND("(",JT38)-FIND(":",JT38)-3),LEFT(JT38,FIND("(",JT38)-2)))</f>
        <v/>
      </c>
      <c r="JN38" s="100" t="str">
        <f>IF(JT38="","",MID(JT38,FIND("(",JT38)+1,4))</f>
        <v/>
      </c>
      <c r="JO38" s="101" t="str">
        <f>IF(ISNUMBER(SEARCH("*female*",JT38)),"female",IF(ISNUMBER(SEARCH("*male*",JT38)),"male",""))</f>
        <v/>
      </c>
      <c r="JP38" s="102" t="str">
        <f>IF(JT38="","",IF(ISERROR(MID(JT38,FIND("male,",JT38)+6,(FIND(")",JT38)-(FIND("male,",JT38)+6))))=TRUE,"missing/error",MID(JT38,FIND("male,",JT38)+6,(FIND(")",JT38)-(FIND("male,",JT38)+6)))))</f>
        <v/>
      </c>
      <c r="JQ38" s="103" t="str">
        <f>IF(JM38="","",(MID(JM38,(SEARCH("^^",SUBSTITUTE(JM38," ","^^",LEN(JM38)-LEN(SUBSTITUTE(JM38," ","")))))+1,99)&amp;"_"&amp;LEFT(JM38,FIND(" ",JM38)-1)&amp;"_"&amp;JN38))</f>
        <v/>
      </c>
      <c r="JS38" s="95"/>
      <c r="JT38" s="95"/>
      <c r="JU38" s="96" t="str">
        <f>IF(JY38="","",JU$3)</f>
        <v/>
      </c>
      <c r="JV38" s="97" t="str">
        <f>IF(JY38="","",JU$1)</f>
        <v/>
      </c>
      <c r="JW38" s="98" t="str">
        <f>IF(JY38="","",JU$2)</f>
        <v/>
      </c>
      <c r="JX38" s="98" t="str">
        <f>IF(JY38="","",JU$3)</f>
        <v/>
      </c>
      <c r="JY38" s="99" t="str">
        <f>IF(KF38="","",IF(ISNUMBER(SEARCH(":",KF38)),MID(KF38,FIND(":",KF38)+2,FIND("(",KF38)-FIND(":",KF38)-3),LEFT(KF38,FIND("(",KF38)-2)))</f>
        <v/>
      </c>
      <c r="JZ38" s="100" t="str">
        <f>IF(KF38="","",MID(KF38,FIND("(",KF38)+1,4))</f>
        <v/>
      </c>
      <c r="KA38" s="101" t="str">
        <f>IF(ISNUMBER(SEARCH("*female*",KF38)),"female",IF(ISNUMBER(SEARCH("*male*",KF38)),"male",""))</f>
        <v/>
      </c>
      <c r="KB38" s="102" t="str">
        <f>IF(KF38="","",IF(ISERROR(MID(KF38,FIND("male,",KF38)+6,(FIND(")",KF38)-(FIND("male,",KF38)+6))))=TRUE,"missing/error",MID(KF38,FIND("male,",KF38)+6,(FIND(")",KF38)-(FIND("male,",KF38)+6)))))</f>
        <v/>
      </c>
      <c r="KC38" s="103" t="str">
        <f>IF(JY38="","",(MID(JY38,(SEARCH("^^",SUBSTITUTE(JY38," ","^^",LEN(JY38)-LEN(SUBSTITUTE(JY38," ","")))))+1,99)&amp;"_"&amp;LEFT(JY38,FIND(" ",JY38)-1)&amp;"_"&amp;JZ38))</f>
        <v/>
      </c>
      <c r="KE38" s="95"/>
      <c r="KF38" s="95"/>
    </row>
    <row r="39" spans="1:292" ht="13.5" customHeight="1">
      <c r="A39" s="21"/>
      <c r="B39" s="95" t="s">
        <v>476</v>
      </c>
      <c r="C39" s="2" t="s">
        <v>477</v>
      </c>
      <c r="D39" s="149"/>
      <c r="E39" s="96">
        <f>IF(I39="","",E$3)</f>
        <v>41612</v>
      </c>
      <c r="F39" s="97" t="str">
        <f>IF(I39="","",E$1)</f>
        <v>Juncker Asselborn II</v>
      </c>
      <c r="G39" s="98">
        <v>40017</v>
      </c>
      <c r="H39" s="98">
        <v>41612</v>
      </c>
      <c r="I39" s="99" t="s">
        <v>473</v>
      </c>
      <c r="J39" s="100" t="s">
        <v>444</v>
      </c>
      <c r="K39" s="101" t="s">
        <v>387</v>
      </c>
      <c r="L39" s="102" t="s">
        <v>296</v>
      </c>
      <c r="M39" s="103" t="s">
        <v>474</v>
      </c>
      <c r="O39" s="95"/>
      <c r="P39" s="153" t="s">
        <v>475</v>
      </c>
      <c r="Q39" s="96">
        <f>IF(U39="","",Q$3)</f>
        <v>43439</v>
      </c>
      <c r="R39" s="97" t="str">
        <f>IF(U39="","",Q$1)</f>
        <v>Bettel-Schneider I</v>
      </c>
      <c r="S39" s="98">
        <f>IF(U39="","",Q$2)</f>
        <v>41612</v>
      </c>
      <c r="T39" s="98">
        <f>IF(U39="","",Q$3)</f>
        <v>43439</v>
      </c>
      <c r="U39" s="99" t="str">
        <f>IF(AB39="","",IF(ISNUMBER(SEARCH(":",AB39)),MID(AB39,FIND(":",AB39)+2,FIND("(",AB39)-FIND(":",AB39)-3),LEFT(AB39,FIND("(",AB39)-2)))</f>
        <v>Lydia Mutsch</v>
      </c>
      <c r="V39" s="100" t="str">
        <f>IF(AB39="","",MID(AB39,FIND("(",AB39)+1,4))</f>
        <v>1961</v>
      </c>
      <c r="W39" s="101" t="str">
        <f>IF(ISNUMBER(SEARCH("*female*",AB39)),"female",IF(ISNUMBER(SEARCH("*male*",AB39)),"male",""))</f>
        <v>female</v>
      </c>
      <c r="X39" s="102" t="str">
        <f>IF(AB39="","",IF(ISERROR(MID(AB39,FIND("male,",AB39)+6,(FIND(")",AB39)-(FIND("male,",AB39)+6))))=TRUE,"missing/error",MID(AB39,FIND("male,",AB39)+6,(FIND(")",AB39)-(FIND("male,",AB39)+6)))))</f>
        <v>lu_lsap01</v>
      </c>
      <c r="Y39" s="103" t="str">
        <f>IF(U39="","",(MID(U39,(SEARCH("^^",SUBSTITUTE(U39," ","^^",LEN(U39)-LEN(SUBSTITUTE(U39," ","")))))+1,99)&amp;"_"&amp;LEFT(U39,FIND(" ",U39)-1)&amp;"_"&amp;V39))</f>
        <v>Mutsch_Lydia_1961</v>
      </c>
      <c r="AA39" s="95"/>
      <c r="AB39" s="140" t="s">
        <v>729</v>
      </c>
      <c r="AC39" s="96">
        <f t="shared" si="250"/>
        <v>45247</v>
      </c>
      <c r="AD39" s="97" t="str">
        <f t="shared" si="251"/>
        <v>Bettel-Schneider II</v>
      </c>
      <c r="AE39" s="98">
        <f>IF(AG39="","",AC$2)</f>
        <v>43439</v>
      </c>
      <c r="AF39" s="98">
        <f>IF(AG39="","",AC$3)</f>
        <v>45247</v>
      </c>
      <c r="AG39" s="99" t="str">
        <f t="shared" si="252"/>
        <v>Taina Bofferding</v>
      </c>
      <c r="AH39" s="100" t="str">
        <f t="shared" si="253"/>
        <v>1982</v>
      </c>
      <c r="AI39" s="101" t="str">
        <f t="shared" si="254"/>
        <v>female</v>
      </c>
      <c r="AJ39" s="102" t="str">
        <f t="shared" si="255"/>
        <v>lu_lsap01</v>
      </c>
      <c r="AK39" s="103" t="str">
        <f t="shared" si="256"/>
        <v>Bofferding_Taina_1982</v>
      </c>
      <c r="AM39" s="95"/>
      <c r="AN39" s="95" t="s">
        <v>809</v>
      </c>
      <c r="AO39" s="96" t="str">
        <f t="shared" si="240"/>
        <v/>
      </c>
      <c r="AP39" s="97" t="str">
        <f t="shared" si="241"/>
        <v/>
      </c>
      <c r="AQ39" s="98" t="str">
        <f t="shared" si="249"/>
        <v/>
      </c>
      <c r="AR39" s="98" t="str">
        <f t="shared" si="243"/>
        <v/>
      </c>
      <c r="AS39" s="99" t="str">
        <f t="shared" si="244"/>
        <v/>
      </c>
      <c r="AT39" s="100" t="str">
        <f t="shared" si="245"/>
        <v/>
      </c>
      <c r="AU39" s="101" t="str">
        <f t="shared" si="246"/>
        <v/>
      </c>
      <c r="AV39" s="102" t="str">
        <f t="shared" si="247"/>
        <v/>
      </c>
      <c r="AW39" s="103" t="str">
        <f t="shared" si="248"/>
        <v/>
      </c>
      <c r="AY39" s="95"/>
      <c r="AZ39" s="95"/>
      <c r="BA39" s="96" t="str">
        <f>IF(BE39="","",BA$3)</f>
        <v/>
      </c>
      <c r="BB39" s="97" t="str">
        <f>IF(BE39="","",BA$1)</f>
        <v/>
      </c>
      <c r="BC39" s="98" t="str">
        <f>IF(BE39="","",BA$2)</f>
        <v/>
      </c>
      <c r="BD39" s="98" t="str">
        <f>IF(BE39="","",BA$3)</f>
        <v/>
      </c>
      <c r="BE39" s="99" t="str">
        <f>IF(BL39="","",IF(ISNUMBER(SEARCH(":",BL39)),MID(BL39,FIND(":",BL39)+2,FIND("(",BL39)-FIND(":",BL39)-3),LEFT(BL39,FIND("(",BL39)-2)))</f>
        <v/>
      </c>
      <c r="BF39" s="100" t="str">
        <f>IF(BL39="","",MID(BL39,FIND("(",BL39)+1,4))</f>
        <v/>
      </c>
      <c r="BG39" s="101" t="str">
        <f>IF(ISNUMBER(SEARCH("*female*",BL39)),"female",IF(ISNUMBER(SEARCH("*male*",BL39)),"male",""))</f>
        <v/>
      </c>
      <c r="BH39" s="102" t="str">
        <f>IF(BL39="","",IF(ISERROR(MID(BL39,FIND("male,",BL39)+6,(FIND(")",BL39)-(FIND("male,",BL39)+6))))=TRUE,"missing/error",MID(BL39,FIND("male,",BL39)+6,(FIND(")",BL39)-(FIND("male,",BL39)+6)))))</f>
        <v/>
      </c>
      <c r="BI39" s="103" t="str">
        <f>IF(BE39="","",(MID(BE39,(SEARCH("^^",SUBSTITUTE(BE39," ","^^",LEN(BE39)-LEN(SUBSTITUTE(BE39," ","")))))+1,99)&amp;"_"&amp;LEFT(BE39,FIND(" ",BE39)-1)&amp;"_"&amp;BF39))</f>
        <v/>
      </c>
      <c r="BK39" s="95"/>
      <c r="BL39" s="95"/>
      <c r="BM39" s="96" t="str">
        <f>IF(BQ39="","",BM$3)</f>
        <v/>
      </c>
      <c r="BN39" s="97" t="str">
        <f>IF(BQ39="","",BM$1)</f>
        <v/>
      </c>
      <c r="BO39" s="98" t="str">
        <f>IF(BQ39="","",BM$2)</f>
        <v/>
      </c>
      <c r="BP39" s="98" t="str">
        <f>IF(BQ39="","",BM$3)</f>
        <v/>
      </c>
      <c r="BQ39" s="99" t="str">
        <f>IF(BX39="","",IF(ISNUMBER(SEARCH(":",BX39)),MID(BX39,FIND(":",BX39)+2,FIND("(",BX39)-FIND(":",BX39)-3),LEFT(BX39,FIND("(",BX39)-2)))</f>
        <v/>
      </c>
      <c r="BR39" s="100" t="str">
        <f>IF(BX39="","",MID(BX39,FIND("(",BX39)+1,4))</f>
        <v/>
      </c>
      <c r="BS39" s="101" t="str">
        <f>IF(ISNUMBER(SEARCH("*female*",BX39)),"female",IF(ISNUMBER(SEARCH("*male*",BX39)),"male",""))</f>
        <v/>
      </c>
      <c r="BT39" s="102" t="str">
        <f>IF(BX39="","",IF(ISERROR(MID(BX39,FIND("male,",BX39)+6,(FIND(")",BX39)-(FIND("male,",BX39)+6))))=TRUE,"missing/error",MID(BX39,FIND("male,",BX39)+6,(FIND(")",BX39)-(FIND("male,",BX39)+6)))))</f>
        <v/>
      </c>
      <c r="BU39" s="103" t="str">
        <f>IF(BQ39="","",(MID(BQ39,(SEARCH("^^",SUBSTITUTE(BQ39," ","^^",LEN(BQ39)-LEN(SUBSTITUTE(BQ39," ","")))))+1,99)&amp;"_"&amp;LEFT(BQ39,FIND(" ",BQ39)-1)&amp;"_"&amp;BR39))</f>
        <v/>
      </c>
      <c r="BW39" s="95"/>
      <c r="BX39" s="95"/>
      <c r="BY39" s="96" t="str">
        <f>IF(CC39="","",BY$3)</f>
        <v/>
      </c>
      <c r="BZ39" s="97" t="str">
        <f>IF(CC39="","",BY$1)</f>
        <v/>
      </c>
      <c r="CA39" s="98" t="str">
        <f>IF(CC39="","",BY$2)</f>
        <v/>
      </c>
      <c r="CB39" s="98" t="str">
        <f>IF(CC39="","",BY$3)</f>
        <v/>
      </c>
      <c r="CC39" s="99" t="str">
        <f>IF(CJ39="","",IF(ISNUMBER(SEARCH(":",CJ39)),MID(CJ39,FIND(":",CJ39)+2,FIND("(",CJ39)-FIND(":",CJ39)-3),LEFT(CJ39,FIND("(",CJ39)-2)))</f>
        <v/>
      </c>
      <c r="CD39" s="100" t="str">
        <f>IF(CJ39="","",MID(CJ39,FIND("(",CJ39)+1,4))</f>
        <v/>
      </c>
      <c r="CE39" s="101" t="str">
        <f>IF(ISNUMBER(SEARCH("*female*",CJ39)),"female",IF(ISNUMBER(SEARCH("*male*",CJ39)),"male",""))</f>
        <v/>
      </c>
      <c r="CF39" s="102" t="str">
        <f>IF(CJ39="","",IF(ISERROR(MID(CJ39,FIND("male,",CJ39)+6,(FIND(")",CJ39)-(FIND("male,",CJ39)+6))))=TRUE,"missing/error",MID(CJ39,FIND("male,",CJ39)+6,(FIND(")",CJ39)-(FIND("male,",CJ39)+6)))))</f>
        <v/>
      </c>
      <c r="CG39" s="103" t="str">
        <f>IF(CC39="","",(MID(CC39,(SEARCH("^^",SUBSTITUTE(CC39," ","^^",LEN(CC39)-LEN(SUBSTITUTE(CC39," ","")))))+1,99)&amp;"_"&amp;LEFT(CC39,FIND(" ",CC39)-1)&amp;"_"&amp;CD39))</f>
        <v/>
      </c>
      <c r="CI39" s="95"/>
      <c r="CJ39" s="95"/>
      <c r="CK39" s="96" t="str">
        <f>IF(CO39="","",CK$3)</f>
        <v/>
      </c>
      <c r="CL39" s="97" t="str">
        <f>IF(CO39="","",CK$1)</f>
        <v/>
      </c>
      <c r="CM39" s="98" t="str">
        <f>IF(CO39="","",CK$2)</f>
        <v/>
      </c>
      <c r="CN39" s="98" t="str">
        <f>IF(CO39="","",CK$3)</f>
        <v/>
      </c>
      <c r="CO39" s="99" t="str">
        <f>IF(CV39="","",IF(ISNUMBER(SEARCH(":",CV39)),MID(CV39,FIND(":",CV39)+2,FIND("(",CV39)-FIND(":",CV39)-3),LEFT(CV39,FIND("(",CV39)-2)))</f>
        <v/>
      </c>
      <c r="CP39" s="100" t="str">
        <f>IF(CV39="","",MID(CV39,FIND("(",CV39)+1,4))</f>
        <v/>
      </c>
      <c r="CQ39" s="101" t="str">
        <f>IF(ISNUMBER(SEARCH("*female*",CV39)),"female",IF(ISNUMBER(SEARCH("*male*",CV39)),"male",""))</f>
        <v/>
      </c>
      <c r="CR39" s="102" t="str">
        <f>IF(CV39="","",IF(ISERROR(MID(CV39,FIND("male,",CV39)+6,(FIND(")",CV39)-(FIND("male,",CV39)+6))))=TRUE,"missing/error",MID(CV39,FIND("male,",CV39)+6,(FIND(")",CV39)-(FIND("male,",CV39)+6)))))</f>
        <v/>
      </c>
      <c r="CS39" s="103" t="str">
        <f>IF(CO39="","",(MID(CO39,(SEARCH("^^",SUBSTITUTE(CO39," ","^^",LEN(CO39)-LEN(SUBSTITUTE(CO39," ","")))))+1,99)&amp;"_"&amp;LEFT(CO39,FIND(" ",CO39)-1)&amp;"_"&amp;CP39))</f>
        <v/>
      </c>
      <c r="CU39" s="95"/>
      <c r="CV39" s="95"/>
      <c r="CW39" s="96" t="str">
        <f>IF(DA39="","",CW$3)</f>
        <v/>
      </c>
      <c r="CX39" s="97" t="str">
        <f>IF(DA39="","",CW$1)</f>
        <v/>
      </c>
      <c r="CY39" s="98" t="str">
        <f>IF(DA39="","",CW$2)</f>
        <v/>
      </c>
      <c r="CZ39" s="98" t="str">
        <f>IF(DA39="","",CW$3)</f>
        <v/>
      </c>
      <c r="DA39" s="99" t="str">
        <f>IF(DH39="","",IF(ISNUMBER(SEARCH(":",DH39)),MID(DH39,FIND(":",DH39)+2,FIND("(",DH39)-FIND(":",DH39)-3),LEFT(DH39,FIND("(",DH39)-2)))</f>
        <v/>
      </c>
      <c r="DB39" s="100" t="str">
        <f>IF(DH39="","",MID(DH39,FIND("(",DH39)+1,4))</f>
        <v/>
      </c>
      <c r="DC39" s="101" t="str">
        <f>IF(ISNUMBER(SEARCH("*female*",DH39)),"female",IF(ISNUMBER(SEARCH("*male*",DH39)),"male",""))</f>
        <v/>
      </c>
      <c r="DD39" s="102" t="str">
        <f>IF(DH39="","",IF(ISERROR(MID(DH39,FIND("male,",DH39)+6,(FIND(")",DH39)-(FIND("male,",DH39)+6))))=TRUE,"missing/error",MID(DH39,FIND("male,",DH39)+6,(FIND(")",DH39)-(FIND("male,",DH39)+6)))))</f>
        <v/>
      </c>
      <c r="DE39" s="103" t="str">
        <f>IF(DA39="","",(MID(DA39,(SEARCH("^^",SUBSTITUTE(DA39," ","^^",LEN(DA39)-LEN(SUBSTITUTE(DA39," ","")))))+1,99)&amp;"_"&amp;LEFT(DA39,FIND(" ",DA39)-1)&amp;"_"&amp;DB39))</f>
        <v/>
      </c>
      <c r="DG39" s="95"/>
      <c r="DH39" s="95"/>
      <c r="DI39" s="96" t="str">
        <f>IF(DM39="","",DI$3)</f>
        <v/>
      </c>
      <c r="DJ39" s="97" t="str">
        <f>IF(DM39="","",DI$1)</f>
        <v/>
      </c>
      <c r="DK39" s="98" t="str">
        <f>IF(DM39="","",DI$2)</f>
        <v/>
      </c>
      <c r="DL39" s="98" t="str">
        <f>IF(DM39="","",DI$3)</f>
        <v/>
      </c>
      <c r="DM39" s="99" t="str">
        <f>IF(DT39="","",IF(ISNUMBER(SEARCH(":",DT39)),MID(DT39,FIND(":",DT39)+2,FIND("(",DT39)-FIND(":",DT39)-3),LEFT(DT39,FIND("(",DT39)-2)))</f>
        <v/>
      </c>
      <c r="DN39" s="100" t="str">
        <f>IF(DT39="","",MID(DT39,FIND("(",DT39)+1,4))</f>
        <v/>
      </c>
      <c r="DO39" s="101" t="str">
        <f>IF(ISNUMBER(SEARCH("*female*",DT39)),"female",IF(ISNUMBER(SEARCH("*male*",DT39)),"male",""))</f>
        <v/>
      </c>
      <c r="DP39" s="102" t="str">
        <f>IF(DT39="","",IF(ISERROR(MID(DT39,FIND("male,",DT39)+6,(FIND(")",DT39)-(FIND("male,",DT39)+6))))=TRUE,"missing/error",MID(DT39,FIND("male,",DT39)+6,(FIND(")",DT39)-(FIND("male,",DT39)+6)))))</f>
        <v/>
      </c>
      <c r="DQ39" s="103" t="str">
        <f>IF(DM39="","",(MID(DM39,(SEARCH("^^",SUBSTITUTE(DM39," ","^^",LEN(DM39)-LEN(SUBSTITUTE(DM39," ","")))))+1,99)&amp;"_"&amp;LEFT(DM39,FIND(" ",DM39)-1)&amp;"_"&amp;DN39))</f>
        <v/>
      </c>
      <c r="DS39" s="95"/>
      <c r="DT39" s="95"/>
      <c r="DU39" s="96" t="str">
        <f>IF(DY39="","",DU$3)</f>
        <v/>
      </c>
      <c r="DV39" s="97" t="str">
        <f>IF(DY39="","",DU$1)</f>
        <v/>
      </c>
      <c r="DW39" s="98" t="str">
        <f>IF(DY39="","",DU$2)</f>
        <v/>
      </c>
      <c r="DX39" s="98" t="str">
        <f>IF(DY39="","",DU$3)</f>
        <v/>
      </c>
      <c r="DY39" s="99" t="str">
        <f>IF(EF39="","",IF(ISNUMBER(SEARCH(":",EF39)),MID(EF39,FIND(":",EF39)+2,FIND("(",EF39)-FIND(":",EF39)-3),LEFT(EF39,FIND("(",EF39)-2)))</f>
        <v/>
      </c>
      <c r="DZ39" s="100" t="str">
        <f>IF(EF39="","",MID(EF39,FIND("(",EF39)+1,4))</f>
        <v/>
      </c>
      <c r="EA39" s="101" t="str">
        <f>IF(ISNUMBER(SEARCH("*female*",EF39)),"female",IF(ISNUMBER(SEARCH("*male*",EF39)),"male",""))</f>
        <v/>
      </c>
      <c r="EB39" s="102" t="str">
        <f>IF(EF39="","",IF(ISERROR(MID(EF39,FIND("male,",EF39)+6,(FIND(")",EF39)-(FIND("male,",EF39)+6))))=TRUE,"missing/error",MID(EF39,FIND("male,",EF39)+6,(FIND(")",EF39)-(FIND("male,",EF39)+6)))))</f>
        <v/>
      </c>
      <c r="EC39" s="103" t="str">
        <f>IF(DY39="","",(MID(DY39,(SEARCH("^^",SUBSTITUTE(DY39," ","^^",LEN(DY39)-LEN(SUBSTITUTE(DY39," ","")))))+1,99)&amp;"_"&amp;LEFT(DY39,FIND(" ",DY39)-1)&amp;"_"&amp;DZ39))</f>
        <v/>
      </c>
      <c r="EE39" s="95"/>
      <c r="EF39" s="95"/>
      <c r="EG39" s="96" t="str">
        <f>IF(EK39="","",EG$3)</f>
        <v/>
      </c>
      <c r="EH39" s="97" t="str">
        <f>IF(EK39="","",EG$1)</f>
        <v/>
      </c>
      <c r="EI39" s="98" t="str">
        <f>IF(EK39="","",EG$2)</f>
        <v/>
      </c>
      <c r="EJ39" s="98" t="str">
        <f>IF(EK39="","",EG$3)</f>
        <v/>
      </c>
      <c r="EK39" s="99" t="str">
        <f>IF(ER39="","",IF(ISNUMBER(SEARCH(":",ER39)),MID(ER39,FIND(":",ER39)+2,FIND("(",ER39)-FIND(":",ER39)-3),LEFT(ER39,FIND("(",ER39)-2)))</f>
        <v/>
      </c>
      <c r="EL39" s="100" t="str">
        <f>IF(ER39="","",MID(ER39,FIND("(",ER39)+1,4))</f>
        <v/>
      </c>
      <c r="EM39" s="101" t="str">
        <f>IF(ISNUMBER(SEARCH("*female*",ER39)),"female",IF(ISNUMBER(SEARCH("*male*",ER39)),"male",""))</f>
        <v/>
      </c>
      <c r="EN39" s="102" t="str">
        <f>IF(ER39="","",IF(ISERROR(MID(ER39,FIND("male,",ER39)+6,(FIND(")",ER39)-(FIND("male,",ER39)+6))))=TRUE,"missing/error",MID(ER39,FIND("male,",ER39)+6,(FIND(")",ER39)-(FIND("male,",ER39)+6)))))</f>
        <v/>
      </c>
      <c r="EO39" s="103" t="str">
        <f>IF(EK39="","",(MID(EK39,(SEARCH("^^",SUBSTITUTE(EK39," ","^^",LEN(EK39)-LEN(SUBSTITUTE(EK39," ","")))))+1,99)&amp;"_"&amp;LEFT(EK39,FIND(" ",EK39)-1)&amp;"_"&amp;EL39))</f>
        <v/>
      </c>
      <c r="EQ39" s="95"/>
      <c r="ER39" s="95"/>
      <c r="ES39" s="96" t="str">
        <f>IF(EW39="","",ES$3)</f>
        <v/>
      </c>
      <c r="ET39" s="97" t="str">
        <f>IF(EW39="","",ES$1)</f>
        <v/>
      </c>
      <c r="EU39" s="98" t="str">
        <f>IF(EW39="","",ES$2)</f>
        <v/>
      </c>
      <c r="EV39" s="98" t="str">
        <f>IF(EW39="","",ES$3)</f>
        <v/>
      </c>
      <c r="EW39" s="99" t="str">
        <f>IF(FD39="","",IF(ISNUMBER(SEARCH(":",FD39)),MID(FD39,FIND(":",FD39)+2,FIND("(",FD39)-FIND(":",FD39)-3),LEFT(FD39,FIND("(",FD39)-2)))</f>
        <v/>
      </c>
      <c r="EX39" s="100" t="str">
        <f>IF(FD39="","",MID(FD39,FIND("(",FD39)+1,4))</f>
        <v/>
      </c>
      <c r="EY39" s="101" t="str">
        <f>IF(ISNUMBER(SEARCH("*female*",FD39)),"female",IF(ISNUMBER(SEARCH("*male*",FD39)),"male",""))</f>
        <v/>
      </c>
      <c r="EZ39" s="102" t="str">
        <f>IF(FD39="","",IF(ISERROR(MID(FD39,FIND("male,",FD39)+6,(FIND(")",FD39)-(FIND("male,",FD39)+6))))=TRUE,"missing/error",MID(FD39,FIND("male,",FD39)+6,(FIND(")",FD39)-(FIND("male,",FD39)+6)))))</f>
        <v/>
      </c>
      <c r="FA39" s="103" t="str">
        <f>IF(EW39="","",(MID(EW39,(SEARCH("^^",SUBSTITUTE(EW39," ","^^",LEN(EW39)-LEN(SUBSTITUTE(EW39," ","")))))+1,99)&amp;"_"&amp;LEFT(EW39,FIND(" ",EW39)-1)&amp;"_"&amp;EX39))</f>
        <v/>
      </c>
      <c r="FC39" s="95"/>
      <c r="FD39" s="95"/>
      <c r="FE39" s="96" t="str">
        <f>IF(FI39="","",FE$3)</f>
        <v/>
      </c>
      <c r="FF39" s="97" t="str">
        <f>IF(FI39="","",FE$1)</f>
        <v/>
      </c>
      <c r="FG39" s="98" t="str">
        <f>IF(FI39="","",FE$2)</f>
        <v/>
      </c>
      <c r="FH39" s="98" t="str">
        <f>IF(FI39="","",FE$3)</f>
        <v/>
      </c>
      <c r="FI39" s="99" t="str">
        <f>IF(FP39="","",IF(ISNUMBER(SEARCH(":",FP39)),MID(FP39,FIND(":",FP39)+2,FIND("(",FP39)-FIND(":",FP39)-3),LEFT(FP39,FIND("(",FP39)-2)))</f>
        <v/>
      </c>
      <c r="FJ39" s="100" t="str">
        <f>IF(FP39="","",MID(FP39,FIND("(",FP39)+1,4))</f>
        <v/>
      </c>
      <c r="FK39" s="101" t="str">
        <f>IF(ISNUMBER(SEARCH("*female*",FP39)),"female",IF(ISNUMBER(SEARCH("*male*",FP39)),"male",""))</f>
        <v/>
      </c>
      <c r="FL39" s="102" t="str">
        <f>IF(FP39="","",IF(ISERROR(MID(FP39,FIND("male,",FP39)+6,(FIND(")",FP39)-(FIND("male,",FP39)+6))))=TRUE,"missing/error",MID(FP39,FIND("male,",FP39)+6,(FIND(")",FP39)-(FIND("male,",FP39)+6)))))</f>
        <v/>
      </c>
      <c r="FM39" s="103" t="str">
        <f>IF(FI39="","",(MID(FI39,(SEARCH("^^",SUBSTITUTE(FI39," ","^^",LEN(FI39)-LEN(SUBSTITUTE(FI39," ","")))))+1,99)&amp;"_"&amp;LEFT(FI39,FIND(" ",FI39)-1)&amp;"_"&amp;FJ39))</f>
        <v/>
      </c>
      <c r="FO39" s="95"/>
      <c r="FP39" s="95"/>
      <c r="FQ39" s="96" t="str">
        <f>IF(FU39="","",#REF!)</f>
        <v/>
      </c>
      <c r="FR39" s="97" t="str">
        <f>IF(FU39="","",FQ$1)</f>
        <v/>
      </c>
      <c r="FS39" s="98" t="str">
        <f>IF(FU39="","",FQ$2)</f>
        <v/>
      </c>
      <c r="FT39" s="98" t="str">
        <f>IF(FU39="","",FQ$3)</f>
        <v/>
      </c>
      <c r="FU39" s="99" t="str">
        <f>IF(GB39="","",IF(ISNUMBER(SEARCH(":",GB39)),MID(GB39,FIND(":",GB39)+2,FIND("(",GB39)-FIND(":",GB39)-3),LEFT(GB39,FIND("(",GB39)-2)))</f>
        <v/>
      </c>
      <c r="FV39" s="100" t="str">
        <f>IF(GB39="","",MID(GB39,FIND("(",GB39)+1,4))</f>
        <v/>
      </c>
      <c r="FW39" s="101" t="str">
        <f>IF(ISNUMBER(SEARCH("*female*",GB39)),"female",IF(ISNUMBER(SEARCH("*male*",GB39)),"male",""))</f>
        <v/>
      </c>
      <c r="FX39" s="102" t="str">
        <f>IF(GB39="","",IF(ISERROR(MID(GB39,FIND("male,",GB39)+6,(FIND(")",GB39)-(FIND("male,",GB39)+6))))=TRUE,"missing/error",MID(GB39,FIND("male,",GB39)+6,(FIND(")",GB39)-(FIND("male,",GB39)+6)))))</f>
        <v/>
      </c>
      <c r="FY39" s="103" t="str">
        <f>IF(FU39="","",(MID(FU39,(SEARCH("^^",SUBSTITUTE(FU39," ","^^",LEN(FU39)-LEN(SUBSTITUTE(FU39," ","")))))+1,99)&amp;"_"&amp;LEFT(FU39,FIND(" ",FU39)-1)&amp;"_"&amp;FV39))</f>
        <v/>
      </c>
      <c r="GA39" s="95"/>
      <c r="GB39" s="95"/>
      <c r="GC39" s="96" t="str">
        <f>IF(GG39="","",GC$3)</f>
        <v/>
      </c>
      <c r="GD39" s="97" t="str">
        <f>IF(GG39="","",GC$1)</f>
        <v/>
      </c>
      <c r="GE39" s="98" t="str">
        <f>IF(GG39="","",GC$2)</f>
        <v/>
      </c>
      <c r="GF39" s="98" t="str">
        <f>IF(GG39="","",GC$3)</f>
        <v/>
      </c>
      <c r="GG39" s="99" t="str">
        <f>IF(GN39="","",IF(ISNUMBER(SEARCH(":",GN39)),MID(GN39,FIND(":",GN39)+2,FIND("(",GN39)-FIND(":",GN39)-3),LEFT(GN39,FIND("(",GN39)-2)))</f>
        <v/>
      </c>
      <c r="GH39" s="100" t="str">
        <f>IF(GN39="","",MID(GN39,FIND("(",GN39)+1,4))</f>
        <v/>
      </c>
      <c r="GI39" s="101" t="str">
        <f>IF(ISNUMBER(SEARCH("*female*",GN39)),"female",IF(ISNUMBER(SEARCH("*male*",GN39)),"male",""))</f>
        <v/>
      </c>
      <c r="GJ39" s="102" t="str">
        <f>IF(GN39="","",IF(ISERROR(MID(GN39,FIND("male,",GN39)+6,(FIND(")",GN39)-(FIND("male,",GN39)+6))))=TRUE,"missing/error",MID(GN39,FIND("male,",GN39)+6,(FIND(")",GN39)-(FIND("male,",GN39)+6)))))</f>
        <v/>
      </c>
      <c r="GK39" s="103" t="str">
        <f>IF(GG39="","",(MID(GG39,(SEARCH("^^",SUBSTITUTE(GG39," ","^^",LEN(GG39)-LEN(SUBSTITUTE(GG39," ","")))))+1,99)&amp;"_"&amp;LEFT(GG39,FIND(" ",GG39)-1)&amp;"_"&amp;GH39))</f>
        <v/>
      </c>
      <c r="GM39" s="95"/>
      <c r="GN39" s="95"/>
      <c r="GO39" s="96" t="str">
        <f>IF(GS39="","",GO$3)</f>
        <v/>
      </c>
      <c r="GP39" s="97" t="str">
        <f>IF(GS39="","",GO$1)</f>
        <v/>
      </c>
      <c r="GQ39" s="98" t="str">
        <f>IF(GS39="","",GO$2)</f>
        <v/>
      </c>
      <c r="GR39" s="98" t="str">
        <f>IF(GS39="","",GO$3)</f>
        <v/>
      </c>
      <c r="GS39" s="99" t="str">
        <f>IF(GZ39="","",IF(ISNUMBER(SEARCH(":",GZ39)),MID(GZ39,FIND(":",GZ39)+2,FIND("(",GZ39)-FIND(":",GZ39)-3),LEFT(GZ39,FIND("(",GZ39)-2)))</f>
        <v/>
      </c>
      <c r="GT39" s="100" t="str">
        <f>IF(GZ39="","",MID(GZ39,FIND("(",GZ39)+1,4))</f>
        <v/>
      </c>
      <c r="GU39" s="101" t="str">
        <f>IF(ISNUMBER(SEARCH("*female*",GZ39)),"female",IF(ISNUMBER(SEARCH("*male*",GZ39)),"male",""))</f>
        <v/>
      </c>
      <c r="GV39" s="102" t="str">
        <f>IF(GZ39="","",IF(ISERROR(MID(GZ39,FIND("male,",GZ39)+6,(FIND(")",GZ39)-(FIND("male,",GZ39)+6))))=TRUE,"missing/error",MID(GZ39,FIND("male,",GZ39)+6,(FIND(")",GZ39)-(FIND("male,",GZ39)+6)))))</f>
        <v/>
      </c>
      <c r="GW39" s="103" t="str">
        <f>IF(GS39="","",(MID(GS39,(SEARCH("^^",SUBSTITUTE(GS39," ","^^",LEN(GS39)-LEN(SUBSTITUTE(GS39," ","")))))+1,99)&amp;"_"&amp;LEFT(GS39,FIND(" ",GS39)-1)&amp;"_"&amp;GT39))</f>
        <v/>
      </c>
      <c r="GY39" s="95"/>
      <c r="GZ39" s="95"/>
      <c r="HA39" s="96" t="str">
        <f>IF(HE39="","",HA$3)</f>
        <v/>
      </c>
      <c r="HB39" s="97" t="str">
        <f>IF(HE39="","",HA$1)</f>
        <v/>
      </c>
      <c r="HC39" s="98" t="str">
        <f>IF(HE39="","",HA$2)</f>
        <v/>
      </c>
      <c r="HD39" s="98" t="str">
        <f>IF(HE39="","",HA$3)</f>
        <v/>
      </c>
      <c r="HE39" s="99" t="str">
        <f>IF(HL39="","",IF(ISNUMBER(SEARCH(":",HL39)),MID(HL39,FIND(":",HL39)+2,FIND("(",HL39)-FIND(":",HL39)-3),LEFT(HL39,FIND("(",HL39)-2)))</f>
        <v/>
      </c>
      <c r="HF39" s="100" t="str">
        <f>IF(HL39="","",MID(HL39,FIND("(",HL39)+1,4))</f>
        <v/>
      </c>
      <c r="HG39" s="101" t="str">
        <f>IF(ISNUMBER(SEARCH("*female*",HL39)),"female",IF(ISNUMBER(SEARCH("*male*",HL39)),"male",""))</f>
        <v/>
      </c>
      <c r="HH39" s="102" t="str">
        <f>IF(HL39="","",IF(ISERROR(MID(HL39,FIND("male,",HL39)+6,(FIND(")",HL39)-(FIND("male,",HL39)+6))))=TRUE,"missing/error",MID(HL39,FIND("male,",HL39)+6,(FIND(")",HL39)-(FIND("male,",HL39)+6)))))</f>
        <v/>
      </c>
      <c r="HI39" s="103" t="str">
        <f>IF(HE39="","",(MID(HE39,(SEARCH("^^",SUBSTITUTE(HE39," ","^^",LEN(HE39)-LEN(SUBSTITUTE(HE39," ","")))))+1,99)&amp;"_"&amp;LEFT(HE39,FIND(" ",HE39)-1)&amp;"_"&amp;HF39))</f>
        <v/>
      </c>
      <c r="HK39" s="95"/>
      <c r="HL39" s="95" t="s">
        <v>292</v>
      </c>
      <c r="HM39" s="96" t="str">
        <f>IF(HQ39="","",HM$3)</f>
        <v/>
      </c>
      <c r="HN39" s="97" t="str">
        <f>IF(HQ39="","",HM$1)</f>
        <v/>
      </c>
      <c r="HO39" s="98" t="str">
        <f>IF(HQ39="","",HM$2)</f>
        <v/>
      </c>
      <c r="HP39" s="98" t="str">
        <f>IF(HQ39="","",HM$3)</f>
        <v/>
      </c>
      <c r="HQ39" s="99" t="str">
        <f>IF(HX39="","",IF(ISNUMBER(SEARCH(":",HX39)),MID(HX39,FIND(":",HX39)+2,FIND("(",HX39)-FIND(":",HX39)-3),LEFT(HX39,FIND("(",HX39)-2)))</f>
        <v/>
      </c>
      <c r="HR39" s="100" t="str">
        <f>IF(HX39="","",MID(HX39,FIND("(",HX39)+1,4))</f>
        <v/>
      </c>
      <c r="HS39" s="101" t="str">
        <f>IF(ISNUMBER(SEARCH("*female*",HX39)),"female",IF(ISNUMBER(SEARCH("*male*",HX39)),"male",""))</f>
        <v/>
      </c>
      <c r="HT39" s="102" t="str">
        <f>IF(HX39="","",IF(ISERROR(MID(HX39,FIND("male,",HX39)+6,(FIND(")",HX39)-(FIND("male,",HX39)+6))))=TRUE,"missing/error",MID(HX39,FIND("male,",HX39)+6,(FIND(")",HX39)-(FIND("male,",HX39)+6)))))</f>
        <v/>
      </c>
      <c r="HU39" s="103" t="str">
        <f>IF(HQ39="","",(MID(HQ39,(SEARCH("^^",SUBSTITUTE(HQ39," ","^^",LEN(HQ39)-LEN(SUBSTITUTE(HQ39," ","")))))+1,99)&amp;"_"&amp;LEFT(HQ39,FIND(" ",HQ39)-1)&amp;"_"&amp;HR39))</f>
        <v/>
      </c>
      <c r="HW39" s="95"/>
      <c r="HX39" s="95"/>
      <c r="HY39" s="96" t="str">
        <f>IF(IC39="","",HY$3)</f>
        <v/>
      </c>
      <c r="HZ39" s="97" t="str">
        <f>IF(IC39="","",HY$1)</f>
        <v/>
      </c>
      <c r="IA39" s="98" t="str">
        <f>IF(IC39="","",HY$2)</f>
        <v/>
      </c>
      <c r="IB39" s="98" t="str">
        <f>IF(IC39="","",HY$3)</f>
        <v/>
      </c>
      <c r="IC39" s="99" t="str">
        <f>IF(IJ39="","",IF(ISNUMBER(SEARCH(":",IJ39)),MID(IJ39,FIND(":",IJ39)+2,FIND("(",IJ39)-FIND(":",IJ39)-3),LEFT(IJ39,FIND("(",IJ39)-2)))</f>
        <v/>
      </c>
      <c r="ID39" s="100" t="str">
        <f>IF(IJ39="","",MID(IJ39,FIND("(",IJ39)+1,4))</f>
        <v/>
      </c>
      <c r="IE39" s="101" t="str">
        <f>IF(ISNUMBER(SEARCH("*female*",IJ39)),"female",IF(ISNUMBER(SEARCH("*male*",IJ39)),"male",""))</f>
        <v/>
      </c>
      <c r="IF39" s="102" t="str">
        <f>IF(IJ39="","",IF(ISERROR(MID(IJ39,FIND("male,",IJ39)+6,(FIND(")",IJ39)-(FIND("male,",IJ39)+6))))=TRUE,"missing/error",MID(IJ39,FIND("male,",IJ39)+6,(FIND(")",IJ39)-(FIND("male,",IJ39)+6)))))</f>
        <v/>
      </c>
      <c r="IG39" s="103" t="str">
        <f>IF(IC39="","",(MID(IC39,(SEARCH("^^",SUBSTITUTE(IC39," ","^^",LEN(IC39)-LEN(SUBSTITUTE(IC39," ","")))))+1,99)&amp;"_"&amp;LEFT(IC39,FIND(" ",IC39)-1)&amp;"_"&amp;ID39))</f>
        <v/>
      </c>
      <c r="II39" s="95"/>
      <c r="IJ39" s="95"/>
      <c r="IK39" s="96" t="str">
        <f>IF(IO39="","",IK$3)</f>
        <v/>
      </c>
      <c r="IL39" s="97" t="str">
        <f>IF(IO39="","",IK$1)</f>
        <v/>
      </c>
      <c r="IM39" s="98" t="str">
        <f>IF(IO39="","",IK$2)</f>
        <v/>
      </c>
      <c r="IN39" s="98" t="str">
        <f>IF(IO39="","",IK$3)</f>
        <v/>
      </c>
      <c r="IO39" s="99" t="str">
        <f>IF(IV39="","",IF(ISNUMBER(SEARCH(":",IV39)),MID(IV39,FIND(":",IV39)+2,FIND("(",IV39)-FIND(":",IV39)-3),LEFT(IV39,FIND("(",IV39)-2)))</f>
        <v/>
      </c>
      <c r="IP39" s="100" t="str">
        <f>IF(IV39="","",MID(IV39,FIND("(",IV39)+1,4))</f>
        <v/>
      </c>
      <c r="IQ39" s="101" t="str">
        <f>IF(ISNUMBER(SEARCH("*female*",IV39)),"female",IF(ISNUMBER(SEARCH("*male*",IV39)),"male",""))</f>
        <v/>
      </c>
      <c r="IR39" s="102" t="str">
        <f>IF(IV39="","",IF(ISERROR(MID(IV39,FIND("male,",IV39)+6,(FIND(")",IV39)-(FIND("male,",IV39)+6))))=TRUE,"missing/error",MID(IV39,FIND("male,",IV39)+6,(FIND(")",IV39)-(FIND("male,",IV39)+6)))))</f>
        <v/>
      </c>
      <c r="IS39" s="103" t="str">
        <f>IF(IO39="","",(MID(IO39,(SEARCH("^^",SUBSTITUTE(IO39," ","^^",LEN(IO39)-LEN(SUBSTITUTE(IO39," ","")))))+1,99)&amp;"_"&amp;LEFT(IO39,FIND(" ",IO39)-1)&amp;"_"&amp;IP39))</f>
        <v/>
      </c>
      <c r="IU39" s="95"/>
      <c r="IV39" s="95"/>
      <c r="IW39" s="96" t="str">
        <f>IF(JA39="","",IW$3)</f>
        <v/>
      </c>
      <c r="IX39" s="97" t="str">
        <f>IF(JA39="","",IW$1)</f>
        <v/>
      </c>
      <c r="IY39" s="98" t="str">
        <f>IF(JA39="","",IW$2)</f>
        <v/>
      </c>
      <c r="IZ39" s="98" t="str">
        <f>IF(JA39="","",IW$3)</f>
        <v/>
      </c>
      <c r="JA39" s="99" t="str">
        <f>IF(JH39="","",IF(ISNUMBER(SEARCH(":",JH39)),MID(JH39,FIND(":",JH39)+2,FIND("(",JH39)-FIND(":",JH39)-3),LEFT(JH39,FIND("(",JH39)-2)))</f>
        <v/>
      </c>
      <c r="JB39" s="100" t="str">
        <f>IF(JH39="","",MID(JH39,FIND("(",JH39)+1,4))</f>
        <v/>
      </c>
      <c r="JC39" s="101" t="str">
        <f>IF(ISNUMBER(SEARCH("*female*",JH39)),"female",IF(ISNUMBER(SEARCH("*male*",JH39)),"male",""))</f>
        <v/>
      </c>
      <c r="JD39" s="102" t="str">
        <f>IF(JH39="","",IF(ISERROR(MID(JH39,FIND("male,",JH39)+6,(FIND(")",JH39)-(FIND("male,",JH39)+6))))=TRUE,"missing/error",MID(JH39,FIND("male,",JH39)+6,(FIND(")",JH39)-(FIND("male,",JH39)+6)))))</f>
        <v/>
      </c>
      <c r="JE39" s="103" t="str">
        <f>IF(JA39="","",(MID(JA39,(SEARCH("^^",SUBSTITUTE(JA39," ","^^",LEN(JA39)-LEN(SUBSTITUTE(JA39," ","")))))+1,99)&amp;"_"&amp;LEFT(JA39,FIND(" ",JA39)-1)&amp;"_"&amp;JB39))</f>
        <v/>
      </c>
      <c r="JG39" s="95"/>
      <c r="JH39" s="95"/>
      <c r="JI39" s="96" t="str">
        <f>IF(JM39="","",JI$3)</f>
        <v/>
      </c>
      <c r="JJ39" s="97" t="str">
        <f>IF(JM39="","",JI$1)</f>
        <v/>
      </c>
      <c r="JK39" s="98" t="str">
        <f>IF(JM39="","",JI$2)</f>
        <v/>
      </c>
      <c r="JL39" s="98" t="str">
        <f>IF(JM39="","",JI$3)</f>
        <v/>
      </c>
      <c r="JM39" s="99" t="str">
        <f>IF(JT39="","",IF(ISNUMBER(SEARCH(":",JT39)),MID(JT39,FIND(":",JT39)+2,FIND("(",JT39)-FIND(":",JT39)-3),LEFT(JT39,FIND("(",JT39)-2)))</f>
        <v/>
      </c>
      <c r="JN39" s="100" t="str">
        <f>IF(JT39="","",MID(JT39,FIND("(",JT39)+1,4))</f>
        <v/>
      </c>
      <c r="JO39" s="101" t="str">
        <f>IF(ISNUMBER(SEARCH("*female*",JT39)),"female",IF(ISNUMBER(SEARCH("*male*",JT39)),"male",""))</f>
        <v/>
      </c>
      <c r="JP39" s="102" t="str">
        <f>IF(JT39="","",IF(ISERROR(MID(JT39,FIND("male,",JT39)+6,(FIND(")",JT39)-(FIND("male,",JT39)+6))))=TRUE,"missing/error",MID(JT39,FIND("male,",JT39)+6,(FIND(")",JT39)-(FIND("male,",JT39)+6)))))</f>
        <v/>
      </c>
      <c r="JQ39" s="103" t="str">
        <f>IF(JM39="","",(MID(JM39,(SEARCH("^^",SUBSTITUTE(JM39," ","^^",LEN(JM39)-LEN(SUBSTITUTE(JM39," ","")))))+1,99)&amp;"_"&amp;LEFT(JM39,FIND(" ",JM39)-1)&amp;"_"&amp;JN39))</f>
        <v/>
      </c>
      <c r="JS39" s="95"/>
      <c r="JT39" s="95"/>
      <c r="JU39" s="96" t="str">
        <f>IF(JY39="","",JU$3)</f>
        <v/>
      </c>
      <c r="JV39" s="97" t="str">
        <f>IF(JY39="","",JU$1)</f>
        <v/>
      </c>
      <c r="JW39" s="98" t="str">
        <f>IF(JY39="","",JU$2)</f>
        <v/>
      </c>
      <c r="JX39" s="98" t="str">
        <f>IF(JY39="","",JU$3)</f>
        <v/>
      </c>
      <c r="JY39" s="99" t="str">
        <f>IF(KF39="","",IF(ISNUMBER(SEARCH(":",KF39)),MID(KF39,FIND(":",KF39)+2,FIND("(",KF39)-FIND(":",KF39)-3),LEFT(KF39,FIND("(",KF39)-2)))</f>
        <v/>
      </c>
      <c r="JZ39" s="100" t="str">
        <f>IF(KF39="","",MID(KF39,FIND("(",KF39)+1,4))</f>
        <v/>
      </c>
      <c r="KA39" s="101" t="str">
        <f>IF(ISNUMBER(SEARCH("*female*",KF39)),"female",IF(ISNUMBER(SEARCH("*male*",KF39)),"male",""))</f>
        <v/>
      </c>
      <c r="KB39" s="102" t="str">
        <f>IF(KF39="","",IF(ISERROR(MID(KF39,FIND("male,",KF39)+6,(FIND(")",KF39)-(FIND("male,",KF39)+6))))=TRUE,"missing/error",MID(KF39,FIND("male,",KF39)+6,(FIND(")",KF39)-(FIND("male,",KF39)+6)))))</f>
        <v/>
      </c>
      <c r="KC39" s="103" t="str">
        <f>IF(JY39="","",(MID(JY39,(SEARCH("^^",SUBSTITUTE(JY39," ","^^",LEN(JY39)-LEN(SUBSTITUTE(JY39," ","")))))+1,99)&amp;"_"&amp;LEFT(JY39,FIND(" ",JY39)-1)&amp;"_"&amp;JZ39))</f>
        <v/>
      </c>
      <c r="KE39" s="95"/>
      <c r="KF39" s="95"/>
    </row>
    <row r="40" spans="1:292" ht="13.5" customHeight="1">
      <c r="A40" s="21"/>
      <c r="B40" s="95" t="s">
        <v>383</v>
      </c>
      <c r="C40" s="2" t="s">
        <v>384</v>
      </c>
      <c r="D40" s="149"/>
      <c r="E40" s="96">
        <f>IF(I40="","",E$3)</f>
        <v>41612</v>
      </c>
      <c r="F40" s="97" t="str">
        <f>IF(I40="","",E$1)</f>
        <v>Juncker Asselborn II</v>
      </c>
      <c r="G40" s="98">
        <v>40017</v>
      </c>
      <c r="H40" s="98">
        <v>41393</v>
      </c>
      <c r="I40" s="99" t="s">
        <v>385</v>
      </c>
      <c r="J40" s="100" t="s">
        <v>386</v>
      </c>
      <c r="K40" s="101" t="s">
        <v>387</v>
      </c>
      <c r="L40" s="102" t="s">
        <v>296</v>
      </c>
      <c r="M40" s="103" t="s">
        <v>388</v>
      </c>
      <c r="O40" s="95"/>
      <c r="P40" s="153" t="s">
        <v>389</v>
      </c>
      <c r="Q40" s="96">
        <f>IF(U40="","",Q$3)</f>
        <v>43439</v>
      </c>
      <c r="R40" s="97" t="str">
        <f>IF(U40="","",Q$1)</f>
        <v>Bettel-Schneider I</v>
      </c>
      <c r="S40" s="98">
        <f>IF(U40="","",Q$2)</f>
        <v>41612</v>
      </c>
      <c r="T40" s="98">
        <f>IF(U40="","",Q$3)</f>
        <v>43439</v>
      </c>
      <c r="U40" s="99" t="str">
        <f>IF(AB40="","",IF(ISNUMBER(SEARCH(":",AB40)),MID(AB40,FIND(":",AB40)+2,FIND("(",AB40)-FIND(":",AB40)-3),LEFT(AB40,FIND("(",AB40)-2)))</f>
        <v>Corinne Cahen</v>
      </c>
      <c r="V40" s="100" t="str">
        <f>IF(AB40="","",MID(AB40,FIND("(",AB40)+1,4))</f>
        <v>1973</v>
      </c>
      <c r="W40" s="101" t="str">
        <f>IF(ISNUMBER(SEARCH("*female*",AB40)),"female",IF(ISNUMBER(SEARCH("*male*",AB40)),"male",""))</f>
        <v>female</v>
      </c>
      <c r="X40" s="102" t="str">
        <f>IF(AB40="","",IF(ISERROR(MID(AB40,FIND("male,",AB40)+6,(FIND(")",AB40)-(FIND("male,",AB40)+6))))=TRUE,"missing/error",MID(AB40,FIND("male,",AB40)+6,(FIND(")",AB40)-(FIND("male,",AB40)+6)))))</f>
        <v>lu_dp01</v>
      </c>
      <c r="Y40" s="103" t="str">
        <f>IF(U40="","",(MID(U40,(SEARCH("^^",SUBSTITUTE(U40," ","^^",LEN(U40)-LEN(SUBSTITUTE(U40," ","")))))+1,99)&amp;"_"&amp;LEFT(U40,FIND(" ",U40)-1)&amp;"_"&amp;V40))</f>
        <v>Cahen_Corinne_1973</v>
      </c>
      <c r="AA40" s="95"/>
      <c r="AB40" s="140" t="s">
        <v>720</v>
      </c>
      <c r="AC40" s="96">
        <f t="shared" si="250"/>
        <v>45247</v>
      </c>
      <c r="AD40" s="97" t="str">
        <f t="shared" si="251"/>
        <v>Bettel-Schneider II</v>
      </c>
      <c r="AE40" s="98">
        <f>IF(AG40="","",AC$2)</f>
        <v>43439</v>
      </c>
      <c r="AF40" s="98">
        <v>45092</v>
      </c>
      <c r="AG40" s="99" t="str">
        <f t="shared" si="252"/>
        <v>Corinne Cahen</v>
      </c>
      <c r="AH40" s="100" t="str">
        <f t="shared" si="253"/>
        <v>1973</v>
      </c>
      <c r="AI40" s="101" t="str">
        <f t="shared" si="254"/>
        <v>female</v>
      </c>
      <c r="AJ40" s="102" t="str">
        <f t="shared" si="255"/>
        <v>lu_dp01</v>
      </c>
      <c r="AK40" s="103" t="str">
        <f t="shared" si="256"/>
        <v>Cahen_Corinne_1973</v>
      </c>
      <c r="AM40" s="95"/>
      <c r="AN40" s="140" t="s">
        <v>720</v>
      </c>
      <c r="AO40" s="96" t="str">
        <f t="shared" si="240"/>
        <v/>
      </c>
      <c r="AP40" s="97" t="str">
        <f t="shared" si="241"/>
        <v/>
      </c>
      <c r="AQ40" s="98" t="str">
        <f t="shared" si="249"/>
        <v/>
      </c>
      <c r="AR40" s="98" t="str">
        <f t="shared" si="243"/>
        <v/>
      </c>
      <c r="AS40" s="99" t="str">
        <f t="shared" si="244"/>
        <v/>
      </c>
      <c r="AT40" s="100" t="str">
        <f t="shared" si="245"/>
        <v/>
      </c>
      <c r="AU40" s="101" t="str">
        <f t="shared" si="246"/>
        <v/>
      </c>
      <c r="AV40" s="102" t="str">
        <f t="shared" si="247"/>
        <v/>
      </c>
      <c r="AW40" s="103" t="str">
        <f t="shared" si="248"/>
        <v/>
      </c>
      <c r="AY40" s="95"/>
      <c r="AZ40" s="95"/>
      <c r="BA40" s="96" t="str">
        <f>IF(BE40="","",BA$3)</f>
        <v/>
      </c>
      <c r="BB40" s="97" t="str">
        <f>IF(BE40="","",BA$1)</f>
        <v/>
      </c>
      <c r="BC40" s="98" t="str">
        <f>IF(BE40="","",BA$2)</f>
        <v/>
      </c>
      <c r="BD40" s="98" t="str">
        <f>IF(BE40="","",BA$3)</f>
        <v/>
      </c>
      <c r="BE40" s="99" t="str">
        <f>IF(BL40="","",IF(ISNUMBER(SEARCH(":",BL40)),MID(BL40,FIND(":",BL40)+2,FIND("(",BL40)-FIND(":",BL40)-3),LEFT(BL40,FIND("(",BL40)-2)))</f>
        <v/>
      </c>
      <c r="BF40" s="100" t="str">
        <f>IF(BL40="","",MID(BL40,FIND("(",BL40)+1,4))</f>
        <v/>
      </c>
      <c r="BG40" s="101" t="str">
        <f>IF(ISNUMBER(SEARCH("*female*",BL40)),"female",IF(ISNUMBER(SEARCH("*male*",BL40)),"male",""))</f>
        <v/>
      </c>
      <c r="BH40" s="102" t="str">
        <f>IF(BL40="","",IF(ISERROR(MID(BL40,FIND("male,",BL40)+6,(FIND(")",BL40)-(FIND("male,",BL40)+6))))=TRUE,"missing/error",MID(BL40,FIND("male,",BL40)+6,(FIND(")",BL40)-(FIND("male,",BL40)+6)))))</f>
        <v/>
      </c>
      <c r="BI40" s="103" t="str">
        <f>IF(BE40="","",(MID(BE40,(SEARCH("^^",SUBSTITUTE(BE40," ","^^",LEN(BE40)-LEN(SUBSTITUTE(BE40," ","")))))+1,99)&amp;"_"&amp;LEFT(BE40,FIND(" ",BE40)-1)&amp;"_"&amp;BF40))</f>
        <v/>
      </c>
      <c r="BK40" s="95"/>
      <c r="BL40" s="95"/>
      <c r="BM40" s="96" t="str">
        <f>IF(BQ40="","",BM$3)</f>
        <v/>
      </c>
      <c r="BN40" s="97" t="str">
        <f>IF(BQ40="","",BM$1)</f>
        <v/>
      </c>
      <c r="BO40" s="98" t="str">
        <f>IF(BQ40="","",BM$2)</f>
        <v/>
      </c>
      <c r="BP40" s="98" t="str">
        <f>IF(BQ40="","",BM$3)</f>
        <v/>
      </c>
      <c r="BQ40" s="99" t="str">
        <f>IF(BX40="","",IF(ISNUMBER(SEARCH(":",BX40)),MID(BX40,FIND(":",BX40)+2,FIND("(",BX40)-FIND(":",BX40)-3),LEFT(BX40,FIND("(",BX40)-2)))</f>
        <v/>
      </c>
      <c r="BR40" s="100" t="str">
        <f>IF(BX40="","",MID(BX40,FIND("(",BX40)+1,4))</f>
        <v/>
      </c>
      <c r="BS40" s="101" t="str">
        <f>IF(ISNUMBER(SEARCH("*female*",BX40)),"female",IF(ISNUMBER(SEARCH("*male*",BX40)),"male",""))</f>
        <v/>
      </c>
      <c r="BT40" s="102" t="str">
        <f>IF(BX40="","",IF(ISERROR(MID(BX40,FIND("male,",BX40)+6,(FIND(")",BX40)-(FIND("male,",BX40)+6))))=TRUE,"missing/error",MID(BX40,FIND("male,",BX40)+6,(FIND(")",BX40)-(FIND("male,",BX40)+6)))))</f>
        <v/>
      </c>
      <c r="BU40" s="103" t="str">
        <f>IF(BQ40="","",(MID(BQ40,(SEARCH("^^",SUBSTITUTE(BQ40," ","^^",LEN(BQ40)-LEN(SUBSTITUTE(BQ40," ","")))))+1,99)&amp;"_"&amp;LEFT(BQ40,FIND(" ",BQ40)-1)&amp;"_"&amp;BR40))</f>
        <v/>
      </c>
      <c r="BW40" s="95"/>
      <c r="BX40" s="95"/>
      <c r="BY40" s="96" t="str">
        <f>IF(CC40="","",BY$3)</f>
        <v/>
      </c>
      <c r="BZ40" s="97" t="str">
        <f>IF(CC40="","",BY$1)</f>
        <v/>
      </c>
      <c r="CA40" s="98" t="str">
        <f>IF(CC40="","",BY$2)</f>
        <v/>
      </c>
      <c r="CB40" s="98" t="str">
        <f>IF(CC40="","",BY$3)</f>
        <v/>
      </c>
      <c r="CC40" s="99" t="str">
        <f>IF(CJ40="","",IF(ISNUMBER(SEARCH(":",CJ40)),MID(CJ40,FIND(":",CJ40)+2,FIND("(",CJ40)-FIND(":",CJ40)-3),LEFT(CJ40,FIND("(",CJ40)-2)))</f>
        <v/>
      </c>
      <c r="CD40" s="100" t="str">
        <f>IF(CJ40="","",MID(CJ40,FIND("(",CJ40)+1,4))</f>
        <v/>
      </c>
      <c r="CE40" s="101" t="str">
        <f>IF(ISNUMBER(SEARCH("*female*",CJ40)),"female",IF(ISNUMBER(SEARCH("*male*",CJ40)),"male",""))</f>
        <v/>
      </c>
      <c r="CF40" s="102" t="str">
        <f>IF(CJ40="","",IF(ISERROR(MID(CJ40,FIND("male,",CJ40)+6,(FIND(")",CJ40)-(FIND("male,",CJ40)+6))))=TRUE,"missing/error",MID(CJ40,FIND("male,",CJ40)+6,(FIND(")",CJ40)-(FIND("male,",CJ40)+6)))))</f>
        <v/>
      </c>
      <c r="CG40" s="103" t="str">
        <f>IF(CC40="","",(MID(CC40,(SEARCH("^^",SUBSTITUTE(CC40," ","^^",LEN(CC40)-LEN(SUBSTITUTE(CC40," ","")))))+1,99)&amp;"_"&amp;LEFT(CC40,FIND(" ",CC40)-1)&amp;"_"&amp;CD40))</f>
        <v/>
      </c>
      <c r="CI40" s="95"/>
      <c r="CJ40" s="95"/>
      <c r="CK40" s="96" t="str">
        <f>IF(CO40="","",CK$3)</f>
        <v/>
      </c>
      <c r="CL40" s="97" t="str">
        <f>IF(CO40="","",CK$1)</f>
        <v/>
      </c>
      <c r="CM40" s="98" t="str">
        <f>IF(CO40="","",CK$2)</f>
        <v/>
      </c>
      <c r="CN40" s="98" t="str">
        <f>IF(CO40="","",CK$3)</f>
        <v/>
      </c>
      <c r="CO40" s="99" t="str">
        <f>IF(CV40="","",IF(ISNUMBER(SEARCH(":",CV40)),MID(CV40,FIND(":",CV40)+2,FIND("(",CV40)-FIND(":",CV40)-3),LEFT(CV40,FIND("(",CV40)-2)))</f>
        <v/>
      </c>
      <c r="CP40" s="100" t="str">
        <f>IF(CV40="","",MID(CV40,FIND("(",CV40)+1,4))</f>
        <v/>
      </c>
      <c r="CQ40" s="101" t="str">
        <f>IF(ISNUMBER(SEARCH("*female*",CV40)),"female",IF(ISNUMBER(SEARCH("*male*",CV40)),"male",""))</f>
        <v/>
      </c>
      <c r="CR40" s="102" t="str">
        <f>IF(CV40="","",IF(ISERROR(MID(CV40,FIND("male,",CV40)+6,(FIND(")",CV40)-(FIND("male,",CV40)+6))))=TRUE,"missing/error",MID(CV40,FIND("male,",CV40)+6,(FIND(")",CV40)-(FIND("male,",CV40)+6)))))</f>
        <v/>
      </c>
      <c r="CS40" s="103" t="str">
        <f>IF(CO40="","",(MID(CO40,(SEARCH("^^",SUBSTITUTE(CO40," ","^^",LEN(CO40)-LEN(SUBSTITUTE(CO40," ","")))))+1,99)&amp;"_"&amp;LEFT(CO40,FIND(" ",CO40)-1)&amp;"_"&amp;CP40))</f>
        <v/>
      </c>
      <c r="CU40" s="95"/>
      <c r="CV40" s="95"/>
      <c r="CW40" s="96" t="str">
        <f>IF(DA40="","",CW$3)</f>
        <v/>
      </c>
      <c r="CX40" s="97" t="str">
        <f>IF(DA40="","",CW$1)</f>
        <v/>
      </c>
      <c r="CY40" s="98" t="str">
        <f>IF(DA40="","",CW$2)</f>
        <v/>
      </c>
      <c r="CZ40" s="98" t="str">
        <f>IF(DA40="","",CW$3)</f>
        <v/>
      </c>
      <c r="DA40" s="99" t="str">
        <f>IF(DH40="","",IF(ISNUMBER(SEARCH(":",DH40)),MID(DH40,FIND(":",DH40)+2,FIND("(",DH40)-FIND(":",DH40)-3),LEFT(DH40,FIND("(",DH40)-2)))</f>
        <v/>
      </c>
      <c r="DB40" s="100" t="str">
        <f>IF(DH40="","",MID(DH40,FIND("(",DH40)+1,4))</f>
        <v/>
      </c>
      <c r="DC40" s="101" t="str">
        <f>IF(ISNUMBER(SEARCH("*female*",DH40)),"female",IF(ISNUMBER(SEARCH("*male*",DH40)),"male",""))</f>
        <v/>
      </c>
      <c r="DD40" s="102" t="str">
        <f>IF(DH40="","",IF(ISERROR(MID(DH40,FIND("male,",DH40)+6,(FIND(")",DH40)-(FIND("male,",DH40)+6))))=TRUE,"missing/error",MID(DH40,FIND("male,",DH40)+6,(FIND(")",DH40)-(FIND("male,",DH40)+6)))))</f>
        <v/>
      </c>
      <c r="DE40" s="103" t="str">
        <f>IF(DA40="","",(MID(DA40,(SEARCH("^^",SUBSTITUTE(DA40," ","^^",LEN(DA40)-LEN(SUBSTITUTE(DA40," ","")))))+1,99)&amp;"_"&amp;LEFT(DA40,FIND(" ",DA40)-1)&amp;"_"&amp;DB40))</f>
        <v/>
      </c>
      <c r="DG40" s="95"/>
      <c r="DH40" s="95"/>
      <c r="DI40" s="96" t="str">
        <f>IF(DM40="","",DI$3)</f>
        <v/>
      </c>
      <c r="DJ40" s="97" t="str">
        <f>IF(DM40="","",DI$1)</f>
        <v/>
      </c>
      <c r="DK40" s="98" t="str">
        <f>IF(DM40="","",DI$2)</f>
        <v/>
      </c>
      <c r="DL40" s="98" t="str">
        <f>IF(DM40="","",DI$3)</f>
        <v/>
      </c>
      <c r="DM40" s="99" t="str">
        <f>IF(DT40="","",IF(ISNUMBER(SEARCH(":",DT40)),MID(DT40,FIND(":",DT40)+2,FIND("(",DT40)-FIND(":",DT40)-3),LEFT(DT40,FIND("(",DT40)-2)))</f>
        <v/>
      </c>
      <c r="DN40" s="100" t="str">
        <f>IF(DT40="","",MID(DT40,FIND("(",DT40)+1,4))</f>
        <v/>
      </c>
      <c r="DO40" s="101" t="str">
        <f>IF(ISNUMBER(SEARCH("*female*",DT40)),"female",IF(ISNUMBER(SEARCH("*male*",DT40)),"male",""))</f>
        <v/>
      </c>
      <c r="DP40" s="102" t="str">
        <f>IF(DT40="","",IF(ISERROR(MID(DT40,FIND("male,",DT40)+6,(FIND(")",DT40)-(FIND("male,",DT40)+6))))=TRUE,"missing/error",MID(DT40,FIND("male,",DT40)+6,(FIND(")",DT40)-(FIND("male,",DT40)+6)))))</f>
        <v/>
      </c>
      <c r="DQ40" s="103" t="str">
        <f>IF(DM40="","",(MID(DM40,(SEARCH("^^",SUBSTITUTE(DM40," ","^^",LEN(DM40)-LEN(SUBSTITUTE(DM40," ","")))))+1,99)&amp;"_"&amp;LEFT(DM40,FIND(" ",DM40)-1)&amp;"_"&amp;DN40))</f>
        <v/>
      </c>
      <c r="DS40" s="95"/>
      <c r="DT40" s="95"/>
      <c r="DU40" s="96" t="str">
        <f>IF(DY40="","",DU$3)</f>
        <v/>
      </c>
      <c r="DV40" s="97" t="str">
        <f>IF(DY40="","",DU$1)</f>
        <v/>
      </c>
      <c r="DW40" s="98" t="str">
        <f>IF(DY40="","",DU$2)</f>
        <v/>
      </c>
      <c r="DX40" s="98" t="str">
        <f>IF(DY40="","",DU$3)</f>
        <v/>
      </c>
      <c r="DY40" s="99" t="str">
        <f>IF(EF40="","",IF(ISNUMBER(SEARCH(":",EF40)),MID(EF40,FIND(":",EF40)+2,FIND("(",EF40)-FIND(":",EF40)-3),LEFT(EF40,FIND("(",EF40)-2)))</f>
        <v/>
      </c>
      <c r="DZ40" s="100" t="str">
        <f>IF(EF40="","",MID(EF40,FIND("(",EF40)+1,4))</f>
        <v/>
      </c>
      <c r="EA40" s="101" t="str">
        <f>IF(ISNUMBER(SEARCH("*female*",EF40)),"female",IF(ISNUMBER(SEARCH("*male*",EF40)),"male",""))</f>
        <v/>
      </c>
      <c r="EB40" s="102" t="str">
        <f>IF(EF40="","",IF(ISERROR(MID(EF40,FIND("male,",EF40)+6,(FIND(")",EF40)-(FIND("male,",EF40)+6))))=TRUE,"missing/error",MID(EF40,FIND("male,",EF40)+6,(FIND(")",EF40)-(FIND("male,",EF40)+6)))))</f>
        <v/>
      </c>
      <c r="EC40" s="103" t="str">
        <f>IF(DY40="","",(MID(DY40,(SEARCH("^^",SUBSTITUTE(DY40," ","^^",LEN(DY40)-LEN(SUBSTITUTE(DY40," ","")))))+1,99)&amp;"_"&amp;LEFT(DY40,FIND(" ",DY40)-1)&amp;"_"&amp;DZ40))</f>
        <v/>
      </c>
      <c r="EE40" s="95"/>
      <c r="EF40" s="95"/>
      <c r="EG40" s="96" t="str">
        <f>IF(EK40="","",EG$3)</f>
        <v/>
      </c>
      <c r="EH40" s="97" t="str">
        <f>IF(EK40="","",EG$1)</f>
        <v/>
      </c>
      <c r="EI40" s="98" t="str">
        <f>IF(EK40="","",EG$2)</f>
        <v/>
      </c>
      <c r="EJ40" s="98" t="str">
        <f>IF(EK40="","",EG$3)</f>
        <v/>
      </c>
      <c r="EK40" s="99" t="str">
        <f>IF(ER40="","",IF(ISNUMBER(SEARCH(":",ER40)),MID(ER40,FIND(":",ER40)+2,FIND("(",ER40)-FIND(":",ER40)-3),LEFT(ER40,FIND("(",ER40)-2)))</f>
        <v/>
      </c>
      <c r="EL40" s="100" t="str">
        <f>IF(ER40="","",MID(ER40,FIND("(",ER40)+1,4))</f>
        <v/>
      </c>
      <c r="EM40" s="101" t="str">
        <f>IF(ISNUMBER(SEARCH("*female*",ER40)),"female",IF(ISNUMBER(SEARCH("*male*",ER40)),"male",""))</f>
        <v/>
      </c>
      <c r="EN40" s="102" t="str">
        <f>IF(ER40="","",IF(ISERROR(MID(ER40,FIND("male,",ER40)+6,(FIND(")",ER40)-(FIND("male,",ER40)+6))))=TRUE,"missing/error",MID(ER40,FIND("male,",ER40)+6,(FIND(")",ER40)-(FIND("male,",ER40)+6)))))</f>
        <v/>
      </c>
      <c r="EO40" s="103" t="str">
        <f>IF(EK40="","",(MID(EK40,(SEARCH("^^",SUBSTITUTE(EK40," ","^^",LEN(EK40)-LEN(SUBSTITUTE(EK40," ","")))))+1,99)&amp;"_"&amp;LEFT(EK40,FIND(" ",EK40)-1)&amp;"_"&amp;EL40))</f>
        <v/>
      </c>
      <c r="EQ40" s="95"/>
      <c r="ER40" s="95"/>
      <c r="ES40" s="96" t="str">
        <f>IF(EW40="","",ES$3)</f>
        <v/>
      </c>
      <c r="ET40" s="97" t="str">
        <f>IF(EW40="","",ES$1)</f>
        <v/>
      </c>
      <c r="EU40" s="98" t="str">
        <f>IF(EW40="","",ES$2)</f>
        <v/>
      </c>
      <c r="EV40" s="98" t="str">
        <f>IF(EW40="","",ES$3)</f>
        <v/>
      </c>
      <c r="EW40" s="99" t="str">
        <f>IF(FD40="","",IF(ISNUMBER(SEARCH(":",FD40)),MID(FD40,FIND(":",FD40)+2,FIND("(",FD40)-FIND(":",FD40)-3),LEFT(FD40,FIND("(",FD40)-2)))</f>
        <v/>
      </c>
      <c r="EX40" s="100" t="str">
        <f>IF(FD40="","",MID(FD40,FIND("(",FD40)+1,4))</f>
        <v/>
      </c>
      <c r="EY40" s="101" t="str">
        <f>IF(ISNUMBER(SEARCH("*female*",FD40)),"female",IF(ISNUMBER(SEARCH("*male*",FD40)),"male",""))</f>
        <v/>
      </c>
      <c r="EZ40" s="102" t="str">
        <f>IF(FD40="","",IF(ISERROR(MID(FD40,FIND("male,",FD40)+6,(FIND(")",FD40)-(FIND("male,",FD40)+6))))=TRUE,"missing/error",MID(FD40,FIND("male,",FD40)+6,(FIND(")",FD40)-(FIND("male,",FD40)+6)))))</f>
        <v/>
      </c>
      <c r="FA40" s="103" t="str">
        <f>IF(EW40="","",(MID(EW40,(SEARCH("^^",SUBSTITUTE(EW40," ","^^",LEN(EW40)-LEN(SUBSTITUTE(EW40," ","")))))+1,99)&amp;"_"&amp;LEFT(EW40,FIND(" ",EW40)-1)&amp;"_"&amp;EX40))</f>
        <v/>
      </c>
      <c r="FC40" s="95"/>
      <c r="FD40" s="95"/>
      <c r="FE40" s="96" t="str">
        <f>IF(FI40="","",FE$3)</f>
        <v/>
      </c>
      <c r="FF40" s="97" t="str">
        <f>IF(FI40="","",FE$1)</f>
        <v/>
      </c>
      <c r="FG40" s="98" t="str">
        <f>IF(FI40="","",FE$2)</f>
        <v/>
      </c>
      <c r="FH40" s="98" t="str">
        <f>IF(FI40="","",FE$3)</f>
        <v/>
      </c>
      <c r="FI40" s="99" t="str">
        <f>IF(FP40="","",IF(ISNUMBER(SEARCH(":",FP40)),MID(FP40,FIND(":",FP40)+2,FIND("(",FP40)-FIND(":",FP40)-3),LEFT(FP40,FIND("(",FP40)-2)))</f>
        <v/>
      </c>
      <c r="FJ40" s="100" t="str">
        <f>IF(FP40="","",MID(FP40,FIND("(",FP40)+1,4))</f>
        <v/>
      </c>
      <c r="FK40" s="101" t="str">
        <f>IF(ISNUMBER(SEARCH("*female*",FP40)),"female",IF(ISNUMBER(SEARCH("*male*",FP40)),"male",""))</f>
        <v/>
      </c>
      <c r="FL40" s="102" t="str">
        <f>IF(FP40="","",IF(ISERROR(MID(FP40,FIND("male,",FP40)+6,(FIND(")",FP40)-(FIND("male,",FP40)+6))))=TRUE,"missing/error",MID(FP40,FIND("male,",FP40)+6,(FIND(")",FP40)-(FIND("male,",FP40)+6)))))</f>
        <v/>
      </c>
      <c r="FM40" s="103" t="str">
        <f>IF(FI40="","",(MID(FI40,(SEARCH("^^",SUBSTITUTE(FI40," ","^^",LEN(FI40)-LEN(SUBSTITUTE(FI40," ","")))))+1,99)&amp;"_"&amp;LEFT(FI40,FIND(" ",FI40)-1)&amp;"_"&amp;FJ40))</f>
        <v/>
      </c>
      <c r="FO40" s="95"/>
      <c r="FP40" s="95"/>
      <c r="FQ40" s="96" t="str">
        <f>IF(FU40="","",#REF!)</f>
        <v/>
      </c>
      <c r="FR40" s="97" t="str">
        <f>IF(FU40="","",FQ$1)</f>
        <v/>
      </c>
      <c r="FS40" s="98" t="str">
        <f>IF(FU40="","",FQ$2)</f>
        <v/>
      </c>
      <c r="FT40" s="98" t="str">
        <f>IF(FU40="","",FQ$3)</f>
        <v/>
      </c>
      <c r="FU40" s="99" t="str">
        <f>IF(GB40="","",IF(ISNUMBER(SEARCH(":",GB40)),MID(GB40,FIND(":",GB40)+2,FIND("(",GB40)-FIND(":",GB40)-3),LEFT(GB40,FIND("(",GB40)-2)))</f>
        <v/>
      </c>
      <c r="FV40" s="100" t="str">
        <f>IF(GB40="","",MID(GB40,FIND("(",GB40)+1,4))</f>
        <v/>
      </c>
      <c r="FW40" s="101" t="str">
        <f>IF(ISNUMBER(SEARCH("*female*",GB40)),"female",IF(ISNUMBER(SEARCH("*male*",GB40)),"male",""))</f>
        <v/>
      </c>
      <c r="FX40" s="102" t="str">
        <f>IF(GB40="","",IF(ISERROR(MID(GB40,FIND("male,",GB40)+6,(FIND(")",GB40)-(FIND("male,",GB40)+6))))=TRUE,"missing/error",MID(GB40,FIND("male,",GB40)+6,(FIND(")",GB40)-(FIND("male,",GB40)+6)))))</f>
        <v/>
      </c>
      <c r="FY40" s="103" t="str">
        <f>IF(FU40="","",(MID(FU40,(SEARCH("^^",SUBSTITUTE(FU40," ","^^",LEN(FU40)-LEN(SUBSTITUTE(FU40," ","")))))+1,99)&amp;"_"&amp;LEFT(FU40,FIND(" ",FU40)-1)&amp;"_"&amp;FV40))</f>
        <v/>
      </c>
      <c r="GA40" s="95"/>
      <c r="GB40" s="95"/>
      <c r="GC40" s="96" t="str">
        <f>IF(GG40="","",GC$3)</f>
        <v/>
      </c>
      <c r="GD40" s="97" t="str">
        <f>IF(GG40="","",GC$1)</f>
        <v/>
      </c>
      <c r="GE40" s="98" t="str">
        <f>IF(GG40="","",GC$2)</f>
        <v/>
      </c>
      <c r="GF40" s="98" t="str">
        <f>IF(GG40="","",GC$3)</f>
        <v/>
      </c>
      <c r="GG40" s="99" t="str">
        <f>IF(GN40="","",IF(ISNUMBER(SEARCH(":",GN40)),MID(GN40,FIND(":",GN40)+2,FIND("(",GN40)-FIND(":",GN40)-3),LEFT(GN40,FIND("(",GN40)-2)))</f>
        <v/>
      </c>
      <c r="GH40" s="100" t="str">
        <f>IF(GN40="","",MID(GN40,FIND("(",GN40)+1,4))</f>
        <v/>
      </c>
      <c r="GI40" s="101" t="str">
        <f>IF(ISNUMBER(SEARCH("*female*",GN40)),"female",IF(ISNUMBER(SEARCH("*male*",GN40)),"male",""))</f>
        <v/>
      </c>
      <c r="GJ40" s="102" t="str">
        <f>IF(GN40="","",IF(ISERROR(MID(GN40,FIND("male,",GN40)+6,(FIND(")",GN40)-(FIND("male,",GN40)+6))))=TRUE,"missing/error",MID(GN40,FIND("male,",GN40)+6,(FIND(")",GN40)-(FIND("male,",GN40)+6)))))</f>
        <v/>
      </c>
      <c r="GK40" s="103" t="str">
        <f>IF(GG40="","",(MID(GG40,(SEARCH("^^",SUBSTITUTE(GG40," ","^^",LEN(GG40)-LEN(SUBSTITUTE(GG40," ","")))))+1,99)&amp;"_"&amp;LEFT(GG40,FIND(" ",GG40)-1)&amp;"_"&amp;GH40))</f>
        <v/>
      </c>
      <c r="GM40" s="95"/>
      <c r="GN40" s="95" t="s">
        <v>292</v>
      </c>
      <c r="GO40" s="96" t="str">
        <f>IF(GS40="","",GO$3)</f>
        <v/>
      </c>
      <c r="GP40" s="97" t="str">
        <f>IF(GS40="","",GO$1)</f>
        <v/>
      </c>
      <c r="GQ40" s="98" t="str">
        <f>IF(GS40="","",GO$2)</f>
        <v/>
      </c>
      <c r="GR40" s="98" t="str">
        <f>IF(GS40="","",GO$3)</f>
        <v/>
      </c>
      <c r="GS40" s="99" t="str">
        <f>IF(GZ40="","",IF(ISNUMBER(SEARCH(":",GZ40)),MID(GZ40,FIND(":",GZ40)+2,FIND("(",GZ40)-FIND(":",GZ40)-3),LEFT(GZ40,FIND("(",GZ40)-2)))</f>
        <v/>
      </c>
      <c r="GT40" s="100" t="str">
        <f>IF(GZ40="","",MID(GZ40,FIND("(",GZ40)+1,4))</f>
        <v/>
      </c>
      <c r="GU40" s="101" t="str">
        <f>IF(ISNUMBER(SEARCH("*female*",GZ40)),"female",IF(ISNUMBER(SEARCH("*male*",GZ40)),"male",""))</f>
        <v/>
      </c>
      <c r="GV40" s="102" t="str">
        <f>IF(GZ40="","",IF(ISERROR(MID(GZ40,FIND("male,",GZ40)+6,(FIND(")",GZ40)-(FIND("male,",GZ40)+6))))=TRUE,"missing/error",MID(GZ40,FIND("male,",GZ40)+6,(FIND(")",GZ40)-(FIND("male,",GZ40)+6)))))</f>
        <v/>
      </c>
      <c r="GW40" s="103" t="str">
        <f>IF(GS40="","",(MID(GS40,(SEARCH("^^",SUBSTITUTE(GS40," ","^^",LEN(GS40)-LEN(SUBSTITUTE(GS40," ","")))))+1,99)&amp;"_"&amp;LEFT(GS40,FIND(" ",GS40)-1)&amp;"_"&amp;GT40))</f>
        <v/>
      </c>
      <c r="GY40" s="95"/>
      <c r="GZ40" s="95"/>
      <c r="HA40" s="96" t="str">
        <f>IF(HE40="","",HA$3)</f>
        <v/>
      </c>
      <c r="HB40" s="97" t="str">
        <f>IF(HE40="","",HA$1)</f>
        <v/>
      </c>
      <c r="HC40" s="98" t="str">
        <f>IF(HE40="","",HA$2)</f>
        <v/>
      </c>
      <c r="HD40" s="98" t="str">
        <f>IF(HE40="","",HA$3)</f>
        <v/>
      </c>
      <c r="HE40" s="99" t="str">
        <f>IF(HL40="","",IF(ISNUMBER(SEARCH(":",HL40)),MID(HL40,FIND(":",HL40)+2,FIND("(",HL40)-FIND(":",HL40)-3),LEFT(HL40,FIND("(",HL40)-2)))</f>
        <v/>
      </c>
      <c r="HF40" s="100" t="str">
        <f>IF(HL40="","",MID(HL40,FIND("(",HL40)+1,4))</f>
        <v/>
      </c>
      <c r="HG40" s="101" t="str">
        <f>IF(ISNUMBER(SEARCH("*female*",HL40)),"female",IF(ISNUMBER(SEARCH("*male*",HL40)),"male",""))</f>
        <v/>
      </c>
      <c r="HH40" s="102" t="str">
        <f>IF(HL40="","",IF(ISERROR(MID(HL40,FIND("male,",HL40)+6,(FIND(")",HL40)-(FIND("male,",HL40)+6))))=TRUE,"missing/error",MID(HL40,FIND("male,",HL40)+6,(FIND(")",HL40)-(FIND("male,",HL40)+6)))))</f>
        <v/>
      </c>
      <c r="HI40" s="103" t="str">
        <f>IF(HE40="","",(MID(HE40,(SEARCH("^^",SUBSTITUTE(HE40," ","^^",LEN(HE40)-LEN(SUBSTITUTE(HE40," ","")))))+1,99)&amp;"_"&amp;LEFT(HE40,FIND(" ",HE40)-1)&amp;"_"&amp;HF40))</f>
        <v/>
      </c>
      <c r="HK40" s="95"/>
      <c r="HL40" s="95" t="s">
        <v>292</v>
      </c>
      <c r="HM40" s="96" t="str">
        <f>IF(HQ40="","",HM$3)</f>
        <v/>
      </c>
      <c r="HN40" s="97" t="str">
        <f>IF(HQ40="","",HM$1)</f>
        <v/>
      </c>
      <c r="HO40" s="98" t="str">
        <f>IF(HQ40="","",HM$2)</f>
        <v/>
      </c>
      <c r="HP40" s="98" t="str">
        <f>IF(HQ40="","",HM$3)</f>
        <v/>
      </c>
      <c r="HQ40" s="99" t="str">
        <f>IF(HX40="","",IF(ISNUMBER(SEARCH(":",HX40)),MID(HX40,FIND(":",HX40)+2,FIND("(",HX40)-FIND(":",HX40)-3),LEFT(HX40,FIND("(",HX40)-2)))</f>
        <v/>
      </c>
      <c r="HR40" s="100" t="str">
        <f>IF(HX40="","",MID(HX40,FIND("(",HX40)+1,4))</f>
        <v/>
      </c>
      <c r="HS40" s="101" t="str">
        <f>IF(ISNUMBER(SEARCH("*female*",HX40)),"female",IF(ISNUMBER(SEARCH("*male*",HX40)),"male",""))</f>
        <v/>
      </c>
      <c r="HT40" s="102" t="str">
        <f>IF(HX40="","",IF(ISERROR(MID(HX40,FIND("male,",HX40)+6,(FIND(")",HX40)-(FIND("male,",HX40)+6))))=TRUE,"missing/error",MID(HX40,FIND("male,",HX40)+6,(FIND(")",HX40)-(FIND("male,",HX40)+6)))))</f>
        <v/>
      </c>
      <c r="HU40" s="103" t="str">
        <f>IF(HQ40="","",(MID(HQ40,(SEARCH("^^",SUBSTITUTE(HQ40," ","^^",LEN(HQ40)-LEN(SUBSTITUTE(HQ40," ","")))))+1,99)&amp;"_"&amp;LEFT(HQ40,FIND(" ",HQ40)-1)&amp;"_"&amp;HR40))</f>
        <v/>
      </c>
      <c r="HW40" s="95"/>
      <c r="HX40" s="95"/>
      <c r="HY40" s="96" t="str">
        <f>IF(IC40="","",HY$3)</f>
        <v/>
      </c>
      <c r="HZ40" s="97" t="str">
        <f>IF(IC40="","",HY$1)</f>
        <v/>
      </c>
      <c r="IA40" s="98" t="str">
        <f>IF(IC40="","",HY$2)</f>
        <v/>
      </c>
      <c r="IB40" s="98" t="str">
        <f>IF(IC40="","",HY$3)</f>
        <v/>
      </c>
      <c r="IC40" s="99" t="str">
        <f>IF(IJ40="","",IF(ISNUMBER(SEARCH(":",IJ40)),MID(IJ40,FIND(":",IJ40)+2,FIND("(",IJ40)-FIND(":",IJ40)-3),LEFT(IJ40,FIND("(",IJ40)-2)))</f>
        <v/>
      </c>
      <c r="ID40" s="100" t="str">
        <f>IF(IJ40="","",MID(IJ40,FIND("(",IJ40)+1,4))</f>
        <v/>
      </c>
      <c r="IE40" s="101" t="str">
        <f>IF(ISNUMBER(SEARCH("*female*",IJ40)),"female",IF(ISNUMBER(SEARCH("*male*",IJ40)),"male",""))</f>
        <v/>
      </c>
      <c r="IF40" s="102" t="str">
        <f>IF(IJ40="","",IF(ISERROR(MID(IJ40,FIND("male,",IJ40)+6,(FIND(")",IJ40)-(FIND("male,",IJ40)+6))))=TRUE,"missing/error",MID(IJ40,FIND("male,",IJ40)+6,(FIND(")",IJ40)-(FIND("male,",IJ40)+6)))))</f>
        <v/>
      </c>
      <c r="IG40" s="103" t="str">
        <f>IF(IC40="","",(MID(IC40,(SEARCH("^^",SUBSTITUTE(IC40," ","^^",LEN(IC40)-LEN(SUBSTITUTE(IC40," ","")))))+1,99)&amp;"_"&amp;LEFT(IC40,FIND(" ",IC40)-1)&amp;"_"&amp;ID40))</f>
        <v/>
      </c>
      <c r="II40" s="95"/>
      <c r="IJ40" s="95"/>
      <c r="IK40" s="96" t="str">
        <f>IF(IO40="","",IK$3)</f>
        <v/>
      </c>
      <c r="IL40" s="97" t="str">
        <f>IF(IO40="","",IK$1)</f>
        <v/>
      </c>
      <c r="IM40" s="98" t="str">
        <f>IF(IO40="","",IK$2)</f>
        <v/>
      </c>
      <c r="IN40" s="98" t="str">
        <f>IF(IO40="","",IK$3)</f>
        <v/>
      </c>
      <c r="IO40" s="99" t="str">
        <f>IF(IV40="","",IF(ISNUMBER(SEARCH(":",IV40)),MID(IV40,FIND(":",IV40)+2,FIND("(",IV40)-FIND(":",IV40)-3),LEFT(IV40,FIND("(",IV40)-2)))</f>
        <v/>
      </c>
      <c r="IP40" s="100" t="str">
        <f>IF(IV40="","",MID(IV40,FIND("(",IV40)+1,4))</f>
        <v/>
      </c>
      <c r="IQ40" s="101" t="str">
        <f>IF(ISNUMBER(SEARCH("*female*",IV40)),"female",IF(ISNUMBER(SEARCH("*male*",IV40)),"male",""))</f>
        <v/>
      </c>
      <c r="IR40" s="102" t="str">
        <f>IF(IV40="","",IF(ISERROR(MID(IV40,FIND("male,",IV40)+6,(FIND(")",IV40)-(FIND("male,",IV40)+6))))=TRUE,"missing/error",MID(IV40,FIND("male,",IV40)+6,(FIND(")",IV40)-(FIND("male,",IV40)+6)))))</f>
        <v/>
      </c>
      <c r="IS40" s="103" t="str">
        <f>IF(IO40="","",(MID(IO40,(SEARCH("^^",SUBSTITUTE(IO40," ","^^",LEN(IO40)-LEN(SUBSTITUTE(IO40," ","")))))+1,99)&amp;"_"&amp;LEFT(IO40,FIND(" ",IO40)-1)&amp;"_"&amp;IP40))</f>
        <v/>
      </c>
      <c r="IU40" s="95"/>
      <c r="IV40" s="95"/>
      <c r="IW40" s="96" t="str">
        <f>IF(JA40="","",IW$3)</f>
        <v/>
      </c>
      <c r="IX40" s="97" t="str">
        <f>IF(JA40="","",IW$1)</f>
        <v/>
      </c>
      <c r="IY40" s="98" t="str">
        <f>IF(JA40="","",IW$2)</f>
        <v/>
      </c>
      <c r="IZ40" s="98" t="str">
        <f>IF(JA40="","",IW$3)</f>
        <v/>
      </c>
      <c r="JA40" s="99" t="str">
        <f>IF(JH40="","",IF(ISNUMBER(SEARCH(":",JH40)),MID(JH40,FIND(":",JH40)+2,FIND("(",JH40)-FIND(":",JH40)-3),LEFT(JH40,FIND("(",JH40)-2)))</f>
        <v/>
      </c>
      <c r="JB40" s="100" t="str">
        <f>IF(JH40="","",MID(JH40,FIND("(",JH40)+1,4))</f>
        <v/>
      </c>
      <c r="JC40" s="101" t="str">
        <f>IF(ISNUMBER(SEARCH("*female*",JH40)),"female",IF(ISNUMBER(SEARCH("*male*",JH40)),"male",""))</f>
        <v/>
      </c>
      <c r="JD40" s="102" t="str">
        <f>IF(JH40="","",IF(ISERROR(MID(JH40,FIND("male,",JH40)+6,(FIND(")",JH40)-(FIND("male,",JH40)+6))))=TRUE,"missing/error",MID(JH40,FIND("male,",JH40)+6,(FIND(")",JH40)-(FIND("male,",JH40)+6)))))</f>
        <v/>
      </c>
      <c r="JE40" s="103" t="str">
        <f>IF(JA40="","",(MID(JA40,(SEARCH("^^",SUBSTITUTE(JA40," ","^^",LEN(JA40)-LEN(SUBSTITUTE(JA40," ","")))))+1,99)&amp;"_"&amp;LEFT(JA40,FIND(" ",JA40)-1)&amp;"_"&amp;JB40))</f>
        <v/>
      </c>
      <c r="JG40" s="95"/>
      <c r="JH40" s="95"/>
      <c r="JI40" s="96" t="str">
        <f>IF(JM40="","",JI$3)</f>
        <v/>
      </c>
      <c r="JJ40" s="97" t="str">
        <f>IF(JM40="","",JI$1)</f>
        <v/>
      </c>
      <c r="JK40" s="98" t="str">
        <f>IF(JM40="","",JI$2)</f>
        <v/>
      </c>
      <c r="JL40" s="98" t="str">
        <f>IF(JM40="","",JI$3)</f>
        <v/>
      </c>
      <c r="JM40" s="99" t="str">
        <f>IF(JT40="","",IF(ISNUMBER(SEARCH(":",JT40)),MID(JT40,FIND(":",JT40)+2,FIND("(",JT40)-FIND(":",JT40)-3),LEFT(JT40,FIND("(",JT40)-2)))</f>
        <v/>
      </c>
      <c r="JN40" s="100" t="str">
        <f>IF(JT40="","",MID(JT40,FIND("(",JT40)+1,4))</f>
        <v/>
      </c>
      <c r="JO40" s="101" t="str">
        <f>IF(ISNUMBER(SEARCH("*female*",JT40)),"female",IF(ISNUMBER(SEARCH("*male*",JT40)),"male",""))</f>
        <v/>
      </c>
      <c r="JP40" s="102" t="str">
        <f>IF(JT40="","",IF(ISERROR(MID(JT40,FIND("male,",JT40)+6,(FIND(")",JT40)-(FIND("male,",JT40)+6))))=TRUE,"missing/error",MID(JT40,FIND("male,",JT40)+6,(FIND(")",JT40)-(FIND("male,",JT40)+6)))))</f>
        <v/>
      </c>
      <c r="JQ40" s="103" t="str">
        <f>IF(JM40="","",(MID(JM40,(SEARCH("^^",SUBSTITUTE(JM40," ","^^",LEN(JM40)-LEN(SUBSTITUTE(JM40," ","")))))+1,99)&amp;"_"&amp;LEFT(JM40,FIND(" ",JM40)-1)&amp;"_"&amp;JN40))</f>
        <v/>
      </c>
      <c r="JS40" s="95"/>
      <c r="JT40" s="95"/>
      <c r="JU40" s="96" t="str">
        <f>IF(JY40="","",JU$3)</f>
        <v/>
      </c>
      <c r="JV40" s="97" t="str">
        <f>IF(JY40="","",JU$1)</f>
        <v/>
      </c>
      <c r="JW40" s="98" t="str">
        <f>IF(JY40="","",JU$2)</f>
        <v/>
      </c>
      <c r="JX40" s="98" t="str">
        <f>IF(JY40="","",JU$3)</f>
        <v/>
      </c>
      <c r="JY40" s="99" t="str">
        <f>IF(KF40="","",IF(ISNUMBER(SEARCH(":",KF40)),MID(KF40,FIND(":",KF40)+2,FIND("(",KF40)-FIND(":",KF40)-3),LEFT(KF40,FIND("(",KF40)-2)))</f>
        <v/>
      </c>
      <c r="JZ40" s="100" t="str">
        <f>IF(KF40="","",MID(KF40,FIND("(",KF40)+1,4))</f>
        <v/>
      </c>
      <c r="KA40" s="101" t="str">
        <f>IF(ISNUMBER(SEARCH("*female*",KF40)),"female",IF(ISNUMBER(SEARCH("*male*",KF40)),"male",""))</f>
        <v/>
      </c>
      <c r="KB40" s="102" t="str">
        <f>IF(KF40="","",IF(ISERROR(MID(KF40,FIND("male,",KF40)+6,(FIND(")",KF40)-(FIND("male,",KF40)+6))))=TRUE,"missing/error",MID(KF40,FIND("male,",KF40)+6,(FIND(")",KF40)-(FIND("male,",KF40)+6)))))</f>
        <v/>
      </c>
      <c r="KC40" s="103" t="str">
        <f>IF(JY40="","",(MID(JY40,(SEARCH("^^",SUBSTITUTE(JY40," ","^^",LEN(JY40)-LEN(SUBSTITUTE(JY40," ","")))))+1,99)&amp;"_"&amp;LEFT(JY40,FIND(" ",JY40)-1)&amp;"_"&amp;JZ40))</f>
        <v/>
      </c>
      <c r="KE40" s="95"/>
      <c r="KF40" s="95"/>
    </row>
    <row r="41" spans="1:292" ht="13.5" customHeight="1">
      <c r="A41" s="21"/>
      <c r="B41" s="95" t="s">
        <v>383</v>
      </c>
      <c r="C41" s="2" t="s">
        <v>384</v>
      </c>
      <c r="D41" s="149"/>
      <c r="E41" s="96">
        <f>IF(I41="","",E$3)</f>
        <v>41612</v>
      </c>
      <c r="F41" s="97" t="str">
        <f>IF(I41="","",E$1)</f>
        <v>Juncker Asselborn II</v>
      </c>
      <c r="G41" s="98">
        <v>41394</v>
      </c>
      <c r="H41" s="98">
        <f>IF(I41="","",E$3)</f>
        <v>41612</v>
      </c>
      <c r="I41" s="99" t="str">
        <f>IF(P41="","",IF(ISNUMBER(SEARCH(":",P41)),MID(P41,FIND(":",P41)+2,FIND("(",P41)-FIND(":",P41)-3),LEFT(P41,FIND("(",P41)-2)))</f>
        <v>Marc Spautz</v>
      </c>
      <c r="J41" s="100" t="str">
        <f>IF(P41="","",MID(P41,FIND("(",P41)+1,4))</f>
        <v>1963</v>
      </c>
      <c r="K41" s="101" t="str">
        <f>IF(ISNUMBER(SEARCH("*female*",P41)),"female",IF(ISNUMBER(SEARCH("*male*",P41)),"male",""))</f>
        <v>male</v>
      </c>
      <c r="L41" s="102" t="s">
        <v>296</v>
      </c>
      <c r="M41" s="103" t="str">
        <f>IF(I41="","",(MID(I41,(SEARCH("^^",SUBSTITUTE(I41," ","^^",LEN(I41)-LEN(SUBSTITUTE(I41," ","")))))+1,99)&amp;"_"&amp;LEFT(I41,FIND(" ",I41)-1)&amp;"_"&amp;J41))</f>
        <v>Spautz_Marc_1963</v>
      </c>
      <c r="N41" s="2" t="str">
        <f>IF(P41="","",IF((LEN(P41)-LEN(SUBSTITUTE(P41,"male","")))/LEN("male")&gt;1,"!",IF(RIGHT(P41,1)=")","",IF(RIGHT(P41,2)=") ","",IF(RIGHT(P41,2)=").","","!!")))))</f>
        <v/>
      </c>
      <c r="O41" s="95"/>
      <c r="P41" s="153" t="s">
        <v>687</v>
      </c>
      <c r="Q41" s="96"/>
      <c r="R41" s="97"/>
      <c r="S41" s="98"/>
      <c r="T41" s="98"/>
      <c r="U41" s="99"/>
      <c r="V41" s="100"/>
      <c r="W41" s="101"/>
      <c r="X41" s="102"/>
      <c r="Y41" s="103"/>
      <c r="AA41" s="95"/>
      <c r="AB41" s="95"/>
      <c r="AC41" s="96">
        <f t="shared" si="250"/>
        <v>45247</v>
      </c>
      <c r="AD41" s="97" t="str">
        <f t="shared" si="251"/>
        <v>Bettel-Schneider II</v>
      </c>
      <c r="AE41" s="98">
        <v>45092</v>
      </c>
      <c r="AF41" s="98">
        <f>IF(AG41="","",AC$3)</f>
        <v>45247</v>
      </c>
      <c r="AG41" s="99" t="str">
        <f t="shared" si="252"/>
        <v>Max Hahn</v>
      </c>
      <c r="AH41" s="100" t="str">
        <f t="shared" si="253"/>
        <v>1981</v>
      </c>
      <c r="AI41" s="101" t="str">
        <f t="shared" si="254"/>
        <v>male</v>
      </c>
      <c r="AJ41" s="102" t="str">
        <f t="shared" si="255"/>
        <v>lu_dp01</v>
      </c>
      <c r="AK41" s="103" t="str">
        <f t="shared" si="256"/>
        <v>Hahn_Max_1981</v>
      </c>
      <c r="AM41" s="95"/>
      <c r="AN41" s="140" t="s">
        <v>921</v>
      </c>
      <c r="AO41" s="96" t="str">
        <f t="shared" si="240"/>
        <v/>
      </c>
      <c r="AP41" s="97" t="str">
        <f t="shared" si="241"/>
        <v/>
      </c>
      <c r="AQ41" s="98" t="str">
        <f t="shared" si="249"/>
        <v/>
      </c>
      <c r="AR41" s="98" t="str">
        <f t="shared" si="243"/>
        <v/>
      </c>
      <c r="AS41" s="99" t="str">
        <f t="shared" si="244"/>
        <v/>
      </c>
      <c r="AT41" s="100" t="str">
        <f t="shared" si="245"/>
        <v/>
      </c>
      <c r="AU41" s="101" t="str">
        <f t="shared" si="246"/>
        <v/>
      </c>
      <c r="AV41" s="102" t="str">
        <f t="shared" si="247"/>
        <v/>
      </c>
      <c r="AW41" s="103" t="str">
        <f t="shared" si="248"/>
        <v/>
      </c>
      <c r="AY41" s="95"/>
      <c r="AZ41" s="95"/>
      <c r="BA41" s="96"/>
      <c r="BB41" s="97"/>
      <c r="BC41" s="98"/>
      <c r="BD41" s="98"/>
      <c r="BE41" s="99"/>
      <c r="BF41" s="100"/>
      <c r="BG41" s="101"/>
      <c r="BH41" s="102"/>
      <c r="BI41" s="103"/>
      <c r="BK41" s="95"/>
      <c r="BL41" s="95"/>
      <c r="BM41" s="96"/>
      <c r="BN41" s="97"/>
      <c r="BO41" s="98"/>
      <c r="BP41" s="98"/>
      <c r="BQ41" s="99"/>
      <c r="BR41" s="100"/>
      <c r="BS41" s="101"/>
      <c r="BT41" s="102"/>
      <c r="BU41" s="103"/>
      <c r="BW41" s="95"/>
      <c r="BX41" s="95"/>
      <c r="BY41" s="96"/>
      <c r="BZ41" s="97"/>
      <c r="CA41" s="98"/>
      <c r="CB41" s="98"/>
      <c r="CC41" s="99"/>
      <c r="CD41" s="100"/>
      <c r="CE41" s="101"/>
      <c r="CF41" s="102"/>
      <c r="CG41" s="103"/>
      <c r="CI41" s="95"/>
      <c r="CJ41" s="95"/>
      <c r="CK41" s="96"/>
      <c r="CL41" s="97"/>
      <c r="CM41" s="98"/>
      <c r="CN41" s="98"/>
      <c r="CO41" s="99"/>
      <c r="CP41" s="100"/>
      <c r="CQ41" s="101"/>
      <c r="CR41" s="102"/>
      <c r="CS41" s="103"/>
      <c r="CU41" s="95"/>
      <c r="CV41" s="95"/>
      <c r="CW41" s="96"/>
      <c r="CX41" s="97"/>
      <c r="CY41" s="98"/>
      <c r="CZ41" s="98"/>
      <c r="DA41" s="99"/>
      <c r="DB41" s="100"/>
      <c r="DC41" s="101"/>
      <c r="DD41" s="102"/>
      <c r="DE41" s="103"/>
      <c r="DG41" s="95"/>
      <c r="DH41" s="95"/>
      <c r="DI41" s="96"/>
      <c r="DJ41" s="97"/>
      <c r="DK41" s="98"/>
      <c r="DL41" s="98"/>
      <c r="DM41" s="99"/>
      <c r="DN41" s="100"/>
      <c r="DO41" s="101"/>
      <c r="DP41" s="102"/>
      <c r="DQ41" s="103"/>
      <c r="DS41" s="95"/>
      <c r="DT41" s="95"/>
      <c r="DU41" s="96"/>
      <c r="DV41" s="97"/>
      <c r="DW41" s="98"/>
      <c r="DX41" s="98"/>
      <c r="DY41" s="99"/>
      <c r="DZ41" s="100"/>
      <c r="EA41" s="101"/>
      <c r="EB41" s="102"/>
      <c r="EC41" s="103"/>
      <c r="EE41" s="95"/>
      <c r="EF41" s="95"/>
      <c r="EG41" s="96"/>
      <c r="EH41" s="97"/>
      <c r="EI41" s="98"/>
      <c r="EJ41" s="98"/>
      <c r="EK41" s="99"/>
      <c r="EL41" s="100"/>
      <c r="EM41" s="101"/>
      <c r="EN41" s="102"/>
      <c r="EO41" s="103"/>
      <c r="EQ41" s="95"/>
      <c r="ER41" s="95"/>
      <c r="ES41" s="96"/>
      <c r="ET41" s="97"/>
      <c r="EU41" s="98"/>
      <c r="EV41" s="98"/>
      <c r="EW41" s="99"/>
      <c r="EX41" s="100"/>
      <c r="EY41" s="101"/>
      <c r="EZ41" s="102"/>
      <c r="FA41" s="103"/>
      <c r="FC41" s="95"/>
      <c r="FD41" s="95"/>
      <c r="FE41" s="96"/>
      <c r="FF41" s="97"/>
      <c r="FG41" s="98"/>
      <c r="FH41" s="98"/>
      <c r="FI41" s="99"/>
      <c r="FJ41" s="100"/>
      <c r="FK41" s="101"/>
      <c r="FL41" s="102"/>
      <c r="FM41" s="103"/>
      <c r="FO41" s="95"/>
      <c r="FP41" s="95"/>
      <c r="FQ41" s="96"/>
      <c r="FR41" s="97"/>
      <c r="FS41" s="98"/>
      <c r="FT41" s="98"/>
      <c r="FU41" s="99"/>
      <c r="FV41" s="100"/>
      <c r="FW41" s="101"/>
      <c r="FX41" s="102"/>
      <c r="FY41" s="103"/>
      <c r="GA41" s="95"/>
      <c r="GB41" s="95"/>
      <c r="GC41" s="96"/>
      <c r="GD41" s="97"/>
      <c r="GE41" s="98"/>
      <c r="GF41" s="98"/>
      <c r="GG41" s="99"/>
      <c r="GH41" s="100"/>
      <c r="GI41" s="101"/>
      <c r="GJ41" s="102"/>
      <c r="GK41" s="103"/>
      <c r="GM41" s="95"/>
      <c r="GN41" s="95"/>
      <c r="GO41" s="96"/>
      <c r="GP41" s="97"/>
      <c r="GQ41" s="98"/>
      <c r="GR41" s="98"/>
      <c r="GS41" s="99"/>
      <c r="GT41" s="100"/>
      <c r="GU41" s="101"/>
      <c r="GV41" s="102"/>
      <c r="GW41" s="103"/>
      <c r="GY41" s="95"/>
      <c r="GZ41" s="95"/>
      <c r="HA41" s="96"/>
      <c r="HB41" s="97"/>
      <c r="HC41" s="98"/>
      <c r="HD41" s="98"/>
      <c r="HE41" s="99"/>
      <c r="HF41" s="100"/>
      <c r="HG41" s="101"/>
      <c r="HH41" s="102"/>
      <c r="HI41" s="103"/>
      <c r="HK41" s="95"/>
      <c r="HL41" s="95"/>
      <c r="HM41" s="96"/>
      <c r="HN41" s="97"/>
      <c r="HO41" s="98"/>
      <c r="HP41" s="98"/>
      <c r="HQ41" s="99"/>
      <c r="HR41" s="100"/>
      <c r="HS41" s="101"/>
      <c r="HT41" s="102"/>
      <c r="HU41" s="103"/>
      <c r="HW41" s="95"/>
      <c r="HX41" s="95"/>
      <c r="HY41" s="96"/>
      <c r="HZ41" s="97"/>
      <c r="IA41" s="98"/>
      <c r="IB41" s="98"/>
      <c r="IC41" s="99"/>
      <c r="ID41" s="100"/>
      <c r="IE41" s="101"/>
      <c r="IF41" s="102"/>
      <c r="IG41" s="103"/>
      <c r="II41" s="95"/>
      <c r="IJ41" s="95"/>
      <c r="IK41" s="96"/>
      <c r="IL41" s="97"/>
      <c r="IM41" s="98"/>
      <c r="IN41" s="98"/>
      <c r="IO41" s="99"/>
      <c r="IP41" s="100"/>
      <c r="IQ41" s="101"/>
      <c r="IR41" s="102"/>
      <c r="IS41" s="103"/>
      <c r="IU41" s="95"/>
      <c r="IV41" s="95"/>
      <c r="IW41" s="96"/>
      <c r="IX41" s="97"/>
      <c r="IY41" s="98"/>
      <c r="IZ41" s="98"/>
      <c r="JA41" s="99"/>
      <c r="JB41" s="100"/>
      <c r="JC41" s="101"/>
      <c r="JD41" s="102"/>
      <c r="JE41" s="103"/>
      <c r="JG41" s="95"/>
      <c r="JH41" s="95"/>
      <c r="JI41" s="96"/>
      <c r="JJ41" s="97"/>
      <c r="JK41" s="98"/>
      <c r="JL41" s="98"/>
      <c r="JM41" s="99"/>
      <c r="JN41" s="100"/>
      <c r="JO41" s="101"/>
      <c r="JP41" s="102"/>
      <c r="JQ41" s="103"/>
      <c r="JS41" s="95"/>
      <c r="JT41" s="95"/>
      <c r="JU41" s="96"/>
      <c r="JV41" s="97"/>
      <c r="JW41" s="98"/>
      <c r="JX41" s="98"/>
      <c r="JY41" s="99"/>
      <c r="JZ41" s="100"/>
      <c r="KA41" s="101"/>
      <c r="KB41" s="102"/>
      <c r="KC41" s="103"/>
      <c r="KE41" s="95"/>
      <c r="KF41" s="95"/>
    </row>
    <row r="42" spans="1:292" ht="13.5" customHeight="1">
      <c r="A42" s="21"/>
      <c r="B42" s="95" t="s">
        <v>933</v>
      </c>
      <c r="C42" s="2" t="s">
        <v>934</v>
      </c>
      <c r="D42" s="149"/>
      <c r="E42" s="96"/>
      <c r="F42" s="97"/>
      <c r="G42" s="98"/>
      <c r="H42" s="98"/>
      <c r="I42" s="99"/>
      <c r="J42" s="100"/>
      <c r="K42" s="101"/>
      <c r="L42" s="102"/>
      <c r="M42" s="103"/>
      <c r="O42" s="95"/>
      <c r="P42" s="153"/>
      <c r="Q42" s="96"/>
      <c r="R42" s="97"/>
      <c r="S42" s="98"/>
      <c r="T42" s="98"/>
      <c r="U42" s="99"/>
      <c r="V42" s="100"/>
      <c r="W42" s="101"/>
      <c r="X42" s="102"/>
      <c r="Y42" s="103"/>
      <c r="AA42" s="95"/>
      <c r="AB42" s="95"/>
      <c r="AC42" s="96"/>
      <c r="AD42" s="97"/>
      <c r="AE42" s="98"/>
      <c r="AF42" s="98"/>
      <c r="AG42" s="99"/>
      <c r="AH42" s="100"/>
      <c r="AI42" s="101"/>
      <c r="AJ42" s="102"/>
      <c r="AK42" s="103"/>
      <c r="AM42" s="95"/>
      <c r="AN42" s="140"/>
      <c r="AO42" s="96">
        <f t="shared" si="240"/>
        <v>45291</v>
      </c>
      <c r="AP42" s="97" t="str">
        <f t="shared" si="241"/>
        <v>Frieden I</v>
      </c>
      <c r="AQ42" s="98">
        <f t="shared" si="249"/>
        <v>45247</v>
      </c>
      <c r="AR42" s="98">
        <f t="shared" si="243"/>
        <v>45291</v>
      </c>
      <c r="AS42" s="99" t="str">
        <f t="shared" si="244"/>
        <v>Max Hahn</v>
      </c>
      <c r="AT42" s="100" t="str">
        <f t="shared" si="245"/>
        <v>1981</v>
      </c>
      <c r="AU42" s="101" t="str">
        <f t="shared" si="246"/>
        <v>male</v>
      </c>
      <c r="AV42" s="102" t="str">
        <f t="shared" si="247"/>
        <v>lu_dp01</v>
      </c>
      <c r="AW42" s="103" t="str">
        <f t="shared" si="248"/>
        <v>Hahn_Max_1981</v>
      </c>
      <c r="AY42" s="95"/>
      <c r="AZ42" s="140" t="s">
        <v>921</v>
      </c>
      <c r="BA42" s="96"/>
      <c r="BB42" s="97"/>
      <c r="BC42" s="98"/>
      <c r="BD42" s="98"/>
      <c r="BE42" s="99"/>
      <c r="BF42" s="100"/>
      <c r="BG42" s="101"/>
      <c r="BH42" s="102"/>
      <c r="BI42" s="103"/>
      <c r="BK42" s="95"/>
      <c r="BL42" s="95"/>
      <c r="BM42" s="96"/>
      <c r="BN42" s="97"/>
      <c r="BO42" s="98"/>
      <c r="BP42" s="98"/>
      <c r="BQ42" s="99"/>
      <c r="BR42" s="100"/>
      <c r="BS42" s="101"/>
      <c r="BT42" s="102"/>
      <c r="BU42" s="103"/>
      <c r="BW42" s="95"/>
      <c r="BX42" s="95"/>
      <c r="BY42" s="96"/>
      <c r="BZ42" s="97"/>
      <c r="CA42" s="98"/>
      <c r="CB42" s="98"/>
      <c r="CC42" s="99"/>
      <c r="CD42" s="100"/>
      <c r="CE42" s="101"/>
      <c r="CF42" s="102"/>
      <c r="CG42" s="103"/>
      <c r="CI42" s="95"/>
      <c r="CJ42" s="95"/>
      <c r="CK42" s="96"/>
      <c r="CL42" s="97"/>
      <c r="CM42" s="98"/>
      <c r="CN42" s="98"/>
      <c r="CO42" s="99"/>
      <c r="CP42" s="100"/>
      <c r="CQ42" s="101"/>
      <c r="CR42" s="102"/>
      <c r="CS42" s="103"/>
      <c r="CU42" s="95"/>
      <c r="CV42" s="95"/>
      <c r="CW42" s="96"/>
      <c r="CX42" s="97"/>
      <c r="CY42" s="98"/>
      <c r="CZ42" s="98"/>
      <c r="DA42" s="99"/>
      <c r="DB42" s="100"/>
      <c r="DC42" s="101"/>
      <c r="DD42" s="102"/>
      <c r="DE42" s="103"/>
      <c r="DG42" s="95"/>
      <c r="DH42" s="95"/>
      <c r="DI42" s="96"/>
      <c r="DJ42" s="97"/>
      <c r="DK42" s="98"/>
      <c r="DL42" s="98"/>
      <c r="DM42" s="99"/>
      <c r="DN42" s="100"/>
      <c r="DO42" s="101"/>
      <c r="DP42" s="102"/>
      <c r="DQ42" s="103"/>
      <c r="DS42" s="95"/>
      <c r="DT42" s="95"/>
      <c r="DU42" s="96"/>
      <c r="DV42" s="97"/>
      <c r="DW42" s="98"/>
      <c r="DX42" s="98"/>
      <c r="DY42" s="99"/>
      <c r="DZ42" s="100"/>
      <c r="EA42" s="101"/>
      <c r="EB42" s="102"/>
      <c r="EC42" s="103"/>
      <c r="EE42" s="95"/>
      <c r="EF42" s="95"/>
      <c r="EG42" s="96"/>
      <c r="EH42" s="97"/>
      <c r="EI42" s="98"/>
      <c r="EJ42" s="98"/>
      <c r="EK42" s="99"/>
      <c r="EL42" s="100"/>
      <c r="EM42" s="101"/>
      <c r="EN42" s="102"/>
      <c r="EO42" s="103"/>
      <c r="EQ42" s="95"/>
      <c r="ER42" s="95"/>
      <c r="ES42" s="96"/>
      <c r="ET42" s="97"/>
      <c r="EU42" s="98"/>
      <c r="EV42" s="98"/>
      <c r="EW42" s="99"/>
      <c r="EX42" s="100"/>
      <c r="EY42" s="101"/>
      <c r="EZ42" s="102"/>
      <c r="FA42" s="103"/>
      <c r="FC42" s="95"/>
      <c r="FD42" s="95"/>
      <c r="FE42" s="96"/>
      <c r="FF42" s="97"/>
      <c r="FG42" s="98"/>
      <c r="FH42" s="98"/>
      <c r="FI42" s="99"/>
      <c r="FJ42" s="100"/>
      <c r="FK42" s="101"/>
      <c r="FL42" s="102"/>
      <c r="FM42" s="103"/>
      <c r="FO42" s="95"/>
      <c r="FP42" s="95"/>
      <c r="FQ42" s="96"/>
      <c r="FR42" s="97"/>
      <c r="FS42" s="98"/>
      <c r="FT42" s="98"/>
      <c r="FU42" s="99"/>
      <c r="FV42" s="100"/>
      <c r="FW42" s="101"/>
      <c r="FX42" s="102"/>
      <c r="FY42" s="103"/>
      <c r="GA42" s="95"/>
      <c r="GB42" s="95"/>
      <c r="GC42" s="96"/>
      <c r="GD42" s="97"/>
      <c r="GE42" s="98"/>
      <c r="GF42" s="98"/>
      <c r="GG42" s="99"/>
      <c r="GH42" s="100"/>
      <c r="GI42" s="101"/>
      <c r="GJ42" s="102"/>
      <c r="GK42" s="103"/>
      <c r="GM42" s="95"/>
      <c r="GN42" s="95"/>
      <c r="GO42" s="96"/>
      <c r="GP42" s="97"/>
      <c r="GQ42" s="98"/>
      <c r="GR42" s="98"/>
      <c r="GS42" s="99"/>
      <c r="GT42" s="100"/>
      <c r="GU42" s="101"/>
      <c r="GV42" s="102"/>
      <c r="GW42" s="103"/>
      <c r="GY42" s="95"/>
      <c r="GZ42" s="95"/>
      <c r="HA42" s="96"/>
      <c r="HB42" s="97"/>
      <c r="HC42" s="98"/>
      <c r="HD42" s="98"/>
      <c r="HE42" s="99"/>
      <c r="HF42" s="100"/>
      <c r="HG42" s="101"/>
      <c r="HH42" s="102"/>
      <c r="HI42" s="103"/>
      <c r="HK42" s="95"/>
      <c r="HL42" s="95"/>
      <c r="HM42" s="96"/>
      <c r="HN42" s="97"/>
      <c r="HO42" s="98"/>
      <c r="HP42" s="98"/>
      <c r="HQ42" s="99"/>
      <c r="HR42" s="100"/>
      <c r="HS42" s="101"/>
      <c r="HT42" s="102"/>
      <c r="HU42" s="103"/>
      <c r="HW42" s="95"/>
      <c r="HX42" s="95"/>
      <c r="HY42" s="96"/>
      <c r="HZ42" s="97"/>
      <c r="IA42" s="98"/>
      <c r="IB42" s="98"/>
      <c r="IC42" s="99"/>
      <c r="ID42" s="100"/>
      <c r="IE42" s="101"/>
      <c r="IF42" s="102"/>
      <c r="IG42" s="103"/>
      <c r="II42" s="95"/>
      <c r="IJ42" s="95"/>
      <c r="IK42" s="96"/>
      <c r="IL42" s="97"/>
      <c r="IM42" s="98"/>
      <c r="IN42" s="98"/>
      <c r="IO42" s="99"/>
      <c r="IP42" s="100"/>
      <c r="IQ42" s="101"/>
      <c r="IR42" s="102"/>
      <c r="IS42" s="103"/>
      <c r="IU42" s="95"/>
      <c r="IV42" s="95"/>
      <c r="IW42" s="96"/>
      <c r="IX42" s="97"/>
      <c r="IY42" s="98"/>
      <c r="IZ42" s="98"/>
      <c r="JA42" s="99"/>
      <c r="JB42" s="100"/>
      <c r="JC42" s="101"/>
      <c r="JD42" s="102"/>
      <c r="JE42" s="103"/>
      <c r="JG42" s="95"/>
      <c r="JH42" s="95"/>
      <c r="JI42" s="96"/>
      <c r="JJ42" s="97"/>
      <c r="JK42" s="98"/>
      <c r="JL42" s="98"/>
      <c r="JM42" s="99"/>
      <c r="JN42" s="100"/>
      <c r="JO42" s="101"/>
      <c r="JP42" s="102"/>
      <c r="JQ42" s="103"/>
      <c r="JS42" s="95"/>
      <c r="JT42" s="95"/>
      <c r="JU42" s="96"/>
      <c r="JV42" s="97"/>
      <c r="JW42" s="98"/>
      <c r="JX42" s="98"/>
      <c r="JY42" s="99"/>
      <c r="JZ42" s="100"/>
      <c r="KA42" s="101"/>
      <c r="KB42" s="102"/>
      <c r="KC42" s="103"/>
      <c r="KE42" s="95"/>
      <c r="KF42" s="95"/>
    </row>
    <row r="43" spans="1:292" ht="13.5" customHeight="1">
      <c r="A43" s="21"/>
      <c r="B43" s="95" t="s">
        <v>931</v>
      </c>
      <c r="C43" s="2" t="s">
        <v>932</v>
      </c>
      <c r="D43" s="149"/>
      <c r="E43" s="96"/>
      <c r="F43" s="97"/>
      <c r="G43" s="98"/>
      <c r="H43" s="98"/>
      <c r="I43" s="99"/>
      <c r="J43" s="100"/>
      <c r="K43" s="101"/>
      <c r="L43" s="102"/>
      <c r="M43" s="103"/>
      <c r="O43" s="95"/>
      <c r="P43" s="153"/>
      <c r="Q43" s="96"/>
      <c r="R43" s="97"/>
      <c r="S43" s="98"/>
      <c r="T43" s="98"/>
      <c r="U43" s="99"/>
      <c r="V43" s="100"/>
      <c r="W43" s="101"/>
      <c r="X43" s="102"/>
      <c r="Y43" s="103"/>
      <c r="AA43" s="95"/>
      <c r="AB43" s="95"/>
      <c r="AC43" s="96"/>
      <c r="AD43" s="97"/>
      <c r="AE43" s="98"/>
      <c r="AF43" s="98"/>
      <c r="AG43" s="99"/>
      <c r="AH43" s="100"/>
      <c r="AI43" s="101"/>
      <c r="AJ43" s="102"/>
      <c r="AK43" s="103"/>
      <c r="AM43" s="95"/>
      <c r="AN43" s="140"/>
      <c r="AO43" s="96">
        <f t="shared" si="240"/>
        <v>45291</v>
      </c>
      <c r="AP43" s="97" t="str">
        <f t="shared" si="241"/>
        <v>Frieden I</v>
      </c>
      <c r="AQ43" s="98">
        <f t="shared" si="249"/>
        <v>45247</v>
      </c>
      <c r="AR43" s="98">
        <f t="shared" si="243"/>
        <v>45291</v>
      </c>
      <c r="AS43" s="99" t="str">
        <f t="shared" si="244"/>
        <v>Yuriko Backes</v>
      </c>
      <c r="AT43" s="100" t="str">
        <f t="shared" si="245"/>
        <v>1970</v>
      </c>
      <c r="AU43" s="101" t="str">
        <f t="shared" si="246"/>
        <v>female</v>
      </c>
      <c r="AV43" s="102" t="str">
        <f t="shared" si="247"/>
        <v>lu_dp01</v>
      </c>
      <c r="AW43" s="103" t="str">
        <f t="shared" si="248"/>
        <v>Backes_Yuriko_1970</v>
      </c>
      <c r="AY43" s="95"/>
      <c r="AZ43" s="140" t="s">
        <v>882</v>
      </c>
      <c r="BA43" s="96"/>
      <c r="BB43" s="97"/>
      <c r="BC43" s="98"/>
      <c r="BD43" s="98"/>
      <c r="BE43" s="99"/>
      <c r="BF43" s="100"/>
      <c r="BG43" s="101"/>
      <c r="BH43" s="102"/>
      <c r="BI43" s="103"/>
      <c r="BK43" s="95"/>
      <c r="BL43" s="95"/>
      <c r="BM43" s="96"/>
      <c r="BN43" s="97"/>
      <c r="BO43" s="98"/>
      <c r="BP43" s="98"/>
      <c r="BQ43" s="99"/>
      <c r="BR43" s="100"/>
      <c r="BS43" s="101"/>
      <c r="BT43" s="102"/>
      <c r="BU43" s="103"/>
      <c r="BW43" s="95"/>
      <c r="BX43" s="95"/>
      <c r="BY43" s="96"/>
      <c r="BZ43" s="97"/>
      <c r="CA43" s="98"/>
      <c r="CB43" s="98"/>
      <c r="CC43" s="99"/>
      <c r="CD43" s="100"/>
      <c r="CE43" s="101"/>
      <c r="CF43" s="102"/>
      <c r="CG43" s="103"/>
      <c r="CI43" s="95"/>
      <c r="CJ43" s="95"/>
      <c r="CK43" s="96"/>
      <c r="CL43" s="97"/>
      <c r="CM43" s="98"/>
      <c r="CN43" s="98"/>
      <c r="CO43" s="99"/>
      <c r="CP43" s="100"/>
      <c r="CQ43" s="101"/>
      <c r="CR43" s="102"/>
      <c r="CS43" s="103"/>
      <c r="CU43" s="95"/>
      <c r="CV43" s="95"/>
      <c r="CW43" s="96"/>
      <c r="CX43" s="97"/>
      <c r="CY43" s="98"/>
      <c r="CZ43" s="98"/>
      <c r="DA43" s="99"/>
      <c r="DB43" s="100"/>
      <c r="DC43" s="101"/>
      <c r="DD43" s="102"/>
      <c r="DE43" s="103"/>
      <c r="DG43" s="95"/>
      <c r="DH43" s="95"/>
      <c r="DI43" s="96"/>
      <c r="DJ43" s="97"/>
      <c r="DK43" s="98"/>
      <c r="DL43" s="98"/>
      <c r="DM43" s="99"/>
      <c r="DN43" s="100"/>
      <c r="DO43" s="101"/>
      <c r="DP43" s="102"/>
      <c r="DQ43" s="103"/>
      <c r="DS43" s="95"/>
      <c r="DT43" s="95"/>
      <c r="DU43" s="96"/>
      <c r="DV43" s="97"/>
      <c r="DW43" s="98"/>
      <c r="DX43" s="98"/>
      <c r="DY43" s="99"/>
      <c r="DZ43" s="100"/>
      <c r="EA43" s="101"/>
      <c r="EB43" s="102"/>
      <c r="EC43" s="103"/>
      <c r="EE43" s="95"/>
      <c r="EF43" s="95"/>
      <c r="EG43" s="96"/>
      <c r="EH43" s="97"/>
      <c r="EI43" s="98"/>
      <c r="EJ43" s="98"/>
      <c r="EK43" s="99"/>
      <c r="EL43" s="100"/>
      <c r="EM43" s="101"/>
      <c r="EN43" s="102"/>
      <c r="EO43" s="103"/>
      <c r="EQ43" s="95"/>
      <c r="ER43" s="95"/>
      <c r="ES43" s="96"/>
      <c r="ET43" s="97"/>
      <c r="EU43" s="98"/>
      <c r="EV43" s="98"/>
      <c r="EW43" s="99"/>
      <c r="EX43" s="100"/>
      <c r="EY43" s="101"/>
      <c r="EZ43" s="102"/>
      <c r="FA43" s="103"/>
      <c r="FC43" s="95"/>
      <c r="FD43" s="95"/>
      <c r="FE43" s="96"/>
      <c r="FF43" s="97"/>
      <c r="FG43" s="98"/>
      <c r="FH43" s="98"/>
      <c r="FI43" s="99"/>
      <c r="FJ43" s="100"/>
      <c r="FK43" s="101"/>
      <c r="FL43" s="102"/>
      <c r="FM43" s="103"/>
      <c r="FO43" s="95"/>
      <c r="FP43" s="95"/>
      <c r="FQ43" s="96"/>
      <c r="FR43" s="97"/>
      <c r="FS43" s="98"/>
      <c r="FT43" s="98"/>
      <c r="FU43" s="99"/>
      <c r="FV43" s="100"/>
      <c r="FW43" s="101"/>
      <c r="FX43" s="102"/>
      <c r="FY43" s="103"/>
      <c r="GA43" s="95"/>
      <c r="GB43" s="95"/>
      <c r="GC43" s="96"/>
      <c r="GD43" s="97"/>
      <c r="GE43" s="98"/>
      <c r="GF43" s="98"/>
      <c r="GG43" s="99"/>
      <c r="GH43" s="100"/>
      <c r="GI43" s="101"/>
      <c r="GJ43" s="102"/>
      <c r="GK43" s="103"/>
      <c r="GM43" s="95"/>
      <c r="GN43" s="95"/>
      <c r="GO43" s="96"/>
      <c r="GP43" s="97"/>
      <c r="GQ43" s="98"/>
      <c r="GR43" s="98"/>
      <c r="GS43" s="99"/>
      <c r="GT43" s="100"/>
      <c r="GU43" s="101"/>
      <c r="GV43" s="102"/>
      <c r="GW43" s="103"/>
      <c r="GY43" s="95"/>
      <c r="GZ43" s="95"/>
      <c r="HA43" s="96"/>
      <c r="HB43" s="97"/>
      <c r="HC43" s="98"/>
      <c r="HD43" s="98"/>
      <c r="HE43" s="99"/>
      <c r="HF43" s="100"/>
      <c r="HG43" s="101"/>
      <c r="HH43" s="102"/>
      <c r="HI43" s="103"/>
      <c r="HK43" s="95"/>
      <c r="HL43" s="95"/>
      <c r="HM43" s="96"/>
      <c r="HN43" s="97"/>
      <c r="HO43" s="98"/>
      <c r="HP43" s="98"/>
      <c r="HQ43" s="99"/>
      <c r="HR43" s="100"/>
      <c r="HS43" s="101"/>
      <c r="HT43" s="102"/>
      <c r="HU43" s="103"/>
      <c r="HW43" s="95"/>
      <c r="HX43" s="95"/>
      <c r="HY43" s="96"/>
      <c r="HZ43" s="97"/>
      <c r="IA43" s="98"/>
      <c r="IB43" s="98"/>
      <c r="IC43" s="99"/>
      <c r="ID43" s="100"/>
      <c r="IE43" s="101"/>
      <c r="IF43" s="102"/>
      <c r="IG43" s="103"/>
      <c r="II43" s="95"/>
      <c r="IJ43" s="95"/>
      <c r="IK43" s="96"/>
      <c r="IL43" s="97"/>
      <c r="IM43" s="98"/>
      <c r="IN43" s="98"/>
      <c r="IO43" s="99"/>
      <c r="IP43" s="100"/>
      <c r="IQ43" s="101"/>
      <c r="IR43" s="102"/>
      <c r="IS43" s="103"/>
      <c r="IU43" s="95"/>
      <c r="IV43" s="95"/>
      <c r="IW43" s="96"/>
      <c r="IX43" s="97"/>
      <c r="IY43" s="98"/>
      <c r="IZ43" s="98"/>
      <c r="JA43" s="99"/>
      <c r="JB43" s="100"/>
      <c r="JC43" s="101"/>
      <c r="JD43" s="102"/>
      <c r="JE43" s="103"/>
      <c r="JG43" s="95"/>
      <c r="JH43" s="95"/>
      <c r="JI43" s="96"/>
      <c r="JJ43" s="97"/>
      <c r="JK43" s="98"/>
      <c r="JL43" s="98"/>
      <c r="JM43" s="99"/>
      <c r="JN43" s="100"/>
      <c r="JO43" s="101"/>
      <c r="JP43" s="102"/>
      <c r="JQ43" s="103"/>
      <c r="JS43" s="95"/>
      <c r="JT43" s="95"/>
      <c r="JU43" s="96"/>
      <c r="JV43" s="97"/>
      <c r="JW43" s="98"/>
      <c r="JX43" s="98"/>
      <c r="JY43" s="99"/>
      <c r="JZ43" s="100"/>
      <c r="KA43" s="101"/>
      <c r="KB43" s="102"/>
      <c r="KC43" s="103"/>
      <c r="KE43" s="95"/>
      <c r="KF43" s="95"/>
    </row>
    <row r="44" spans="1:292" ht="13.5" customHeight="1">
      <c r="A44" s="21"/>
      <c r="B44" s="95" t="s">
        <v>411</v>
      </c>
      <c r="C44" s="2" t="s">
        <v>412</v>
      </c>
      <c r="D44" s="149"/>
      <c r="E44" s="96">
        <f>IF(I44="","",E$3)</f>
        <v>41612</v>
      </c>
      <c r="F44" s="97" t="str">
        <f>IF(I44="","",E$1)</f>
        <v>Juncker Asselborn II</v>
      </c>
      <c r="G44" s="98">
        <v>40017</v>
      </c>
      <c r="H44" s="98">
        <v>41393</v>
      </c>
      <c r="I44" s="99" t="s">
        <v>405</v>
      </c>
      <c r="J44" s="100" t="s">
        <v>406</v>
      </c>
      <c r="K44" s="101" t="s">
        <v>368</v>
      </c>
      <c r="L44" s="102" t="s">
        <v>296</v>
      </c>
      <c r="M44" s="103" t="s">
        <v>407</v>
      </c>
      <c r="O44" s="95"/>
      <c r="P44" s="153" t="s">
        <v>408</v>
      </c>
      <c r="Q44" s="96">
        <f t="shared" ref="Q44:Q49" si="257">IF(U44="","",Q$3)</f>
        <v>43439</v>
      </c>
      <c r="R44" s="97" t="str">
        <f t="shared" ref="R44:R49" si="258">IF(U44="","",Q$1)</f>
        <v>Bettel-Schneider I</v>
      </c>
      <c r="S44" s="98">
        <f>IF(U44="","",Q$2)</f>
        <v>41612</v>
      </c>
      <c r="T44" s="98">
        <f>IF(U44="","",Q$3)</f>
        <v>43439</v>
      </c>
      <c r="U44" s="99" t="str">
        <f t="shared" ref="U44:U49" si="259">IF(AB44="","",IF(ISNUMBER(SEARCH(":",AB44)),MID(AB44,FIND(":",AB44)+2,FIND("(",AB44)-FIND(":",AB44)-3),LEFT(AB44,FIND("(",AB44)-2)))</f>
        <v>Claude Meisch</v>
      </c>
      <c r="V44" s="100" t="str">
        <f t="shared" ref="V44:V49" si="260">IF(AB44="","",MID(AB44,FIND("(",AB44)+1,4))</f>
        <v>1971</v>
      </c>
      <c r="W44" s="101" t="str">
        <f t="shared" ref="W44:W49" si="261">IF(ISNUMBER(SEARCH("*female*",AB44)),"female",IF(ISNUMBER(SEARCH("*male*",AB44)),"male",""))</f>
        <v>male</v>
      </c>
      <c r="X44" s="102" t="str">
        <f t="shared" ref="X44:X49" si="262">IF(AB44="","",IF(ISERROR(MID(AB44,FIND("male,",AB44)+6,(FIND(")",AB44)-(FIND("male,",AB44)+6))))=TRUE,"missing/error",MID(AB44,FIND("male,",AB44)+6,(FIND(")",AB44)-(FIND("male,",AB44)+6)))))</f>
        <v>lu_dp01</v>
      </c>
      <c r="Y44" s="103" t="str">
        <f t="shared" ref="Y44:Y49" si="263">IF(U44="","",(MID(U44,(SEARCH("^^",SUBSTITUTE(U44," ","^^",LEN(U44)-LEN(SUBSTITUTE(U44," ","")))))+1,99)&amp;"_"&amp;LEFT(U44,FIND(" ",U44)-1)&amp;"_"&amp;V44))</f>
        <v>Meisch_Claude_1971</v>
      </c>
      <c r="AA44" s="95"/>
      <c r="AB44" s="140" t="s">
        <v>721</v>
      </c>
      <c r="AC44" s="96" t="str">
        <f>IF(AG44="","",AC$3)</f>
        <v/>
      </c>
      <c r="AD44" s="97" t="str">
        <f>IF(AG44="","",AC$1)</f>
        <v/>
      </c>
      <c r="AE44" s="98" t="str">
        <f>IF(AG44="","",AC$2)</f>
        <v/>
      </c>
      <c r="AF44" s="98" t="str">
        <f>IF(AG44="","",AC$3)</f>
        <v/>
      </c>
      <c r="AG44" s="99" t="str">
        <f>IF(AN44="","",IF(ISNUMBER(SEARCH(":",AN44)),MID(AN44,FIND(":",AN44)+2,FIND("(",AN44)-FIND(":",AN44)-3),LEFT(AN44,FIND("(",AN44)-2)))</f>
        <v/>
      </c>
      <c r="AH44" s="100" t="str">
        <f>IF(AN44="","",MID(AN44,FIND("(",AN44)+1,4))</f>
        <v/>
      </c>
      <c r="AI44" s="101" t="str">
        <f>IF(ISNUMBER(SEARCH("*female*",AN44)),"female",IF(ISNUMBER(SEARCH("*male*",AN44)),"male",""))</f>
        <v/>
      </c>
      <c r="AJ44" s="102" t="str">
        <f>IF(AN44="","",IF(ISERROR(MID(AN44,FIND("male,",AN44)+6,(FIND(")",AN44)-(FIND("male,",AN44)+6))))=TRUE,"missing/error",MID(AN44,FIND("male,",AN44)+6,(FIND(")",AN44)-(FIND("male,",AN44)+6)))))</f>
        <v/>
      </c>
      <c r="AK44" s="103" t="str">
        <f>IF(AG44="","",(MID(AG44,(SEARCH("^^",SUBSTITUTE(AG44," ","^^",LEN(AG44)-LEN(SUBSTITUTE(AG44," ","")))))+1,99)&amp;"_"&amp;LEFT(AG44,FIND(" ",AG44)-1)&amp;"_"&amp;AH44))</f>
        <v/>
      </c>
      <c r="AM44" s="95"/>
      <c r="AN44" s="95"/>
      <c r="AO44" s="96" t="str">
        <f t="shared" si="240"/>
        <v/>
      </c>
      <c r="AP44" s="97" t="str">
        <f t="shared" si="241"/>
        <v/>
      </c>
      <c r="AQ44" s="98" t="str">
        <f t="shared" si="249"/>
        <v/>
      </c>
      <c r="AR44" s="98" t="str">
        <f t="shared" si="243"/>
        <v/>
      </c>
      <c r="AS44" s="99" t="str">
        <f t="shared" si="244"/>
        <v/>
      </c>
      <c r="AT44" s="100" t="str">
        <f t="shared" si="245"/>
        <v/>
      </c>
      <c r="AU44" s="101" t="str">
        <f t="shared" si="246"/>
        <v/>
      </c>
      <c r="AV44" s="102" t="str">
        <f t="shared" si="247"/>
        <v/>
      </c>
      <c r="AW44" s="103" t="str">
        <f t="shared" si="248"/>
        <v/>
      </c>
      <c r="AY44" s="95"/>
      <c r="AZ44" s="95"/>
      <c r="BA44" s="96" t="str">
        <f>IF(BE44="","",BA$3)</f>
        <v/>
      </c>
      <c r="BB44" s="97" t="str">
        <f>IF(BE44="","",BA$1)</f>
        <v/>
      </c>
      <c r="BC44" s="98" t="str">
        <f>IF(BE44="","",BA$2)</f>
        <v/>
      </c>
      <c r="BD44" s="98" t="str">
        <f>IF(BE44="","",BA$3)</f>
        <v/>
      </c>
      <c r="BE44" s="99" t="str">
        <f>IF(BL44="","",IF(ISNUMBER(SEARCH(":",BL44)),MID(BL44,FIND(":",BL44)+2,FIND("(",BL44)-FIND(":",BL44)-3),LEFT(BL44,FIND("(",BL44)-2)))</f>
        <v/>
      </c>
      <c r="BF44" s="100" t="str">
        <f>IF(BL44="","",MID(BL44,FIND("(",BL44)+1,4))</f>
        <v/>
      </c>
      <c r="BG44" s="101" t="str">
        <f>IF(ISNUMBER(SEARCH("*female*",BL44)),"female",IF(ISNUMBER(SEARCH("*male*",BL44)),"male",""))</f>
        <v/>
      </c>
      <c r="BH44" s="102" t="str">
        <f>IF(BL44="","",IF(ISERROR(MID(BL44,FIND("male,",BL44)+6,(FIND(")",BL44)-(FIND("male,",BL44)+6))))=TRUE,"missing/error",MID(BL44,FIND("male,",BL44)+6,(FIND(")",BL44)-(FIND("male,",BL44)+6)))))</f>
        <v/>
      </c>
      <c r="BI44" s="103" t="str">
        <f>IF(BE44="","",(MID(BE44,(SEARCH("^^",SUBSTITUTE(BE44," ","^^",LEN(BE44)-LEN(SUBSTITUTE(BE44," ","")))))+1,99)&amp;"_"&amp;LEFT(BE44,FIND(" ",BE44)-1)&amp;"_"&amp;BF44))</f>
        <v/>
      </c>
      <c r="BK44" s="95"/>
      <c r="BL44" s="95"/>
      <c r="BM44" s="96" t="str">
        <f>IF(BQ44="","",BM$3)</f>
        <v/>
      </c>
      <c r="BN44" s="97" t="str">
        <f>IF(BQ44="","",BM$1)</f>
        <v/>
      </c>
      <c r="BO44" s="98" t="str">
        <f>IF(BQ44="","",BM$2)</f>
        <v/>
      </c>
      <c r="BP44" s="98" t="str">
        <f>IF(BQ44="","",BM$3)</f>
        <v/>
      </c>
      <c r="BQ44" s="99" t="str">
        <f>IF(BX44="","",IF(ISNUMBER(SEARCH(":",BX44)),MID(BX44,FIND(":",BX44)+2,FIND("(",BX44)-FIND(":",BX44)-3),LEFT(BX44,FIND("(",BX44)-2)))</f>
        <v/>
      </c>
      <c r="BR44" s="100" t="str">
        <f>IF(BX44="","",MID(BX44,FIND("(",BX44)+1,4))</f>
        <v/>
      </c>
      <c r="BS44" s="101" t="str">
        <f>IF(ISNUMBER(SEARCH("*female*",BX44)),"female",IF(ISNUMBER(SEARCH("*male*",BX44)),"male",""))</f>
        <v/>
      </c>
      <c r="BT44" s="102" t="str">
        <f>IF(BX44="","",IF(ISERROR(MID(BX44,FIND("male,",BX44)+6,(FIND(")",BX44)-(FIND("male,",BX44)+6))))=TRUE,"missing/error",MID(BX44,FIND("male,",BX44)+6,(FIND(")",BX44)-(FIND("male,",BX44)+6)))))</f>
        <v/>
      </c>
      <c r="BU44" s="103" t="str">
        <f>IF(BQ44="","",(MID(BQ44,(SEARCH("^^",SUBSTITUTE(BQ44," ","^^",LEN(BQ44)-LEN(SUBSTITUTE(BQ44," ","")))))+1,99)&amp;"_"&amp;LEFT(BQ44,FIND(" ",BQ44)-1)&amp;"_"&amp;BR44))</f>
        <v/>
      </c>
      <c r="BW44" s="95"/>
      <c r="BX44" s="95"/>
      <c r="BY44" s="96" t="str">
        <f>IF(CC44="","",BY$3)</f>
        <v/>
      </c>
      <c r="BZ44" s="97" t="str">
        <f>IF(CC44="","",BY$1)</f>
        <v/>
      </c>
      <c r="CA44" s="98" t="str">
        <f>IF(CC44="","",BY$2)</f>
        <v/>
      </c>
      <c r="CB44" s="98" t="str">
        <f>IF(CC44="","",BY$3)</f>
        <v/>
      </c>
      <c r="CC44" s="99" t="str">
        <f>IF(CJ44="","",IF(ISNUMBER(SEARCH(":",CJ44)),MID(CJ44,FIND(":",CJ44)+2,FIND("(",CJ44)-FIND(":",CJ44)-3),LEFT(CJ44,FIND("(",CJ44)-2)))</f>
        <v/>
      </c>
      <c r="CD44" s="100" t="str">
        <f>IF(CJ44="","",MID(CJ44,FIND("(",CJ44)+1,4))</f>
        <v/>
      </c>
      <c r="CE44" s="101" t="str">
        <f>IF(ISNUMBER(SEARCH("*female*",CJ44)),"female",IF(ISNUMBER(SEARCH("*male*",CJ44)),"male",""))</f>
        <v/>
      </c>
      <c r="CF44" s="102" t="str">
        <f>IF(CJ44="","",IF(ISERROR(MID(CJ44,FIND("male,",CJ44)+6,(FIND(")",CJ44)-(FIND("male,",CJ44)+6))))=TRUE,"missing/error",MID(CJ44,FIND("male,",CJ44)+6,(FIND(")",CJ44)-(FIND("male,",CJ44)+6)))))</f>
        <v/>
      </c>
      <c r="CG44" s="103" t="str">
        <f>IF(CC44="","",(MID(CC44,(SEARCH("^^",SUBSTITUTE(CC44," ","^^",LEN(CC44)-LEN(SUBSTITUTE(CC44," ","")))))+1,99)&amp;"_"&amp;LEFT(CC44,FIND(" ",CC44)-1)&amp;"_"&amp;CD44))</f>
        <v/>
      </c>
      <c r="CI44" s="95"/>
      <c r="CJ44" s="95"/>
      <c r="CK44" s="96" t="str">
        <f>IF(CO44="","",CK$3)</f>
        <v/>
      </c>
      <c r="CL44" s="97" t="str">
        <f>IF(CO44="","",CK$1)</f>
        <v/>
      </c>
      <c r="CM44" s="98" t="str">
        <f>IF(CO44="","",CK$2)</f>
        <v/>
      </c>
      <c r="CN44" s="98" t="str">
        <f>IF(CO44="","",CK$3)</f>
        <v/>
      </c>
      <c r="CO44" s="99" t="str">
        <f>IF(CV44="","",IF(ISNUMBER(SEARCH(":",CV44)),MID(CV44,FIND(":",CV44)+2,FIND("(",CV44)-FIND(":",CV44)-3),LEFT(CV44,FIND("(",CV44)-2)))</f>
        <v/>
      </c>
      <c r="CP44" s="100" t="str">
        <f>IF(CV44="","",MID(CV44,FIND("(",CV44)+1,4))</f>
        <v/>
      </c>
      <c r="CQ44" s="101" t="str">
        <f>IF(ISNUMBER(SEARCH("*female*",CV44)),"female",IF(ISNUMBER(SEARCH("*male*",CV44)),"male",""))</f>
        <v/>
      </c>
      <c r="CR44" s="102" t="str">
        <f>IF(CV44="","",IF(ISERROR(MID(CV44,FIND("male,",CV44)+6,(FIND(")",CV44)-(FIND("male,",CV44)+6))))=TRUE,"missing/error",MID(CV44,FIND("male,",CV44)+6,(FIND(")",CV44)-(FIND("male,",CV44)+6)))))</f>
        <v/>
      </c>
      <c r="CS44" s="103" t="str">
        <f>IF(CO44="","",(MID(CO44,(SEARCH("^^",SUBSTITUTE(CO44," ","^^",LEN(CO44)-LEN(SUBSTITUTE(CO44," ","")))))+1,99)&amp;"_"&amp;LEFT(CO44,FIND(" ",CO44)-1)&amp;"_"&amp;CP44))</f>
        <v/>
      </c>
      <c r="CU44" s="95"/>
      <c r="CV44" s="95"/>
      <c r="CW44" s="96" t="str">
        <f>IF(DA44="","",CW$3)</f>
        <v/>
      </c>
      <c r="CX44" s="97" t="str">
        <f>IF(DA44="","",CW$1)</f>
        <v/>
      </c>
      <c r="CY44" s="98" t="str">
        <f>IF(DA44="","",CW$2)</f>
        <v/>
      </c>
      <c r="CZ44" s="98" t="str">
        <f>IF(DA44="","",CW$3)</f>
        <v/>
      </c>
      <c r="DA44" s="99" t="str">
        <f>IF(DH44="","",IF(ISNUMBER(SEARCH(":",DH44)),MID(DH44,FIND(":",DH44)+2,FIND("(",DH44)-FIND(":",DH44)-3),LEFT(DH44,FIND("(",DH44)-2)))</f>
        <v/>
      </c>
      <c r="DB44" s="100" t="str">
        <f>IF(DH44="","",MID(DH44,FIND("(",DH44)+1,4))</f>
        <v/>
      </c>
      <c r="DC44" s="101" t="str">
        <f>IF(ISNUMBER(SEARCH("*female*",DH44)),"female",IF(ISNUMBER(SEARCH("*male*",DH44)),"male",""))</f>
        <v/>
      </c>
      <c r="DD44" s="102" t="str">
        <f>IF(DH44="","",IF(ISERROR(MID(DH44,FIND("male,",DH44)+6,(FIND(")",DH44)-(FIND("male,",DH44)+6))))=TRUE,"missing/error",MID(DH44,FIND("male,",DH44)+6,(FIND(")",DH44)-(FIND("male,",DH44)+6)))))</f>
        <v/>
      </c>
      <c r="DE44" s="103" t="str">
        <f>IF(DA44="","",(MID(DA44,(SEARCH("^^",SUBSTITUTE(DA44," ","^^",LEN(DA44)-LEN(SUBSTITUTE(DA44," ","")))))+1,99)&amp;"_"&amp;LEFT(DA44,FIND(" ",DA44)-1)&amp;"_"&amp;DB44))</f>
        <v/>
      </c>
      <c r="DG44" s="95"/>
      <c r="DH44" s="95"/>
      <c r="DI44" s="96" t="str">
        <f>IF(DM44="","",DI$3)</f>
        <v/>
      </c>
      <c r="DJ44" s="97" t="str">
        <f>IF(DM44="","",DI$1)</f>
        <v/>
      </c>
      <c r="DK44" s="98" t="str">
        <f>IF(DM44="","",DI$2)</f>
        <v/>
      </c>
      <c r="DL44" s="98" t="str">
        <f>IF(DM44="","",DI$3)</f>
        <v/>
      </c>
      <c r="DM44" s="99" t="str">
        <f>IF(DT44="","",IF(ISNUMBER(SEARCH(":",DT44)),MID(DT44,FIND(":",DT44)+2,FIND("(",DT44)-FIND(":",DT44)-3),LEFT(DT44,FIND("(",DT44)-2)))</f>
        <v/>
      </c>
      <c r="DN44" s="100" t="str">
        <f>IF(DT44="","",MID(DT44,FIND("(",DT44)+1,4))</f>
        <v/>
      </c>
      <c r="DO44" s="101" t="str">
        <f>IF(ISNUMBER(SEARCH("*female*",DT44)),"female",IF(ISNUMBER(SEARCH("*male*",DT44)),"male",""))</f>
        <v/>
      </c>
      <c r="DP44" s="102" t="str">
        <f>IF(DT44="","",IF(ISERROR(MID(DT44,FIND("male,",DT44)+6,(FIND(")",DT44)-(FIND("male,",DT44)+6))))=TRUE,"missing/error",MID(DT44,FIND("male,",DT44)+6,(FIND(")",DT44)-(FIND("male,",DT44)+6)))))</f>
        <v/>
      </c>
      <c r="DQ44" s="103" t="str">
        <f>IF(DM44="","",(MID(DM44,(SEARCH("^^",SUBSTITUTE(DM44," ","^^",LEN(DM44)-LEN(SUBSTITUTE(DM44," ","")))))+1,99)&amp;"_"&amp;LEFT(DM44,FIND(" ",DM44)-1)&amp;"_"&amp;DN44))</f>
        <v/>
      </c>
      <c r="DS44" s="95"/>
      <c r="DT44" s="95"/>
      <c r="DU44" s="96" t="str">
        <f>IF(DY44="","",DU$3)</f>
        <v/>
      </c>
      <c r="DV44" s="97" t="str">
        <f>IF(DY44="","",DU$1)</f>
        <v/>
      </c>
      <c r="DW44" s="98" t="str">
        <f>IF(DY44="","",DU$2)</f>
        <v/>
      </c>
      <c r="DX44" s="98" t="str">
        <f>IF(DY44="","",DU$3)</f>
        <v/>
      </c>
      <c r="DY44" s="99" t="str">
        <f>IF(EF44="","",IF(ISNUMBER(SEARCH(":",EF44)),MID(EF44,FIND(":",EF44)+2,FIND("(",EF44)-FIND(":",EF44)-3),LEFT(EF44,FIND("(",EF44)-2)))</f>
        <v/>
      </c>
      <c r="DZ44" s="100" t="str">
        <f>IF(EF44="","",MID(EF44,FIND("(",EF44)+1,4))</f>
        <v/>
      </c>
      <c r="EA44" s="101" t="str">
        <f>IF(ISNUMBER(SEARCH("*female*",EF44)),"female",IF(ISNUMBER(SEARCH("*male*",EF44)),"male",""))</f>
        <v/>
      </c>
      <c r="EB44" s="102" t="str">
        <f>IF(EF44="","",IF(ISERROR(MID(EF44,FIND("male,",EF44)+6,(FIND(")",EF44)-(FIND("male,",EF44)+6))))=TRUE,"missing/error",MID(EF44,FIND("male,",EF44)+6,(FIND(")",EF44)-(FIND("male,",EF44)+6)))))</f>
        <v/>
      </c>
      <c r="EC44" s="103" t="str">
        <f>IF(DY44="","",(MID(DY44,(SEARCH("^^",SUBSTITUTE(DY44," ","^^",LEN(DY44)-LEN(SUBSTITUTE(DY44," ","")))))+1,99)&amp;"_"&amp;LEFT(DY44,FIND(" ",DY44)-1)&amp;"_"&amp;DZ44))</f>
        <v/>
      </c>
      <c r="EE44" s="95"/>
      <c r="EF44" s="95"/>
      <c r="EG44" s="96" t="str">
        <f>IF(EK44="","",EG$3)</f>
        <v/>
      </c>
      <c r="EH44" s="97" t="str">
        <f>IF(EK44="","",EG$1)</f>
        <v/>
      </c>
      <c r="EI44" s="98" t="str">
        <f>IF(EK44="","",EG$2)</f>
        <v/>
      </c>
      <c r="EJ44" s="98" t="str">
        <f>IF(EK44="","",EG$3)</f>
        <v/>
      </c>
      <c r="EK44" s="99" t="str">
        <f>IF(ER44="","",IF(ISNUMBER(SEARCH(":",ER44)),MID(ER44,FIND(":",ER44)+2,FIND("(",ER44)-FIND(":",ER44)-3),LEFT(ER44,FIND("(",ER44)-2)))</f>
        <v/>
      </c>
      <c r="EL44" s="100" t="str">
        <f>IF(ER44="","",MID(ER44,FIND("(",ER44)+1,4))</f>
        <v/>
      </c>
      <c r="EM44" s="101" t="str">
        <f>IF(ISNUMBER(SEARCH("*female*",ER44)),"female",IF(ISNUMBER(SEARCH("*male*",ER44)),"male",""))</f>
        <v/>
      </c>
      <c r="EN44" s="102" t="str">
        <f>IF(ER44="","",IF(ISERROR(MID(ER44,FIND("male,",ER44)+6,(FIND(")",ER44)-(FIND("male,",ER44)+6))))=TRUE,"missing/error",MID(ER44,FIND("male,",ER44)+6,(FIND(")",ER44)-(FIND("male,",ER44)+6)))))</f>
        <v/>
      </c>
      <c r="EO44" s="103" t="str">
        <f>IF(EK44="","",(MID(EK44,(SEARCH("^^",SUBSTITUTE(EK44," ","^^",LEN(EK44)-LEN(SUBSTITUTE(EK44," ","")))))+1,99)&amp;"_"&amp;LEFT(EK44,FIND(" ",EK44)-1)&amp;"_"&amp;EL44))</f>
        <v/>
      </c>
      <c r="EQ44" s="95"/>
      <c r="ER44" s="95"/>
      <c r="ES44" s="96" t="str">
        <f>IF(EW44="","",ES$3)</f>
        <v/>
      </c>
      <c r="ET44" s="97" t="str">
        <f>IF(EW44="","",ES$1)</f>
        <v/>
      </c>
      <c r="EU44" s="98" t="str">
        <f>IF(EW44="","",ES$2)</f>
        <v/>
      </c>
      <c r="EV44" s="98" t="str">
        <f>IF(EW44="","",ES$3)</f>
        <v/>
      </c>
      <c r="EW44" s="99" t="str">
        <f>IF(FD44="","",IF(ISNUMBER(SEARCH(":",FD44)),MID(FD44,FIND(":",FD44)+2,FIND("(",FD44)-FIND(":",FD44)-3),LEFT(FD44,FIND("(",FD44)-2)))</f>
        <v/>
      </c>
      <c r="EX44" s="100" t="str">
        <f>IF(FD44="","",MID(FD44,FIND("(",FD44)+1,4))</f>
        <v/>
      </c>
      <c r="EY44" s="101" t="str">
        <f>IF(ISNUMBER(SEARCH("*female*",FD44)),"female",IF(ISNUMBER(SEARCH("*male*",FD44)),"male",""))</f>
        <v/>
      </c>
      <c r="EZ44" s="102" t="str">
        <f>IF(FD44="","",IF(ISERROR(MID(FD44,FIND("male,",FD44)+6,(FIND(")",FD44)-(FIND("male,",FD44)+6))))=TRUE,"missing/error",MID(FD44,FIND("male,",FD44)+6,(FIND(")",FD44)-(FIND("male,",FD44)+6)))))</f>
        <v/>
      </c>
      <c r="FA44" s="103" t="str">
        <f>IF(EW44="","",(MID(EW44,(SEARCH("^^",SUBSTITUTE(EW44," ","^^",LEN(EW44)-LEN(SUBSTITUTE(EW44," ","")))))+1,99)&amp;"_"&amp;LEFT(EW44,FIND(" ",EW44)-1)&amp;"_"&amp;EX44))</f>
        <v/>
      </c>
      <c r="FC44" s="95"/>
      <c r="FD44" s="95"/>
      <c r="FE44" s="96" t="str">
        <f>IF(FI44="","",FE$3)</f>
        <v/>
      </c>
      <c r="FF44" s="97" t="str">
        <f>IF(FI44="","",FE$1)</f>
        <v/>
      </c>
      <c r="FG44" s="98" t="str">
        <f>IF(FI44="","",FE$2)</f>
        <v/>
      </c>
      <c r="FH44" s="98" t="str">
        <f>IF(FI44="","",FE$3)</f>
        <v/>
      </c>
      <c r="FI44" s="99" t="str">
        <f>IF(FP44="","",IF(ISNUMBER(SEARCH(":",FP44)),MID(FP44,FIND(":",FP44)+2,FIND("(",FP44)-FIND(":",FP44)-3),LEFT(FP44,FIND("(",FP44)-2)))</f>
        <v/>
      </c>
      <c r="FJ44" s="100" t="str">
        <f>IF(FP44="","",MID(FP44,FIND("(",FP44)+1,4))</f>
        <v/>
      </c>
      <c r="FK44" s="101" t="str">
        <f>IF(ISNUMBER(SEARCH("*female*",FP44)),"female",IF(ISNUMBER(SEARCH("*male*",FP44)),"male",""))</f>
        <v/>
      </c>
      <c r="FL44" s="102" t="str">
        <f>IF(FP44="","",IF(ISERROR(MID(FP44,FIND("male,",FP44)+6,(FIND(")",FP44)-(FIND("male,",FP44)+6))))=TRUE,"missing/error",MID(FP44,FIND("male,",FP44)+6,(FIND(")",FP44)-(FIND("male,",FP44)+6)))))</f>
        <v/>
      </c>
      <c r="FM44" s="103" t="str">
        <f>IF(FI44="","",(MID(FI44,(SEARCH("^^",SUBSTITUTE(FI44," ","^^",LEN(FI44)-LEN(SUBSTITUTE(FI44," ","")))))+1,99)&amp;"_"&amp;LEFT(FI44,FIND(" ",FI44)-1)&amp;"_"&amp;FJ44))</f>
        <v/>
      </c>
      <c r="FO44" s="95"/>
      <c r="FP44" s="95"/>
      <c r="FQ44" s="96" t="str">
        <f>IF(FU44="","",#REF!)</f>
        <v/>
      </c>
      <c r="FR44" s="97" t="str">
        <f>IF(FU44="","",FQ$1)</f>
        <v/>
      </c>
      <c r="FS44" s="98" t="str">
        <f>IF(FU44="","",FQ$2)</f>
        <v/>
      </c>
      <c r="FT44" s="98" t="str">
        <f>IF(FU44="","",FQ$3)</f>
        <v/>
      </c>
      <c r="FU44" s="99" t="str">
        <f>IF(GB44="","",IF(ISNUMBER(SEARCH(":",GB44)),MID(GB44,FIND(":",GB44)+2,FIND("(",GB44)-FIND(":",GB44)-3),LEFT(GB44,FIND("(",GB44)-2)))</f>
        <v/>
      </c>
      <c r="FV44" s="100" t="str">
        <f>IF(GB44="","",MID(GB44,FIND("(",GB44)+1,4))</f>
        <v/>
      </c>
      <c r="FW44" s="101" t="str">
        <f>IF(ISNUMBER(SEARCH("*female*",GB44)),"female",IF(ISNUMBER(SEARCH("*male*",GB44)),"male",""))</f>
        <v/>
      </c>
      <c r="FX44" s="102" t="str">
        <f>IF(GB44="","",IF(ISERROR(MID(GB44,FIND("male,",GB44)+6,(FIND(")",GB44)-(FIND("male,",GB44)+6))))=TRUE,"missing/error",MID(GB44,FIND("male,",GB44)+6,(FIND(")",GB44)-(FIND("male,",GB44)+6)))))</f>
        <v/>
      </c>
      <c r="FY44" s="103" t="str">
        <f>IF(FU44="","",(MID(FU44,(SEARCH("^^",SUBSTITUTE(FU44," ","^^",LEN(FU44)-LEN(SUBSTITUTE(FU44," ","")))))+1,99)&amp;"_"&amp;LEFT(FU44,FIND(" ",FU44)-1)&amp;"_"&amp;FV44))</f>
        <v/>
      </c>
      <c r="GA44" s="95"/>
      <c r="GB44" s="95"/>
      <c r="GC44" s="96" t="str">
        <f>IF(GG44="","",GC$3)</f>
        <v/>
      </c>
      <c r="GD44" s="97" t="str">
        <f>IF(GG44="","",GC$1)</f>
        <v/>
      </c>
      <c r="GE44" s="98" t="str">
        <f>IF(GG44="","",GC$2)</f>
        <v/>
      </c>
      <c r="GF44" s="98" t="str">
        <f>IF(GG44="","",GC$3)</f>
        <v/>
      </c>
      <c r="GG44" s="99" t="str">
        <f>IF(GN44="","",IF(ISNUMBER(SEARCH(":",GN44)),MID(GN44,FIND(":",GN44)+2,FIND("(",GN44)-FIND(":",GN44)-3),LEFT(GN44,FIND("(",GN44)-2)))</f>
        <v/>
      </c>
      <c r="GH44" s="100" t="str">
        <f>IF(GN44="","",MID(GN44,FIND("(",GN44)+1,4))</f>
        <v/>
      </c>
      <c r="GI44" s="101" t="str">
        <f>IF(ISNUMBER(SEARCH("*female*",GN44)),"female",IF(ISNUMBER(SEARCH("*male*",GN44)),"male",""))</f>
        <v/>
      </c>
      <c r="GJ44" s="102" t="str">
        <f>IF(GN44="","",IF(ISERROR(MID(GN44,FIND("male,",GN44)+6,(FIND(")",GN44)-(FIND("male,",GN44)+6))))=TRUE,"missing/error",MID(GN44,FIND("male,",GN44)+6,(FIND(")",GN44)-(FIND("male,",GN44)+6)))))</f>
        <v/>
      </c>
      <c r="GK44" s="103" t="str">
        <f>IF(GG44="","",(MID(GG44,(SEARCH("^^",SUBSTITUTE(GG44," ","^^",LEN(GG44)-LEN(SUBSTITUTE(GG44," ","")))))+1,99)&amp;"_"&amp;LEFT(GG44,FIND(" ",GG44)-1)&amp;"_"&amp;GH44))</f>
        <v/>
      </c>
      <c r="GM44" s="95"/>
      <c r="GN44" s="95" t="s">
        <v>292</v>
      </c>
      <c r="GO44" s="96" t="str">
        <f>IF(GS44="","",GO$3)</f>
        <v/>
      </c>
      <c r="GP44" s="97" t="str">
        <f>IF(GS44="","",GO$1)</f>
        <v/>
      </c>
      <c r="GQ44" s="98" t="str">
        <f>IF(GS44="","",GO$2)</f>
        <v/>
      </c>
      <c r="GR44" s="98" t="str">
        <f>IF(GS44="","",GO$3)</f>
        <v/>
      </c>
      <c r="GS44" s="99" t="str">
        <f>IF(GZ44="","",IF(ISNUMBER(SEARCH(":",GZ44)),MID(GZ44,FIND(":",GZ44)+2,FIND("(",GZ44)-FIND(":",GZ44)-3),LEFT(GZ44,FIND("(",GZ44)-2)))</f>
        <v/>
      </c>
      <c r="GT44" s="100" t="str">
        <f>IF(GZ44="","",MID(GZ44,FIND("(",GZ44)+1,4))</f>
        <v/>
      </c>
      <c r="GU44" s="101" t="str">
        <f>IF(ISNUMBER(SEARCH("*female*",GZ44)),"female",IF(ISNUMBER(SEARCH("*male*",GZ44)),"male",""))</f>
        <v/>
      </c>
      <c r="GV44" s="102" t="str">
        <f>IF(GZ44="","",IF(ISERROR(MID(GZ44,FIND("male,",GZ44)+6,(FIND(")",GZ44)-(FIND("male,",GZ44)+6))))=TRUE,"missing/error",MID(GZ44,FIND("male,",GZ44)+6,(FIND(")",GZ44)-(FIND("male,",GZ44)+6)))))</f>
        <v/>
      </c>
      <c r="GW44" s="103" t="str">
        <f>IF(GS44="","",(MID(GS44,(SEARCH("^^",SUBSTITUTE(GS44," ","^^",LEN(GS44)-LEN(SUBSTITUTE(GS44," ","")))))+1,99)&amp;"_"&amp;LEFT(GS44,FIND(" ",GS44)-1)&amp;"_"&amp;GT44))</f>
        <v/>
      </c>
      <c r="GY44" s="95"/>
      <c r="GZ44" s="95"/>
      <c r="HA44" s="96" t="str">
        <f>IF(HE44="","",HA$3)</f>
        <v/>
      </c>
      <c r="HB44" s="97" t="str">
        <f>IF(HE44="","",HA$1)</f>
        <v/>
      </c>
      <c r="HC44" s="98" t="str">
        <f>IF(HE44="","",HA$2)</f>
        <v/>
      </c>
      <c r="HD44" s="98" t="str">
        <f>IF(HE44="","",HA$3)</f>
        <v/>
      </c>
      <c r="HE44" s="99" t="str">
        <f>IF(HL44="","",IF(ISNUMBER(SEARCH(":",HL44)),MID(HL44,FIND(":",HL44)+2,FIND("(",HL44)-FIND(":",HL44)-3),LEFT(HL44,FIND("(",HL44)-2)))</f>
        <v/>
      </c>
      <c r="HF44" s="100" t="str">
        <f>IF(HL44="","",MID(HL44,FIND("(",HL44)+1,4))</f>
        <v/>
      </c>
      <c r="HG44" s="101" t="str">
        <f>IF(ISNUMBER(SEARCH("*female*",HL44)),"female",IF(ISNUMBER(SEARCH("*male*",HL44)),"male",""))</f>
        <v/>
      </c>
      <c r="HH44" s="102" t="str">
        <f>IF(HL44="","",IF(ISERROR(MID(HL44,FIND("male,",HL44)+6,(FIND(")",HL44)-(FIND("male,",HL44)+6))))=TRUE,"missing/error",MID(HL44,FIND("male,",HL44)+6,(FIND(")",HL44)-(FIND("male,",HL44)+6)))))</f>
        <v/>
      </c>
      <c r="HI44" s="103" t="str">
        <f>IF(HE44="","",(MID(HE44,(SEARCH("^^",SUBSTITUTE(HE44," ","^^",LEN(HE44)-LEN(SUBSTITUTE(HE44," ","")))))+1,99)&amp;"_"&amp;LEFT(HE44,FIND(" ",HE44)-1)&amp;"_"&amp;HF44))</f>
        <v/>
      </c>
      <c r="HK44" s="95"/>
      <c r="HL44" s="95" t="s">
        <v>292</v>
      </c>
      <c r="HM44" s="96" t="str">
        <f>IF(HQ44="","",HM$3)</f>
        <v/>
      </c>
      <c r="HN44" s="97" t="str">
        <f>IF(HQ44="","",HM$1)</f>
        <v/>
      </c>
      <c r="HO44" s="98" t="str">
        <f>IF(HQ44="","",HM$2)</f>
        <v/>
      </c>
      <c r="HP44" s="98" t="str">
        <f>IF(HQ44="","",HM$3)</f>
        <v/>
      </c>
      <c r="HQ44" s="99" t="str">
        <f>IF(HX44="","",IF(ISNUMBER(SEARCH(":",HX44)),MID(HX44,FIND(":",HX44)+2,FIND("(",HX44)-FIND(":",HX44)-3),LEFT(HX44,FIND("(",HX44)-2)))</f>
        <v/>
      </c>
      <c r="HR44" s="100" t="str">
        <f>IF(HX44="","",MID(HX44,FIND("(",HX44)+1,4))</f>
        <v/>
      </c>
      <c r="HS44" s="101" t="str">
        <f>IF(ISNUMBER(SEARCH("*female*",HX44)),"female",IF(ISNUMBER(SEARCH("*male*",HX44)),"male",""))</f>
        <v/>
      </c>
      <c r="HT44" s="102" t="str">
        <f>IF(HX44="","",IF(ISERROR(MID(HX44,FIND("male,",HX44)+6,(FIND(")",HX44)-(FIND("male,",HX44)+6))))=TRUE,"missing/error",MID(HX44,FIND("male,",HX44)+6,(FIND(")",HX44)-(FIND("male,",HX44)+6)))))</f>
        <v/>
      </c>
      <c r="HU44" s="103" t="str">
        <f>IF(HQ44="","",(MID(HQ44,(SEARCH("^^",SUBSTITUTE(HQ44," ","^^",LEN(HQ44)-LEN(SUBSTITUTE(HQ44," ","")))))+1,99)&amp;"_"&amp;LEFT(HQ44,FIND(" ",HQ44)-1)&amp;"_"&amp;HR44))</f>
        <v/>
      </c>
      <c r="HW44" s="95"/>
      <c r="HX44" s="95"/>
      <c r="HY44" s="96" t="str">
        <f>IF(IC44="","",HY$3)</f>
        <v/>
      </c>
      <c r="HZ44" s="97" t="str">
        <f>IF(IC44="","",HY$1)</f>
        <v/>
      </c>
      <c r="IA44" s="98" t="str">
        <f>IF(IC44="","",HY$2)</f>
        <v/>
      </c>
      <c r="IB44" s="98" t="str">
        <f>IF(IC44="","",HY$3)</f>
        <v/>
      </c>
      <c r="IC44" s="99" t="str">
        <f>IF(IJ44="","",IF(ISNUMBER(SEARCH(":",IJ44)),MID(IJ44,FIND(":",IJ44)+2,FIND("(",IJ44)-FIND(":",IJ44)-3),LEFT(IJ44,FIND("(",IJ44)-2)))</f>
        <v/>
      </c>
      <c r="ID44" s="100" t="str">
        <f>IF(IJ44="","",MID(IJ44,FIND("(",IJ44)+1,4))</f>
        <v/>
      </c>
      <c r="IE44" s="101" t="str">
        <f>IF(ISNUMBER(SEARCH("*female*",IJ44)),"female",IF(ISNUMBER(SEARCH("*male*",IJ44)),"male",""))</f>
        <v/>
      </c>
      <c r="IF44" s="102" t="str">
        <f>IF(IJ44="","",IF(ISERROR(MID(IJ44,FIND("male,",IJ44)+6,(FIND(")",IJ44)-(FIND("male,",IJ44)+6))))=TRUE,"missing/error",MID(IJ44,FIND("male,",IJ44)+6,(FIND(")",IJ44)-(FIND("male,",IJ44)+6)))))</f>
        <v/>
      </c>
      <c r="IG44" s="103" t="str">
        <f>IF(IC44="","",(MID(IC44,(SEARCH("^^",SUBSTITUTE(IC44," ","^^",LEN(IC44)-LEN(SUBSTITUTE(IC44," ","")))))+1,99)&amp;"_"&amp;LEFT(IC44,FIND(" ",IC44)-1)&amp;"_"&amp;ID44))</f>
        <v/>
      </c>
      <c r="II44" s="95"/>
      <c r="IJ44" s="95"/>
      <c r="IK44" s="96" t="str">
        <f>IF(IO44="","",IK$3)</f>
        <v/>
      </c>
      <c r="IL44" s="97" t="str">
        <f>IF(IO44="","",IK$1)</f>
        <v/>
      </c>
      <c r="IM44" s="98" t="str">
        <f>IF(IO44="","",IK$2)</f>
        <v/>
      </c>
      <c r="IN44" s="98" t="str">
        <f>IF(IO44="","",IK$3)</f>
        <v/>
      </c>
      <c r="IO44" s="99" t="str">
        <f>IF(IV44="","",IF(ISNUMBER(SEARCH(":",IV44)),MID(IV44,FIND(":",IV44)+2,FIND("(",IV44)-FIND(":",IV44)-3),LEFT(IV44,FIND("(",IV44)-2)))</f>
        <v/>
      </c>
      <c r="IP44" s="100" t="str">
        <f>IF(IV44="","",MID(IV44,FIND("(",IV44)+1,4))</f>
        <v/>
      </c>
      <c r="IQ44" s="101" t="str">
        <f>IF(ISNUMBER(SEARCH("*female*",IV44)),"female",IF(ISNUMBER(SEARCH("*male*",IV44)),"male",""))</f>
        <v/>
      </c>
      <c r="IR44" s="102" t="str">
        <f>IF(IV44="","",IF(ISERROR(MID(IV44,FIND("male,",IV44)+6,(FIND(")",IV44)-(FIND("male,",IV44)+6))))=TRUE,"missing/error",MID(IV44,FIND("male,",IV44)+6,(FIND(")",IV44)-(FIND("male,",IV44)+6)))))</f>
        <v/>
      </c>
      <c r="IS44" s="103" t="str">
        <f>IF(IO44="","",(MID(IO44,(SEARCH("^^",SUBSTITUTE(IO44," ","^^",LEN(IO44)-LEN(SUBSTITUTE(IO44," ","")))))+1,99)&amp;"_"&amp;LEFT(IO44,FIND(" ",IO44)-1)&amp;"_"&amp;IP44))</f>
        <v/>
      </c>
      <c r="IU44" s="95"/>
      <c r="IV44" s="95"/>
      <c r="IW44" s="96" t="str">
        <f>IF(JA44="","",IW$3)</f>
        <v/>
      </c>
      <c r="IX44" s="97" t="str">
        <f>IF(JA44="","",IW$1)</f>
        <v/>
      </c>
      <c r="IY44" s="98" t="str">
        <f>IF(JA44="","",IW$2)</f>
        <v/>
      </c>
      <c r="IZ44" s="98" t="str">
        <f>IF(JA44="","",IW$3)</f>
        <v/>
      </c>
      <c r="JA44" s="99" t="str">
        <f>IF(JH44="","",IF(ISNUMBER(SEARCH(":",JH44)),MID(JH44,FIND(":",JH44)+2,FIND("(",JH44)-FIND(":",JH44)-3),LEFT(JH44,FIND("(",JH44)-2)))</f>
        <v/>
      </c>
      <c r="JB44" s="100" t="str">
        <f>IF(JH44="","",MID(JH44,FIND("(",JH44)+1,4))</f>
        <v/>
      </c>
      <c r="JC44" s="101" t="str">
        <f>IF(ISNUMBER(SEARCH("*female*",JH44)),"female",IF(ISNUMBER(SEARCH("*male*",JH44)),"male",""))</f>
        <v/>
      </c>
      <c r="JD44" s="102" t="str">
        <f>IF(JH44="","",IF(ISERROR(MID(JH44,FIND("male,",JH44)+6,(FIND(")",JH44)-(FIND("male,",JH44)+6))))=TRUE,"missing/error",MID(JH44,FIND("male,",JH44)+6,(FIND(")",JH44)-(FIND("male,",JH44)+6)))))</f>
        <v/>
      </c>
      <c r="JE44" s="103" t="str">
        <f>IF(JA44="","",(MID(JA44,(SEARCH("^^",SUBSTITUTE(JA44," ","^^",LEN(JA44)-LEN(SUBSTITUTE(JA44," ","")))))+1,99)&amp;"_"&amp;LEFT(JA44,FIND(" ",JA44)-1)&amp;"_"&amp;JB44))</f>
        <v/>
      </c>
      <c r="JG44" s="95"/>
      <c r="JH44" s="95"/>
      <c r="JI44" s="96" t="str">
        <f>IF(JM44="","",JI$3)</f>
        <v/>
      </c>
      <c r="JJ44" s="97" t="str">
        <f>IF(JM44="","",JI$1)</f>
        <v/>
      </c>
      <c r="JK44" s="98" t="str">
        <f>IF(JM44="","",JI$2)</f>
        <v/>
      </c>
      <c r="JL44" s="98" t="str">
        <f>IF(JM44="","",JI$3)</f>
        <v/>
      </c>
      <c r="JM44" s="99" t="str">
        <f>IF(JT44="","",IF(ISNUMBER(SEARCH(":",JT44)),MID(JT44,FIND(":",JT44)+2,FIND("(",JT44)-FIND(":",JT44)-3),LEFT(JT44,FIND("(",JT44)-2)))</f>
        <v/>
      </c>
      <c r="JN44" s="100" t="str">
        <f>IF(JT44="","",MID(JT44,FIND("(",JT44)+1,4))</f>
        <v/>
      </c>
      <c r="JO44" s="101" t="str">
        <f>IF(ISNUMBER(SEARCH("*female*",JT44)),"female",IF(ISNUMBER(SEARCH("*male*",JT44)),"male",""))</f>
        <v/>
      </c>
      <c r="JP44" s="102" t="str">
        <f>IF(JT44="","",IF(ISERROR(MID(JT44,FIND("male,",JT44)+6,(FIND(")",JT44)-(FIND("male,",JT44)+6))))=TRUE,"missing/error",MID(JT44,FIND("male,",JT44)+6,(FIND(")",JT44)-(FIND("male,",JT44)+6)))))</f>
        <v/>
      </c>
      <c r="JQ44" s="103" t="str">
        <f>IF(JM44="","",(MID(JM44,(SEARCH("^^",SUBSTITUTE(JM44," ","^^",LEN(JM44)-LEN(SUBSTITUTE(JM44," ","")))))+1,99)&amp;"_"&amp;LEFT(JM44,FIND(" ",JM44)-1)&amp;"_"&amp;JN44))</f>
        <v/>
      </c>
      <c r="JS44" s="95"/>
      <c r="JT44" s="95"/>
      <c r="JU44" s="96" t="str">
        <f>IF(JY44="","",JU$3)</f>
        <v/>
      </c>
      <c r="JV44" s="97" t="str">
        <f>IF(JY44="","",JU$1)</f>
        <v/>
      </c>
      <c r="JW44" s="98" t="str">
        <f>IF(JY44="","",JU$2)</f>
        <v/>
      </c>
      <c r="JX44" s="98" t="str">
        <f>IF(JY44="","",JU$3)</f>
        <v/>
      </c>
      <c r="JY44" s="99" t="str">
        <f>IF(KF44="","",IF(ISNUMBER(SEARCH(":",KF44)),MID(KF44,FIND(":",KF44)+2,FIND("(",KF44)-FIND(":",KF44)-3),LEFT(KF44,FIND("(",KF44)-2)))</f>
        <v/>
      </c>
      <c r="JZ44" s="100" t="str">
        <f>IF(KF44="","",MID(KF44,FIND("(",KF44)+1,4))</f>
        <v/>
      </c>
      <c r="KA44" s="101" t="str">
        <f>IF(ISNUMBER(SEARCH("*female*",KF44)),"female",IF(ISNUMBER(SEARCH("*male*",KF44)),"male",""))</f>
        <v/>
      </c>
      <c r="KB44" s="102" t="str">
        <f>IF(KF44="","",IF(ISERROR(MID(KF44,FIND("male,",KF44)+6,(FIND(")",KF44)-(FIND("male,",KF44)+6))))=TRUE,"missing/error",MID(KF44,FIND("male,",KF44)+6,(FIND(")",KF44)-(FIND("male,",KF44)+6)))))</f>
        <v/>
      </c>
      <c r="KC44" s="103" t="str">
        <f>IF(JY44="","",(MID(JY44,(SEARCH("^^",SUBSTITUTE(JY44," ","^^",LEN(JY44)-LEN(SUBSTITUTE(JY44," ","")))))+1,99)&amp;"_"&amp;LEFT(JY44,FIND(" ",JY44)-1)&amp;"_"&amp;JZ44))</f>
        <v/>
      </c>
      <c r="KE44" s="95"/>
      <c r="KF44" s="95"/>
    </row>
    <row r="45" spans="1:292" ht="13.5" customHeight="1">
      <c r="A45" s="21"/>
      <c r="B45" s="95" t="s">
        <v>411</v>
      </c>
      <c r="C45" s="2" t="s">
        <v>412</v>
      </c>
      <c r="D45" s="149"/>
      <c r="E45" s="96">
        <f>IF(I45="","",E$3)</f>
        <v>41612</v>
      </c>
      <c r="F45" s="97" t="str">
        <f>IF(I45="","",E$1)</f>
        <v>Juncker Asselborn II</v>
      </c>
      <c r="G45" s="98">
        <v>41394</v>
      </c>
      <c r="H45" s="98">
        <f>IF(I45="","",E$3)</f>
        <v>41612</v>
      </c>
      <c r="I45" s="99" t="str">
        <f>IF(P45="","",IF(ISNUMBER(SEARCH(":",P45)),MID(P45,FIND(":",P45)+2,FIND("(",P45)-FIND(":",P45)-3),LEFT(P45,FIND("(",P45)-2)))</f>
        <v>Martine Hansen</v>
      </c>
      <c r="J45" s="100" t="str">
        <f>IF(P45="","",MID(P45,FIND("(",P45)+1,4))</f>
        <v>1965</v>
      </c>
      <c r="K45" s="101" t="str">
        <f>IF(ISNUMBER(SEARCH("*female*",P45)),"female",IF(ISNUMBER(SEARCH("*male*",P45)),"male",""))</f>
        <v>female</v>
      </c>
      <c r="L45" s="102" t="s">
        <v>296</v>
      </c>
      <c r="M45" s="103" t="str">
        <f>IF(I45="","",(MID(I45,(SEARCH("^^",SUBSTITUTE(I45," ","^^",LEN(I45)-LEN(SUBSTITUTE(I45," ","")))))+1,99)&amp;"_"&amp;LEFT(I45,FIND(" ",I45)-1)&amp;"_"&amp;J45))</f>
        <v>Hansen_Martine_1965</v>
      </c>
      <c r="N45" s="2" t="str">
        <f>IF(P45="","",IF((LEN(P45)-LEN(SUBSTITUTE(P45,"male","")))/LEN("male")&gt;1,"!",IF(RIGHT(P45,1)=")","",IF(RIGHT(P45,2)=") ","",IF(RIGHT(P45,2)=").","","!!")))))</f>
        <v/>
      </c>
      <c r="O45" s="95"/>
      <c r="P45" s="153" t="s">
        <v>686</v>
      </c>
      <c r="Q45" s="96" t="str">
        <f t="shared" si="257"/>
        <v/>
      </c>
      <c r="R45" s="97" t="str">
        <f t="shared" si="258"/>
        <v/>
      </c>
      <c r="S45" s="98" t="str">
        <f>IF(U45="","",Q$2)</f>
        <v/>
      </c>
      <c r="T45" s="98" t="str">
        <f>IF(U45="","",Q$3)</f>
        <v/>
      </c>
      <c r="U45" s="99" t="str">
        <f t="shared" si="259"/>
        <v/>
      </c>
      <c r="V45" s="100" t="str">
        <f t="shared" si="260"/>
        <v/>
      </c>
      <c r="W45" s="101" t="str">
        <f t="shared" si="261"/>
        <v/>
      </c>
      <c r="X45" s="102" t="str">
        <f t="shared" si="262"/>
        <v/>
      </c>
      <c r="Y45" s="103" t="str">
        <f t="shared" si="263"/>
        <v/>
      </c>
      <c r="AA45" s="95"/>
      <c r="AB45" s="95"/>
      <c r="AC45" s="96"/>
      <c r="AD45" s="97"/>
      <c r="AE45" s="98"/>
      <c r="AF45" s="98"/>
      <c r="AG45" s="99"/>
      <c r="AH45" s="100"/>
      <c r="AI45" s="101"/>
      <c r="AJ45" s="102"/>
      <c r="AK45" s="103"/>
      <c r="AM45" s="95"/>
      <c r="AN45" s="95"/>
      <c r="AO45" s="96" t="str">
        <f t="shared" si="240"/>
        <v/>
      </c>
      <c r="AP45" s="97" t="str">
        <f t="shared" si="241"/>
        <v/>
      </c>
      <c r="AQ45" s="98" t="str">
        <f t="shared" si="249"/>
        <v/>
      </c>
      <c r="AR45" s="98" t="str">
        <f t="shared" si="243"/>
        <v/>
      </c>
      <c r="AS45" s="99" t="str">
        <f t="shared" si="244"/>
        <v/>
      </c>
      <c r="AT45" s="100" t="str">
        <f t="shared" si="245"/>
        <v/>
      </c>
      <c r="AU45" s="101" t="str">
        <f t="shared" si="246"/>
        <v/>
      </c>
      <c r="AV45" s="102" t="str">
        <f t="shared" si="247"/>
        <v/>
      </c>
      <c r="AW45" s="103" t="str">
        <f t="shared" si="248"/>
        <v/>
      </c>
      <c r="AY45" s="95"/>
      <c r="AZ45" s="95"/>
      <c r="BA45" s="96"/>
      <c r="BB45" s="97"/>
      <c r="BC45" s="98"/>
      <c r="BD45" s="98"/>
      <c r="BE45" s="99"/>
      <c r="BF45" s="100"/>
      <c r="BG45" s="101"/>
      <c r="BH45" s="102"/>
      <c r="BI45" s="103"/>
      <c r="BK45" s="95"/>
      <c r="BL45" s="95"/>
      <c r="BM45" s="96"/>
      <c r="BN45" s="97"/>
      <c r="BO45" s="98"/>
      <c r="BP45" s="98"/>
      <c r="BQ45" s="99"/>
      <c r="BR45" s="100"/>
      <c r="BS45" s="101"/>
      <c r="BT45" s="102"/>
      <c r="BU45" s="103"/>
      <c r="BW45" s="95"/>
      <c r="BX45" s="95"/>
      <c r="BY45" s="96"/>
      <c r="BZ45" s="97"/>
      <c r="CA45" s="98"/>
      <c r="CB45" s="98"/>
      <c r="CC45" s="99"/>
      <c r="CD45" s="100"/>
      <c r="CE45" s="101"/>
      <c r="CF45" s="102"/>
      <c r="CG45" s="103"/>
      <c r="CI45" s="95"/>
      <c r="CJ45" s="95"/>
      <c r="CK45" s="96"/>
      <c r="CL45" s="97"/>
      <c r="CM45" s="98"/>
      <c r="CN45" s="98"/>
      <c r="CO45" s="99"/>
      <c r="CP45" s="100"/>
      <c r="CQ45" s="101"/>
      <c r="CR45" s="102"/>
      <c r="CS45" s="103"/>
      <c r="CU45" s="95"/>
      <c r="CV45" s="95"/>
      <c r="CW45" s="96"/>
      <c r="CX45" s="97"/>
      <c r="CY45" s="98"/>
      <c r="CZ45" s="98"/>
      <c r="DA45" s="99"/>
      <c r="DB45" s="100"/>
      <c r="DC45" s="101"/>
      <c r="DD45" s="102"/>
      <c r="DE45" s="103"/>
      <c r="DG45" s="95"/>
      <c r="DH45" s="95"/>
      <c r="DI45" s="96"/>
      <c r="DJ45" s="97"/>
      <c r="DK45" s="98"/>
      <c r="DL45" s="98"/>
      <c r="DM45" s="99"/>
      <c r="DN45" s="100"/>
      <c r="DO45" s="101"/>
      <c r="DP45" s="102"/>
      <c r="DQ45" s="103"/>
      <c r="DS45" s="95"/>
      <c r="DT45" s="95"/>
      <c r="DU45" s="96"/>
      <c r="DV45" s="97"/>
      <c r="DW45" s="98"/>
      <c r="DX45" s="98"/>
      <c r="DY45" s="99"/>
      <c r="DZ45" s="100"/>
      <c r="EA45" s="101"/>
      <c r="EB45" s="102"/>
      <c r="EC45" s="103"/>
      <c r="EE45" s="95"/>
      <c r="EF45" s="95"/>
      <c r="EG45" s="96"/>
      <c r="EH45" s="97"/>
      <c r="EI45" s="98"/>
      <c r="EJ45" s="98"/>
      <c r="EK45" s="99"/>
      <c r="EL45" s="100"/>
      <c r="EM45" s="101"/>
      <c r="EN45" s="102"/>
      <c r="EO45" s="103"/>
      <c r="EQ45" s="95"/>
      <c r="ER45" s="95"/>
      <c r="ES45" s="96"/>
      <c r="ET45" s="97"/>
      <c r="EU45" s="98"/>
      <c r="EV45" s="98"/>
      <c r="EW45" s="99"/>
      <c r="EX45" s="100"/>
      <c r="EY45" s="101"/>
      <c r="EZ45" s="102"/>
      <c r="FA45" s="103"/>
      <c r="FC45" s="95"/>
      <c r="FD45" s="95"/>
      <c r="FE45" s="96"/>
      <c r="FF45" s="97"/>
      <c r="FG45" s="98"/>
      <c r="FH45" s="98"/>
      <c r="FI45" s="99"/>
      <c r="FJ45" s="100"/>
      <c r="FK45" s="101"/>
      <c r="FL45" s="102"/>
      <c r="FM45" s="103"/>
      <c r="FO45" s="95"/>
      <c r="FP45" s="95"/>
      <c r="FQ45" s="96"/>
      <c r="FR45" s="97"/>
      <c r="FS45" s="98"/>
      <c r="FT45" s="98"/>
      <c r="FU45" s="99"/>
      <c r="FV45" s="100"/>
      <c r="FW45" s="101"/>
      <c r="FX45" s="102"/>
      <c r="FY45" s="103"/>
      <c r="GA45" s="95"/>
      <c r="GB45" s="95"/>
      <c r="GC45" s="96"/>
      <c r="GD45" s="97"/>
      <c r="GE45" s="98"/>
      <c r="GF45" s="98"/>
      <c r="GG45" s="99"/>
      <c r="GH45" s="100"/>
      <c r="GI45" s="101"/>
      <c r="GJ45" s="102"/>
      <c r="GK45" s="103"/>
      <c r="GM45" s="95"/>
      <c r="GN45" s="95"/>
      <c r="GO45" s="96"/>
      <c r="GP45" s="97"/>
      <c r="GQ45" s="98"/>
      <c r="GR45" s="98"/>
      <c r="GS45" s="99"/>
      <c r="GT45" s="100"/>
      <c r="GU45" s="101"/>
      <c r="GV45" s="102"/>
      <c r="GW45" s="103"/>
      <c r="GY45" s="95"/>
      <c r="GZ45" s="95"/>
      <c r="HA45" s="96"/>
      <c r="HB45" s="97"/>
      <c r="HC45" s="98"/>
      <c r="HD45" s="98"/>
      <c r="HE45" s="99"/>
      <c r="HF45" s="100"/>
      <c r="HG45" s="101"/>
      <c r="HH45" s="102"/>
      <c r="HI45" s="103"/>
      <c r="HK45" s="95"/>
      <c r="HL45" s="95"/>
      <c r="HM45" s="96"/>
      <c r="HN45" s="97"/>
      <c r="HO45" s="98"/>
      <c r="HP45" s="98"/>
      <c r="HQ45" s="99"/>
      <c r="HR45" s="100"/>
      <c r="HS45" s="101"/>
      <c r="HT45" s="102"/>
      <c r="HU45" s="103"/>
      <c r="HW45" s="95"/>
      <c r="HX45" s="95"/>
      <c r="HY45" s="96"/>
      <c r="HZ45" s="97"/>
      <c r="IA45" s="98"/>
      <c r="IB45" s="98"/>
      <c r="IC45" s="99"/>
      <c r="ID45" s="100"/>
      <c r="IE45" s="101"/>
      <c r="IF45" s="102"/>
      <c r="IG45" s="103"/>
      <c r="II45" s="95"/>
      <c r="IJ45" s="95"/>
      <c r="IK45" s="96"/>
      <c r="IL45" s="97"/>
      <c r="IM45" s="98"/>
      <c r="IN45" s="98"/>
      <c r="IO45" s="99"/>
      <c r="IP45" s="100"/>
      <c r="IQ45" s="101"/>
      <c r="IR45" s="102"/>
      <c r="IS45" s="103"/>
      <c r="IU45" s="95"/>
      <c r="IV45" s="95"/>
      <c r="IW45" s="96"/>
      <c r="IX45" s="97"/>
      <c r="IY45" s="98"/>
      <c r="IZ45" s="98"/>
      <c r="JA45" s="99"/>
      <c r="JB45" s="100"/>
      <c r="JC45" s="101"/>
      <c r="JD45" s="102"/>
      <c r="JE45" s="103"/>
      <c r="JG45" s="95"/>
      <c r="JH45" s="95"/>
      <c r="JI45" s="96"/>
      <c r="JJ45" s="97"/>
      <c r="JK45" s="98"/>
      <c r="JL45" s="98"/>
      <c r="JM45" s="99"/>
      <c r="JN45" s="100"/>
      <c r="JO45" s="101"/>
      <c r="JP45" s="102"/>
      <c r="JQ45" s="103"/>
      <c r="JS45" s="95"/>
      <c r="JT45" s="95"/>
      <c r="JU45" s="96"/>
      <c r="JV45" s="97"/>
      <c r="JW45" s="98"/>
      <c r="JX45" s="98"/>
      <c r="JY45" s="99"/>
      <c r="JZ45" s="100"/>
      <c r="KA45" s="101"/>
      <c r="KB45" s="102"/>
      <c r="KC45" s="103"/>
      <c r="KE45" s="95"/>
      <c r="KF45" s="95"/>
    </row>
    <row r="46" spans="1:292" ht="13.5" customHeight="1">
      <c r="A46" s="21"/>
      <c r="B46" s="140" t="s">
        <v>694</v>
      </c>
      <c r="C46" s="140" t="s">
        <v>695</v>
      </c>
      <c r="D46" s="149"/>
      <c r="E46" s="96"/>
      <c r="F46" s="97"/>
      <c r="G46" s="98"/>
      <c r="H46" s="98"/>
      <c r="I46" s="99"/>
      <c r="J46" s="100"/>
      <c r="K46" s="101"/>
      <c r="L46" s="102"/>
      <c r="M46" s="103"/>
      <c r="O46" s="95"/>
      <c r="P46" s="153"/>
      <c r="Q46" s="96">
        <f t="shared" si="257"/>
        <v>43439</v>
      </c>
      <c r="R46" s="97" t="str">
        <f t="shared" si="258"/>
        <v>Bettel-Schneider I</v>
      </c>
      <c r="S46" s="98">
        <f>IF(U46="","",Q$2)</f>
        <v>41612</v>
      </c>
      <c r="T46" s="98">
        <f>IF(U46="","",Q$3)</f>
        <v>43439</v>
      </c>
      <c r="U46" s="99" t="str">
        <f t="shared" si="259"/>
        <v>Daniel Kersch</v>
      </c>
      <c r="V46" s="100" t="str">
        <f t="shared" si="260"/>
        <v>1961</v>
      </c>
      <c r="W46" s="101" t="str">
        <f t="shared" si="261"/>
        <v>male</v>
      </c>
      <c r="X46" s="102" t="str">
        <f t="shared" si="262"/>
        <v>lu_lsap01</v>
      </c>
      <c r="Y46" s="103" t="str">
        <f t="shared" si="263"/>
        <v>Kersch_Daniel_1961</v>
      </c>
      <c r="AA46" s="95"/>
      <c r="AB46" s="157" t="s">
        <v>727</v>
      </c>
      <c r="AC46" s="96" t="str">
        <f>IF(AG46="","",AC$3)</f>
        <v/>
      </c>
      <c r="AD46" s="97" t="str">
        <f>IF(AG46="","",AC$1)</f>
        <v/>
      </c>
      <c r="AE46" s="98" t="str">
        <f>IF(AG46="","",AC$2)</f>
        <v/>
      </c>
      <c r="AF46" s="98" t="str">
        <f>IF(AG46="","",AC$3)</f>
        <v/>
      </c>
      <c r="AG46" s="99" t="str">
        <f>IF(AN46="","",IF(ISNUMBER(SEARCH(":",AN46)),MID(AN46,FIND(":",AN46)+2,FIND("(",AN46)-FIND(":",AN46)-3),LEFT(AN46,FIND("(",AN46)-2)))</f>
        <v/>
      </c>
      <c r="AH46" s="100" t="str">
        <f>IF(AN46="","",MID(AN46,FIND("(",AN46)+1,4))</f>
        <v/>
      </c>
      <c r="AI46" s="101" t="str">
        <f>IF(ISNUMBER(SEARCH("*female*",AN46)),"female",IF(ISNUMBER(SEARCH("*male*",AN46)),"male",""))</f>
        <v/>
      </c>
      <c r="AJ46" s="102" t="str">
        <f>IF(AN46="","",IF(ISERROR(MID(AN46,FIND("male,",AN46)+6,(FIND(")",AN46)-(FIND("male,",AN46)+6))))=TRUE,"missing/error",MID(AN46,FIND("male,",AN46)+6,(FIND(")",AN46)-(FIND("male,",AN46)+6)))))</f>
        <v/>
      </c>
      <c r="AK46" s="103" t="str">
        <f>IF(AG46="","",(MID(AG46,(SEARCH("^^",SUBSTITUTE(AG46," ","^^",LEN(AG46)-LEN(SUBSTITUTE(AG46," ","")))))+1,99)&amp;"_"&amp;LEFT(AG46,FIND(" ",AG46)-1)&amp;"_"&amp;AH46))</f>
        <v/>
      </c>
      <c r="AM46" s="95"/>
      <c r="AN46" s="105"/>
      <c r="AO46" s="96">
        <f t="shared" si="240"/>
        <v>45291</v>
      </c>
      <c r="AP46" s="97" t="str">
        <f t="shared" si="241"/>
        <v>Frieden I</v>
      </c>
      <c r="AQ46" s="98">
        <f t="shared" si="249"/>
        <v>45247</v>
      </c>
      <c r="AR46" s="98">
        <f t="shared" si="243"/>
        <v>45291</v>
      </c>
      <c r="AS46" s="99" t="str">
        <f t="shared" si="244"/>
        <v>Léon Gloden</v>
      </c>
      <c r="AT46" s="100" t="str">
        <f t="shared" si="245"/>
        <v>1972</v>
      </c>
      <c r="AU46" s="101" t="str">
        <f t="shared" si="246"/>
        <v>male</v>
      </c>
      <c r="AV46" s="102" t="str">
        <f t="shared" si="247"/>
        <v>lu_csv01</v>
      </c>
      <c r="AW46" s="103" t="str">
        <f t="shared" si="248"/>
        <v>Gloden_Léon_1972</v>
      </c>
      <c r="AY46" s="95"/>
      <c r="AZ46" s="140" t="s">
        <v>940</v>
      </c>
      <c r="BA46" s="96"/>
      <c r="BB46" s="97"/>
      <c r="BC46" s="98"/>
      <c r="BD46" s="98"/>
      <c r="BE46" s="99"/>
      <c r="BF46" s="100"/>
      <c r="BG46" s="101"/>
      <c r="BH46" s="102"/>
      <c r="BI46" s="103"/>
      <c r="BK46" s="95"/>
      <c r="BL46" s="105"/>
      <c r="BM46" s="96"/>
      <c r="BN46" s="97"/>
      <c r="BO46" s="98"/>
      <c r="BP46" s="98"/>
      <c r="BQ46" s="99"/>
      <c r="BR46" s="100"/>
      <c r="BS46" s="101"/>
      <c r="BT46" s="102"/>
      <c r="BU46" s="103"/>
      <c r="BW46" s="95"/>
      <c r="BX46" s="105"/>
      <c r="BY46" s="96"/>
      <c r="BZ46" s="97"/>
      <c r="CA46" s="98"/>
      <c r="CB46" s="98"/>
      <c r="CC46" s="99"/>
      <c r="CD46" s="100"/>
      <c r="CE46" s="101"/>
      <c r="CF46" s="102"/>
      <c r="CG46" s="103"/>
      <c r="CI46" s="95"/>
      <c r="CJ46" s="105"/>
      <c r="CK46" s="96"/>
      <c r="CL46" s="97"/>
      <c r="CM46" s="98"/>
      <c r="CN46" s="98"/>
      <c r="CO46" s="99"/>
      <c r="CP46" s="100"/>
      <c r="CQ46" s="101"/>
      <c r="CR46" s="102"/>
      <c r="CS46" s="103"/>
      <c r="CU46" s="95"/>
      <c r="CV46" s="105"/>
      <c r="CW46" s="96"/>
      <c r="CX46" s="97"/>
      <c r="CY46" s="98"/>
      <c r="CZ46" s="98"/>
      <c r="DA46" s="99"/>
      <c r="DB46" s="100"/>
      <c r="DC46" s="101"/>
      <c r="DD46" s="102"/>
      <c r="DE46" s="103"/>
      <c r="DG46" s="95"/>
      <c r="DH46" s="105"/>
      <c r="DI46" s="96"/>
      <c r="DJ46" s="97"/>
      <c r="DK46" s="98"/>
      <c r="DL46" s="98"/>
      <c r="DM46" s="99"/>
      <c r="DN46" s="100"/>
      <c r="DO46" s="101"/>
      <c r="DP46" s="102"/>
      <c r="DQ46" s="103"/>
      <c r="DS46" s="95"/>
      <c r="DT46" s="105"/>
      <c r="DU46" s="96"/>
      <c r="DV46" s="97"/>
      <c r="DW46" s="98"/>
      <c r="DX46" s="98"/>
      <c r="DY46" s="99"/>
      <c r="DZ46" s="100"/>
      <c r="EA46" s="101"/>
      <c r="EB46" s="102"/>
      <c r="EC46" s="103"/>
      <c r="EE46" s="95"/>
      <c r="EF46" s="105"/>
      <c r="EG46" s="96"/>
      <c r="EH46" s="97"/>
      <c r="EI46" s="98"/>
      <c r="EJ46" s="98"/>
      <c r="EK46" s="99"/>
      <c r="EL46" s="100"/>
      <c r="EM46" s="101"/>
      <c r="EN46" s="102"/>
      <c r="EO46" s="103"/>
      <c r="EQ46" s="95"/>
      <c r="ER46" s="105"/>
      <c r="ES46" s="96"/>
      <c r="ET46" s="97"/>
      <c r="EU46" s="98"/>
      <c r="EV46" s="98"/>
      <c r="EW46" s="99"/>
      <c r="EX46" s="100"/>
      <c r="EY46" s="101"/>
      <c r="EZ46" s="102"/>
      <c r="FA46" s="103"/>
      <c r="FC46" s="95"/>
      <c r="FD46" s="105"/>
      <c r="FE46" s="96"/>
      <c r="FF46" s="97"/>
      <c r="FG46" s="98"/>
      <c r="FH46" s="98"/>
      <c r="FI46" s="99"/>
      <c r="FJ46" s="100"/>
      <c r="FK46" s="101"/>
      <c r="FL46" s="102"/>
      <c r="FM46" s="103"/>
      <c r="FO46" s="95"/>
      <c r="FP46" s="105"/>
      <c r="FQ46" s="96"/>
      <c r="FR46" s="97"/>
      <c r="FS46" s="98"/>
      <c r="FT46" s="98"/>
      <c r="FU46" s="99"/>
      <c r="FV46" s="100"/>
      <c r="FW46" s="101"/>
      <c r="FX46" s="102"/>
      <c r="FY46" s="103"/>
      <c r="GA46" s="95"/>
      <c r="GB46" s="105"/>
      <c r="GC46" s="96"/>
      <c r="GD46" s="97"/>
      <c r="GE46" s="98"/>
      <c r="GF46" s="98"/>
      <c r="GG46" s="99"/>
      <c r="GH46" s="100"/>
      <c r="GI46" s="101"/>
      <c r="GJ46" s="102"/>
      <c r="GK46" s="103"/>
      <c r="GM46" s="95"/>
      <c r="GN46" s="105"/>
      <c r="GO46" s="96"/>
      <c r="GP46" s="97"/>
      <c r="GQ46" s="98"/>
      <c r="GR46" s="98"/>
      <c r="GS46" s="99"/>
      <c r="GT46" s="100"/>
      <c r="GU46" s="101"/>
      <c r="GV46" s="102"/>
      <c r="GW46" s="103"/>
      <c r="GY46" s="95"/>
      <c r="GZ46" s="105"/>
      <c r="HA46" s="96"/>
      <c r="HB46" s="97"/>
      <c r="HC46" s="98"/>
      <c r="HD46" s="98"/>
      <c r="HE46" s="99"/>
      <c r="HF46" s="100"/>
      <c r="HG46" s="101"/>
      <c r="HH46" s="102"/>
      <c r="HI46" s="103"/>
      <c r="HK46" s="95"/>
      <c r="HL46" s="105"/>
      <c r="HM46" s="96"/>
      <c r="HN46" s="97"/>
      <c r="HO46" s="98"/>
      <c r="HP46" s="98"/>
      <c r="HQ46" s="99"/>
      <c r="HR46" s="100"/>
      <c r="HS46" s="101"/>
      <c r="HT46" s="102"/>
      <c r="HU46" s="103"/>
      <c r="HW46" s="95"/>
      <c r="HX46" s="105"/>
      <c r="HY46" s="96"/>
      <c r="HZ46" s="97"/>
      <c r="IA46" s="98"/>
      <c r="IB46" s="98"/>
      <c r="IC46" s="99"/>
      <c r="ID46" s="100"/>
      <c r="IE46" s="101"/>
      <c r="IF46" s="102"/>
      <c r="IG46" s="103"/>
      <c r="II46" s="95"/>
      <c r="IJ46" s="105"/>
      <c r="IK46" s="96"/>
      <c r="IL46" s="97"/>
      <c r="IM46" s="98"/>
      <c r="IN46" s="98"/>
      <c r="IO46" s="99"/>
      <c r="IP46" s="100"/>
      <c r="IQ46" s="101"/>
      <c r="IR46" s="102"/>
      <c r="IS46" s="103"/>
      <c r="IU46" s="95"/>
      <c r="IV46" s="105"/>
      <c r="IW46" s="96"/>
      <c r="IX46" s="97"/>
      <c r="IY46" s="98"/>
      <c r="IZ46" s="98"/>
      <c r="JA46" s="99"/>
      <c r="JB46" s="100"/>
      <c r="JC46" s="101"/>
      <c r="JD46" s="102"/>
      <c r="JE46" s="103"/>
      <c r="JG46" s="95"/>
      <c r="JH46" s="105"/>
      <c r="JI46" s="96"/>
      <c r="JJ46" s="97"/>
      <c r="JK46" s="98"/>
      <c r="JL46" s="98"/>
      <c r="JM46" s="99"/>
      <c r="JN46" s="100"/>
      <c r="JO46" s="101"/>
      <c r="JP46" s="102"/>
      <c r="JQ46" s="103"/>
      <c r="JS46" s="95"/>
      <c r="JT46" s="105"/>
      <c r="JU46" s="96"/>
      <c r="JV46" s="97"/>
      <c r="JW46" s="98"/>
      <c r="JX46" s="98"/>
      <c r="JY46" s="99"/>
      <c r="JZ46" s="100"/>
      <c r="KA46" s="101"/>
      <c r="KB46" s="102"/>
      <c r="KC46" s="103"/>
      <c r="KE46" s="95"/>
      <c r="KF46" s="105"/>
    </row>
    <row r="47" spans="1:292" ht="13.5" customHeight="1">
      <c r="A47" s="21"/>
      <c r="B47" s="95" t="s">
        <v>434</v>
      </c>
      <c r="C47" s="2" t="s">
        <v>435</v>
      </c>
      <c r="D47" s="149"/>
      <c r="E47" s="96">
        <f>IF(I47="","",E$3)</f>
        <v>41612</v>
      </c>
      <c r="F47" s="97" t="str">
        <f>IF(I47="","",E$1)</f>
        <v>Juncker Asselborn II</v>
      </c>
      <c r="G47" s="98">
        <v>40017</v>
      </c>
      <c r="H47" s="98">
        <f>IF(I47="","",E$3)</f>
        <v>41612</v>
      </c>
      <c r="I47" s="99" t="s">
        <v>436</v>
      </c>
      <c r="J47" s="100" t="s">
        <v>437</v>
      </c>
      <c r="K47" s="101" t="s">
        <v>368</v>
      </c>
      <c r="L47" s="102" t="s">
        <v>296</v>
      </c>
      <c r="M47" s="103" t="s">
        <v>438</v>
      </c>
      <c r="O47" s="95"/>
      <c r="P47" s="153" t="s">
        <v>439</v>
      </c>
      <c r="Q47" s="96" t="str">
        <f t="shared" si="257"/>
        <v/>
      </c>
      <c r="R47" s="97" t="str">
        <f t="shared" si="258"/>
        <v/>
      </c>
      <c r="S47" s="98" t="str">
        <f>IF(U47="","",Q$2)</f>
        <v/>
      </c>
      <c r="T47" s="98" t="str">
        <f>IF(U47="","",Q$3)</f>
        <v/>
      </c>
      <c r="U47" s="99" t="str">
        <f t="shared" si="259"/>
        <v/>
      </c>
      <c r="V47" s="100" t="str">
        <f t="shared" si="260"/>
        <v/>
      </c>
      <c r="W47" s="101" t="str">
        <f t="shared" si="261"/>
        <v/>
      </c>
      <c r="X47" s="102" t="str">
        <f t="shared" si="262"/>
        <v/>
      </c>
      <c r="Y47" s="103" t="str">
        <f t="shared" si="263"/>
        <v/>
      </c>
      <c r="AA47" s="95"/>
      <c r="AB47" s="105"/>
      <c r="AC47" s="96" t="str">
        <f>IF(AG47="","",AC$3)</f>
        <v/>
      </c>
      <c r="AD47" s="97" t="str">
        <f>IF(AG47="","",AC$1)</f>
        <v/>
      </c>
      <c r="AE47" s="98" t="str">
        <f>IF(AG47="","",AC$2)</f>
        <v/>
      </c>
      <c r="AF47" s="98" t="str">
        <f>IF(AG47="","",AC$3)</f>
        <v/>
      </c>
      <c r="AG47" s="99" t="str">
        <f>IF(AN47="","",IF(ISNUMBER(SEARCH(":",AN47)),MID(AN47,FIND(":",AN47)+2,FIND("(",AN47)-FIND(":",AN47)-3),LEFT(AN47,FIND("(",AN47)-2)))</f>
        <v/>
      </c>
      <c r="AH47" s="100" t="str">
        <f>IF(AN47="","",MID(AN47,FIND("(",AN47)+1,4))</f>
        <v/>
      </c>
      <c r="AI47" s="101" t="str">
        <f>IF(ISNUMBER(SEARCH("*female*",AN47)),"female",IF(ISNUMBER(SEARCH("*male*",AN47)),"male",""))</f>
        <v/>
      </c>
      <c r="AJ47" s="102" t="str">
        <f>IF(AN47="","",IF(ISERROR(MID(AN47,FIND("male,",AN47)+6,(FIND(")",AN47)-(FIND("male,",AN47)+6))))=TRUE,"missing/error",MID(AN47,FIND("male,",AN47)+6,(FIND(")",AN47)-(FIND("male,",AN47)+6)))))</f>
        <v/>
      </c>
      <c r="AK47" s="103" t="str">
        <f>IF(AG47="","",(MID(AG47,(SEARCH("^^",SUBSTITUTE(AG47," ","^^",LEN(AG47)-LEN(SUBSTITUTE(AG47," ","")))))+1,99)&amp;"_"&amp;LEFT(AG47,FIND(" ",AG47)-1)&amp;"_"&amp;AH47))</f>
        <v/>
      </c>
      <c r="AM47" s="95"/>
      <c r="AN47" s="105"/>
      <c r="AO47" s="96" t="str">
        <f t="shared" si="240"/>
        <v/>
      </c>
      <c r="AP47" s="97" t="str">
        <f t="shared" si="241"/>
        <v/>
      </c>
      <c r="AQ47" s="98" t="str">
        <f t="shared" si="249"/>
        <v/>
      </c>
      <c r="AR47" s="98" t="str">
        <f t="shared" si="243"/>
        <v/>
      </c>
      <c r="AS47" s="99" t="str">
        <f t="shared" si="244"/>
        <v/>
      </c>
      <c r="AT47" s="100" t="str">
        <f t="shared" si="245"/>
        <v/>
      </c>
      <c r="AU47" s="101" t="str">
        <f t="shared" si="246"/>
        <v/>
      </c>
      <c r="AV47" s="102" t="str">
        <f t="shared" si="247"/>
        <v/>
      </c>
      <c r="AW47" s="103" t="str">
        <f t="shared" si="248"/>
        <v/>
      </c>
      <c r="AY47" s="95"/>
      <c r="AZ47" s="105"/>
      <c r="BA47" s="96" t="str">
        <f>IF(BE47="","",BA$3)</f>
        <v/>
      </c>
      <c r="BB47" s="97" t="str">
        <f>IF(BE47="","",BA$1)</f>
        <v/>
      </c>
      <c r="BC47" s="98" t="str">
        <f>IF(BE47="","",BA$2)</f>
        <v/>
      </c>
      <c r="BD47" s="98" t="str">
        <f>IF(BE47="","",BA$3)</f>
        <v/>
      </c>
      <c r="BE47" s="99" t="str">
        <f>IF(BL47="","",IF(ISNUMBER(SEARCH(":",BL47)),MID(BL47,FIND(":",BL47)+2,FIND("(",BL47)-FIND(":",BL47)-3),LEFT(BL47,FIND("(",BL47)-2)))</f>
        <v/>
      </c>
      <c r="BF47" s="100" t="str">
        <f>IF(BL47="","",MID(BL47,FIND("(",BL47)+1,4))</f>
        <v/>
      </c>
      <c r="BG47" s="101" t="str">
        <f>IF(ISNUMBER(SEARCH("*female*",BL47)),"female",IF(ISNUMBER(SEARCH("*male*",BL47)),"male",""))</f>
        <v/>
      </c>
      <c r="BH47" s="102" t="str">
        <f>IF(BL47="","",IF(ISERROR(MID(BL47,FIND("male,",BL47)+6,(FIND(")",BL47)-(FIND("male,",BL47)+6))))=TRUE,"missing/error",MID(BL47,FIND("male,",BL47)+6,(FIND(")",BL47)-(FIND("male,",BL47)+6)))))</f>
        <v/>
      </c>
      <c r="BI47" s="103" t="str">
        <f>IF(BE47="","",(MID(BE47,(SEARCH("^^",SUBSTITUTE(BE47," ","^^",LEN(BE47)-LEN(SUBSTITUTE(BE47," ","")))))+1,99)&amp;"_"&amp;LEFT(BE47,FIND(" ",BE47)-1)&amp;"_"&amp;BF47))</f>
        <v/>
      </c>
      <c r="BK47" s="95"/>
      <c r="BL47" s="105"/>
      <c r="BM47" s="96" t="str">
        <f>IF(BQ47="","",BM$3)</f>
        <v/>
      </c>
      <c r="BN47" s="97" t="str">
        <f>IF(BQ47="","",BM$1)</f>
        <v/>
      </c>
      <c r="BO47" s="98" t="str">
        <f>IF(BQ47="","",BM$2)</f>
        <v/>
      </c>
      <c r="BP47" s="98" t="str">
        <f>IF(BQ47="","",BM$3)</f>
        <v/>
      </c>
      <c r="BQ47" s="99" t="str">
        <f>IF(BX47="","",IF(ISNUMBER(SEARCH(":",BX47)),MID(BX47,FIND(":",BX47)+2,FIND("(",BX47)-FIND(":",BX47)-3),LEFT(BX47,FIND("(",BX47)-2)))</f>
        <v/>
      </c>
      <c r="BR47" s="100" t="str">
        <f>IF(BX47="","",MID(BX47,FIND("(",BX47)+1,4))</f>
        <v/>
      </c>
      <c r="BS47" s="101" t="str">
        <f>IF(ISNUMBER(SEARCH("*female*",BX47)),"female",IF(ISNUMBER(SEARCH("*male*",BX47)),"male",""))</f>
        <v/>
      </c>
      <c r="BT47" s="102" t="str">
        <f>IF(BX47="","",IF(ISERROR(MID(BX47,FIND("male,",BX47)+6,(FIND(")",BX47)-(FIND("male,",BX47)+6))))=TRUE,"missing/error",MID(BX47,FIND("male,",BX47)+6,(FIND(")",BX47)-(FIND("male,",BX47)+6)))))</f>
        <v/>
      </c>
      <c r="BU47" s="103" t="str">
        <f>IF(BQ47="","",(MID(BQ47,(SEARCH("^^",SUBSTITUTE(BQ47," ","^^",LEN(BQ47)-LEN(SUBSTITUTE(BQ47," ","")))))+1,99)&amp;"_"&amp;LEFT(BQ47,FIND(" ",BQ47)-1)&amp;"_"&amp;BR47))</f>
        <v/>
      </c>
      <c r="BW47" s="95"/>
      <c r="BX47" s="105"/>
      <c r="BY47" s="96" t="str">
        <f>IF(CC47="","",BY$3)</f>
        <v/>
      </c>
      <c r="BZ47" s="97" t="str">
        <f>IF(CC47="","",BY$1)</f>
        <v/>
      </c>
      <c r="CA47" s="98" t="str">
        <f>IF(CC47="","",BY$2)</f>
        <v/>
      </c>
      <c r="CB47" s="98" t="str">
        <f>IF(CC47="","",BY$3)</f>
        <v/>
      </c>
      <c r="CC47" s="99" t="str">
        <f>IF(CJ47="","",IF(ISNUMBER(SEARCH(":",CJ47)),MID(CJ47,FIND(":",CJ47)+2,FIND("(",CJ47)-FIND(":",CJ47)-3),LEFT(CJ47,FIND("(",CJ47)-2)))</f>
        <v/>
      </c>
      <c r="CD47" s="100" t="str">
        <f>IF(CJ47="","",MID(CJ47,FIND("(",CJ47)+1,4))</f>
        <v/>
      </c>
      <c r="CE47" s="101" t="str">
        <f>IF(ISNUMBER(SEARCH("*female*",CJ47)),"female",IF(ISNUMBER(SEARCH("*male*",CJ47)),"male",""))</f>
        <v/>
      </c>
      <c r="CF47" s="102" t="str">
        <f>IF(CJ47="","",IF(ISERROR(MID(CJ47,FIND("male,",CJ47)+6,(FIND(")",CJ47)-(FIND("male,",CJ47)+6))))=TRUE,"missing/error",MID(CJ47,FIND("male,",CJ47)+6,(FIND(")",CJ47)-(FIND("male,",CJ47)+6)))))</f>
        <v/>
      </c>
      <c r="CG47" s="103" t="str">
        <f>IF(CC47="","",(MID(CC47,(SEARCH("^^",SUBSTITUTE(CC47," ","^^",LEN(CC47)-LEN(SUBSTITUTE(CC47," ","")))))+1,99)&amp;"_"&amp;LEFT(CC47,FIND(" ",CC47)-1)&amp;"_"&amp;CD47))</f>
        <v/>
      </c>
      <c r="CI47" s="95"/>
      <c r="CJ47" s="105"/>
      <c r="CK47" s="96" t="str">
        <f>IF(CO47="","",CK$3)</f>
        <v/>
      </c>
      <c r="CL47" s="97" t="str">
        <f>IF(CO47="","",CK$1)</f>
        <v/>
      </c>
      <c r="CM47" s="98" t="str">
        <f>IF(CO47="","",CK$2)</f>
        <v/>
      </c>
      <c r="CN47" s="98" t="str">
        <f>IF(CO47="","",CK$3)</f>
        <v/>
      </c>
      <c r="CO47" s="99" t="str">
        <f>IF(CV47="","",IF(ISNUMBER(SEARCH(":",CV47)),MID(CV47,FIND(":",CV47)+2,FIND("(",CV47)-FIND(":",CV47)-3),LEFT(CV47,FIND("(",CV47)-2)))</f>
        <v/>
      </c>
      <c r="CP47" s="100" t="str">
        <f>IF(CV47="","",MID(CV47,FIND("(",CV47)+1,4))</f>
        <v/>
      </c>
      <c r="CQ47" s="101" t="str">
        <f>IF(ISNUMBER(SEARCH("*female*",CV47)),"female",IF(ISNUMBER(SEARCH("*male*",CV47)),"male",""))</f>
        <v/>
      </c>
      <c r="CR47" s="102" t="str">
        <f>IF(CV47="","",IF(ISERROR(MID(CV47,FIND("male,",CV47)+6,(FIND(")",CV47)-(FIND("male,",CV47)+6))))=TRUE,"missing/error",MID(CV47,FIND("male,",CV47)+6,(FIND(")",CV47)-(FIND("male,",CV47)+6)))))</f>
        <v/>
      </c>
      <c r="CS47" s="103" t="str">
        <f>IF(CO47="","",(MID(CO47,(SEARCH("^^",SUBSTITUTE(CO47," ","^^",LEN(CO47)-LEN(SUBSTITUTE(CO47," ","")))))+1,99)&amp;"_"&amp;LEFT(CO47,FIND(" ",CO47)-1)&amp;"_"&amp;CP47))</f>
        <v/>
      </c>
      <c r="CU47" s="95"/>
      <c r="CV47" s="105"/>
      <c r="CW47" s="96" t="str">
        <f>IF(DA47="","",CW$3)</f>
        <v/>
      </c>
      <c r="CX47" s="97" t="str">
        <f>IF(DA47="","",CW$1)</f>
        <v/>
      </c>
      <c r="CY47" s="98" t="str">
        <f>IF(DA47="","",CW$2)</f>
        <v/>
      </c>
      <c r="CZ47" s="98" t="str">
        <f>IF(DA47="","",CW$3)</f>
        <v/>
      </c>
      <c r="DA47" s="99" t="str">
        <f>IF(DH47="","",IF(ISNUMBER(SEARCH(":",DH47)),MID(DH47,FIND(":",DH47)+2,FIND("(",DH47)-FIND(":",DH47)-3),LEFT(DH47,FIND("(",DH47)-2)))</f>
        <v/>
      </c>
      <c r="DB47" s="100" t="str">
        <f>IF(DH47="","",MID(DH47,FIND("(",DH47)+1,4))</f>
        <v/>
      </c>
      <c r="DC47" s="101" t="str">
        <f>IF(ISNUMBER(SEARCH("*female*",DH47)),"female",IF(ISNUMBER(SEARCH("*male*",DH47)),"male",""))</f>
        <v/>
      </c>
      <c r="DD47" s="102" t="str">
        <f>IF(DH47="","",IF(ISERROR(MID(DH47,FIND("male,",DH47)+6,(FIND(")",DH47)-(FIND("male,",DH47)+6))))=TRUE,"missing/error",MID(DH47,FIND("male,",DH47)+6,(FIND(")",DH47)-(FIND("male,",DH47)+6)))))</f>
        <v/>
      </c>
      <c r="DE47" s="103" t="str">
        <f>IF(DA47="","",(MID(DA47,(SEARCH("^^",SUBSTITUTE(DA47," ","^^",LEN(DA47)-LEN(SUBSTITUTE(DA47," ","")))))+1,99)&amp;"_"&amp;LEFT(DA47,FIND(" ",DA47)-1)&amp;"_"&amp;DB47))</f>
        <v/>
      </c>
      <c r="DG47" s="95"/>
      <c r="DH47" s="105"/>
      <c r="DI47" s="96" t="str">
        <f>IF(DM47="","",DI$3)</f>
        <v/>
      </c>
      <c r="DJ47" s="97" t="str">
        <f>IF(DM47="","",DI$1)</f>
        <v/>
      </c>
      <c r="DK47" s="98" t="str">
        <f>IF(DM47="","",DI$2)</f>
        <v/>
      </c>
      <c r="DL47" s="98" t="str">
        <f>IF(DM47="","",DI$3)</f>
        <v/>
      </c>
      <c r="DM47" s="99" t="str">
        <f>IF(DT47="","",IF(ISNUMBER(SEARCH(":",DT47)),MID(DT47,FIND(":",DT47)+2,FIND("(",DT47)-FIND(":",DT47)-3),LEFT(DT47,FIND("(",DT47)-2)))</f>
        <v/>
      </c>
      <c r="DN47" s="100" t="str">
        <f>IF(DT47="","",MID(DT47,FIND("(",DT47)+1,4))</f>
        <v/>
      </c>
      <c r="DO47" s="101" t="str">
        <f>IF(ISNUMBER(SEARCH("*female*",DT47)),"female",IF(ISNUMBER(SEARCH("*male*",DT47)),"male",""))</f>
        <v/>
      </c>
      <c r="DP47" s="102" t="str">
        <f>IF(DT47="","",IF(ISERROR(MID(DT47,FIND("male,",DT47)+6,(FIND(")",DT47)-(FIND("male,",DT47)+6))))=TRUE,"missing/error",MID(DT47,FIND("male,",DT47)+6,(FIND(")",DT47)-(FIND("male,",DT47)+6)))))</f>
        <v/>
      </c>
      <c r="DQ47" s="103" t="str">
        <f>IF(DM47="","",(MID(DM47,(SEARCH("^^",SUBSTITUTE(DM47," ","^^",LEN(DM47)-LEN(SUBSTITUTE(DM47," ","")))))+1,99)&amp;"_"&amp;LEFT(DM47,FIND(" ",DM47)-1)&amp;"_"&amp;DN47))</f>
        <v/>
      </c>
      <c r="DS47" s="95"/>
      <c r="DT47" s="105"/>
      <c r="DU47" s="96" t="str">
        <f>IF(DY47="","",DU$3)</f>
        <v/>
      </c>
      <c r="DV47" s="97" t="str">
        <f>IF(DY47="","",DU$1)</f>
        <v/>
      </c>
      <c r="DW47" s="98" t="str">
        <f>IF(DY47="","",DU$2)</f>
        <v/>
      </c>
      <c r="DX47" s="98" t="str">
        <f>IF(DY47="","",DU$3)</f>
        <v/>
      </c>
      <c r="DY47" s="99" t="str">
        <f>IF(EF47="","",IF(ISNUMBER(SEARCH(":",EF47)),MID(EF47,FIND(":",EF47)+2,FIND("(",EF47)-FIND(":",EF47)-3),LEFT(EF47,FIND("(",EF47)-2)))</f>
        <v/>
      </c>
      <c r="DZ47" s="100" t="str">
        <f>IF(EF47="","",MID(EF47,FIND("(",EF47)+1,4))</f>
        <v/>
      </c>
      <c r="EA47" s="101" t="str">
        <f>IF(ISNUMBER(SEARCH("*female*",EF47)),"female",IF(ISNUMBER(SEARCH("*male*",EF47)),"male",""))</f>
        <v/>
      </c>
      <c r="EB47" s="102" t="str">
        <f>IF(EF47="","",IF(ISERROR(MID(EF47,FIND("male,",EF47)+6,(FIND(")",EF47)-(FIND("male,",EF47)+6))))=TRUE,"missing/error",MID(EF47,FIND("male,",EF47)+6,(FIND(")",EF47)-(FIND("male,",EF47)+6)))))</f>
        <v/>
      </c>
      <c r="EC47" s="103" t="str">
        <f>IF(DY47="","",(MID(DY47,(SEARCH("^^",SUBSTITUTE(DY47," ","^^",LEN(DY47)-LEN(SUBSTITUTE(DY47," ","")))))+1,99)&amp;"_"&amp;LEFT(DY47,FIND(" ",DY47)-1)&amp;"_"&amp;DZ47))</f>
        <v/>
      </c>
      <c r="EE47" s="95"/>
      <c r="EF47" s="105"/>
      <c r="EG47" s="96" t="str">
        <f>IF(EK47="","",EG$3)</f>
        <v/>
      </c>
      <c r="EH47" s="97" t="str">
        <f>IF(EK47="","",EG$1)</f>
        <v/>
      </c>
      <c r="EI47" s="98" t="str">
        <f>IF(EK47="","",EG$2)</f>
        <v/>
      </c>
      <c r="EJ47" s="98" t="str">
        <f>IF(EK47="","",EG$3)</f>
        <v/>
      </c>
      <c r="EK47" s="99" t="str">
        <f>IF(ER47="","",IF(ISNUMBER(SEARCH(":",ER47)),MID(ER47,FIND(":",ER47)+2,FIND("(",ER47)-FIND(":",ER47)-3),LEFT(ER47,FIND("(",ER47)-2)))</f>
        <v/>
      </c>
      <c r="EL47" s="100" t="str">
        <f>IF(ER47="","",MID(ER47,FIND("(",ER47)+1,4))</f>
        <v/>
      </c>
      <c r="EM47" s="101" t="str">
        <f>IF(ISNUMBER(SEARCH("*female*",ER47)),"female",IF(ISNUMBER(SEARCH("*male*",ER47)),"male",""))</f>
        <v/>
      </c>
      <c r="EN47" s="102" t="str">
        <f>IF(ER47="","",IF(ISERROR(MID(ER47,FIND("male,",ER47)+6,(FIND(")",ER47)-(FIND("male,",ER47)+6))))=TRUE,"missing/error",MID(ER47,FIND("male,",ER47)+6,(FIND(")",ER47)-(FIND("male,",ER47)+6)))))</f>
        <v/>
      </c>
      <c r="EO47" s="103" t="str">
        <f>IF(EK47="","",(MID(EK47,(SEARCH("^^",SUBSTITUTE(EK47," ","^^",LEN(EK47)-LEN(SUBSTITUTE(EK47," ","")))))+1,99)&amp;"_"&amp;LEFT(EK47,FIND(" ",EK47)-1)&amp;"_"&amp;EL47))</f>
        <v/>
      </c>
      <c r="EQ47" s="95"/>
      <c r="ER47" s="105"/>
      <c r="ES47" s="96" t="str">
        <f>IF(EW47="","",ES$3)</f>
        <v/>
      </c>
      <c r="ET47" s="97" t="str">
        <f>IF(EW47="","",ES$1)</f>
        <v/>
      </c>
      <c r="EU47" s="98" t="str">
        <f>IF(EW47="","",ES$2)</f>
        <v/>
      </c>
      <c r="EV47" s="98" t="str">
        <f>IF(EW47="","",ES$3)</f>
        <v/>
      </c>
      <c r="EW47" s="99" t="str">
        <f>IF(FD47="","",IF(ISNUMBER(SEARCH(":",FD47)),MID(FD47,FIND(":",FD47)+2,FIND("(",FD47)-FIND(":",FD47)-3),LEFT(FD47,FIND("(",FD47)-2)))</f>
        <v/>
      </c>
      <c r="EX47" s="100" t="str">
        <f>IF(FD47="","",MID(FD47,FIND("(",FD47)+1,4))</f>
        <v/>
      </c>
      <c r="EY47" s="101" t="str">
        <f>IF(ISNUMBER(SEARCH("*female*",FD47)),"female",IF(ISNUMBER(SEARCH("*male*",FD47)),"male",""))</f>
        <v/>
      </c>
      <c r="EZ47" s="102" t="str">
        <f>IF(FD47="","",IF(ISERROR(MID(FD47,FIND("male,",FD47)+6,(FIND(")",FD47)-(FIND("male,",FD47)+6))))=TRUE,"missing/error",MID(FD47,FIND("male,",FD47)+6,(FIND(")",FD47)-(FIND("male,",FD47)+6)))))</f>
        <v/>
      </c>
      <c r="FA47" s="103" t="str">
        <f>IF(EW47="","",(MID(EW47,(SEARCH("^^",SUBSTITUTE(EW47," ","^^",LEN(EW47)-LEN(SUBSTITUTE(EW47," ","")))))+1,99)&amp;"_"&amp;LEFT(EW47,FIND(" ",EW47)-1)&amp;"_"&amp;EX47))</f>
        <v/>
      </c>
      <c r="FC47" s="95"/>
      <c r="FD47" s="105"/>
      <c r="FE47" s="96" t="str">
        <f>IF(FI47="","",FE$3)</f>
        <v/>
      </c>
      <c r="FF47" s="97" t="str">
        <f>IF(FI47="","",FE$1)</f>
        <v/>
      </c>
      <c r="FG47" s="98" t="str">
        <f>IF(FI47="","",FE$2)</f>
        <v/>
      </c>
      <c r="FH47" s="98" t="str">
        <f>IF(FI47="","",FE$3)</f>
        <v/>
      </c>
      <c r="FI47" s="99" t="str">
        <f>IF(FP47="","",IF(ISNUMBER(SEARCH(":",FP47)),MID(FP47,FIND(":",FP47)+2,FIND("(",FP47)-FIND(":",FP47)-3),LEFT(FP47,FIND("(",FP47)-2)))</f>
        <v/>
      </c>
      <c r="FJ47" s="100" t="str">
        <f>IF(FP47="","",MID(FP47,FIND("(",FP47)+1,4))</f>
        <v/>
      </c>
      <c r="FK47" s="101" t="str">
        <f>IF(ISNUMBER(SEARCH("*female*",FP47)),"female",IF(ISNUMBER(SEARCH("*male*",FP47)),"male",""))</f>
        <v/>
      </c>
      <c r="FL47" s="102" t="str">
        <f>IF(FP47="","",IF(ISERROR(MID(FP47,FIND("male,",FP47)+6,(FIND(")",FP47)-(FIND("male,",FP47)+6))))=TRUE,"missing/error",MID(FP47,FIND("male,",FP47)+6,(FIND(")",FP47)-(FIND("male,",FP47)+6)))))</f>
        <v/>
      </c>
      <c r="FM47" s="103" t="str">
        <f>IF(FI47="","",(MID(FI47,(SEARCH("^^",SUBSTITUTE(FI47," ","^^",LEN(FI47)-LEN(SUBSTITUTE(FI47," ","")))))+1,99)&amp;"_"&amp;LEFT(FI47,FIND(" ",FI47)-1)&amp;"_"&amp;FJ47))</f>
        <v/>
      </c>
      <c r="FO47" s="95"/>
      <c r="FP47" s="105"/>
      <c r="FQ47" s="96" t="str">
        <f>IF(FU47="","",#REF!)</f>
        <v/>
      </c>
      <c r="FR47" s="97" t="str">
        <f>IF(FU47="","",FQ$1)</f>
        <v/>
      </c>
      <c r="FS47" s="98" t="str">
        <f>IF(FU47="","",FQ$2)</f>
        <v/>
      </c>
      <c r="FT47" s="98" t="str">
        <f>IF(FU47="","",FQ$3)</f>
        <v/>
      </c>
      <c r="FU47" s="99" t="str">
        <f>IF(GB47="","",IF(ISNUMBER(SEARCH(":",GB47)),MID(GB47,FIND(":",GB47)+2,FIND("(",GB47)-FIND(":",GB47)-3),LEFT(GB47,FIND("(",GB47)-2)))</f>
        <v/>
      </c>
      <c r="FV47" s="100" t="str">
        <f>IF(GB47="","",MID(GB47,FIND("(",GB47)+1,4))</f>
        <v/>
      </c>
      <c r="FW47" s="101" t="str">
        <f>IF(ISNUMBER(SEARCH("*female*",GB47)),"female",IF(ISNUMBER(SEARCH("*male*",GB47)),"male",""))</f>
        <v/>
      </c>
      <c r="FX47" s="102" t="str">
        <f>IF(GB47="","",IF(ISERROR(MID(GB47,FIND("male,",GB47)+6,(FIND(")",GB47)-(FIND("male,",GB47)+6))))=TRUE,"missing/error",MID(GB47,FIND("male,",GB47)+6,(FIND(")",GB47)-(FIND("male,",GB47)+6)))))</f>
        <v/>
      </c>
      <c r="FY47" s="103" t="str">
        <f>IF(FU47="","",(MID(FU47,(SEARCH("^^",SUBSTITUTE(FU47," ","^^",LEN(FU47)-LEN(SUBSTITUTE(FU47," ","")))))+1,99)&amp;"_"&amp;LEFT(FU47,FIND(" ",FU47)-1)&amp;"_"&amp;FV47))</f>
        <v/>
      </c>
      <c r="GA47" s="95"/>
      <c r="GB47" s="105"/>
      <c r="GC47" s="96" t="str">
        <f>IF(GG47="","",GC$3)</f>
        <v/>
      </c>
      <c r="GD47" s="97" t="str">
        <f>IF(GG47="","",GC$1)</f>
        <v/>
      </c>
      <c r="GE47" s="98" t="str">
        <f>IF(GG47="","",GC$2)</f>
        <v/>
      </c>
      <c r="GF47" s="98" t="str">
        <f>IF(GG47="","",GC$3)</f>
        <v/>
      </c>
      <c r="GG47" s="99" t="str">
        <f>IF(GN47="","",IF(ISNUMBER(SEARCH(":",GN47)),MID(GN47,FIND(":",GN47)+2,FIND("(",GN47)-FIND(":",GN47)-3),LEFT(GN47,FIND("(",GN47)-2)))</f>
        <v/>
      </c>
      <c r="GH47" s="100" t="str">
        <f>IF(GN47="","",MID(GN47,FIND("(",GN47)+1,4))</f>
        <v/>
      </c>
      <c r="GI47" s="101" t="str">
        <f>IF(ISNUMBER(SEARCH("*female*",GN47)),"female",IF(ISNUMBER(SEARCH("*male*",GN47)),"male",""))</f>
        <v/>
      </c>
      <c r="GJ47" s="102" t="str">
        <f>IF(GN47="","",IF(ISERROR(MID(GN47,FIND("male,",GN47)+6,(FIND(")",GN47)-(FIND("male,",GN47)+6))))=TRUE,"missing/error",MID(GN47,FIND("male,",GN47)+6,(FIND(")",GN47)-(FIND("male,",GN47)+6)))))</f>
        <v/>
      </c>
      <c r="GK47" s="103" t="str">
        <f>IF(GG47="","",(MID(GG47,(SEARCH("^^",SUBSTITUTE(GG47," ","^^",LEN(GG47)-LEN(SUBSTITUTE(GG47," ","")))))+1,99)&amp;"_"&amp;LEFT(GG47,FIND(" ",GG47)-1)&amp;"_"&amp;GH47))</f>
        <v/>
      </c>
      <c r="GM47" s="95"/>
      <c r="GN47" s="105"/>
      <c r="GO47" s="96" t="str">
        <f>IF(GS47="","",GO$3)</f>
        <v/>
      </c>
      <c r="GP47" s="97" t="str">
        <f>IF(GS47="","",GO$1)</f>
        <v/>
      </c>
      <c r="GQ47" s="98" t="str">
        <f>IF(GS47="","",GO$2)</f>
        <v/>
      </c>
      <c r="GR47" s="98" t="str">
        <f>IF(GS47="","",GO$3)</f>
        <v/>
      </c>
      <c r="GS47" s="99" t="str">
        <f>IF(GZ47="","",IF(ISNUMBER(SEARCH(":",GZ47)),MID(GZ47,FIND(":",GZ47)+2,FIND("(",GZ47)-FIND(":",GZ47)-3),LEFT(GZ47,FIND("(",GZ47)-2)))</f>
        <v/>
      </c>
      <c r="GT47" s="100" t="str">
        <f>IF(GZ47="","",MID(GZ47,FIND("(",GZ47)+1,4))</f>
        <v/>
      </c>
      <c r="GU47" s="101" t="str">
        <f>IF(ISNUMBER(SEARCH("*female*",GZ47)),"female",IF(ISNUMBER(SEARCH("*male*",GZ47)),"male",""))</f>
        <v/>
      </c>
      <c r="GV47" s="102" t="str">
        <f>IF(GZ47="","",IF(ISERROR(MID(GZ47,FIND("male,",GZ47)+6,(FIND(")",GZ47)-(FIND("male,",GZ47)+6))))=TRUE,"missing/error",MID(GZ47,FIND("male,",GZ47)+6,(FIND(")",GZ47)-(FIND("male,",GZ47)+6)))))</f>
        <v/>
      </c>
      <c r="GW47" s="103" t="str">
        <f>IF(GS47="","",(MID(GS47,(SEARCH("^^",SUBSTITUTE(GS47," ","^^",LEN(GS47)-LEN(SUBSTITUTE(GS47," ","")))))+1,99)&amp;"_"&amp;LEFT(GS47,FIND(" ",GS47)-1)&amp;"_"&amp;GT47))</f>
        <v/>
      </c>
      <c r="GY47" s="95"/>
      <c r="GZ47" s="105"/>
      <c r="HA47" s="96" t="str">
        <f>IF(HE47="","",HA$3)</f>
        <v/>
      </c>
      <c r="HB47" s="97" t="str">
        <f>IF(HE47="","",HA$1)</f>
        <v/>
      </c>
      <c r="HC47" s="98" t="str">
        <f>IF(HE47="","",HA$2)</f>
        <v/>
      </c>
      <c r="HD47" s="98" t="str">
        <f>IF(HE47="","",HA$3)</f>
        <v/>
      </c>
      <c r="HE47" s="99" t="str">
        <f>IF(HL47="","",IF(ISNUMBER(SEARCH(":",HL47)),MID(HL47,FIND(":",HL47)+2,FIND("(",HL47)-FIND(":",HL47)-3),LEFT(HL47,FIND("(",HL47)-2)))</f>
        <v/>
      </c>
      <c r="HF47" s="100" t="str">
        <f>IF(HL47="","",MID(HL47,FIND("(",HL47)+1,4))</f>
        <v/>
      </c>
      <c r="HG47" s="101" t="str">
        <f>IF(ISNUMBER(SEARCH("*female*",HL47)),"female",IF(ISNUMBER(SEARCH("*male*",HL47)),"male",""))</f>
        <v/>
      </c>
      <c r="HH47" s="102" t="str">
        <f>IF(HL47="","",IF(ISERROR(MID(HL47,FIND("male,",HL47)+6,(FIND(")",HL47)-(FIND("male,",HL47)+6))))=TRUE,"missing/error",MID(HL47,FIND("male,",HL47)+6,(FIND(")",HL47)-(FIND("male,",HL47)+6)))))</f>
        <v/>
      </c>
      <c r="HI47" s="103" t="str">
        <f>IF(HE47="","",(MID(HE47,(SEARCH("^^",SUBSTITUTE(HE47," ","^^",LEN(HE47)-LEN(SUBSTITUTE(HE47," ","")))))+1,99)&amp;"_"&amp;LEFT(HE47,FIND(" ",HE47)-1)&amp;"_"&amp;HF47))</f>
        <v/>
      </c>
      <c r="HK47" s="95"/>
      <c r="HL47" s="105" t="s">
        <v>292</v>
      </c>
      <c r="HM47" s="96" t="str">
        <f>IF(HQ47="","",HM$3)</f>
        <v/>
      </c>
      <c r="HN47" s="97" t="str">
        <f>IF(HQ47="","",HM$1)</f>
        <v/>
      </c>
      <c r="HO47" s="98" t="str">
        <f>IF(HQ47="","",HM$2)</f>
        <v/>
      </c>
      <c r="HP47" s="98" t="str">
        <f>IF(HQ47="","",HM$3)</f>
        <v/>
      </c>
      <c r="HQ47" s="99" t="str">
        <f>IF(HX47="","",IF(ISNUMBER(SEARCH(":",HX47)),MID(HX47,FIND(":",HX47)+2,FIND("(",HX47)-FIND(":",HX47)-3),LEFT(HX47,FIND("(",HX47)-2)))</f>
        <v/>
      </c>
      <c r="HR47" s="100" t="str">
        <f>IF(HX47="","",MID(HX47,FIND("(",HX47)+1,4))</f>
        <v/>
      </c>
      <c r="HS47" s="101" t="str">
        <f>IF(ISNUMBER(SEARCH("*female*",HX47)),"female",IF(ISNUMBER(SEARCH("*male*",HX47)),"male",""))</f>
        <v/>
      </c>
      <c r="HT47" s="102" t="str">
        <f>IF(HX47="","",IF(ISERROR(MID(HX47,FIND("male,",HX47)+6,(FIND(")",HX47)-(FIND("male,",HX47)+6))))=TRUE,"missing/error",MID(HX47,FIND("male,",HX47)+6,(FIND(")",HX47)-(FIND("male,",HX47)+6)))))</f>
        <v/>
      </c>
      <c r="HU47" s="103" t="str">
        <f>IF(HQ47="","",(MID(HQ47,(SEARCH("^^",SUBSTITUTE(HQ47," ","^^",LEN(HQ47)-LEN(SUBSTITUTE(HQ47," ","")))))+1,99)&amp;"_"&amp;LEFT(HQ47,FIND(" ",HQ47)-1)&amp;"_"&amp;HR47))</f>
        <v/>
      </c>
      <c r="HW47" s="95"/>
      <c r="HX47" s="105"/>
      <c r="HY47" s="96" t="str">
        <f>IF(IC47="","",HY$3)</f>
        <v/>
      </c>
      <c r="HZ47" s="97" t="str">
        <f>IF(IC47="","",HY$1)</f>
        <v/>
      </c>
      <c r="IA47" s="98" t="str">
        <f>IF(IC47="","",HY$2)</f>
        <v/>
      </c>
      <c r="IB47" s="98" t="str">
        <f>IF(IC47="","",HY$3)</f>
        <v/>
      </c>
      <c r="IC47" s="99" t="str">
        <f>IF(IJ47="","",IF(ISNUMBER(SEARCH(":",IJ47)),MID(IJ47,FIND(":",IJ47)+2,FIND("(",IJ47)-FIND(":",IJ47)-3),LEFT(IJ47,FIND("(",IJ47)-2)))</f>
        <v/>
      </c>
      <c r="ID47" s="100" t="str">
        <f>IF(IJ47="","",MID(IJ47,FIND("(",IJ47)+1,4))</f>
        <v/>
      </c>
      <c r="IE47" s="101" t="str">
        <f>IF(ISNUMBER(SEARCH("*female*",IJ47)),"female",IF(ISNUMBER(SEARCH("*male*",IJ47)),"male",""))</f>
        <v/>
      </c>
      <c r="IF47" s="102" t="str">
        <f>IF(IJ47="","",IF(ISERROR(MID(IJ47,FIND("male,",IJ47)+6,(FIND(")",IJ47)-(FIND("male,",IJ47)+6))))=TRUE,"missing/error",MID(IJ47,FIND("male,",IJ47)+6,(FIND(")",IJ47)-(FIND("male,",IJ47)+6)))))</f>
        <v/>
      </c>
      <c r="IG47" s="103" t="str">
        <f>IF(IC47="","",(MID(IC47,(SEARCH("^^",SUBSTITUTE(IC47," ","^^",LEN(IC47)-LEN(SUBSTITUTE(IC47," ","")))))+1,99)&amp;"_"&amp;LEFT(IC47,FIND(" ",IC47)-1)&amp;"_"&amp;ID47))</f>
        <v/>
      </c>
      <c r="II47" s="95"/>
      <c r="IJ47" s="105"/>
      <c r="IK47" s="96" t="str">
        <f>IF(IO47="","",IK$3)</f>
        <v/>
      </c>
      <c r="IL47" s="97" t="str">
        <f>IF(IO47="","",IK$1)</f>
        <v/>
      </c>
      <c r="IM47" s="98" t="str">
        <f>IF(IO47="","",IK$2)</f>
        <v/>
      </c>
      <c r="IN47" s="98" t="str">
        <f>IF(IO47="","",IK$3)</f>
        <v/>
      </c>
      <c r="IO47" s="99" t="str">
        <f>IF(IV47="","",IF(ISNUMBER(SEARCH(":",IV47)),MID(IV47,FIND(":",IV47)+2,FIND("(",IV47)-FIND(":",IV47)-3),LEFT(IV47,FIND("(",IV47)-2)))</f>
        <v/>
      </c>
      <c r="IP47" s="100" t="str">
        <f>IF(IV47="","",MID(IV47,FIND("(",IV47)+1,4))</f>
        <v/>
      </c>
      <c r="IQ47" s="101" t="str">
        <f>IF(ISNUMBER(SEARCH("*female*",IV47)),"female",IF(ISNUMBER(SEARCH("*male*",IV47)),"male",""))</f>
        <v/>
      </c>
      <c r="IR47" s="102" t="str">
        <f>IF(IV47="","",IF(ISERROR(MID(IV47,FIND("male,",IV47)+6,(FIND(")",IV47)-(FIND("male,",IV47)+6))))=TRUE,"missing/error",MID(IV47,FIND("male,",IV47)+6,(FIND(")",IV47)-(FIND("male,",IV47)+6)))))</f>
        <v/>
      </c>
      <c r="IS47" s="103" t="str">
        <f>IF(IO47="","",(MID(IO47,(SEARCH("^^",SUBSTITUTE(IO47," ","^^",LEN(IO47)-LEN(SUBSTITUTE(IO47," ","")))))+1,99)&amp;"_"&amp;LEFT(IO47,FIND(" ",IO47)-1)&amp;"_"&amp;IP47))</f>
        <v/>
      </c>
      <c r="IU47" s="95"/>
      <c r="IV47" s="105"/>
      <c r="IW47" s="96" t="str">
        <f>IF(JA47="","",IW$3)</f>
        <v/>
      </c>
      <c r="IX47" s="97" t="str">
        <f>IF(JA47="","",IW$1)</f>
        <v/>
      </c>
      <c r="IY47" s="98" t="str">
        <f>IF(JA47="","",IW$2)</f>
        <v/>
      </c>
      <c r="IZ47" s="98" t="str">
        <f>IF(JA47="","",IW$3)</f>
        <v/>
      </c>
      <c r="JA47" s="99" t="str">
        <f>IF(JH47="","",IF(ISNUMBER(SEARCH(":",JH47)),MID(JH47,FIND(":",JH47)+2,FIND("(",JH47)-FIND(":",JH47)-3),LEFT(JH47,FIND("(",JH47)-2)))</f>
        <v/>
      </c>
      <c r="JB47" s="100" t="str">
        <f>IF(JH47="","",MID(JH47,FIND("(",JH47)+1,4))</f>
        <v/>
      </c>
      <c r="JC47" s="101" t="str">
        <f>IF(ISNUMBER(SEARCH("*female*",JH47)),"female",IF(ISNUMBER(SEARCH("*male*",JH47)),"male",""))</f>
        <v/>
      </c>
      <c r="JD47" s="102" t="str">
        <f>IF(JH47="","",IF(ISERROR(MID(JH47,FIND("male,",JH47)+6,(FIND(")",JH47)-(FIND("male,",JH47)+6))))=TRUE,"missing/error",MID(JH47,FIND("male,",JH47)+6,(FIND(")",JH47)-(FIND("male,",JH47)+6)))))</f>
        <v/>
      </c>
      <c r="JE47" s="103" t="str">
        <f>IF(JA47="","",(MID(JA47,(SEARCH("^^",SUBSTITUTE(JA47," ","^^",LEN(JA47)-LEN(SUBSTITUTE(JA47," ","")))))+1,99)&amp;"_"&amp;LEFT(JA47,FIND(" ",JA47)-1)&amp;"_"&amp;JB47))</f>
        <v/>
      </c>
      <c r="JG47" s="95"/>
      <c r="JH47" s="105"/>
      <c r="JI47" s="96" t="str">
        <f>IF(JM47="","",JI$3)</f>
        <v/>
      </c>
      <c r="JJ47" s="97" t="str">
        <f>IF(JM47="","",JI$1)</f>
        <v/>
      </c>
      <c r="JK47" s="98" t="str">
        <f>IF(JM47="","",JI$2)</f>
        <v/>
      </c>
      <c r="JL47" s="98" t="str">
        <f>IF(JM47="","",JI$3)</f>
        <v/>
      </c>
      <c r="JM47" s="99" t="str">
        <f>IF(JT47="","",IF(ISNUMBER(SEARCH(":",JT47)),MID(JT47,FIND(":",JT47)+2,FIND("(",JT47)-FIND(":",JT47)-3),LEFT(JT47,FIND("(",JT47)-2)))</f>
        <v/>
      </c>
      <c r="JN47" s="100" t="str">
        <f>IF(JT47="","",MID(JT47,FIND("(",JT47)+1,4))</f>
        <v/>
      </c>
      <c r="JO47" s="101" t="str">
        <f>IF(ISNUMBER(SEARCH("*female*",JT47)),"female",IF(ISNUMBER(SEARCH("*male*",JT47)),"male",""))</f>
        <v/>
      </c>
      <c r="JP47" s="102" t="str">
        <f>IF(JT47="","",IF(ISERROR(MID(JT47,FIND("male,",JT47)+6,(FIND(")",JT47)-(FIND("male,",JT47)+6))))=TRUE,"missing/error",MID(JT47,FIND("male,",JT47)+6,(FIND(")",JT47)-(FIND("male,",JT47)+6)))))</f>
        <v/>
      </c>
      <c r="JQ47" s="103" t="str">
        <f>IF(JM47="","",(MID(JM47,(SEARCH("^^",SUBSTITUTE(JM47," ","^^",LEN(JM47)-LEN(SUBSTITUTE(JM47," ","")))))+1,99)&amp;"_"&amp;LEFT(JM47,FIND(" ",JM47)-1)&amp;"_"&amp;JN47))</f>
        <v/>
      </c>
      <c r="JS47" s="95"/>
      <c r="JT47" s="105"/>
      <c r="JU47" s="96" t="str">
        <f>IF(JY47="","",JU$3)</f>
        <v/>
      </c>
      <c r="JV47" s="97" t="str">
        <f>IF(JY47="","",JU$1)</f>
        <v/>
      </c>
      <c r="JW47" s="98" t="str">
        <f>IF(JY47="","",JU$2)</f>
        <v/>
      </c>
      <c r="JX47" s="98" t="str">
        <f>IF(JY47="","",JU$3)</f>
        <v/>
      </c>
      <c r="JY47" s="99" t="str">
        <f>IF(KF47="","",IF(ISNUMBER(SEARCH(":",KF47)),MID(KF47,FIND(":",KF47)+2,FIND("(",KF47)-FIND(":",KF47)-3),LEFT(KF47,FIND("(",KF47)-2)))</f>
        <v/>
      </c>
      <c r="JZ47" s="100" t="str">
        <f>IF(KF47="","",MID(KF47,FIND("(",KF47)+1,4))</f>
        <v/>
      </c>
      <c r="KA47" s="101" t="str">
        <f>IF(ISNUMBER(SEARCH("*female*",KF47)),"female",IF(ISNUMBER(SEARCH("*male*",KF47)),"male",""))</f>
        <v/>
      </c>
      <c r="KB47" s="102" t="str">
        <f>IF(KF47="","",IF(ISERROR(MID(KF47,FIND("male,",KF47)+6,(FIND(")",KF47)-(FIND("male,",KF47)+6))))=TRUE,"missing/error",MID(KF47,FIND("male,",KF47)+6,(FIND(")",KF47)-(FIND("male,",KF47)+6)))))</f>
        <v/>
      </c>
      <c r="KC47" s="103" t="str">
        <f>IF(JY47="","",(MID(JY47,(SEARCH("^^",SUBSTITUTE(JY47," ","^^",LEN(JY47)-LEN(SUBSTITUTE(JY47," ","")))))+1,99)&amp;"_"&amp;LEFT(JY47,FIND(" ",JY47)-1)&amp;"_"&amp;JZ47))</f>
        <v/>
      </c>
      <c r="KE47" s="95"/>
      <c r="KF47" s="105"/>
    </row>
    <row r="48" spans="1:292" ht="13.5" customHeight="1">
      <c r="A48" s="21"/>
      <c r="B48" s="95" t="s">
        <v>464</v>
      </c>
      <c r="C48" s="2" t="s">
        <v>465</v>
      </c>
      <c r="D48" s="149"/>
      <c r="E48" s="96">
        <f>IF(I48="","",E$3)</f>
        <v>41612</v>
      </c>
      <c r="F48" s="97" t="str">
        <f>IF(I48="","",E$1)</f>
        <v>Juncker Asselborn II</v>
      </c>
      <c r="G48" s="98">
        <v>40017</v>
      </c>
      <c r="H48" s="98">
        <v>41612</v>
      </c>
      <c r="I48" s="99" t="s">
        <v>466</v>
      </c>
      <c r="J48" s="100" t="s">
        <v>367</v>
      </c>
      <c r="K48" s="101" t="s">
        <v>368</v>
      </c>
      <c r="L48" s="102" t="s">
        <v>296</v>
      </c>
      <c r="M48" s="103" t="s">
        <v>467</v>
      </c>
      <c r="O48" s="95"/>
      <c r="P48" s="153" t="s">
        <v>468</v>
      </c>
      <c r="Q48" s="96">
        <f t="shared" si="257"/>
        <v>43439</v>
      </c>
      <c r="R48" s="97" t="str">
        <f t="shared" si="258"/>
        <v>Bettel-Schneider I</v>
      </c>
      <c r="S48" s="98">
        <f>IF(U48="","",Q$2)</f>
        <v>41612</v>
      </c>
      <c r="T48" s="98">
        <v>42354</v>
      </c>
      <c r="U48" s="99" t="str">
        <f t="shared" si="259"/>
        <v>Maggy Nagel</v>
      </c>
      <c r="V48" s="100" t="str">
        <f t="shared" si="260"/>
        <v>1957</v>
      </c>
      <c r="W48" s="101" t="str">
        <f t="shared" si="261"/>
        <v>female</v>
      </c>
      <c r="X48" s="102" t="str">
        <f t="shared" si="262"/>
        <v>lu_dp01</v>
      </c>
      <c r="Y48" s="103" t="str">
        <f t="shared" si="263"/>
        <v>Nagel_Maggy_1957</v>
      </c>
      <c r="AA48" s="95"/>
      <c r="AB48" s="157" t="s">
        <v>725</v>
      </c>
      <c r="AC48" s="96">
        <f>IF(AG48="","",AC$3)</f>
        <v>45247</v>
      </c>
      <c r="AD48" s="97" t="str">
        <f>IF(AG48="","",AC$1)</f>
        <v>Bettel-Schneider II</v>
      </c>
      <c r="AE48" s="98">
        <f>IF(AG48="","",AC$2)</f>
        <v>43439</v>
      </c>
      <c r="AF48" s="98">
        <v>43749</v>
      </c>
      <c r="AG48" s="99" t="str">
        <f>IF(AN48="","",IF(ISNUMBER(SEARCH(":",AN48)),MID(AN48,FIND(":",AN48)+2,FIND("(",AN48)-FIND(":",AN48)-3),LEFT(AN48,FIND("(",AN48)-2)))</f>
        <v>Sam Tanson</v>
      </c>
      <c r="AH48" s="100" t="str">
        <f>IF(AN48="","",MID(AN48,FIND("(",AN48)+1,4))</f>
        <v>1977</v>
      </c>
      <c r="AI48" s="101" t="str">
        <f>IF(ISNUMBER(SEARCH("*female*",AN48)),"female",IF(ISNUMBER(SEARCH("*male*",AN48)),"male",""))</f>
        <v>female</v>
      </c>
      <c r="AJ48" s="102" t="str">
        <f>IF(AN48="","",IF(ISERROR(MID(AN48,FIND("male,",AN48)+6,(FIND(")",AN48)-(FIND("male,",AN48)+6))))=TRUE,"missing/error",MID(AN48,FIND("male,",AN48)+6,(FIND(")",AN48)-(FIND("male,",AN48)+6)))))</f>
        <v>lu_dp01</v>
      </c>
      <c r="AK48" s="103" t="str">
        <f>IF(AG48="","",(MID(AG48,(SEARCH("^^",SUBSTITUTE(AG48," ","^^",LEN(AG48)-LEN(SUBSTITUTE(AG48," ","")))))+1,99)&amp;"_"&amp;LEFT(AG48,FIND(" ",AG48)-1)&amp;"_"&amp;AH48))</f>
        <v>Tanson_Sam_1977</v>
      </c>
      <c r="AM48" s="95" t="s">
        <v>817</v>
      </c>
      <c r="AN48" s="95" t="s">
        <v>801</v>
      </c>
      <c r="AO48" s="96" t="str">
        <f t="shared" si="240"/>
        <v/>
      </c>
      <c r="AP48" s="97" t="str">
        <f t="shared" si="241"/>
        <v/>
      </c>
      <c r="AQ48" s="98" t="str">
        <f t="shared" si="249"/>
        <v/>
      </c>
      <c r="AR48" s="98" t="str">
        <f t="shared" si="243"/>
        <v/>
      </c>
      <c r="AS48" s="99" t="str">
        <f t="shared" si="244"/>
        <v/>
      </c>
      <c r="AT48" s="100" t="str">
        <f t="shared" si="245"/>
        <v/>
      </c>
      <c r="AU48" s="101" t="str">
        <f t="shared" si="246"/>
        <v/>
      </c>
      <c r="AV48" s="102" t="str">
        <f t="shared" si="247"/>
        <v/>
      </c>
      <c r="AW48" s="103" t="str">
        <f t="shared" si="248"/>
        <v/>
      </c>
      <c r="AY48" s="95"/>
      <c r="AZ48" s="95"/>
      <c r="BA48" s="96" t="str">
        <f>IF(BE48="","",BA$3)</f>
        <v/>
      </c>
      <c r="BB48" s="97" t="str">
        <f>IF(BE48="","",BA$1)</f>
        <v/>
      </c>
      <c r="BC48" s="98" t="str">
        <f>IF(BE48="","",BA$2)</f>
        <v/>
      </c>
      <c r="BD48" s="98" t="str">
        <f>IF(BE48="","",BA$3)</f>
        <v/>
      </c>
      <c r="BE48" s="99" t="str">
        <f>IF(BL48="","",IF(ISNUMBER(SEARCH(":",BL48)),MID(BL48,FIND(":",BL48)+2,FIND("(",BL48)-FIND(":",BL48)-3),LEFT(BL48,FIND("(",BL48)-2)))</f>
        <v/>
      </c>
      <c r="BF48" s="100" t="str">
        <f>IF(BL48="","",MID(BL48,FIND("(",BL48)+1,4))</f>
        <v/>
      </c>
      <c r="BG48" s="101" t="str">
        <f>IF(ISNUMBER(SEARCH("*female*",BL48)),"female",IF(ISNUMBER(SEARCH("*male*",BL48)),"male",""))</f>
        <v/>
      </c>
      <c r="BH48" s="102" t="str">
        <f>IF(BL48="","",IF(ISERROR(MID(BL48,FIND("male,",BL48)+6,(FIND(")",BL48)-(FIND("male,",BL48)+6))))=TRUE,"missing/error",MID(BL48,FIND("male,",BL48)+6,(FIND(")",BL48)-(FIND("male,",BL48)+6)))))</f>
        <v/>
      </c>
      <c r="BI48" s="103" t="str">
        <f>IF(BE48="","",(MID(BE48,(SEARCH("^^",SUBSTITUTE(BE48," ","^^",LEN(BE48)-LEN(SUBSTITUTE(BE48," ","")))))+1,99)&amp;"_"&amp;LEFT(BE48,FIND(" ",BE48)-1)&amp;"_"&amp;BF48))</f>
        <v/>
      </c>
      <c r="BK48" s="95"/>
      <c r="BL48" s="95"/>
      <c r="BM48" s="96" t="str">
        <f>IF(BQ48="","",BM$3)</f>
        <v/>
      </c>
      <c r="BN48" s="97" t="str">
        <f>IF(BQ48="","",BM$1)</f>
        <v/>
      </c>
      <c r="BO48" s="98" t="str">
        <f>IF(BQ48="","",BM$2)</f>
        <v/>
      </c>
      <c r="BP48" s="98" t="str">
        <f>IF(BQ48="","",BM$3)</f>
        <v/>
      </c>
      <c r="BQ48" s="99" t="str">
        <f>IF(BX48="","",IF(ISNUMBER(SEARCH(":",BX48)),MID(BX48,FIND(":",BX48)+2,FIND("(",BX48)-FIND(":",BX48)-3),LEFT(BX48,FIND("(",BX48)-2)))</f>
        <v/>
      </c>
      <c r="BR48" s="100" t="str">
        <f>IF(BX48="","",MID(BX48,FIND("(",BX48)+1,4))</f>
        <v/>
      </c>
      <c r="BS48" s="101" t="str">
        <f>IF(ISNUMBER(SEARCH("*female*",BX48)),"female",IF(ISNUMBER(SEARCH("*male*",BX48)),"male",""))</f>
        <v/>
      </c>
      <c r="BT48" s="102" t="str">
        <f>IF(BX48="","",IF(ISERROR(MID(BX48,FIND("male,",BX48)+6,(FIND(")",BX48)-(FIND("male,",BX48)+6))))=TRUE,"missing/error",MID(BX48,FIND("male,",BX48)+6,(FIND(")",BX48)-(FIND("male,",BX48)+6)))))</f>
        <v/>
      </c>
      <c r="BU48" s="103" t="str">
        <f>IF(BQ48="","",(MID(BQ48,(SEARCH("^^",SUBSTITUTE(BQ48," ","^^",LEN(BQ48)-LEN(SUBSTITUTE(BQ48," ","")))))+1,99)&amp;"_"&amp;LEFT(BQ48,FIND(" ",BQ48)-1)&amp;"_"&amp;BR48))</f>
        <v/>
      </c>
      <c r="BW48" s="95"/>
      <c r="BX48" s="95"/>
      <c r="BY48" s="96" t="str">
        <f>IF(CC48="","",BY$3)</f>
        <v/>
      </c>
      <c r="BZ48" s="97" t="str">
        <f>IF(CC48="","",BY$1)</f>
        <v/>
      </c>
      <c r="CA48" s="98" t="str">
        <f>IF(CC48="","",BY$2)</f>
        <v/>
      </c>
      <c r="CB48" s="98" t="str">
        <f>IF(CC48="","",BY$3)</f>
        <v/>
      </c>
      <c r="CC48" s="99" t="str">
        <f>IF(CJ48="","",IF(ISNUMBER(SEARCH(":",CJ48)),MID(CJ48,FIND(":",CJ48)+2,FIND("(",CJ48)-FIND(":",CJ48)-3),LEFT(CJ48,FIND("(",CJ48)-2)))</f>
        <v/>
      </c>
      <c r="CD48" s="100" t="str">
        <f>IF(CJ48="","",MID(CJ48,FIND("(",CJ48)+1,4))</f>
        <v/>
      </c>
      <c r="CE48" s="101" t="str">
        <f>IF(ISNUMBER(SEARCH("*female*",CJ48)),"female",IF(ISNUMBER(SEARCH("*male*",CJ48)),"male",""))</f>
        <v/>
      </c>
      <c r="CF48" s="102" t="str">
        <f>IF(CJ48="","",IF(ISERROR(MID(CJ48,FIND("male,",CJ48)+6,(FIND(")",CJ48)-(FIND("male,",CJ48)+6))))=TRUE,"missing/error",MID(CJ48,FIND("male,",CJ48)+6,(FIND(")",CJ48)-(FIND("male,",CJ48)+6)))))</f>
        <v/>
      </c>
      <c r="CG48" s="103" t="str">
        <f>IF(CC48="","",(MID(CC48,(SEARCH("^^",SUBSTITUTE(CC48," ","^^",LEN(CC48)-LEN(SUBSTITUTE(CC48," ","")))))+1,99)&amp;"_"&amp;LEFT(CC48,FIND(" ",CC48)-1)&amp;"_"&amp;CD48))</f>
        <v/>
      </c>
      <c r="CI48" s="95"/>
      <c r="CJ48" s="95"/>
      <c r="CK48" s="96" t="str">
        <f>IF(CO48="","",CK$3)</f>
        <v/>
      </c>
      <c r="CL48" s="97" t="str">
        <f>IF(CO48="","",CK$1)</f>
        <v/>
      </c>
      <c r="CM48" s="98" t="str">
        <f>IF(CO48="","",CK$2)</f>
        <v/>
      </c>
      <c r="CN48" s="98" t="str">
        <f>IF(CO48="","",CK$3)</f>
        <v/>
      </c>
      <c r="CO48" s="99" t="str">
        <f>IF(CV48="","",IF(ISNUMBER(SEARCH(":",CV48)),MID(CV48,FIND(":",CV48)+2,FIND("(",CV48)-FIND(":",CV48)-3),LEFT(CV48,FIND("(",CV48)-2)))</f>
        <v/>
      </c>
      <c r="CP48" s="100" t="str">
        <f>IF(CV48="","",MID(CV48,FIND("(",CV48)+1,4))</f>
        <v/>
      </c>
      <c r="CQ48" s="101" t="str">
        <f>IF(ISNUMBER(SEARCH("*female*",CV48)),"female",IF(ISNUMBER(SEARCH("*male*",CV48)),"male",""))</f>
        <v/>
      </c>
      <c r="CR48" s="102" t="str">
        <f>IF(CV48="","",IF(ISERROR(MID(CV48,FIND("male,",CV48)+6,(FIND(")",CV48)-(FIND("male,",CV48)+6))))=TRUE,"missing/error",MID(CV48,FIND("male,",CV48)+6,(FIND(")",CV48)-(FIND("male,",CV48)+6)))))</f>
        <v/>
      </c>
      <c r="CS48" s="103" t="str">
        <f>IF(CO48="","",(MID(CO48,(SEARCH("^^",SUBSTITUTE(CO48," ","^^",LEN(CO48)-LEN(SUBSTITUTE(CO48," ","")))))+1,99)&amp;"_"&amp;LEFT(CO48,FIND(" ",CO48)-1)&amp;"_"&amp;CP48))</f>
        <v/>
      </c>
      <c r="CU48" s="95"/>
      <c r="CV48" s="95"/>
      <c r="CW48" s="96" t="str">
        <f>IF(DA48="","",CW$3)</f>
        <v/>
      </c>
      <c r="CX48" s="97" t="str">
        <f>IF(DA48="","",CW$1)</f>
        <v/>
      </c>
      <c r="CY48" s="98" t="str">
        <f>IF(DA48="","",CW$2)</f>
        <v/>
      </c>
      <c r="CZ48" s="98" t="str">
        <f>IF(DA48="","",CW$3)</f>
        <v/>
      </c>
      <c r="DA48" s="99" t="str">
        <f>IF(DH48="","",IF(ISNUMBER(SEARCH(":",DH48)),MID(DH48,FIND(":",DH48)+2,FIND("(",DH48)-FIND(":",DH48)-3),LEFT(DH48,FIND("(",DH48)-2)))</f>
        <v/>
      </c>
      <c r="DB48" s="100" t="str">
        <f>IF(DH48="","",MID(DH48,FIND("(",DH48)+1,4))</f>
        <v/>
      </c>
      <c r="DC48" s="101" t="str">
        <f>IF(ISNUMBER(SEARCH("*female*",DH48)),"female",IF(ISNUMBER(SEARCH("*male*",DH48)),"male",""))</f>
        <v/>
      </c>
      <c r="DD48" s="102" t="str">
        <f>IF(DH48="","",IF(ISERROR(MID(DH48,FIND("male,",DH48)+6,(FIND(")",DH48)-(FIND("male,",DH48)+6))))=TRUE,"missing/error",MID(DH48,FIND("male,",DH48)+6,(FIND(")",DH48)-(FIND("male,",DH48)+6)))))</f>
        <v/>
      </c>
      <c r="DE48" s="103" t="str">
        <f>IF(DA48="","",(MID(DA48,(SEARCH("^^",SUBSTITUTE(DA48," ","^^",LEN(DA48)-LEN(SUBSTITUTE(DA48," ","")))))+1,99)&amp;"_"&amp;LEFT(DA48,FIND(" ",DA48)-1)&amp;"_"&amp;DB48))</f>
        <v/>
      </c>
      <c r="DG48" s="95"/>
      <c r="DH48" s="95"/>
      <c r="DI48" s="96" t="str">
        <f>IF(DM48="","",DI$3)</f>
        <v/>
      </c>
      <c r="DJ48" s="97" t="str">
        <f>IF(DM48="","",DI$1)</f>
        <v/>
      </c>
      <c r="DK48" s="98" t="str">
        <f>IF(DM48="","",DI$2)</f>
        <v/>
      </c>
      <c r="DL48" s="98" t="str">
        <f>IF(DM48="","",DI$3)</f>
        <v/>
      </c>
      <c r="DM48" s="99" t="str">
        <f>IF(DT48="","",IF(ISNUMBER(SEARCH(":",DT48)),MID(DT48,FIND(":",DT48)+2,FIND("(",DT48)-FIND(":",DT48)-3),LEFT(DT48,FIND("(",DT48)-2)))</f>
        <v/>
      </c>
      <c r="DN48" s="100" t="str">
        <f>IF(DT48="","",MID(DT48,FIND("(",DT48)+1,4))</f>
        <v/>
      </c>
      <c r="DO48" s="101" t="str">
        <f>IF(ISNUMBER(SEARCH("*female*",DT48)),"female",IF(ISNUMBER(SEARCH("*male*",DT48)),"male",""))</f>
        <v/>
      </c>
      <c r="DP48" s="102" t="str">
        <f>IF(DT48="","",IF(ISERROR(MID(DT48,FIND("male,",DT48)+6,(FIND(")",DT48)-(FIND("male,",DT48)+6))))=TRUE,"missing/error",MID(DT48,FIND("male,",DT48)+6,(FIND(")",DT48)-(FIND("male,",DT48)+6)))))</f>
        <v/>
      </c>
      <c r="DQ48" s="103" t="str">
        <f>IF(DM48="","",(MID(DM48,(SEARCH("^^",SUBSTITUTE(DM48," ","^^",LEN(DM48)-LEN(SUBSTITUTE(DM48," ","")))))+1,99)&amp;"_"&amp;LEFT(DM48,FIND(" ",DM48)-1)&amp;"_"&amp;DN48))</f>
        <v/>
      </c>
      <c r="DS48" s="95"/>
      <c r="DT48" s="95"/>
      <c r="DU48" s="96" t="str">
        <f>IF(DY48="","",DU$3)</f>
        <v/>
      </c>
      <c r="DV48" s="97" t="str">
        <f>IF(DY48="","",DU$1)</f>
        <v/>
      </c>
      <c r="DW48" s="98" t="str">
        <f>IF(DY48="","",DU$2)</f>
        <v/>
      </c>
      <c r="DX48" s="98" t="str">
        <f>IF(DY48="","",DU$3)</f>
        <v/>
      </c>
      <c r="DY48" s="99" t="str">
        <f>IF(EF48="","",IF(ISNUMBER(SEARCH(":",EF48)),MID(EF48,FIND(":",EF48)+2,FIND("(",EF48)-FIND(":",EF48)-3),LEFT(EF48,FIND("(",EF48)-2)))</f>
        <v/>
      </c>
      <c r="DZ48" s="100" t="str">
        <f>IF(EF48="","",MID(EF48,FIND("(",EF48)+1,4))</f>
        <v/>
      </c>
      <c r="EA48" s="101" t="str">
        <f>IF(ISNUMBER(SEARCH("*female*",EF48)),"female",IF(ISNUMBER(SEARCH("*male*",EF48)),"male",""))</f>
        <v/>
      </c>
      <c r="EB48" s="102" t="str">
        <f>IF(EF48="","",IF(ISERROR(MID(EF48,FIND("male,",EF48)+6,(FIND(")",EF48)-(FIND("male,",EF48)+6))))=TRUE,"missing/error",MID(EF48,FIND("male,",EF48)+6,(FIND(")",EF48)-(FIND("male,",EF48)+6)))))</f>
        <v/>
      </c>
      <c r="EC48" s="103" t="str">
        <f>IF(DY48="","",(MID(DY48,(SEARCH("^^",SUBSTITUTE(DY48," ","^^",LEN(DY48)-LEN(SUBSTITUTE(DY48," ","")))))+1,99)&amp;"_"&amp;LEFT(DY48,FIND(" ",DY48)-1)&amp;"_"&amp;DZ48))</f>
        <v/>
      </c>
      <c r="EE48" s="95"/>
      <c r="EF48" s="95"/>
      <c r="EG48" s="96" t="str">
        <f>IF(EK48="","",EG$3)</f>
        <v/>
      </c>
      <c r="EH48" s="97" t="str">
        <f>IF(EK48="","",EG$1)</f>
        <v/>
      </c>
      <c r="EI48" s="98" t="str">
        <f>IF(EK48="","",EG$2)</f>
        <v/>
      </c>
      <c r="EJ48" s="98" t="str">
        <f>IF(EK48="","",EG$3)</f>
        <v/>
      </c>
      <c r="EK48" s="99" t="str">
        <f>IF(ER48="","",IF(ISNUMBER(SEARCH(":",ER48)),MID(ER48,FIND(":",ER48)+2,FIND("(",ER48)-FIND(":",ER48)-3),LEFT(ER48,FIND("(",ER48)-2)))</f>
        <v/>
      </c>
      <c r="EL48" s="100" t="str">
        <f>IF(ER48="","",MID(ER48,FIND("(",ER48)+1,4))</f>
        <v/>
      </c>
      <c r="EM48" s="101" t="str">
        <f>IF(ISNUMBER(SEARCH("*female*",ER48)),"female",IF(ISNUMBER(SEARCH("*male*",ER48)),"male",""))</f>
        <v/>
      </c>
      <c r="EN48" s="102" t="str">
        <f>IF(ER48="","",IF(ISERROR(MID(ER48,FIND("male,",ER48)+6,(FIND(")",ER48)-(FIND("male,",ER48)+6))))=TRUE,"missing/error",MID(ER48,FIND("male,",ER48)+6,(FIND(")",ER48)-(FIND("male,",ER48)+6)))))</f>
        <v/>
      </c>
      <c r="EO48" s="103" t="str">
        <f>IF(EK48="","",(MID(EK48,(SEARCH("^^",SUBSTITUTE(EK48," ","^^",LEN(EK48)-LEN(SUBSTITUTE(EK48," ","")))))+1,99)&amp;"_"&amp;LEFT(EK48,FIND(" ",EK48)-1)&amp;"_"&amp;EL48))</f>
        <v/>
      </c>
      <c r="EQ48" s="95"/>
      <c r="ER48" s="95"/>
      <c r="ES48" s="96" t="str">
        <f>IF(EW48="","",ES$3)</f>
        <v/>
      </c>
      <c r="ET48" s="97" t="str">
        <f>IF(EW48="","",ES$1)</f>
        <v/>
      </c>
      <c r="EU48" s="98" t="str">
        <f>IF(EW48="","",ES$2)</f>
        <v/>
      </c>
      <c r="EV48" s="98" t="str">
        <f>IF(EW48="","",ES$3)</f>
        <v/>
      </c>
      <c r="EW48" s="99" t="str">
        <f>IF(FD48="","",IF(ISNUMBER(SEARCH(":",FD48)),MID(FD48,FIND(":",FD48)+2,FIND("(",FD48)-FIND(":",FD48)-3),LEFT(FD48,FIND("(",FD48)-2)))</f>
        <v/>
      </c>
      <c r="EX48" s="100" t="str">
        <f>IF(FD48="","",MID(FD48,FIND("(",FD48)+1,4))</f>
        <v/>
      </c>
      <c r="EY48" s="101" t="str">
        <f>IF(ISNUMBER(SEARCH("*female*",FD48)),"female",IF(ISNUMBER(SEARCH("*male*",FD48)),"male",""))</f>
        <v/>
      </c>
      <c r="EZ48" s="102" t="str">
        <f>IF(FD48="","",IF(ISERROR(MID(FD48,FIND("male,",FD48)+6,(FIND(")",FD48)-(FIND("male,",FD48)+6))))=TRUE,"missing/error",MID(FD48,FIND("male,",FD48)+6,(FIND(")",FD48)-(FIND("male,",FD48)+6)))))</f>
        <v/>
      </c>
      <c r="FA48" s="103" t="str">
        <f>IF(EW48="","",(MID(EW48,(SEARCH("^^",SUBSTITUTE(EW48," ","^^",LEN(EW48)-LEN(SUBSTITUTE(EW48," ","")))))+1,99)&amp;"_"&amp;LEFT(EW48,FIND(" ",EW48)-1)&amp;"_"&amp;EX48))</f>
        <v/>
      </c>
      <c r="FC48" s="95"/>
      <c r="FD48" s="95"/>
      <c r="FE48" s="96" t="str">
        <f>IF(FI48="","",FE$3)</f>
        <v/>
      </c>
      <c r="FF48" s="97" t="str">
        <f>IF(FI48="","",FE$1)</f>
        <v/>
      </c>
      <c r="FG48" s="98" t="str">
        <f>IF(FI48="","",FE$2)</f>
        <v/>
      </c>
      <c r="FH48" s="98" t="str">
        <f>IF(FI48="","",FE$3)</f>
        <v/>
      </c>
      <c r="FI48" s="99" t="str">
        <f>IF(FP48="","",IF(ISNUMBER(SEARCH(":",FP48)),MID(FP48,FIND(":",FP48)+2,FIND("(",FP48)-FIND(":",FP48)-3),LEFT(FP48,FIND("(",FP48)-2)))</f>
        <v/>
      </c>
      <c r="FJ48" s="100" t="str">
        <f>IF(FP48="","",MID(FP48,FIND("(",FP48)+1,4))</f>
        <v/>
      </c>
      <c r="FK48" s="101" t="str">
        <f>IF(ISNUMBER(SEARCH("*female*",FP48)),"female",IF(ISNUMBER(SEARCH("*male*",FP48)),"male",""))</f>
        <v/>
      </c>
      <c r="FL48" s="102" t="str">
        <f>IF(FP48="","",IF(ISERROR(MID(FP48,FIND("male,",FP48)+6,(FIND(")",FP48)-(FIND("male,",FP48)+6))))=TRUE,"missing/error",MID(FP48,FIND("male,",FP48)+6,(FIND(")",FP48)-(FIND("male,",FP48)+6)))))</f>
        <v/>
      </c>
      <c r="FM48" s="103" t="str">
        <f>IF(FI48="","",(MID(FI48,(SEARCH("^^",SUBSTITUTE(FI48," ","^^",LEN(FI48)-LEN(SUBSTITUTE(FI48," ","")))))+1,99)&amp;"_"&amp;LEFT(FI48,FIND(" ",FI48)-1)&amp;"_"&amp;FJ48))</f>
        <v/>
      </c>
      <c r="FO48" s="95"/>
      <c r="FP48" s="95"/>
      <c r="FQ48" s="96" t="str">
        <f>IF(FU48="","",#REF!)</f>
        <v/>
      </c>
      <c r="FR48" s="97" t="str">
        <f>IF(FU48="","",FQ$1)</f>
        <v/>
      </c>
      <c r="FS48" s="98" t="str">
        <f>IF(FU48="","",FQ$2)</f>
        <v/>
      </c>
      <c r="FT48" s="98" t="str">
        <f>IF(FU48="","",FQ$3)</f>
        <v/>
      </c>
      <c r="FU48" s="99" t="str">
        <f>IF(GB48="","",IF(ISNUMBER(SEARCH(":",GB48)),MID(GB48,FIND(":",GB48)+2,FIND("(",GB48)-FIND(":",GB48)-3),LEFT(GB48,FIND("(",GB48)-2)))</f>
        <v/>
      </c>
      <c r="FV48" s="100" t="str">
        <f>IF(GB48="","",MID(GB48,FIND("(",GB48)+1,4))</f>
        <v/>
      </c>
      <c r="FW48" s="101" t="str">
        <f>IF(ISNUMBER(SEARCH("*female*",GB48)),"female",IF(ISNUMBER(SEARCH("*male*",GB48)),"male",""))</f>
        <v/>
      </c>
      <c r="FX48" s="102" t="str">
        <f>IF(GB48="","",IF(ISERROR(MID(GB48,FIND("male,",GB48)+6,(FIND(")",GB48)-(FIND("male,",GB48)+6))))=TRUE,"missing/error",MID(GB48,FIND("male,",GB48)+6,(FIND(")",GB48)-(FIND("male,",GB48)+6)))))</f>
        <v/>
      </c>
      <c r="FY48" s="103" t="str">
        <f>IF(FU48="","",(MID(FU48,(SEARCH("^^",SUBSTITUTE(FU48," ","^^",LEN(FU48)-LEN(SUBSTITUTE(FU48," ","")))))+1,99)&amp;"_"&amp;LEFT(FU48,FIND(" ",FU48)-1)&amp;"_"&amp;FV48))</f>
        <v/>
      </c>
      <c r="GA48" s="95"/>
      <c r="GB48" s="95"/>
      <c r="GC48" s="96" t="str">
        <f>IF(GG48="","",GC$3)</f>
        <v/>
      </c>
      <c r="GD48" s="97" t="str">
        <f>IF(GG48="","",GC$1)</f>
        <v/>
      </c>
      <c r="GE48" s="98" t="str">
        <f>IF(GG48="","",GC$2)</f>
        <v/>
      </c>
      <c r="GF48" s="98" t="str">
        <f>IF(GG48="","",GC$3)</f>
        <v/>
      </c>
      <c r="GG48" s="99" t="str">
        <f>IF(GN48="","",IF(ISNUMBER(SEARCH(":",GN48)),MID(GN48,FIND(":",GN48)+2,FIND("(",GN48)-FIND(":",GN48)-3),LEFT(GN48,FIND("(",GN48)-2)))</f>
        <v/>
      </c>
      <c r="GH48" s="100" t="str">
        <f>IF(GN48="","",MID(GN48,FIND("(",GN48)+1,4))</f>
        <v/>
      </c>
      <c r="GI48" s="101" t="str">
        <f>IF(ISNUMBER(SEARCH("*female*",GN48)),"female",IF(ISNUMBER(SEARCH("*male*",GN48)),"male",""))</f>
        <v/>
      </c>
      <c r="GJ48" s="102" t="str">
        <f>IF(GN48="","",IF(ISERROR(MID(GN48,FIND("male,",GN48)+6,(FIND(")",GN48)-(FIND("male,",GN48)+6))))=TRUE,"missing/error",MID(GN48,FIND("male,",GN48)+6,(FIND(")",GN48)-(FIND("male,",GN48)+6)))))</f>
        <v/>
      </c>
      <c r="GK48" s="103" t="str">
        <f>IF(GG48="","",(MID(GG48,(SEARCH("^^",SUBSTITUTE(GG48," ","^^",LEN(GG48)-LEN(SUBSTITUTE(GG48," ","")))))+1,99)&amp;"_"&amp;LEFT(GG48,FIND(" ",GG48)-1)&amp;"_"&amp;GH48))</f>
        <v/>
      </c>
      <c r="GM48" s="95"/>
      <c r="GN48" s="95"/>
      <c r="GO48" s="96" t="str">
        <f>IF(GS48="","",GO$3)</f>
        <v/>
      </c>
      <c r="GP48" s="97" t="str">
        <f>IF(GS48="","",GO$1)</f>
        <v/>
      </c>
      <c r="GQ48" s="98" t="str">
        <f>IF(GS48="","",GO$2)</f>
        <v/>
      </c>
      <c r="GR48" s="98" t="str">
        <f>IF(GS48="","",GO$3)</f>
        <v/>
      </c>
      <c r="GS48" s="99" t="str">
        <f>IF(GZ48="","",IF(ISNUMBER(SEARCH(":",GZ48)),MID(GZ48,FIND(":",GZ48)+2,FIND("(",GZ48)-FIND(":",GZ48)-3),LEFT(GZ48,FIND("(",GZ48)-2)))</f>
        <v/>
      </c>
      <c r="GT48" s="100" t="str">
        <f>IF(GZ48="","",MID(GZ48,FIND("(",GZ48)+1,4))</f>
        <v/>
      </c>
      <c r="GU48" s="101" t="str">
        <f>IF(ISNUMBER(SEARCH("*female*",GZ48)),"female",IF(ISNUMBER(SEARCH("*male*",GZ48)),"male",""))</f>
        <v/>
      </c>
      <c r="GV48" s="102" t="str">
        <f>IF(GZ48="","",IF(ISERROR(MID(GZ48,FIND("male,",GZ48)+6,(FIND(")",GZ48)-(FIND("male,",GZ48)+6))))=TRUE,"missing/error",MID(GZ48,FIND("male,",GZ48)+6,(FIND(")",GZ48)-(FIND("male,",GZ48)+6)))))</f>
        <v/>
      </c>
      <c r="GW48" s="103" t="str">
        <f>IF(GS48="","",(MID(GS48,(SEARCH("^^",SUBSTITUTE(GS48," ","^^",LEN(GS48)-LEN(SUBSTITUTE(GS48," ","")))))+1,99)&amp;"_"&amp;LEFT(GS48,FIND(" ",GS48)-1)&amp;"_"&amp;GT48))</f>
        <v/>
      </c>
      <c r="GY48" s="95"/>
      <c r="GZ48" s="95"/>
      <c r="HA48" s="96" t="str">
        <f>IF(HE48="","",HA$3)</f>
        <v/>
      </c>
      <c r="HB48" s="97" t="str">
        <f>IF(HE48="","",HA$1)</f>
        <v/>
      </c>
      <c r="HC48" s="98" t="str">
        <f>IF(HE48="","",HA$2)</f>
        <v/>
      </c>
      <c r="HD48" s="98" t="str">
        <f>IF(HE48="","",HA$3)</f>
        <v/>
      </c>
      <c r="HE48" s="99" t="str">
        <f>IF(HL48="","",IF(ISNUMBER(SEARCH(":",HL48)),MID(HL48,FIND(":",HL48)+2,FIND("(",HL48)-FIND(":",HL48)-3),LEFT(HL48,FIND("(",HL48)-2)))</f>
        <v/>
      </c>
      <c r="HF48" s="100" t="str">
        <f>IF(HL48="","",MID(HL48,FIND("(",HL48)+1,4))</f>
        <v/>
      </c>
      <c r="HG48" s="101" t="str">
        <f>IF(ISNUMBER(SEARCH("*female*",HL48)),"female",IF(ISNUMBER(SEARCH("*male*",HL48)),"male",""))</f>
        <v/>
      </c>
      <c r="HH48" s="102" t="str">
        <f>IF(HL48="","",IF(ISERROR(MID(HL48,FIND("male,",HL48)+6,(FIND(")",HL48)-(FIND("male,",HL48)+6))))=TRUE,"missing/error",MID(HL48,FIND("male,",HL48)+6,(FIND(")",HL48)-(FIND("male,",HL48)+6)))))</f>
        <v/>
      </c>
      <c r="HI48" s="103" t="str">
        <f>IF(HE48="","",(MID(HE48,(SEARCH("^^",SUBSTITUTE(HE48," ","^^",LEN(HE48)-LEN(SUBSTITUTE(HE48," ","")))))+1,99)&amp;"_"&amp;LEFT(HE48,FIND(" ",HE48)-1)&amp;"_"&amp;HF48))</f>
        <v/>
      </c>
      <c r="HK48" s="95"/>
      <c r="HL48" s="95" t="s">
        <v>292</v>
      </c>
      <c r="HM48" s="96" t="str">
        <f>IF(HQ48="","",HM$3)</f>
        <v/>
      </c>
      <c r="HN48" s="97" t="str">
        <f>IF(HQ48="","",HM$1)</f>
        <v/>
      </c>
      <c r="HO48" s="98" t="str">
        <f>IF(HQ48="","",HM$2)</f>
        <v/>
      </c>
      <c r="HP48" s="98" t="str">
        <f>IF(HQ48="","",HM$3)</f>
        <v/>
      </c>
      <c r="HQ48" s="99" t="str">
        <f>IF(HX48="","",IF(ISNUMBER(SEARCH(":",HX48)),MID(HX48,FIND(":",HX48)+2,FIND("(",HX48)-FIND(":",HX48)-3),LEFT(HX48,FIND("(",HX48)-2)))</f>
        <v/>
      </c>
      <c r="HR48" s="100" t="str">
        <f>IF(HX48="","",MID(HX48,FIND("(",HX48)+1,4))</f>
        <v/>
      </c>
      <c r="HS48" s="101" t="str">
        <f>IF(ISNUMBER(SEARCH("*female*",HX48)),"female",IF(ISNUMBER(SEARCH("*male*",HX48)),"male",""))</f>
        <v/>
      </c>
      <c r="HT48" s="102" t="str">
        <f>IF(HX48="","",IF(ISERROR(MID(HX48,FIND("male,",HX48)+6,(FIND(")",HX48)-(FIND("male,",HX48)+6))))=TRUE,"missing/error",MID(HX48,FIND("male,",HX48)+6,(FIND(")",HX48)-(FIND("male,",HX48)+6)))))</f>
        <v/>
      </c>
      <c r="HU48" s="103" t="str">
        <f>IF(HQ48="","",(MID(HQ48,(SEARCH("^^",SUBSTITUTE(HQ48," ","^^",LEN(HQ48)-LEN(SUBSTITUTE(HQ48," ","")))))+1,99)&amp;"_"&amp;LEFT(HQ48,FIND(" ",HQ48)-1)&amp;"_"&amp;HR48))</f>
        <v/>
      </c>
      <c r="HW48" s="95"/>
      <c r="HX48" s="95"/>
      <c r="HY48" s="96" t="str">
        <f>IF(IC48="","",HY$3)</f>
        <v/>
      </c>
      <c r="HZ48" s="97" t="str">
        <f>IF(IC48="","",HY$1)</f>
        <v/>
      </c>
      <c r="IA48" s="98" t="str">
        <f>IF(IC48="","",HY$2)</f>
        <v/>
      </c>
      <c r="IB48" s="98" t="str">
        <f>IF(IC48="","",HY$3)</f>
        <v/>
      </c>
      <c r="IC48" s="99" t="str">
        <f>IF(IJ48="","",IF(ISNUMBER(SEARCH(":",IJ48)),MID(IJ48,FIND(":",IJ48)+2,FIND("(",IJ48)-FIND(":",IJ48)-3),LEFT(IJ48,FIND("(",IJ48)-2)))</f>
        <v/>
      </c>
      <c r="ID48" s="100" t="str">
        <f>IF(IJ48="","",MID(IJ48,FIND("(",IJ48)+1,4))</f>
        <v/>
      </c>
      <c r="IE48" s="101" t="str">
        <f>IF(ISNUMBER(SEARCH("*female*",IJ48)),"female",IF(ISNUMBER(SEARCH("*male*",IJ48)),"male",""))</f>
        <v/>
      </c>
      <c r="IF48" s="102" t="str">
        <f>IF(IJ48="","",IF(ISERROR(MID(IJ48,FIND("male,",IJ48)+6,(FIND(")",IJ48)-(FIND("male,",IJ48)+6))))=TRUE,"missing/error",MID(IJ48,FIND("male,",IJ48)+6,(FIND(")",IJ48)-(FIND("male,",IJ48)+6)))))</f>
        <v/>
      </c>
      <c r="IG48" s="103" t="str">
        <f>IF(IC48="","",(MID(IC48,(SEARCH("^^",SUBSTITUTE(IC48," ","^^",LEN(IC48)-LEN(SUBSTITUTE(IC48," ","")))))+1,99)&amp;"_"&amp;LEFT(IC48,FIND(" ",IC48)-1)&amp;"_"&amp;ID48))</f>
        <v/>
      </c>
      <c r="II48" s="95"/>
      <c r="IJ48" s="95"/>
      <c r="IK48" s="96" t="str">
        <f>IF(IO48="","",IK$3)</f>
        <v/>
      </c>
      <c r="IL48" s="97" t="str">
        <f>IF(IO48="","",IK$1)</f>
        <v/>
      </c>
      <c r="IM48" s="98" t="str">
        <f>IF(IO48="","",IK$2)</f>
        <v/>
      </c>
      <c r="IN48" s="98" t="str">
        <f>IF(IO48="","",IK$3)</f>
        <v/>
      </c>
      <c r="IO48" s="99" t="str">
        <f>IF(IV48="","",IF(ISNUMBER(SEARCH(":",IV48)),MID(IV48,FIND(":",IV48)+2,FIND("(",IV48)-FIND(":",IV48)-3),LEFT(IV48,FIND("(",IV48)-2)))</f>
        <v/>
      </c>
      <c r="IP48" s="100" t="str">
        <f>IF(IV48="","",MID(IV48,FIND("(",IV48)+1,4))</f>
        <v/>
      </c>
      <c r="IQ48" s="101" t="str">
        <f>IF(ISNUMBER(SEARCH("*female*",IV48)),"female",IF(ISNUMBER(SEARCH("*male*",IV48)),"male",""))</f>
        <v/>
      </c>
      <c r="IR48" s="102" t="str">
        <f>IF(IV48="","",IF(ISERROR(MID(IV48,FIND("male,",IV48)+6,(FIND(")",IV48)-(FIND("male,",IV48)+6))))=TRUE,"missing/error",MID(IV48,FIND("male,",IV48)+6,(FIND(")",IV48)-(FIND("male,",IV48)+6)))))</f>
        <v/>
      </c>
      <c r="IS48" s="103" t="str">
        <f>IF(IO48="","",(MID(IO48,(SEARCH("^^",SUBSTITUTE(IO48," ","^^",LEN(IO48)-LEN(SUBSTITUTE(IO48," ","")))))+1,99)&amp;"_"&amp;LEFT(IO48,FIND(" ",IO48)-1)&amp;"_"&amp;IP48))</f>
        <v/>
      </c>
      <c r="IU48" s="95"/>
      <c r="IV48" s="95"/>
      <c r="IW48" s="96" t="str">
        <f>IF(JA48="","",IW$3)</f>
        <v/>
      </c>
      <c r="IX48" s="97" t="str">
        <f>IF(JA48="","",IW$1)</f>
        <v/>
      </c>
      <c r="IY48" s="98" t="str">
        <f>IF(JA48="","",IW$2)</f>
        <v/>
      </c>
      <c r="IZ48" s="98" t="str">
        <f>IF(JA48="","",IW$3)</f>
        <v/>
      </c>
      <c r="JA48" s="99" t="str">
        <f>IF(JH48="","",IF(ISNUMBER(SEARCH(":",JH48)),MID(JH48,FIND(":",JH48)+2,FIND("(",JH48)-FIND(":",JH48)-3),LEFT(JH48,FIND("(",JH48)-2)))</f>
        <v/>
      </c>
      <c r="JB48" s="100" t="str">
        <f>IF(JH48="","",MID(JH48,FIND("(",JH48)+1,4))</f>
        <v/>
      </c>
      <c r="JC48" s="101" t="str">
        <f>IF(ISNUMBER(SEARCH("*female*",JH48)),"female",IF(ISNUMBER(SEARCH("*male*",JH48)),"male",""))</f>
        <v/>
      </c>
      <c r="JD48" s="102" t="str">
        <f>IF(JH48="","",IF(ISERROR(MID(JH48,FIND("male,",JH48)+6,(FIND(")",JH48)-(FIND("male,",JH48)+6))))=TRUE,"missing/error",MID(JH48,FIND("male,",JH48)+6,(FIND(")",JH48)-(FIND("male,",JH48)+6)))))</f>
        <v/>
      </c>
      <c r="JE48" s="103" t="str">
        <f>IF(JA48="","",(MID(JA48,(SEARCH("^^",SUBSTITUTE(JA48," ","^^",LEN(JA48)-LEN(SUBSTITUTE(JA48," ","")))))+1,99)&amp;"_"&amp;LEFT(JA48,FIND(" ",JA48)-1)&amp;"_"&amp;JB48))</f>
        <v/>
      </c>
      <c r="JG48" s="95"/>
      <c r="JH48" s="95"/>
      <c r="JI48" s="96" t="str">
        <f>IF(JM48="","",JI$3)</f>
        <v/>
      </c>
      <c r="JJ48" s="97" t="str">
        <f>IF(JM48="","",JI$1)</f>
        <v/>
      </c>
      <c r="JK48" s="98" t="str">
        <f>IF(JM48="","",JI$2)</f>
        <v/>
      </c>
      <c r="JL48" s="98" t="str">
        <f>IF(JM48="","",JI$3)</f>
        <v/>
      </c>
      <c r="JM48" s="99" t="str">
        <f>IF(JT48="","",IF(ISNUMBER(SEARCH(":",JT48)),MID(JT48,FIND(":",JT48)+2,FIND("(",JT48)-FIND(":",JT48)-3),LEFT(JT48,FIND("(",JT48)-2)))</f>
        <v/>
      </c>
      <c r="JN48" s="100" t="str">
        <f>IF(JT48="","",MID(JT48,FIND("(",JT48)+1,4))</f>
        <v/>
      </c>
      <c r="JO48" s="101" t="str">
        <f>IF(ISNUMBER(SEARCH("*female*",JT48)),"female",IF(ISNUMBER(SEARCH("*male*",JT48)),"male",""))</f>
        <v/>
      </c>
      <c r="JP48" s="102" t="str">
        <f>IF(JT48="","",IF(ISERROR(MID(JT48,FIND("male,",JT48)+6,(FIND(")",JT48)-(FIND("male,",JT48)+6))))=TRUE,"missing/error",MID(JT48,FIND("male,",JT48)+6,(FIND(")",JT48)-(FIND("male,",JT48)+6)))))</f>
        <v/>
      </c>
      <c r="JQ48" s="103" t="str">
        <f>IF(JM48="","",(MID(JM48,(SEARCH("^^",SUBSTITUTE(JM48," ","^^",LEN(JM48)-LEN(SUBSTITUTE(JM48," ","")))))+1,99)&amp;"_"&amp;LEFT(JM48,FIND(" ",JM48)-1)&amp;"_"&amp;JN48))</f>
        <v/>
      </c>
      <c r="JS48" s="95"/>
      <c r="JT48" s="95"/>
      <c r="JU48" s="96" t="str">
        <f>IF(JY48="","",JU$3)</f>
        <v/>
      </c>
      <c r="JV48" s="97" t="str">
        <f>IF(JY48="","",JU$1)</f>
        <v/>
      </c>
      <c r="JW48" s="98" t="str">
        <f>IF(JY48="","",JU$2)</f>
        <v/>
      </c>
      <c r="JX48" s="98" t="str">
        <f>IF(JY48="","",JU$3)</f>
        <v/>
      </c>
      <c r="JY48" s="99" t="str">
        <f>IF(KF48="","",IF(ISNUMBER(SEARCH(":",KF48)),MID(KF48,FIND(":",KF48)+2,FIND("(",KF48)-FIND(":",KF48)-3),LEFT(KF48,FIND("(",KF48)-2)))</f>
        <v/>
      </c>
      <c r="JZ48" s="100" t="str">
        <f>IF(KF48="","",MID(KF48,FIND("(",KF48)+1,4))</f>
        <v/>
      </c>
      <c r="KA48" s="101" t="str">
        <f>IF(ISNUMBER(SEARCH("*female*",KF48)),"female",IF(ISNUMBER(SEARCH("*male*",KF48)),"male",""))</f>
        <v/>
      </c>
      <c r="KB48" s="102" t="str">
        <f>IF(KF48="","",IF(ISERROR(MID(KF48,FIND("male,",KF48)+6,(FIND(")",KF48)-(FIND("male,",KF48)+6))))=TRUE,"missing/error",MID(KF48,FIND("male,",KF48)+6,(FIND(")",KF48)-(FIND("male,",KF48)+6)))))</f>
        <v/>
      </c>
      <c r="KC48" s="103" t="str">
        <f>IF(JY48="","",(MID(JY48,(SEARCH("^^",SUBSTITUTE(JY48," ","^^",LEN(JY48)-LEN(SUBSTITUTE(JY48," ","")))))+1,99)&amp;"_"&amp;LEFT(JY48,FIND(" ",JY48)-1)&amp;"_"&amp;JZ48))</f>
        <v/>
      </c>
      <c r="KE48" s="95"/>
      <c r="KF48" s="95"/>
    </row>
    <row r="49" spans="1:292" ht="13.5" customHeight="1">
      <c r="A49" s="21"/>
      <c r="B49" s="95" t="s">
        <v>464</v>
      </c>
      <c r="C49" s="2" t="s">
        <v>465</v>
      </c>
      <c r="D49" s="149"/>
      <c r="E49" s="96"/>
      <c r="F49" s="97"/>
      <c r="G49" s="98"/>
      <c r="H49" s="98"/>
      <c r="I49" s="99"/>
      <c r="J49" s="100"/>
      <c r="K49" s="101"/>
      <c r="L49" s="102"/>
      <c r="M49" s="103"/>
      <c r="O49" s="95"/>
      <c r="P49" s="153"/>
      <c r="Q49" s="96">
        <f t="shared" si="257"/>
        <v>43439</v>
      </c>
      <c r="R49" s="97" t="str">
        <f t="shared" si="258"/>
        <v>Bettel-Schneider I</v>
      </c>
      <c r="S49" s="98">
        <v>42356</v>
      </c>
      <c r="T49" s="98">
        <f>IF(U49="","",Q$3)</f>
        <v>43439</v>
      </c>
      <c r="U49" s="99" t="str">
        <f t="shared" si="259"/>
        <v>Marc Hansen</v>
      </c>
      <c r="V49" s="100" t="str">
        <f t="shared" si="260"/>
        <v>1971</v>
      </c>
      <c r="W49" s="101" t="str">
        <f t="shared" si="261"/>
        <v>male</v>
      </c>
      <c r="X49" s="102" t="str">
        <f t="shared" si="262"/>
        <v>lu_dp01</v>
      </c>
      <c r="Y49" s="103" t="str">
        <f t="shared" si="263"/>
        <v>Hansen_Marc_1971</v>
      </c>
      <c r="AA49" s="95"/>
      <c r="AB49" s="140" t="s">
        <v>767</v>
      </c>
      <c r="AC49" s="96">
        <f>IF(AG49="","",AC$3)</f>
        <v>45247</v>
      </c>
      <c r="AD49" s="97" t="str">
        <f>IF(AG49="","",AC$1)</f>
        <v>Bettel-Schneider II</v>
      </c>
      <c r="AE49" s="98">
        <v>43749</v>
      </c>
      <c r="AF49" s="98">
        <f>IF(AG49="","",AC$3)</f>
        <v>45247</v>
      </c>
      <c r="AG49" s="99" t="str">
        <f>IF(AN49="","",IF(ISNUMBER(SEARCH(":",AN49)),MID(AN49,FIND(":",AN49)+2,FIND("(",AN49)-FIND(":",AN49)-3),LEFT(AN49,FIND("(",AN49)-2)))</f>
        <v>Henri Kox</v>
      </c>
      <c r="AH49" s="100" t="str">
        <f>IF(AN49="","",MID(AN49,FIND("(",AN49)+1,4))</f>
        <v>1961</v>
      </c>
      <c r="AI49" s="101" t="str">
        <f>IF(ISNUMBER(SEARCH("*female*",AN49)),"female",IF(ISNUMBER(SEARCH("*male*",AN49)),"male",""))</f>
        <v>male</v>
      </c>
      <c r="AJ49" s="102" t="str">
        <f>IF(AN49="","",IF(ISERROR(MID(AN49,FIND("male,",AN49)+6,(FIND(")",AN49)-(FIND("male,",AN49)+6))))=TRUE,"missing/error",MID(AN49,FIND("male,",AN49)+6,(FIND(")",AN49)-(FIND("male,",AN49)+6)))))</f>
        <v>lu_g01</v>
      </c>
      <c r="AK49" s="103" t="str">
        <f>IF(AG49="","",(MID(AG49,(SEARCH("^^",SUBSTITUTE(AG49," ","^^",LEN(AG49)-LEN(SUBSTITUTE(AG49," ","")))))+1,99)&amp;"_"&amp;LEFT(AG49,FIND(" ",AG49)-1)&amp;"_"&amp;AH49))</f>
        <v>Kox_Henri_1961</v>
      </c>
      <c r="AM49" s="95"/>
      <c r="AN49" s="95" t="s">
        <v>820</v>
      </c>
      <c r="AO49" s="96" t="str">
        <f t="shared" si="240"/>
        <v/>
      </c>
      <c r="AP49" s="97" t="str">
        <f t="shared" si="241"/>
        <v/>
      </c>
      <c r="AQ49" s="98" t="str">
        <f t="shared" si="249"/>
        <v/>
      </c>
      <c r="AR49" s="98" t="str">
        <f t="shared" si="243"/>
        <v/>
      </c>
      <c r="AS49" s="99" t="str">
        <f t="shared" si="244"/>
        <v/>
      </c>
      <c r="AT49" s="100" t="str">
        <f t="shared" si="245"/>
        <v/>
      </c>
      <c r="AU49" s="101" t="str">
        <f t="shared" si="246"/>
        <v/>
      </c>
      <c r="AV49" s="102" t="str">
        <f t="shared" si="247"/>
        <v/>
      </c>
      <c r="AW49" s="103" t="str">
        <f t="shared" si="248"/>
        <v/>
      </c>
      <c r="AY49" s="95"/>
      <c r="AZ49" s="95"/>
      <c r="BA49" s="96"/>
      <c r="BB49" s="97"/>
      <c r="BC49" s="98"/>
      <c r="BD49" s="98"/>
      <c r="BE49" s="99"/>
      <c r="BF49" s="100"/>
      <c r="BG49" s="101"/>
      <c r="BH49" s="102"/>
      <c r="BI49" s="103"/>
      <c r="BK49" s="95"/>
      <c r="BL49" s="95"/>
      <c r="BM49" s="96"/>
      <c r="BN49" s="97"/>
      <c r="BO49" s="98"/>
      <c r="BP49" s="98"/>
      <c r="BQ49" s="99"/>
      <c r="BR49" s="100"/>
      <c r="BS49" s="101"/>
      <c r="BT49" s="102"/>
      <c r="BU49" s="103"/>
      <c r="BW49" s="95"/>
      <c r="BX49" s="95"/>
      <c r="BY49" s="96"/>
      <c r="BZ49" s="97"/>
      <c r="CA49" s="98"/>
      <c r="CB49" s="98"/>
      <c r="CC49" s="99"/>
      <c r="CD49" s="100"/>
      <c r="CE49" s="101"/>
      <c r="CF49" s="102"/>
      <c r="CG49" s="103"/>
      <c r="CI49" s="95"/>
      <c r="CJ49" s="95"/>
      <c r="CK49" s="96"/>
      <c r="CL49" s="97"/>
      <c r="CM49" s="98"/>
      <c r="CN49" s="98"/>
      <c r="CO49" s="99"/>
      <c r="CP49" s="100"/>
      <c r="CQ49" s="101"/>
      <c r="CR49" s="102"/>
      <c r="CS49" s="103"/>
      <c r="CU49" s="95"/>
      <c r="CV49" s="95"/>
      <c r="CW49" s="96"/>
      <c r="CX49" s="97"/>
      <c r="CY49" s="98"/>
      <c r="CZ49" s="98"/>
      <c r="DA49" s="99"/>
      <c r="DB49" s="100"/>
      <c r="DC49" s="101"/>
      <c r="DD49" s="102"/>
      <c r="DE49" s="103"/>
      <c r="DG49" s="95"/>
      <c r="DH49" s="95"/>
      <c r="DI49" s="96"/>
      <c r="DJ49" s="97"/>
      <c r="DK49" s="98"/>
      <c r="DL49" s="98"/>
      <c r="DM49" s="99"/>
      <c r="DN49" s="100"/>
      <c r="DO49" s="101"/>
      <c r="DP49" s="102"/>
      <c r="DQ49" s="103"/>
      <c r="DS49" s="95"/>
      <c r="DT49" s="95"/>
      <c r="DU49" s="96"/>
      <c r="DV49" s="97"/>
      <c r="DW49" s="98"/>
      <c r="DX49" s="98"/>
      <c r="DY49" s="99"/>
      <c r="DZ49" s="100"/>
      <c r="EA49" s="101"/>
      <c r="EB49" s="102"/>
      <c r="EC49" s="103"/>
      <c r="EE49" s="95"/>
      <c r="EF49" s="95"/>
      <c r="EG49" s="96"/>
      <c r="EH49" s="97"/>
      <c r="EI49" s="98"/>
      <c r="EJ49" s="98"/>
      <c r="EK49" s="99"/>
      <c r="EL49" s="100"/>
      <c r="EM49" s="101"/>
      <c r="EN49" s="102"/>
      <c r="EO49" s="103"/>
      <c r="EQ49" s="95"/>
      <c r="ER49" s="95"/>
      <c r="ES49" s="96"/>
      <c r="ET49" s="97"/>
      <c r="EU49" s="98"/>
      <c r="EV49" s="98"/>
      <c r="EW49" s="99"/>
      <c r="EX49" s="100"/>
      <c r="EY49" s="101"/>
      <c r="EZ49" s="102"/>
      <c r="FA49" s="103"/>
      <c r="FC49" s="95"/>
      <c r="FD49" s="95"/>
      <c r="FE49" s="96"/>
      <c r="FF49" s="97"/>
      <c r="FG49" s="98"/>
      <c r="FH49" s="98"/>
      <c r="FI49" s="99"/>
      <c r="FJ49" s="100"/>
      <c r="FK49" s="101"/>
      <c r="FL49" s="102"/>
      <c r="FM49" s="103"/>
      <c r="FO49" s="95"/>
      <c r="FP49" s="95"/>
      <c r="FQ49" s="96"/>
      <c r="FR49" s="97"/>
      <c r="FS49" s="98"/>
      <c r="FT49" s="98"/>
      <c r="FU49" s="99"/>
      <c r="FV49" s="100"/>
      <c r="FW49" s="101"/>
      <c r="FX49" s="102"/>
      <c r="FY49" s="103"/>
      <c r="GA49" s="95"/>
      <c r="GB49" s="95"/>
      <c r="GC49" s="96"/>
      <c r="GD49" s="97"/>
      <c r="GE49" s="98"/>
      <c r="GF49" s="98"/>
      <c r="GG49" s="99"/>
      <c r="GH49" s="100"/>
      <c r="GI49" s="101"/>
      <c r="GJ49" s="102"/>
      <c r="GK49" s="103"/>
      <c r="GM49" s="95"/>
      <c r="GN49" s="95"/>
      <c r="GO49" s="96"/>
      <c r="GP49" s="97"/>
      <c r="GQ49" s="98"/>
      <c r="GR49" s="98"/>
      <c r="GS49" s="99"/>
      <c r="GT49" s="100"/>
      <c r="GU49" s="101"/>
      <c r="GV49" s="102"/>
      <c r="GW49" s="103"/>
      <c r="GY49" s="95"/>
      <c r="GZ49" s="95"/>
      <c r="HA49" s="96"/>
      <c r="HB49" s="97"/>
      <c r="HC49" s="98"/>
      <c r="HD49" s="98"/>
      <c r="HE49" s="99"/>
      <c r="HF49" s="100"/>
      <c r="HG49" s="101"/>
      <c r="HH49" s="102"/>
      <c r="HI49" s="103"/>
      <c r="HK49" s="95"/>
      <c r="HL49" s="95"/>
      <c r="HM49" s="96"/>
      <c r="HN49" s="97"/>
      <c r="HO49" s="98"/>
      <c r="HP49" s="98"/>
      <c r="HQ49" s="99"/>
      <c r="HR49" s="100"/>
      <c r="HS49" s="101"/>
      <c r="HT49" s="102"/>
      <c r="HU49" s="103"/>
      <c r="HW49" s="95"/>
      <c r="HX49" s="95"/>
      <c r="HY49" s="96"/>
      <c r="HZ49" s="97"/>
      <c r="IA49" s="98"/>
      <c r="IB49" s="98"/>
      <c r="IC49" s="99"/>
      <c r="ID49" s="100"/>
      <c r="IE49" s="101"/>
      <c r="IF49" s="102"/>
      <c r="IG49" s="103"/>
      <c r="II49" s="95"/>
      <c r="IJ49" s="95"/>
      <c r="IK49" s="96"/>
      <c r="IL49" s="97"/>
      <c r="IM49" s="98"/>
      <c r="IN49" s="98"/>
      <c r="IO49" s="99"/>
      <c r="IP49" s="100"/>
      <c r="IQ49" s="101"/>
      <c r="IR49" s="102"/>
      <c r="IS49" s="103"/>
      <c r="IU49" s="95"/>
      <c r="IV49" s="95"/>
      <c r="IW49" s="96"/>
      <c r="IX49" s="97"/>
      <c r="IY49" s="98"/>
      <c r="IZ49" s="98"/>
      <c r="JA49" s="99"/>
      <c r="JB49" s="100"/>
      <c r="JC49" s="101"/>
      <c r="JD49" s="102"/>
      <c r="JE49" s="103"/>
      <c r="JG49" s="95"/>
      <c r="JH49" s="95"/>
      <c r="JI49" s="96"/>
      <c r="JJ49" s="97"/>
      <c r="JK49" s="98"/>
      <c r="JL49" s="98"/>
      <c r="JM49" s="99"/>
      <c r="JN49" s="100"/>
      <c r="JO49" s="101"/>
      <c r="JP49" s="102"/>
      <c r="JQ49" s="103"/>
      <c r="JS49" s="95"/>
      <c r="JT49" s="95"/>
      <c r="JU49" s="96"/>
      <c r="JV49" s="97"/>
      <c r="JW49" s="98"/>
      <c r="JX49" s="98"/>
      <c r="JY49" s="99"/>
      <c r="JZ49" s="100"/>
      <c r="KA49" s="101"/>
      <c r="KB49" s="102"/>
      <c r="KC49" s="103"/>
      <c r="KE49" s="95"/>
      <c r="KF49" s="95"/>
    </row>
    <row r="50" spans="1:292" ht="13.5" customHeight="1">
      <c r="A50" s="21"/>
      <c r="B50" s="95" t="s">
        <v>925</v>
      </c>
      <c r="C50" s="238" t="s">
        <v>926</v>
      </c>
      <c r="D50" s="149"/>
      <c r="E50" s="96"/>
      <c r="F50" s="97"/>
      <c r="G50" s="98"/>
      <c r="H50" s="98"/>
      <c r="I50" s="99"/>
      <c r="J50" s="100"/>
      <c r="K50" s="101"/>
      <c r="L50" s="102"/>
      <c r="M50" s="103"/>
      <c r="O50" s="95"/>
      <c r="P50" s="153"/>
      <c r="Q50" s="96"/>
      <c r="R50" s="97"/>
      <c r="S50" s="98"/>
      <c r="T50" s="98"/>
      <c r="U50" s="99"/>
      <c r="V50" s="100"/>
      <c r="W50" s="101"/>
      <c r="X50" s="102"/>
      <c r="Y50" s="103"/>
      <c r="AA50" s="95"/>
      <c r="AB50" s="140"/>
      <c r="AC50" s="96"/>
      <c r="AD50" s="97"/>
      <c r="AE50" s="98"/>
      <c r="AF50" s="98"/>
      <c r="AG50" s="99"/>
      <c r="AH50" s="100"/>
      <c r="AI50" s="101"/>
      <c r="AJ50" s="102"/>
      <c r="AK50" s="103"/>
      <c r="AM50" s="95"/>
      <c r="AN50" s="95"/>
      <c r="AO50" s="96">
        <f t="shared" si="240"/>
        <v>45291</v>
      </c>
      <c r="AP50" s="97" t="str">
        <f t="shared" si="241"/>
        <v>Frieden I</v>
      </c>
      <c r="AQ50" s="98">
        <f t="shared" si="249"/>
        <v>45247</v>
      </c>
      <c r="AR50" s="98">
        <f t="shared" si="243"/>
        <v>45291</v>
      </c>
      <c r="AS50" s="99" t="str">
        <f t="shared" si="244"/>
        <v>Claude Meisch</v>
      </c>
      <c r="AT50" s="100" t="str">
        <f t="shared" si="245"/>
        <v>1971</v>
      </c>
      <c r="AU50" s="101" t="str">
        <f t="shared" si="246"/>
        <v>male</v>
      </c>
      <c r="AV50" s="102" t="str">
        <f t="shared" si="247"/>
        <v>lu_dp01</v>
      </c>
      <c r="AW50" s="103" t="str">
        <f t="shared" si="248"/>
        <v>Meisch_Claude_1971</v>
      </c>
      <c r="AY50" s="95"/>
      <c r="AZ50" s="140" t="s">
        <v>721</v>
      </c>
      <c r="BA50" s="96"/>
      <c r="BB50" s="97"/>
      <c r="BC50" s="98"/>
      <c r="BD50" s="98"/>
      <c r="BE50" s="99"/>
      <c r="BF50" s="100"/>
      <c r="BG50" s="101"/>
      <c r="BH50" s="102"/>
      <c r="BI50" s="103"/>
      <c r="BK50" s="95"/>
      <c r="BL50" s="95"/>
      <c r="BM50" s="96"/>
      <c r="BN50" s="97"/>
      <c r="BO50" s="98"/>
      <c r="BP50" s="98"/>
      <c r="BQ50" s="99"/>
      <c r="BR50" s="100"/>
      <c r="BS50" s="101"/>
      <c r="BT50" s="102"/>
      <c r="BU50" s="103"/>
      <c r="BW50" s="95"/>
      <c r="BX50" s="95"/>
      <c r="BY50" s="96"/>
      <c r="BZ50" s="97"/>
      <c r="CA50" s="98"/>
      <c r="CB50" s="98"/>
      <c r="CC50" s="99"/>
      <c r="CD50" s="100"/>
      <c r="CE50" s="101"/>
      <c r="CF50" s="102"/>
      <c r="CG50" s="103"/>
      <c r="CI50" s="95"/>
      <c r="CJ50" s="95"/>
      <c r="CK50" s="96"/>
      <c r="CL50" s="97"/>
      <c r="CM50" s="98"/>
      <c r="CN50" s="98"/>
      <c r="CO50" s="99"/>
      <c r="CP50" s="100"/>
      <c r="CQ50" s="101"/>
      <c r="CR50" s="102"/>
      <c r="CS50" s="103"/>
      <c r="CU50" s="95"/>
      <c r="CV50" s="95"/>
      <c r="CW50" s="96"/>
      <c r="CX50" s="97"/>
      <c r="CY50" s="98"/>
      <c r="CZ50" s="98"/>
      <c r="DA50" s="99"/>
      <c r="DB50" s="100"/>
      <c r="DC50" s="101"/>
      <c r="DD50" s="102"/>
      <c r="DE50" s="103"/>
      <c r="DG50" s="95"/>
      <c r="DH50" s="95"/>
      <c r="DI50" s="96"/>
      <c r="DJ50" s="97"/>
      <c r="DK50" s="98"/>
      <c r="DL50" s="98"/>
      <c r="DM50" s="99"/>
      <c r="DN50" s="100"/>
      <c r="DO50" s="101"/>
      <c r="DP50" s="102"/>
      <c r="DQ50" s="103"/>
      <c r="DS50" s="95"/>
      <c r="DT50" s="95"/>
      <c r="DU50" s="96"/>
      <c r="DV50" s="97"/>
      <c r="DW50" s="98"/>
      <c r="DX50" s="98"/>
      <c r="DY50" s="99"/>
      <c r="DZ50" s="100"/>
      <c r="EA50" s="101"/>
      <c r="EB50" s="102"/>
      <c r="EC50" s="103"/>
      <c r="EE50" s="95"/>
      <c r="EF50" s="95"/>
      <c r="EG50" s="96"/>
      <c r="EH50" s="97"/>
      <c r="EI50" s="98"/>
      <c r="EJ50" s="98"/>
      <c r="EK50" s="99"/>
      <c r="EL50" s="100"/>
      <c r="EM50" s="101"/>
      <c r="EN50" s="102"/>
      <c r="EO50" s="103"/>
      <c r="EQ50" s="95"/>
      <c r="ER50" s="95"/>
      <c r="ES50" s="96"/>
      <c r="ET50" s="97"/>
      <c r="EU50" s="98"/>
      <c r="EV50" s="98"/>
      <c r="EW50" s="99"/>
      <c r="EX50" s="100"/>
      <c r="EY50" s="101"/>
      <c r="EZ50" s="102"/>
      <c r="FA50" s="103"/>
      <c r="FC50" s="95"/>
      <c r="FD50" s="95"/>
      <c r="FE50" s="96"/>
      <c r="FF50" s="97"/>
      <c r="FG50" s="98"/>
      <c r="FH50" s="98"/>
      <c r="FI50" s="99"/>
      <c r="FJ50" s="100"/>
      <c r="FK50" s="101"/>
      <c r="FL50" s="102"/>
      <c r="FM50" s="103"/>
      <c r="FO50" s="95"/>
      <c r="FP50" s="95"/>
      <c r="FQ50" s="96"/>
      <c r="FR50" s="97"/>
      <c r="FS50" s="98"/>
      <c r="FT50" s="98"/>
      <c r="FU50" s="99"/>
      <c r="FV50" s="100"/>
      <c r="FW50" s="101"/>
      <c r="FX50" s="102"/>
      <c r="FY50" s="103"/>
      <c r="GA50" s="95"/>
      <c r="GB50" s="95"/>
      <c r="GC50" s="96"/>
      <c r="GD50" s="97"/>
      <c r="GE50" s="98"/>
      <c r="GF50" s="98"/>
      <c r="GG50" s="99"/>
      <c r="GH50" s="100"/>
      <c r="GI50" s="101"/>
      <c r="GJ50" s="102"/>
      <c r="GK50" s="103"/>
      <c r="GM50" s="95"/>
      <c r="GN50" s="95"/>
      <c r="GO50" s="96"/>
      <c r="GP50" s="97"/>
      <c r="GQ50" s="98"/>
      <c r="GR50" s="98"/>
      <c r="GS50" s="99"/>
      <c r="GT50" s="100"/>
      <c r="GU50" s="101"/>
      <c r="GV50" s="102"/>
      <c r="GW50" s="103"/>
      <c r="GY50" s="95"/>
      <c r="GZ50" s="95"/>
      <c r="HA50" s="96"/>
      <c r="HB50" s="97"/>
      <c r="HC50" s="98"/>
      <c r="HD50" s="98"/>
      <c r="HE50" s="99"/>
      <c r="HF50" s="100"/>
      <c r="HG50" s="101"/>
      <c r="HH50" s="102"/>
      <c r="HI50" s="103"/>
      <c r="HK50" s="95"/>
      <c r="HL50" s="95"/>
      <c r="HM50" s="96"/>
      <c r="HN50" s="97"/>
      <c r="HO50" s="98"/>
      <c r="HP50" s="98"/>
      <c r="HQ50" s="99"/>
      <c r="HR50" s="100"/>
      <c r="HS50" s="101"/>
      <c r="HT50" s="102"/>
      <c r="HU50" s="103"/>
      <c r="HW50" s="95"/>
      <c r="HX50" s="95"/>
      <c r="HY50" s="96"/>
      <c r="HZ50" s="97"/>
      <c r="IA50" s="98"/>
      <c r="IB50" s="98"/>
      <c r="IC50" s="99"/>
      <c r="ID50" s="100"/>
      <c r="IE50" s="101"/>
      <c r="IF50" s="102"/>
      <c r="IG50" s="103"/>
      <c r="II50" s="95"/>
      <c r="IJ50" s="95"/>
      <c r="IK50" s="96"/>
      <c r="IL50" s="97"/>
      <c r="IM50" s="98"/>
      <c r="IN50" s="98"/>
      <c r="IO50" s="99"/>
      <c r="IP50" s="100"/>
      <c r="IQ50" s="101"/>
      <c r="IR50" s="102"/>
      <c r="IS50" s="103"/>
      <c r="IU50" s="95"/>
      <c r="IV50" s="95"/>
      <c r="IW50" s="96"/>
      <c r="IX50" s="97"/>
      <c r="IY50" s="98"/>
      <c r="IZ50" s="98"/>
      <c r="JA50" s="99"/>
      <c r="JB50" s="100"/>
      <c r="JC50" s="101"/>
      <c r="JD50" s="102"/>
      <c r="JE50" s="103"/>
      <c r="JG50" s="95"/>
      <c r="JH50" s="95"/>
      <c r="JI50" s="96"/>
      <c r="JJ50" s="97"/>
      <c r="JK50" s="98"/>
      <c r="JL50" s="98"/>
      <c r="JM50" s="99"/>
      <c r="JN50" s="100"/>
      <c r="JO50" s="101"/>
      <c r="JP50" s="102"/>
      <c r="JQ50" s="103"/>
      <c r="JS50" s="95"/>
      <c r="JT50" s="95"/>
      <c r="JU50" s="96"/>
      <c r="JV50" s="97"/>
      <c r="JW50" s="98"/>
      <c r="JX50" s="98"/>
      <c r="JY50" s="99"/>
      <c r="JZ50" s="100"/>
      <c r="KA50" s="101"/>
      <c r="KB50" s="102"/>
      <c r="KC50" s="103"/>
      <c r="KE50" s="95"/>
      <c r="KF50" s="95"/>
    </row>
    <row r="51" spans="1:292" ht="13.5" customHeight="1">
      <c r="A51" s="21"/>
      <c r="B51" s="95" t="s">
        <v>810</v>
      </c>
      <c r="D51" s="149"/>
      <c r="E51" s="96" t="str">
        <f>IF(I51="","",E$3)</f>
        <v/>
      </c>
      <c r="F51" s="97" t="str">
        <f>IF(I51="","",E$1)</f>
        <v/>
      </c>
      <c r="G51" s="98" t="str">
        <f>IF(I51="","",E$2)</f>
        <v/>
      </c>
      <c r="H51" s="98" t="str">
        <f>IF(I51="","",E$3)</f>
        <v/>
      </c>
      <c r="I51" s="99" t="str">
        <f>IF(P51="","",IF(ISNUMBER(SEARCH(":",P51)),MID(P51,FIND(":",P51)+2,FIND("(",P51)-FIND(":",P51)-3),LEFT(P51,FIND("(",P51)-2)))</f>
        <v/>
      </c>
      <c r="J51" s="100" t="str">
        <f>IF(P51="","",MID(P51,FIND("(",P51)+1,4))</f>
        <v/>
      </c>
      <c r="K51" s="101" t="str">
        <f>IF(ISNUMBER(SEARCH("*female*",P51)),"female",IF(ISNUMBER(SEARCH("*male*",P51)),"male",""))</f>
        <v/>
      </c>
      <c r="L51" s="102" t="str">
        <f>IF(P51="","",IF(ISERROR(MID(P51,FIND("male,",P51)+6,(FIND(")",P51)-(FIND("male,",P51)+6))))=TRUE,"missing/error",MID(P51,FIND("male,",P51)+6,(FIND(")",P51)-(FIND("male,",P51)+6)))))</f>
        <v/>
      </c>
      <c r="M51" s="103" t="str">
        <f>IF(I51="","",(MID(I51,(SEARCH("^^",SUBSTITUTE(I51," ","^^",LEN(I51)-LEN(SUBSTITUTE(I51," ","")))))+1,99)&amp;"_"&amp;LEFT(I51,FIND(" ",I51)-1)&amp;"_"&amp;J51))</f>
        <v/>
      </c>
      <c r="O51" s="95"/>
      <c r="P51" s="153"/>
      <c r="Q51" s="96" t="str">
        <f>IF(U51="","",Q$3)</f>
        <v/>
      </c>
      <c r="R51" s="97" t="str">
        <f>IF(U51="","",Q$1)</f>
        <v/>
      </c>
      <c r="S51" s="98" t="str">
        <f>IF(U51="","",Q$2)</f>
        <v/>
      </c>
      <c r="T51" s="98" t="str">
        <f>IF(U51="","",Q$3)</f>
        <v/>
      </c>
      <c r="U51" s="99" t="str">
        <f>IF(AB51="","",IF(ISNUMBER(SEARCH(":",AB51)),MID(AB51,FIND(":",AB51)+2,FIND("(",AB51)-FIND(":",AB51)-3),LEFT(AB51,FIND("(",AB51)-2)))</f>
        <v/>
      </c>
      <c r="V51" s="100" t="str">
        <f>IF(AB51="","",MID(AB51,FIND("(",AB51)+1,4))</f>
        <v/>
      </c>
      <c r="W51" s="101" t="str">
        <f>IF(ISNUMBER(SEARCH("*female*",AB51)),"female",IF(ISNUMBER(SEARCH("*male*",AB51)),"male",""))</f>
        <v/>
      </c>
      <c r="X51" s="102" t="str">
        <f>IF(AB51="","",IF(ISERROR(MID(AB51,FIND("male,",AB51)+6,(FIND(")",AB51)-(FIND("male,",AB51)+6))))=TRUE,"missing/error",MID(AB51,FIND("male,",AB51)+6,(FIND(")",AB51)-(FIND("male,",AB51)+6)))))</f>
        <v/>
      </c>
      <c r="Y51" s="103" t="str">
        <f>IF(U51="","",(MID(U51,(SEARCH("^^",SUBSTITUTE(U51," ","^^",LEN(U51)-LEN(SUBSTITUTE(U51," ","")))))+1,99)&amp;"_"&amp;LEFT(U51,FIND(" ",U51)-1)&amp;"_"&amp;V51))</f>
        <v/>
      </c>
      <c r="AA51" s="95"/>
      <c r="AB51" s="95"/>
      <c r="AC51" s="96">
        <f>IF(AG51="","",AC$3)</f>
        <v>45247</v>
      </c>
      <c r="AD51" s="97" t="str">
        <f>IF(AG51="","",AC$1)</f>
        <v>Bettel-Schneider II</v>
      </c>
      <c r="AE51" s="98">
        <f>IF(AG51="","",AC$2)</f>
        <v>43439</v>
      </c>
      <c r="AF51" s="98">
        <f>IF(AG51="","",AC$3)</f>
        <v>45247</v>
      </c>
      <c r="AG51" s="99" t="str">
        <f>IF(AN51="","",IF(ISNUMBER(SEARCH(":",AN51)),MID(AN51,FIND(":",AN51)+2,FIND("(",AN51)-FIND(":",AN51)-3),LEFT(AN51,FIND("(",AN51)-2)))</f>
        <v>Taina Bofferding</v>
      </c>
      <c r="AH51" s="100" t="str">
        <f>IF(AN51="","",MID(AN51,FIND("(",AN51)+1,4))</f>
        <v>1982</v>
      </c>
      <c r="AI51" s="101" t="str">
        <f>IF(ISNUMBER(SEARCH("*female*",AN51)),"female",IF(ISNUMBER(SEARCH("*male*",AN51)),"male",""))</f>
        <v>female</v>
      </c>
      <c r="AJ51" s="102" t="str">
        <f>IF(AN51="","",IF(ISERROR(MID(AN51,FIND("male,",AN51)+6,(FIND(")",AN51)-(FIND("male,",AN51)+6))))=TRUE,"missing/error",MID(AN51,FIND("male,",AN51)+6,(FIND(")",AN51)-(FIND("male,",AN51)+6)))))</f>
        <v>lu_lsap01</v>
      </c>
      <c r="AK51" s="103" t="str">
        <f>IF(AG51="","",(MID(AG51,(SEARCH("^^",SUBSTITUTE(AG51," ","^^",LEN(AG51)-LEN(SUBSTITUTE(AG51," ","")))))+1,99)&amp;"_"&amp;LEFT(AG51,FIND(" ",AG51)-1)&amp;"_"&amp;AH51))</f>
        <v>Bofferding_Taina_1982</v>
      </c>
      <c r="AM51" s="95"/>
      <c r="AN51" s="95" t="s">
        <v>809</v>
      </c>
      <c r="AO51" s="96" t="str">
        <f t="shared" ref="AO51:AO82" si="264">IF(AS51="","",AO$3)</f>
        <v/>
      </c>
      <c r="AP51" s="97" t="str">
        <f t="shared" ref="AP51:AP82" si="265">IF(AS51="","",AO$1)</f>
        <v/>
      </c>
      <c r="AQ51" s="98" t="str">
        <f t="shared" si="249"/>
        <v/>
      </c>
      <c r="AR51" s="98" t="str">
        <f t="shared" ref="AR51:AR82" si="266">IF(AS51="","",AO$3)</f>
        <v/>
      </c>
      <c r="AS51" s="99" t="str">
        <f t="shared" ref="AS51:AS82" si="267">IF(AZ51="","",IF(ISNUMBER(SEARCH(":",AZ51)),MID(AZ51,FIND(":",AZ51)+2,FIND("(",AZ51)-FIND(":",AZ51)-3),LEFT(AZ51,FIND("(",AZ51)-2)))</f>
        <v/>
      </c>
      <c r="AT51" s="100" t="str">
        <f t="shared" ref="AT51:AT82" si="268">IF(AZ51="","",MID(AZ51,FIND("(",AZ51)+1,4))</f>
        <v/>
      </c>
      <c r="AU51" s="101" t="str">
        <f t="shared" ref="AU51:AU82" si="269">IF(ISNUMBER(SEARCH("*female*",AZ51)),"female",IF(ISNUMBER(SEARCH("*male*",AZ51)),"male",""))</f>
        <v/>
      </c>
      <c r="AV51" s="102" t="str">
        <f t="shared" ref="AV51:AV82" si="270">IF(AZ51="","",IF(ISERROR(MID(AZ51,FIND("male,",AZ51)+6,(FIND(")",AZ51)-(FIND("male,",AZ51)+6))))=TRUE,"missing/error",MID(AZ51,FIND("male,",AZ51)+6,(FIND(")",AZ51)-(FIND("male,",AZ51)+6)))))</f>
        <v/>
      </c>
      <c r="AW51" s="103" t="str">
        <f t="shared" ref="AW51:AW82" si="271">IF(AS51="","",(MID(AS51,(SEARCH("^^",SUBSTITUTE(AS51," ","^^",LEN(AS51)-LEN(SUBSTITUTE(AS51," ","")))))+1,99)&amp;"_"&amp;LEFT(AS51,FIND(" ",AS51)-1)&amp;"_"&amp;AT51))</f>
        <v/>
      </c>
      <c r="AY51" s="95"/>
      <c r="AZ51" s="95"/>
      <c r="BA51" s="96" t="str">
        <f>IF(BE51="","",BA$3)</f>
        <v/>
      </c>
      <c r="BB51" s="97" t="str">
        <f>IF(BE51="","",BA$1)</f>
        <v/>
      </c>
      <c r="BC51" s="98" t="str">
        <f>IF(BE51="","",BA$2)</f>
        <v/>
      </c>
      <c r="BD51" s="98" t="str">
        <f>IF(BE51="","",BA$3)</f>
        <v/>
      </c>
      <c r="BE51" s="99" t="str">
        <f>IF(BL51="","",IF(ISNUMBER(SEARCH(":",BL51)),MID(BL51,FIND(":",BL51)+2,FIND("(",BL51)-FIND(":",BL51)-3),LEFT(BL51,FIND("(",BL51)-2)))</f>
        <v/>
      </c>
      <c r="BF51" s="100" t="str">
        <f>IF(BL51="","",MID(BL51,FIND("(",BL51)+1,4))</f>
        <v/>
      </c>
      <c r="BG51" s="101" t="str">
        <f>IF(ISNUMBER(SEARCH("*female*",BL51)),"female",IF(ISNUMBER(SEARCH("*male*",BL51)),"male",""))</f>
        <v/>
      </c>
      <c r="BH51" s="102" t="str">
        <f>IF(BL51="","",IF(ISERROR(MID(BL51,FIND("male,",BL51)+6,(FIND(")",BL51)-(FIND("male,",BL51)+6))))=TRUE,"missing/error",MID(BL51,FIND("male,",BL51)+6,(FIND(")",BL51)-(FIND("male,",BL51)+6)))))</f>
        <v/>
      </c>
      <c r="BI51" s="103" t="str">
        <f>IF(BE51="","",(MID(BE51,(SEARCH("^^",SUBSTITUTE(BE51," ","^^",LEN(BE51)-LEN(SUBSTITUTE(BE51," ","")))))+1,99)&amp;"_"&amp;LEFT(BE51,FIND(" ",BE51)-1)&amp;"_"&amp;BF51))</f>
        <v/>
      </c>
      <c r="BK51" s="95"/>
      <c r="BL51" s="95"/>
      <c r="BM51" s="96" t="str">
        <f>IF(BQ51="","",BM$3)</f>
        <v/>
      </c>
      <c r="BN51" s="97" t="str">
        <f>IF(BQ51="","",BM$1)</f>
        <v/>
      </c>
      <c r="BO51" s="98" t="str">
        <f>IF(BQ51="","",BM$2)</f>
        <v/>
      </c>
      <c r="BP51" s="98" t="str">
        <f>IF(BQ51="","",BM$3)</f>
        <v/>
      </c>
      <c r="BQ51" s="99" t="str">
        <f>IF(BX51="","",IF(ISNUMBER(SEARCH(":",BX51)),MID(BX51,FIND(":",BX51)+2,FIND("(",BX51)-FIND(":",BX51)-3),LEFT(BX51,FIND("(",BX51)-2)))</f>
        <v/>
      </c>
      <c r="BR51" s="100" t="str">
        <f>IF(BX51="","",MID(BX51,FIND("(",BX51)+1,4))</f>
        <v/>
      </c>
      <c r="BS51" s="101" t="str">
        <f>IF(ISNUMBER(SEARCH("*female*",BX51)),"female",IF(ISNUMBER(SEARCH("*male*",BX51)),"male",""))</f>
        <v/>
      </c>
      <c r="BT51" s="102" t="str">
        <f>IF(BX51="","",IF(ISERROR(MID(BX51,FIND("male,",BX51)+6,(FIND(")",BX51)-(FIND("male,",BX51)+6))))=TRUE,"missing/error",MID(BX51,FIND("male,",BX51)+6,(FIND(")",BX51)-(FIND("male,",BX51)+6)))))</f>
        <v/>
      </c>
      <c r="BU51" s="103" t="str">
        <f>IF(BQ51="","",(MID(BQ51,(SEARCH("^^",SUBSTITUTE(BQ51," ","^^",LEN(BQ51)-LEN(SUBSTITUTE(BQ51," ","")))))+1,99)&amp;"_"&amp;LEFT(BQ51,FIND(" ",BQ51)-1)&amp;"_"&amp;BR51))</f>
        <v/>
      </c>
      <c r="BW51" s="95"/>
      <c r="BX51" s="95"/>
      <c r="BY51" s="96" t="str">
        <f>IF(CC51="","",BY$3)</f>
        <v/>
      </c>
      <c r="BZ51" s="97" t="str">
        <f>IF(CC51="","",BY$1)</f>
        <v/>
      </c>
      <c r="CA51" s="98" t="str">
        <f>IF(CC51="","",BY$2)</f>
        <v/>
      </c>
      <c r="CB51" s="98" t="str">
        <f>IF(CC51="","",BY$3)</f>
        <v/>
      </c>
      <c r="CC51" s="99" t="str">
        <f>IF(CJ51="","",IF(ISNUMBER(SEARCH(":",CJ51)),MID(CJ51,FIND(":",CJ51)+2,FIND("(",CJ51)-FIND(":",CJ51)-3),LEFT(CJ51,FIND("(",CJ51)-2)))</f>
        <v/>
      </c>
      <c r="CD51" s="100" t="str">
        <f>IF(CJ51="","",MID(CJ51,FIND("(",CJ51)+1,4))</f>
        <v/>
      </c>
      <c r="CE51" s="101" t="str">
        <f>IF(ISNUMBER(SEARCH("*female*",CJ51)),"female",IF(ISNUMBER(SEARCH("*male*",CJ51)),"male",""))</f>
        <v/>
      </c>
      <c r="CF51" s="102" t="str">
        <f>IF(CJ51="","",IF(ISERROR(MID(CJ51,FIND("male,",CJ51)+6,(FIND(")",CJ51)-(FIND("male,",CJ51)+6))))=TRUE,"missing/error",MID(CJ51,FIND("male,",CJ51)+6,(FIND(")",CJ51)-(FIND("male,",CJ51)+6)))))</f>
        <v/>
      </c>
      <c r="CG51" s="103" t="str">
        <f>IF(CC51="","",(MID(CC51,(SEARCH("^^",SUBSTITUTE(CC51," ","^^",LEN(CC51)-LEN(SUBSTITUTE(CC51," ","")))))+1,99)&amp;"_"&amp;LEFT(CC51,FIND(" ",CC51)-1)&amp;"_"&amp;CD51))</f>
        <v/>
      </c>
      <c r="CI51" s="95"/>
      <c r="CJ51" s="95"/>
      <c r="CK51" s="96" t="str">
        <f>IF(CO51="","",CK$3)</f>
        <v/>
      </c>
      <c r="CL51" s="97" t="str">
        <f>IF(CO51="","",CK$1)</f>
        <v/>
      </c>
      <c r="CM51" s="98" t="str">
        <f>IF(CO51="","",CK$2)</f>
        <v/>
      </c>
      <c r="CN51" s="98" t="str">
        <f>IF(CO51="","",CK$3)</f>
        <v/>
      </c>
      <c r="CO51" s="99" t="str">
        <f>IF(CV51="","",IF(ISNUMBER(SEARCH(":",CV51)),MID(CV51,FIND(":",CV51)+2,FIND("(",CV51)-FIND(":",CV51)-3),LEFT(CV51,FIND("(",CV51)-2)))</f>
        <v/>
      </c>
      <c r="CP51" s="100" t="str">
        <f>IF(CV51="","",MID(CV51,FIND("(",CV51)+1,4))</f>
        <v/>
      </c>
      <c r="CQ51" s="101" t="str">
        <f>IF(ISNUMBER(SEARCH("*female*",CV51)),"female",IF(ISNUMBER(SEARCH("*male*",CV51)),"male",""))</f>
        <v/>
      </c>
      <c r="CR51" s="102" t="str">
        <f>IF(CV51="","",IF(ISERROR(MID(CV51,FIND("male,",CV51)+6,(FIND(")",CV51)-(FIND("male,",CV51)+6))))=TRUE,"missing/error",MID(CV51,FIND("male,",CV51)+6,(FIND(")",CV51)-(FIND("male,",CV51)+6)))))</f>
        <v/>
      </c>
      <c r="CS51" s="103" t="str">
        <f>IF(CO51="","",(MID(CO51,(SEARCH("^^",SUBSTITUTE(CO51," ","^^",LEN(CO51)-LEN(SUBSTITUTE(CO51," ","")))))+1,99)&amp;"_"&amp;LEFT(CO51,FIND(" ",CO51)-1)&amp;"_"&amp;CP51))</f>
        <v/>
      </c>
      <c r="CU51" s="95"/>
      <c r="CV51" s="95"/>
      <c r="CW51" s="96" t="str">
        <f>IF(DA51="","",CW$3)</f>
        <v/>
      </c>
      <c r="CX51" s="97" t="str">
        <f>IF(DA51="","",CW$1)</f>
        <v/>
      </c>
      <c r="CY51" s="98" t="str">
        <f>IF(DA51="","",CW$2)</f>
        <v/>
      </c>
      <c r="CZ51" s="98" t="str">
        <f>IF(DA51="","",CW$3)</f>
        <v/>
      </c>
      <c r="DA51" s="99" t="str">
        <f>IF(DH51="","",IF(ISNUMBER(SEARCH(":",DH51)),MID(DH51,FIND(":",DH51)+2,FIND("(",DH51)-FIND(":",DH51)-3),LEFT(DH51,FIND("(",DH51)-2)))</f>
        <v/>
      </c>
      <c r="DB51" s="100" t="str">
        <f>IF(DH51="","",MID(DH51,FIND("(",DH51)+1,4))</f>
        <v/>
      </c>
      <c r="DC51" s="101" t="str">
        <f>IF(ISNUMBER(SEARCH("*female*",DH51)),"female",IF(ISNUMBER(SEARCH("*male*",DH51)),"male",""))</f>
        <v/>
      </c>
      <c r="DD51" s="102" t="str">
        <f>IF(DH51="","",IF(ISERROR(MID(DH51,FIND("male,",DH51)+6,(FIND(")",DH51)-(FIND("male,",DH51)+6))))=TRUE,"missing/error",MID(DH51,FIND("male,",DH51)+6,(FIND(")",DH51)-(FIND("male,",DH51)+6)))))</f>
        <v/>
      </c>
      <c r="DE51" s="103" t="str">
        <f>IF(DA51="","",(MID(DA51,(SEARCH("^^",SUBSTITUTE(DA51," ","^^",LEN(DA51)-LEN(SUBSTITUTE(DA51," ","")))))+1,99)&amp;"_"&amp;LEFT(DA51,FIND(" ",DA51)-1)&amp;"_"&amp;DB51))</f>
        <v/>
      </c>
      <c r="DG51" s="95"/>
      <c r="DH51" s="95"/>
      <c r="DI51" s="96" t="str">
        <f>IF(DM51="","",DI$3)</f>
        <v/>
      </c>
      <c r="DJ51" s="97" t="str">
        <f>IF(DM51="","",DI$1)</f>
        <v/>
      </c>
      <c r="DK51" s="98" t="str">
        <f>IF(DM51="","",DI$2)</f>
        <v/>
      </c>
      <c r="DL51" s="98" t="str">
        <f>IF(DM51="","",DI$3)</f>
        <v/>
      </c>
      <c r="DM51" s="99" t="str">
        <f>IF(DT51="","",IF(ISNUMBER(SEARCH(":",DT51)),MID(DT51,FIND(":",DT51)+2,FIND("(",DT51)-FIND(":",DT51)-3),LEFT(DT51,FIND("(",DT51)-2)))</f>
        <v/>
      </c>
      <c r="DN51" s="100" t="str">
        <f>IF(DT51="","",MID(DT51,FIND("(",DT51)+1,4))</f>
        <v/>
      </c>
      <c r="DO51" s="101" t="str">
        <f>IF(ISNUMBER(SEARCH("*female*",DT51)),"female",IF(ISNUMBER(SEARCH("*male*",DT51)),"male",""))</f>
        <v/>
      </c>
      <c r="DP51" s="102" t="str">
        <f>IF(DT51="","",IF(ISERROR(MID(DT51,FIND("male,",DT51)+6,(FIND(")",DT51)-(FIND("male,",DT51)+6))))=TRUE,"missing/error",MID(DT51,FIND("male,",DT51)+6,(FIND(")",DT51)-(FIND("male,",DT51)+6)))))</f>
        <v/>
      </c>
      <c r="DQ51" s="103" t="str">
        <f>IF(DM51="","",(MID(DM51,(SEARCH("^^",SUBSTITUTE(DM51," ","^^",LEN(DM51)-LEN(SUBSTITUTE(DM51," ","")))))+1,99)&amp;"_"&amp;LEFT(DM51,FIND(" ",DM51)-1)&amp;"_"&amp;DN51))</f>
        <v/>
      </c>
      <c r="DS51" s="95"/>
      <c r="DT51" s="95"/>
      <c r="DU51" s="96" t="str">
        <f>IF(DY51="","",DU$3)</f>
        <v/>
      </c>
      <c r="DV51" s="97" t="str">
        <f>IF(DY51="","",DU$1)</f>
        <v/>
      </c>
      <c r="DW51" s="98" t="str">
        <f>IF(DY51="","",DU$2)</f>
        <v/>
      </c>
      <c r="DX51" s="98" t="str">
        <f>IF(DY51="","",DU$3)</f>
        <v/>
      </c>
      <c r="DY51" s="99" t="str">
        <f>IF(EF51="","",IF(ISNUMBER(SEARCH(":",EF51)),MID(EF51,FIND(":",EF51)+2,FIND("(",EF51)-FIND(":",EF51)-3),LEFT(EF51,FIND("(",EF51)-2)))</f>
        <v/>
      </c>
      <c r="DZ51" s="100" t="str">
        <f>IF(EF51="","",MID(EF51,FIND("(",EF51)+1,4))</f>
        <v/>
      </c>
      <c r="EA51" s="101" t="str">
        <f>IF(ISNUMBER(SEARCH("*female*",EF51)),"female",IF(ISNUMBER(SEARCH("*male*",EF51)),"male",""))</f>
        <v/>
      </c>
      <c r="EB51" s="102" t="str">
        <f>IF(EF51="","",IF(ISERROR(MID(EF51,FIND("male,",EF51)+6,(FIND(")",EF51)-(FIND("male,",EF51)+6))))=TRUE,"missing/error",MID(EF51,FIND("male,",EF51)+6,(FIND(")",EF51)-(FIND("male,",EF51)+6)))))</f>
        <v/>
      </c>
      <c r="EC51" s="103" t="str">
        <f>IF(DY51="","",(MID(DY51,(SEARCH("^^",SUBSTITUTE(DY51," ","^^",LEN(DY51)-LEN(SUBSTITUTE(DY51," ","")))))+1,99)&amp;"_"&amp;LEFT(DY51,FIND(" ",DY51)-1)&amp;"_"&amp;DZ51))</f>
        <v/>
      </c>
      <c r="EE51" s="95"/>
      <c r="EF51" s="95"/>
      <c r="EG51" s="96" t="str">
        <f>IF(EK51="","",EG$3)</f>
        <v/>
      </c>
      <c r="EH51" s="97" t="str">
        <f>IF(EK51="","",EG$1)</f>
        <v/>
      </c>
      <c r="EI51" s="98" t="str">
        <f>IF(EK51="","",EG$2)</f>
        <v/>
      </c>
      <c r="EJ51" s="98" t="str">
        <f>IF(EK51="","",EG$3)</f>
        <v/>
      </c>
      <c r="EK51" s="99" t="str">
        <f>IF(ER51="","",IF(ISNUMBER(SEARCH(":",ER51)),MID(ER51,FIND(":",ER51)+2,FIND("(",ER51)-FIND(":",ER51)-3),LEFT(ER51,FIND("(",ER51)-2)))</f>
        <v/>
      </c>
      <c r="EL51" s="100" t="str">
        <f>IF(ER51="","",MID(ER51,FIND("(",ER51)+1,4))</f>
        <v/>
      </c>
      <c r="EM51" s="101" t="str">
        <f>IF(ISNUMBER(SEARCH("*female*",ER51)),"female",IF(ISNUMBER(SEARCH("*male*",ER51)),"male",""))</f>
        <v/>
      </c>
      <c r="EN51" s="102" t="str">
        <f>IF(ER51="","",IF(ISERROR(MID(ER51,FIND("male,",ER51)+6,(FIND(")",ER51)-(FIND("male,",ER51)+6))))=TRUE,"missing/error",MID(ER51,FIND("male,",ER51)+6,(FIND(")",ER51)-(FIND("male,",ER51)+6)))))</f>
        <v/>
      </c>
      <c r="EO51" s="103" t="str">
        <f>IF(EK51="","",(MID(EK51,(SEARCH("^^",SUBSTITUTE(EK51," ","^^",LEN(EK51)-LEN(SUBSTITUTE(EK51," ","")))))+1,99)&amp;"_"&amp;LEFT(EK51,FIND(" ",EK51)-1)&amp;"_"&amp;EL51))</f>
        <v/>
      </c>
      <c r="EQ51" s="95"/>
      <c r="ER51" s="95"/>
      <c r="ES51" s="96" t="str">
        <f>IF(EW51="","",ES$3)</f>
        <v/>
      </c>
      <c r="ET51" s="97" t="str">
        <f>IF(EW51="","",ES$1)</f>
        <v/>
      </c>
      <c r="EU51" s="98" t="str">
        <f>IF(EW51="","",ES$2)</f>
        <v/>
      </c>
      <c r="EV51" s="98" t="str">
        <f>IF(EW51="","",ES$3)</f>
        <v/>
      </c>
      <c r="EW51" s="99" t="str">
        <f>IF(FD51="","",IF(ISNUMBER(SEARCH(":",FD51)),MID(FD51,FIND(":",FD51)+2,FIND("(",FD51)-FIND(":",FD51)-3),LEFT(FD51,FIND("(",FD51)-2)))</f>
        <v/>
      </c>
      <c r="EX51" s="100" t="str">
        <f>IF(FD51="","",MID(FD51,FIND("(",FD51)+1,4))</f>
        <v/>
      </c>
      <c r="EY51" s="101" t="str">
        <f>IF(ISNUMBER(SEARCH("*female*",FD51)),"female",IF(ISNUMBER(SEARCH("*male*",FD51)),"male",""))</f>
        <v/>
      </c>
      <c r="EZ51" s="102" t="str">
        <f>IF(FD51="","",IF(ISERROR(MID(FD51,FIND("male,",FD51)+6,(FIND(")",FD51)-(FIND("male,",FD51)+6))))=TRUE,"missing/error",MID(FD51,FIND("male,",FD51)+6,(FIND(")",FD51)-(FIND("male,",FD51)+6)))))</f>
        <v/>
      </c>
      <c r="FA51" s="103" t="str">
        <f>IF(EW51="","",(MID(EW51,(SEARCH("^^",SUBSTITUTE(EW51," ","^^",LEN(EW51)-LEN(SUBSTITUTE(EW51," ","")))))+1,99)&amp;"_"&amp;LEFT(EW51,FIND(" ",EW51)-1)&amp;"_"&amp;EX51))</f>
        <v/>
      </c>
      <c r="FC51" s="95"/>
      <c r="FD51" s="95"/>
      <c r="FE51" s="96" t="str">
        <f>IF(FI51="","",FE$3)</f>
        <v/>
      </c>
      <c r="FF51" s="97" t="str">
        <f>IF(FI51="","",FE$1)</f>
        <v/>
      </c>
      <c r="FG51" s="98" t="str">
        <f>IF(FI51="","",FE$2)</f>
        <v/>
      </c>
      <c r="FH51" s="98" t="str">
        <f>IF(FI51="","",FE$3)</f>
        <v/>
      </c>
      <c r="FI51" s="99" t="str">
        <f>IF(FP51="","",IF(ISNUMBER(SEARCH(":",FP51)),MID(FP51,FIND(":",FP51)+2,FIND("(",FP51)-FIND(":",FP51)-3),LEFT(FP51,FIND("(",FP51)-2)))</f>
        <v/>
      </c>
      <c r="FJ51" s="100" t="str">
        <f>IF(FP51="","",MID(FP51,FIND("(",FP51)+1,4))</f>
        <v/>
      </c>
      <c r="FK51" s="101" t="str">
        <f>IF(ISNUMBER(SEARCH("*female*",FP51)),"female",IF(ISNUMBER(SEARCH("*male*",FP51)),"male",""))</f>
        <v/>
      </c>
      <c r="FL51" s="102" t="str">
        <f>IF(FP51="","",IF(ISERROR(MID(FP51,FIND("male,",FP51)+6,(FIND(")",FP51)-(FIND("male,",FP51)+6))))=TRUE,"missing/error",MID(FP51,FIND("male,",FP51)+6,(FIND(")",FP51)-(FIND("male,",FP51)+6)))))</f>
        <v/>
      </c>
      <c r="FM51" s="103" t="str">
        <f>IF(FI51="","",(MID(FI51,(SEARCH("^^",SUBSTITUTE(FI51," ","^^",LEN(FI51)-LEN(SUBSTITUTE(FI51," ","")))))+1,99)&amp;"_"&amp;LEFT(FI51,FIND(" ",FI51)-1)&amp;"_"&amp;FJ51))</f>
        <v/>
      </c>
      <c r="FO51" s="95"/>
      <c r="FP51" s="95"/>
      <c r="FQ51" s="96" t="str">
        <f>IF(FU51="","",#REF!)</f>
        <v/>
      </c>
      <c r="FR51" s="97" t="str">
        <f>IF(FU51="","",FQ$1)</f>
        <v/>
      </c>
      <c r="FS51" s="98" t="str">
        <f>IF(FU51="","",FQ$2)</f>
        <v/>
      </c>
      <c r="FT51" s="98" t="str">
        <f>IF(FU51="","",FQ$3)</f>
        <v/>
      </c>
      <c r="FU51" s="99" t="str">
        <f>IF(GB51="","",IF(ISNUMBER(SEARCH(":",GB51)),MID(GB51,FIND(":",GB51)+2,FIND("(",GB51)-FIND(":",GB51)-3),LEFT(GB51,FIND("(",GB51)-2)))</f>
        <v/>
      </c>
      <c r="FV51" s="100" t="str">
        <f>IF(GB51="","",MID(GB51,FIND("(",GB51)+1,4))</f>
        <v/>
      </c>
      <c r="FW51" s="101" t="str">
        <f>IF(ISNUMBER(SEARCH("*female*",GB51)),"female",IF(ISNUMBER(SEARCH("*male*",GB51)),"male",""))</f>
        <v/>
      </c>
      <c r="FX51" s="102" t="str">
        <f>IF(GB51="","",IF(ISERROR(MID(GB51,FIND("male,",GB51)+6,(FIND(")",GB51)-(FIND("male,",GB51)+6))))=TRUE,"missing/error",MID(GB51,FIND("male,",GB51)+6,(FIND(")",GB51)-(FIND("male,",GB51)+6)))))</f>
        <v/>
      </c>
      <c r="FY51" s="103" t="str">
        <f>IF(FU51="","",(MID(FU51,(SEARCH("^^",SUBSTITUTE(FU51," ","^^",LEN(FU51)-LEN(SUBSTITUTE(FU51," ","")))))+1,99)&amp;"_"&amp;LEFT(FU51,FIND(" ",FU51)-1)&amp;"_"&amp;FV51))</f>
        <v/>
      </c>
      <c r="GA51" s="95"/>
      <c r="GB51" s="95"/>
      <c r="GC51" s="96" t="str">
        <f>IF(GG51="","",GC$3)</f>
        <v/>
      </c>
      <c r="GD51" s="97" t="str">
        <f>IF(GG51="","",GC$1)</f>
        <v/>
      </c>
      <c r="GE51" s="98" t="str">
        <f>IF(GG51="","",GC$2)</f>
        <v/>
      </c>
      <c r="GF51" s="98" t="str">
        <f>IF(GG51="","",GC$3)</f>
        <v/>
      </c>
      <c r="GG51" s="99" t="str">
        <f>IF(GN51="","",IF(ISNUMBER(SEARCH(":",GN51)),MID(GN51,FIND(":",GN51)+2,FIND("(",GN51)-FIND(":",GN51)-3),LEFT(GN51,FIND("(",GN51)-2)))</f>
        <v/>
      </c>
      <c r="GH51" s="100" t="str">
        <f>IF(GN51="","",MID(GN51,FIND("(",GN51)+1,4))</f>
        <v/>
      </c>
      <c r="GI51" s="101" t="str">
        <f>IF(ISNUMBER(SEARCH("*female*",GN51)),"female",IF(ISNUMBER(SEARCH("*male*",GN51)),"male",""))</f>
        <v/>
      </c>
      <c r="GJ51" s="102" t="str">
        <f>IF(GN51="","",IF(ISERROR(MID(GN51,FIND("male,",GN51)+6,(FIND(")",GN51)-(FIND("male,",GN51)+6))))=TRUE,"missing/error",MID(GN51,FIND("male,",GN51)+6,(FIND(")",GN51)-(FIND("male,",GN51)+6)))))</f>
        <v/>
      </c>
      <c r="GK51" s="103" t="str">
        <f>IF(GG51="","",(MID(GG51,(SEARCH("^^",SUBSTITUTE(GG51," ","^^",LEN(GG51)-LEN(SUBSTITUTE(GG51," ","")))))+1,99)&amp;"_"&amp;LEFT(GG51,FIND(" ",GG51)-1)&amp;"_"&amp;GH51))</f>
        <v/>
      </c>
      <c r="GM51" s="95"/>
      <c r="GN51" s="95"/>
      <c r="GO51" s="96" t="str">
        <f>IF(GS51="","",GO$3)</f>
        <v/>
      </c>
      <c r="GP51" s="97" t="str">
        <f>IF(GS51="","",GO$1)</f>
        <v/>
      </c>
      <c r="GQ51" s="98" t="str">
        <f>IF(GS51="","",GO$2)</f>
        <v/>
      </c>
      <c r="GR51" s="98" t="str">
        <f>IF(GS51="","",GO$3)</f>
        <v/>
      </c>
      <c r="GS51" s="99" t="str">
        <f>IF(GZ51="","",IF(ISNUMBER(SEARCH(":",GZ51)),MID(GZ51,FIND(":",GZ51)+2,FIND("(",GZ51)-FIND(":",GZ51)-3),LEFT(GZ51,FIND("(",GZ51)-2)))</f>
        <v/>
      </c>
      <c r="GT51" s="100" t="str">
        <f>IF(GZ51="","",MID(GZ51,FIND("(",GZ51)+1,4))</f>
        <v/>
      </c>
      <c r="GU51" s="101" t="str">
        <f>IF(ISNUMBER(SEARCH("*female*",GZ51)),"female",IF(ISNUMBER(SEARCH("*male*",GZ51)),"male",""))</f>
        <v/>
      </c>
      <c r="GV51" s="102" t="str">
        <f>IF(GZ51="","",IF(ISERROR(MID(GZ51,FIND("male,",GZ51)+6,(FIND(")",GZ51)-(FIND("male,",GZ51)+6))))=TRUE,"missing/error",MID(GZ51,FIND("male,",GZ51)+6,(FIND(")",GZ51)-(FIND("male,",GZ51)+6)))))</f>
        <v/>
      </c>
      <c r="GW51" s="103" t="str">
        <f>IF(GS51="","",(MID(GS51,(SEARCH("^^",SUBSTITUTE(GS51," ","^^",LEN(GS51)-LEN(SUBSTITUTE(GS51," ","")))))+1,99)&amp;"_"&amp;LEFT(GS51,FIND(" ",GS51)-1)&amp;"_"&amp;GT51))</f>
        <v/>
      </c>
      <c r="GY51" s="95"/>
      <c r="GZ51" s="95"/>
      <c r="HA51" s="96" t="str">
        <f>IF(HE51="","",HA$3)</f>
        <v/>
      </c>
      <c r="HB51" s="97" t="str">
        <f>IF(HE51="","",HA$1)</f>
        <v/>
      </c>
      <c r="HC51" s="98" t="str">
        <f>IF(HE51="","",HA$2)</f>
        <v/>
      </c>
      <c r="HD51" s="98" t="str">
        <f>IF(HE51="","",HA$3)</f>
        <v/>
      </c>
      <c r="HE51" s="99" t="str">
        <f>IF(HL51="","",IF(ISNUMBER(SEARCH(":",HL51)),MID(HL51,FIND(":",HL51)+2,FIND("(",HL51)-FIND(":",HL51)-3),LEFT(HL51,FIND("(",HL51)-2)))</f>
        <v/>
      </c>
      <c r="HF51" s="100" t="str">
        <f>IF(HL51="","",MID(HL51,FIND("(",HL51)+1,4))</f>
        <v/>
      </c>
      <c r="HG51" s="101" t="str">
        <f>IF(ISNUMBER(SEARCH("*female*",HL51)),"female",IF(ISNUMBER(SEARCH("*male*",HL51)),"male",""))</f>
        <v/>
      </c>
      <c r="HH51" s="102" t="str">
        <f>IF(HL51="","",IF(ISERROR(MID(HL51,FIND("male,",HL51)+6,(FIND(")",HL51)-(FIND("male,",HL51)+6))))=TRUE,"missing/error",MID(HL51,FIND("male,",HL51)+6,(FIND(")",HL51)-(FIND("male,",HL51)+6)))))</f>
        <v/>
      </c>
      <c r="HI51" s="103" t="str">
        <f>IF(HE51="","",(MID(HE51,(SEARCH("^^",SUBSTITUTE(HE51," ","^^",LEN(HE51)-LEN(SUBSTITUTE(HE51," ","")))))+1,99)&amp;"_"&amp;LEFT(HE51,FIND(" ",HE51)-1)&amp;"_"&amp;HF51))</f>
        <v/>
      </c>
      <c r="HK51" s="95"/>
      <c r="HL51" s="95" t="s">
        <v>292</v>
      </c>
      <c r="HM51" s="96" t="str">
        <f>IF(HQ51="","",HM$3)</f>
        <v/>
      </c>
      <c r="HN51" s="97" t="str">
        <f>IF(HQ51="","",HM$1)</f>
        <v/>
      </c>
      <c r="HO51" s="98" t="str">
        <f>IF(HQ51="","",HM$2)</f>
        <v/>
      </c>
      <c r="HP51" s="98" t="str">
        <f>IF(HQ51="","",HM$3)</f>
        <v/>
      </c>
      <c r="HQ51" s="99" t="str">
        <f>IF(HX51="","",IF(ISNUMBER(SEARCH(":",HX51)),MID(HX51,FIND(":",HX51)+2,FIND("(",HX51)-FIND(":",HX51)-3),LEFT(HX51,FIND("(",HX51)-2)))</f>
        <v/>
      </c>
      <c r="HR51" s="100" t="str">
        <f>IF(HX51="","",MID(HX51,FIND("(",HX51)+1,4))</f>
        <v/>
      </c>
      <c r="HS51" s="101" t="str">
        <f>IF(ISNUMBER(SEARCH("*female*",HX51)),"female",IF(ISNUMBER(SEARCH("*male*",HX51)),"male",""))</f>
        <v/>
      </c>
      <c r="HT51" s="102" t="str">
        <f>IF(HX51="","",IF(ISERROR(MID(HX51,FIND("male,",HX51)+6,(FIND(")",HX51)-(FIND("male,",HX51)+6))))=TRUE,"missing/error",MID(HX51,FIND("male,",HX51)+6,(FIND(")",HX51)-(FIND("male,",HX51)+6)))))</f>
        <v/>
      </c>
      <c r="HU51" s="103" t="str">
        <f>IF(HQ51="","",(MID(HQ51,(SEARCH("^^",SUBSTITUTE(HQ51," ","^^",LEN(HQ51)-LEN(SUBSTITUTE(HQ51," ","")))))+1,99)&amp;"_"&amp;LEFT(HQ51,FIND(" ",HQ51)-1)&amp;"_"&amp;HR51))</f>
        <v/>
      </c>
      <c r="HW51" s="95"/>
      <c r="HX51" s="95"/>
      <c r="HY51" s="96" t="str">
        <f>IF(IC51="","",HY$3)</f>
        <v/>
      </c>
      <c r="HZ51" s="97" t="str">
        <f>IF(IC51="","",HY$1)</f>
        <v/>
      </c>
      <c r="IA51" s="98" t="str">
        <f>IF(IC51="","",HY$2)</f>
        <v/>
      </c>
      <c r="IB51" s="98" t="str">
        <f>IF(IC51="","",HY$3)</f>
        <v/>
      </c>
      <c r="IC51" s="99" t="str">
        <f>IF(IJ51="","",IF(ISNUMBER(SEARCH(":",IJ51)),MID(IJ51,FIND(":",IJ51)+2,FIND("(",IJ51)-FIND(":",IJ51)-3),LEFT(IJ51,FIND("(",IJ51)-2)))</f>
        <v/>
      </c>
      <c r="ID51" s="100" t="str">
        <f>IF(IJ51="","",MID(IJ51,FIND("(",IJ51)+1,4))</f>
        <v/>
      </c>
      <c r="IE51" s="101" t="str">
        <f>IF(ISNUMBER(SEARCH("*female*",IJ51)),"female",IF(ISNUMBER(SEARCH("*male*",IJ51)),"male",""))</f>
        <v/>
      </c>
      <c r="IF51" s="102" t="str">
        <f>IF(IJ51="","",IF(ISERROR(MID(IJ51,FIND("male,",IJ51)+6,(FIND(")",IJ51)-(FIND("male,",IJ51)+6))))=TRUE,"missing/error",MID(IJ51,FIND("male,",IJ51)+6,(FIND(")",IJ51)-(FIND("male,",IJ51)+6)))))</f>
        <v/>
      </c>
      <c r="IG51" s="103" t="str">
        <f>IF(IC51="","",(MID(IC51,(SEARCH("^^",SUBSTITUTE(IC51," ","^^",LEN(IC51)-LEN(SUBSTITUTE(IC51," ","")))))+1,99)&amp;"_"&amp;LEFT(IC51,FIND(" ",IC51)-1)&amp;"_"&amp;ID51))</f>
        <v/>
      </c>
      <c r="II51" s="95"/>
      <c r="IJ51" s="95"/>
      <c r="IK51" s="96" t="str">
        <f>IF(IO51="","",IK$3)</f>
        <v/>
      </c>
      <c r="IL51" s="97" t="str">
        <f>IF(IO51="","",IK$1)</f>
        <v/>
      </c>
      <c r="IM51" s="98" t="str">
        <f>IF(IO51="","",IK$2)</f>
        <v/>
      </c>
      <c r="IN51" s="98" t="str">
        <f>IF(IO51="","",IK$3)</f>
        <v/>
      </c>
      <c r="IO51" s="99" t="str">
        <f>IF(IV51="","",IF(ISNUMBER(SEARCH(":",IV51)),MID(IV51,FIND(":",IV51)+2,FIND("(",IV51)-FIND(":",IV51)-3),LEFT(IV51,FIND("(",IV51)-2)))</f>
        <v/>
      </c>
      <c r="IP51" s="100" t="str">
        <f>IF(IV51="","",MID(IV51,FIND("(",IV51)+1,4))</f>
        <v/>
      </c>
      <c r="IQ51" s="101" t="str">
        <f>IF(ISNUMBER(SEARCH("*female*",IV51)),"female",IF(ISNUMBER(SEARCH("*male*",IV51)),"male",""))</f>
        <v/>
      </c>
      <c r="IR51" s="102" t="str">
        <f>IF(IV51="","",IF(ISERROR(MID(IV51,FIND("male,",IV51)+6,(FIND(")",IV51)-(FIND("male,",IV51)+6))))=TRUE,"missing/error",MID(IV51,FIND("male,",IV51)+6,(FIND(")",IV51)-(FIND("male,",IV51)+6)))))</f>
        <v/>
      </c>
      <c r="IS51" s="103" t="str">
        <f>IF(IO51="","",(MID(IO51,(SEARCH("^^",SUBSTITUTE(IO51," ","^^",LEN(IO51)-LEN(SUBSTITUTE(IO51," ","")))))+1,99)&amp;"_"&amp;LEFT(IO51,FIND(" ",IO51)-1)&amp;"_"&amp;IP51))</f>
        <v/>
      </c>
      <c r="IU51" s="95"/>
      <c r="IV51" s="95"/>
      <c r="IW51" s="96" t="str">
        <f>IF(JA51="","",IW$3)</f>
        <v/>
      </c>
      <c r="IX51" s="97" t="str">
        <f>IF(JA51="","",IW$1)</f>
        <v/>
      </c>
      <c r="IY51" s="98" t="str">
        <f>IF(JA51="","",IW$2)</f>
        <v/>
      </c>
      <c r="IZ51" s="98" t="str">
        <f>IF(JA51="","",IW$3)</f>
        <v/>
      </c>
      <c r="JA51" s="99" t="str">
        <f>IF(JH51="","",IF(ISNUMBER(SEARCH(":",JH51)),MID(JH51,FIND(":",JH51)+2,FIND("(",JH51)-FIND(":",JH51)-3),LEFT(JH51,FIND("(",JH51)-2)))</f>
        <v/>
      </c>
      <c r="JB51" s="100" t="str">
        <f>IF(JH51="","",MID(JH51,FIND("(",JH51)+1,4))</f>
        <v/>
      </c>
      <c r="JC51" s="101" t="str">
        <f>IF(ISNUMBER(SEARCH("*female*",JH51)),"female",IF(ISNUMBER(SEARCH("*male*",JH51)),"male",""))</f>
        <v/>
      </c>
      <c r="JD51" s="102" t="str">
        <f>IF(JH51="","",IF(ISERROR(MID(JH51,FIND("male,",JH51)+6,(FIND(")",JH51)-(FIND("male,",JH51)+6))))=TRUE,"missing/error",MID(JH51,FIND("male,",JH51)+6,(FIND(")",JH51)-(FIND("male,",JH51)+6)))))</f>
        <v/>
      </c>
      <c r="JE51" s="103" t="str">
        <f>IF(JA51="","",(MID(JA51,(SEARCH("^^",SUBSTITUTE(JA51," ","^^",LEN(JA51)-LEN(SUBSTITUTE(JA51," ","")))))+1,99)&amp;"_"&amp;LEFT(JA51,FIND(" ",JA51)-1)&amp;"_"&amp;JB51))</f>
        <v/>
      </c>
      <c r="JG51" s="95"/>
      <c r="JH51" s="95"/>
      <c r="JI51" s="96" t="str">
        <f>IF(JM51="","",JI$3)</f>
        <v/>
      </c>
      <c r="JJ51" s="97" t="str">
        <f>IF(JM51="","",JI$1)</f>
        <v/>
      </c>
      <c r="JK51" s="98" t="str">
        <f>IF(JM51="","",JI$2)</f>
        <v/>
      </c>
      <c r="JL51" s="98" t="str">
        <f>IF(JM51="","",JI$3)</f>
        <v/>
      </c>
      <c r="JM51" s="99" t="str">
        <f>IF(JT51="","",IF(ISNUMBER(SEARCH(":",JT51)),MID(JT51,FIND(":",JT51)+2,FIND("(",JT51)-FIND(":",JT51)-3),LEFT(JT51,FIND("(",JT51)-2)))</f>
        <v/>
      </c>
      <c r="JN51" s="100" t="str">
        <f>IF(JT51="","",MID(JT51,FIND("(",JT51)+1,4))</f>
        <v/>
      </c>
      <c r="JO51" s="101" t="str">
        <f>IF(ISNUMBER(SEARCH("*female*",JT51)),"female",IF(ISNUMBER(SEARCH("*male*",JT51)),"male",""))</f>
        <v/>
      </c>
      <c r="JP51" s="102" t="str">
        <f>IF(JT51="","",IF(ISERROR(MID(JT51,FIND("male,",JT51)+6,(FIND(")",JT51)-(FIND("male,",JT51)+6))))=TRUE,"missing/error",MID(JT51,FIND("male,",JT51)+6,(FIND(")",JT51)-(FIND("male,",JT51)+6)))))</f>
        <v/>
      </c>
      <c r="JQ51" s="103" t="str">
        <f>IF(JM51="","",(MID(JM51,(SEARCH("^^",SUBSTITUTE(JM51," ","^^",LEN(JM51)-LEN(SUBSTITUTE(JM51," ","")))))+1,99)&amp;"_"&amp;LEFT(JM51,FIND(" ",JM51)-1)&amp;"_"&amp;JN51))</f>
        <v/>
      </c>
      <c r="JS51" s="95"/>
      <c r="JT51" s="95"/>
      <c r="JU51" s="96" t="str">
        <f>IF(JY51="","",JU$3)</f>
        <v/>
      </c>
      <c r="JV51" s="97" t="str">
        <f>IF(JY51="","",JU$1)</f>
        <v/>
      </c>
      <c r="JW51" s="98" t="str">
        <f>IF(JY51="","",JU$2)</f>
        <v/>
      </c>
      <c r="JX51" s="98" t="str">
        <f>IF(JY51="","",JU$3)</f>
        <v/>
      </c>
      <c r="JY51" s="99" t="str">
        <f>IF(KF51="","",IF(ISNUMBER(SEARCH(":",KF51)),MID(KF51,FIND(":",KF51)+2,FIND("(",KF51)-FIND(":",KF51)-3),LEFT(KF51,FIND("(",KF51)-2)))</f>
        <v/>
      </c>
      <c r="JZ51" s="100" t="str">
        <f>IF(KF51="","",MID(KF51,FIND("(",KF51)+1,4))</f>
        <v/>
      </c>
      <c r="KA51" s="101" t="str">
        <f>IF(ISNUMBER(SEARCH("*female*",KF51)),"female",IF(ISNUMBER(SEARCH("*male*",KF51)),"male",""))</f>
        <v/>
      </c>
      <c r="KB51" s="102" t="str">
        <f>IF(KF51="","",IF(ISERROR(MID(KF51,FIND("male,",KF51)+6,(FIND(")",KF51)-(FIND("male,",KF51)+6))))=TRUE,"missing/error",MID(KF51,FIND("male,",KF51)+6,(FIND(")",KF51)-(FIND("male,",KF51)+6)))))</f>
        <v/>
      </c>
      <c r="KC51" s="103" t="str">
        <f>IF(JY51="","",(MID(JY51,(SEARCH("^^",SUBSTITUTE(JY51," ","^^",LEN(JY51)-LEN(SUBSTITUTE(JY51," ","")))))+1,99)&amp;"_"&amp;LEFT(JY51,FIND(" ",JY51)-1)&amp;"_"&amp;JZ51))</f>
        <v/>
      </c>
      <c r="KE51" s="95"/>
      <c r="KF51" s="95"/>
    </row>
    <row r="52" spans="1:292" ht="13.5" customHeight="1">
      <c r="A52" s="21"/>
      <c r="B52" s="95" t="s">
        <v>823</v>
      </c>
      <c r="D52" s="149"/>
      <c r="E52" s="96"/>
      <c r="F52" s="97"/>
      <c r="G52" s="98"/>
      <c r="H52" s="98"/>
      <c r="I52" s="99"/>
      <c r="J52" s="100"/>
      <c r="K52" s="101"/>
      <c r="L52" s="102"/>
      <c r="M52" s="103"/>
      <c r="O52" s="95"/>
      <c r="P52" s="153"/>
      <c r="Q52" s="96"/>
      <c r="R52" s="97"/>
      <c r="S52" s="98"/>
      <c r="T52" s="98"/>
      <c r="U52" s="99"/>
      <c r="V52" s="100"/>
      <c r="W52" s="101"/>
      <c r="X52" s="102"/>
      <c r="Y52" s="103"/>
      <c r="AA52" s="95"/>
      <c r="AB52" s="95"/>
      <c r="AC52" s="96">
        <f>IF(AG52="","",AC$3)</f>
        <v>45247</v>
      </c>
      <c r="AD52" s="97" t="str">
        <f>IF(AG52="","",AC$1)</f>
        <v>Bettel-Schneider II</v>
      </c>
      <c r="AE52" s="98">
        <f>IF(AG52="","",AC$2)</f>
        <v>43439</v>
      </c>
      <c r="AF52" s="98">
        <f>IF(AG52="","",AC$3)</f>
        <v>45247</v>
      </c>
      <c r="AG52" s="99" t="str">
        <f>IF(AN52="","",IF(ISNUMBER(SEARCH(":",AN52)),MID(AN52,FIND(":",AN52)+2,FIND("(",AN52)-FIND(":",AN52)-3),LEFT(AN52,FIND("(",AN52)-2)))</f>
        <v>Henri Kox</v>
      </c>
      <c r="AH52" s="100" t="str">
        <f>IF(AN52="","",MID(AN52,FIND("(",AN52)+1,4))</f>
        <v>1961</v>
      </c>
      <c r="AI52" s="101" t="str">
        <f>IF(ISNUMBER(SEARCH("*female*",AN52)),"female",IF(ISNUMBER(SEARCH("*male*",AN52)),"male",""))</f>
        <v>male</v>
      </c>
      <c r="AJ52" s="102" t="str">
        <f>IF(AN52="","",IF(ISERROR(MID(AN52,FIND("male,",AN52)+6,(FIND(")",AN52)-(FIND("male,",AN52)+6))))=TRUE,"missing/error",MID(AN52,FIND("male,",AN52)+6,(FIND(")",AN52)-(FIND("male,",AN52)+6)))))</f>
        <v>lu_g01</v>
      </c>
      <c r="AK52" s="103" t="str">
        <f>IF(AG52="","",(MID(AG52,(SEARCH("^^",SUBSTITUTE(AG52," ","^^",LEN(AG52)-LEN(SUBSTITUTE(AG52," ","")))))+1,99)&amp;"_"&amp;LEFT(AG52,FIND(" ",AG52)-1)&amp;"_"&amp;AH52))</f>
        <v>Kox_Henri_1961</v>
      </c>
      <c r="AL52" s="2" t="s">
        <v>824</v>
      </c>
      <c r="AM52" s="95"/>
      <c r="AN52" s="95" t="s">
        <v>820</v>
      </c>
      <c r="AO52" s="96" t="str">
        <f t="shared" si="264"/>
        <v/>
      </c>
      <c r="AP52" s="97" t="str">
        <f t="shared" si="265"/>
        <v/>
      </c>
      <c r="AQ52" s="98" t="str">
        <f t="shared" si="249"/>
        <v/>
      </c>
      <c r="AR52" s="98" t="str">
        <f t="shared" si="266"/>
        <v/>
      </c>
      <c r="AS52" s="99" t="str">
        <f t="shared" si="267"/>
        <v/>
      </c>
      <c r="AT52" s="100" t="str">
        <f t="shared" si="268"/>
        <v/>
      </c>
      <c r="AU52" s="101" t="str">
        <f t="shared" si="269"/>
        <v/>
      </c>
      <c r="AV52" s="102" t="str">
        <f t="shared" si="270"/>
        <v/>
      </c>
      <c r="AW52" s="103" t="str">
        <f t="shared" si="271"/>
        <v/>
      </c>
      <c r="AY52" s="95"/>
      <c r="AZ52" s="95"/>
      <c r="BA52" s="96"/>
      <c r="BB52" s="97"/>
      <c r="BC52" s="98"/>
      <c r="BD52" s="98"/>
      <c r="BE52" s="99"/>
      <c r="BF52" s="100"/>
      <c r="BG52" s="101"/>
      <c r="BH52" s="102"/>
      <c r="BI52" s="103"/>
      <c r="BK52" s="95"/>
      <c r="BL52" s="95"/>
      <c r="BM52" s="96"/>
      <c r="BN52" s="97"/>
      <c r="BO52" s="98"/>
      <c r="BP52" s="98"/>
      <c r="BQ52" s="99"/>
      <c r="BR52" s="100"/>
      <c r="BS52" s="101"/>
      <c r="BT52" s="102"/>
      <c r="BU52" s="103"/>
      <c r="BW52" s="95"/>
      <c r="BX52" s="95"/>
      <c r="BY52" s="96"/>
      <c r="BZ52" s="97"/>
      <c r="CA52" s="98"/>
      <c r="CB52" s="98"/>
      <c r="CC52" s="99"/>
      <c r="CD52" s="100"/>
      <c r="CE52" s="101"/>
      <c r="CF52" s="102"/>
      <c r="CG52" s="103"/>
      <c r="CI52" s="95"/>
      <c r="CJ52" s="95"/>
      <c r="CK52" s="96"/>
      <c r="CL52" s="97"/>
      <c r="CM52" s="98"/>
      <c r="CN52" s="98"/>
      <c r="CO52" s="99"/>
      <c r="CP52" s="100"/>
      <c r="CQ52" s="101"/>
      <c r="CR52" s="102"/>
      <c r="CS52" s="103"/>
      <c r="CU52" s="95"/>
      <c r="CV52" s="95"/>
      <c r="CW52" s="96"/>
      <c r="CX52" s="97"/>
      <c r="CY52" s="98"/>
      <c r="CZ52" s="98"/>
      <c r="DA52" s="99"/>
      <c r="DB52" s="100"/>
      <c r="DC52" s="101"/>
      <c r="DD52" s="102"/>
      <c r="DE52" s="103"/>
      <c r="DG52" s="95"/>
      <c r="DH52" s="95"/>
      <c r="DI52" s="96"/>
      <c r="DJ52" s="97"/>
      <c r="DK52" s="98"/>
      <c r="DL52" s="98"/>
      <c r="DM52" s="99"/>
      <c r="DN52" s="100"/>
      <c r="DO52" s="101"/>
      <c r="DP52" s="102"/>
      <c r="DQ52" s="103"/>
      <c r="DS52" s="95"/>
      <c r="DT52" s="95"/>
      <c r="DU52" s="96"/>
      <c r="DV52" s="97"/>
      <c r="DW52" s="98"/>
      <c r="DX52" s="98"/>
      <c r="DY52" s="99"/>
      <c r="DZ52" s="100"/>
      <c r="EA52" s="101"/>
      <c r="EB52" s="102"/>
      <c r="EC52" s="103"/>
      <c r="EE52" s="95"/>
      <c r="EF52" s="95"/>
      <c r="EG52" s="96"/>
      <c r="EH52" s="97"/>
      <c r="EI52" s="98"/>
      <c r="EJ52" s="98"/>
      <c r="EK52" s="99"/>
      <c r="EL52" s="100"/>
      <c r="EM52" s="101"/>
      <c r="EN52" s="102"/>
      <c r="EO52" s="103"/>
      <c r="EQ52" s="95"/>
      <c r="ER52" s="95"/>
      <c r="ES52" s="96"/>
      <c r="ET52" s="97"/>
      <c r="EU52" s="98"/>
      <c r="EV52" s="98"/>
      <c r="EW52" s="99"/>
      <c r="EX52" s="100"/>
      <c r="EY52" s="101"/>
      <c r="EZ52" s="102"/>
      <c r="FA52" s="103"/>
      <c r="FC52" s="95"/>
      <c r="FD52" s="95"/>
      <c r="FE52" s="96"/>
      <c r="FF52" s="97"/>
      <c r="FG52" s="98"/>
      <c r="FH52" s="98"/>
      <c r="FI52" s="99"/>
      <c r="FJ52" s="100"/>
      <c r="FK52" s="101"/>
      <c r="FL52" s="102"/>
      <c r="FM52" s="103"/>
      <c r="FO52" s="95"/>
      <c r="FP52" s="95"/>
      <c r="FQ52" s="96"/>
      <c r="FR52" s="97"/>
      <c r="FS52" s="98"/>
      <c r="FT52" s="98"/>
      <c r="FU52" s="99"/>
      <c r="FV52" s="100"/>
      <c r="FW52" s="101"/>
      <c r="FX52" s="102"/>
      <c r="FY52" s="103"/>
      <c r="GA52" s="95"/>
      <c r="GB52" s="95"/>
      <c r="GC52" s="96"/>
      <c r="GD52" s="97"/>
      <c r="GE52" s="98"/>
      <c r="GF52" s="98"/>
      <c r="GG52" s="99"/>
      <c r="GH52" s="100"/>
      <c r="GI52" s="101"/>
      <c r="GJ52" s="102"/>
      <c r="GK52" s="103"/>
      <c r="GM52" s="95"/>
      <c r="GN52" s="95"/>
      <c r="GO52" s="96"/>
      <c r="GP52" s="97"/>
      <c r="GQ52" s="98"/>
      <c r="GR52" s="98"/>
      <c r="GS52" s="99"/>
      <c r="GT52" s="100"/>
      <c r="GU52" s="101"/>
      <c r="GV52" s="102"/>
      <c r="GW52" s="103"/>
      <c r="GY52" s="95"/>
      <c r="GZ52" s="95"/>
      <c r="HA52" s="96"/>
      <c r="HB52" s="97"/>
      <c r="HC52" s="98"/>
      <c r="HD52" s="98"/>
      <c r="HE52" s="99"/>
      <c r="HF52" s="100"/>
      <c r="HG52" s="101"/>
      <c r="HH52" s="102"/>
      <c r="HI52" s="103"/>
      <c r="HK52" s="95"/>
      <c r="HL52" s="95"/>
      <c r="HM52" s="96"/>
      <c r="HN52" s="97"/>
      <c r="HO52" s="98"/>
      <c r="HP52" s="98"/>
      <c r="HQ52" s="99"/>
      <c r="HR52" s="100"/>
      <c r="HS52" s="101"/>
      <c r="HT52" s="102"/>
      <c r="HU52" s="103"/>
      <c r="HW52" s="95"/>
      <c r="HX52" s="95"/>
      <c r="HY52" s="96"/>
      <c r="HZ52" s="97"/>
      <c r="IA52" s="98"/>
      <c r="IB52" s="98"/>
      <c r="IC52" s="99"/>
      <c r="ID52" s="100"/>
      <c r="IE52" s="101"/>
      <c r="IF52" s="102"/>
      <c r="IG52" s="103"/>
      <c r="II52" s="95"/>
      <c r="IJ52" s="95"/>
      <c r="IK52" s="96"/>
      <c r="IL52" s="97"/>
      <c r="IM52" s="98"/>
      <c r="IN52" s="98"/>
      <c r="IO52" s="99"/>
      <c r="IP52" s="100"/>
      <c r="IQ52" s="101"/>
      <c r="IR52" s="102"/>
      <c r="IS52" s="103"/>
      <c r="IU52" s="95"/>
      <c r="IV52" s="95"/>
      <c r="IW52" s="96"/>
      <c r="IX52" s="97"/>
      <c r="IY52" s="98"/>
      <c r="IZ52" s="98"/>
      <c r="JA52" s="99"/>
      <c r="JB52" s="100"/>
      <c r="JC52" s="101"/>
      <c r="JD52" s="102"/>
      <c r="JE52" s="103"/>
      <c r="JG52" s="95"/>
      <c r="JH52" s="95"/>
      <c r="JI52" s="96"/>
      <c r="JJ52" s="97"/>
      <c r="JK52" s="98"/>
      <c r="JL52" s="98"/>
      <c r="JM52" s="99"/>
      <c r="JN52" s="100"/>
      <c r="JO52" s="101"/>
      <c r="JP52" s="102"/>
      <c r="JQ52" s="103"/>
      <c r="JS52" s="95"/>
      <c r="JT52" s="95"/>
      <c r="JU52" s="96"/>
      <c r="JV52" s="97"/>
      <c r="JW52" s="98"/>
      <c r="JX52" s="98"/>
      <c r="JY52" s="99"/>
      <c r="JZ52" s="100"/>
      <c r="KA52" s="101"/>
      <c r="KB52" s="102"/>
      <c r="KC52" s="103"/>
      <c r="KE52" s="95"/>
      <c r="KF52" s="95"/>
    </row>
    <row r="53" spans="1:292" ht="13.5" customHeight="1">
      <c r="A53" s="21"/>
      <c r="B53" s="95" t="s">
        <v>811</v>
      </c>
      <c r="D53" s="149"/>
      <c r="E53" s="96" t="str">
        <f>IF(I53="","",E$3)</f>
        <v/>
      </c>
      <c r="F53" s="97" t="str">
        <f>IF(I53="","",E$1)</f>
        <v/>
      </c>
      <c r="G53" s="98" t="str">
        <f>IF(I53="","",E$2)</f>
        <v/>
      </c>
      <c r="H53" s="98" t="str">
        <f>IF(I53="","",E$3)</f>
        <v/>
      </c>
      <c r="I53" s="99" t="str">
        <f>IF(P53="","",IF(ISNUMBER(SEARCH(":",P53)),MID(P53,FIND(":",P53)+2,FIND("(",P53)-FIND(":",P53)-3),LEFT(P53,FIND("(",P53)-2)))</f>
        <v/>
      </c>
      <c r="J53" s="100" t="str">
        <f>IF(P53="","",MID(P53,FIND("(",P53)+1,4))</f>
        <v/>
      </c>
      <c r="K53" s="101" t="str">
        <f>IF(ISNUMBER(SEARCH("*female*",P53)),"female",IF(ISNUMBER(SEARCH("*male*",P53)),"male",""))</f>
        <v/>
      </c>
      <c r="L53" s="102" t="str">
        <f>IF(P53="","",IF(ISERROR(MID(P53,FIND("male,",P53)+6,(FIND(")",P53)-(FIND("male,",P53)+6))))=TRUE,"missing/error",MID(P53,FIND("male,",P53)+6,(FIND(")",P53)-(FIND("male,",P53)+6)))))</f>
        <v/>
      </c>
      <c r="M53" s="103" t="str">
        <f>IF(I53="","",(MID(I53,(SEARCH("^^",SUBSTITUTE(I53," ","^^",LEN(I53)-LEN(SUBSTITUTE(I53," ","")))))+1,99)&amp;"_"&amp;LEFT(I53,FIND(" ",I53)-1)&amp;"_"&amp;J53))</f>
        <v/>
      </c>
      <c r="O53" s="95"/>
      <c r="P53" s="153"/>
      <c r="Q53" s="96" t="str">
        <f>IF(U53="","",Q$3)</f>
        <v/>
      </c>
      <c r="R53" s="97" t="str">
        <f>IF(U53="","",Q$1)</f>
        <v/>
      </c>
      <c r="S53" s="98" t="str">
        <f>IF(U53="","",Q$2)</f>
        <v/>
      </c>
      <c r="T53" s="98" t="str">
        <f>IF(U53="","",Q$3)</f>
        <v/>
      </c>
      <c r="U53" s="99" t="str">
        <f>IF(AB53="","",IF(ISNUMBER(SEARCH(":",AB53)),MID(AB53,FIND(":",AB53)+2,FIND("(",AB53)-FIND(":",AB53)-3),LEFT(AB53,FIND("(",AB53)-2)))</f>
        <v/>
      </c>
      <c r="V53" s="100" t="str">
        <f>IF(AB53="","",MID(AB53,FIND("(",AB53)+1,4))</f>
        <v/>
      </c>
      <c r="W53" s="101" t="str">
        <f>IF(ISNUMBER(SEARCH("*female*",AB53)),"female",IF(ISNUMBER(SEARCH("*male*",AB53)),"male",""))</f>
        <v/>
      </c>
      <c r="X53" s="102" t="str">
        <f>IF(AB53="","",IF(ISERROR(MID(AB53,FIND("male,",AB53)+6,(FIND(")",AB53)-(FIND("male,",AB53)+6))))=TRUE,"missing/error",MID(AB53,FIND("male,",AB53)+6,(FIND(")",AB53)-(FIND("male,",AB53)+6)))))</f>
        <v/>
      </c>
      <c r="Y53" s="103" t="str">
        <f>IF(U53="","",(MID(U53,(SEARCH("^^",SUBSTITUTE(U53," ","^^",LEN(U53)-LEN(SUBSTITUTE(U53," ","")))))+1,99)&amp;"_"&amp;LEFT(U53,FIND(" ",U53)-1)&amp;"_"&amp;V53))</f>
        <v/>
      </c>
      <c r="AA53" s="95"/>
      <c r="AB53" s="95"/>
      <c r="AC53" s="96">
        <f>IF(AG53="","",AC$3)</f>
        <v>45247</v>
      </c>
      <c r="AD53" s="97" t="str">
        <f>IF(AG53="","",AC$1)</f>
        <v>Bettel-Schneider II</v>
      </c>
      <c r="AE53" s="98">
        <f>IF(AG53="","",AC$2)</f>
        <v>43439</v>
      </c>
      <c r="AF53" s="98">
        <v>43865</v>
      </c>
      <c r="AG53" s="99" t="str">
        <f>IF(AN53="","",IF(ISNUMBER(SEARCH(":",AN53)),MID(AN53,FIND(":",AN53)+2,FIND("(",AN53)-FIND(":",AN53)-3),LEFT(AN53,FIND("(",AN53)-2)))</f>
        <v>Paulette Lenert</v>
      </c>
      <c r="AH53" s="100" t="str">
        <f>IF(AN53="","",MID(AN53,FIND("(",AN53)+1,4))</f>
        <v>1968</v>
      </c>
      <c r="AI53" s="101" t="str">
        <f>IF(ISNUMBER(SEARCH("*female*",AN53)),"female",IF(ISNUMBER(SEARCH("*male*",AN53)),"male",""))</f>
        <v>female</v>
      </c>
      <c r="AJ53" s="102" t="str">
        <f>IF(AN53="","",IF(ISERROR(MID(AN53,FIND("male,",AN53)+6,(FIND(")",AN53)-(FIND("male,",AN53)+6))))=TRUE,"missing/error",MID(AN53,FIND("male,",AN53)+6,(FIND(")",AN53)-(FIND("male,",AN53)+6)))))</f>
        <v>lu_lsap01</v>
      </c>
      <c r="AK53" s="103" t="str">
        <f>IF(AG53="","",(MID(AG53,(SEARCH("^^",SUBSTITUTE(AG53," ","^^",LEN(AG53)-LEN(SUBSTITUTE(AG53," ","")))))+1,99)&amp;"_"&amp;LEFT(AG53,FIND(" ",AG53)-1)&amp;"_"&amp;AH53))</f>
        <v>Lenert_Paulette_1968</v>
      </c>
      <c r="AM53" s="95"/>
      <c r="AN53" s="95" t="s">
        <v>813</v>
      </c>
      <c r="AO53" s="96" t="str">
        <f t="shared" si="264"/>
        <v/>
      </c>
      <c r="AP53" s="97" t="str">
        <f t="shared" si="265"/>
        <v/>
      </c>
      <c r="AQ53" s="98" t="str">
        <f t="shared" si="249"/>
        <v/>
      </c>
      <c r="AR53" s="98" t="str">
        <f t="shared" si="266"/>
        <v/>
      </c>
      <c r="AS53" s="99" t="str">
        <f t="shared" si="267"/>
        <v/>
      </c>
      <c r="AT53" s="100" t="str">
        <f t="shared" si="268"/>
        <v/>
      </c>
      <c r="AU53" s="101" t="str">
        <f t="shared" si="269"/>
        <v/>
      </c>
      <c r="AV53" s="102" t="str">
        <f t="shared" si="270"/>
        <v/>
      </c>
      <c r="AW53" s="103" t="str">
        <f t="shared" si="271"/>
        <v/>
      </c>
      <c r="AY53" s="95"/>
      <c r="AZ53" s="95"/>
      <c r="BA53" s="96" t="str">
        <f>IF(BE53="","",BA$3)</f>
        <v/>
      </c>
      <c r="BB53" s="97" t="str">
        <f>IF(BE53="","",BA$1)</f>
        <v/>
      </c>
      <c r="BC53" s="98" t="str">
        <f>IF(BE53="","",BA$2)</f>
        <v/>
      </c>
      <c r="BD53" s="98" t="str">
        <f>IF(BE53="","",BA$3)</f>
        <v/>
      </c>
      <c r="BE53" s="99" t="str">
        <f>IF(BL53="","",IF(ISNUMBER(SEARCH(":",BL53)),MID(BL53,FIND(":",BL53)+2,FIND("(",BL53)-FIND(":",BL53)-3),LEFT(BL53,FIND("(",BL53)-2)))</f>
        <v/>
      </c>
      <c r="BF53" s="100" t="str">
        <f>IF(BL53="","",MID(BL53,FIND("(",BL53)+1,4))</f>
        <v/>
      </c>
      <c r="BG53" s="101" t="str">
        <f>IF(ISNUMBER(SEARCH("*female*",BL53)),"female",IF(ISNUMBER(SEARCH("*male*",BL53)),"male",""))</f>
        <v/>
      </c>
      <c r="BH53" s="102" t="str">
        <f>IF(BL53="","",IF(ISERROR(MID(BL53,FIND("male,",BL53)+6,(FIND(")",BL53)-(FIND("male,",BL53)+6))))=TRUE,"missing/error",MID(BL53,FIND("male,",BL53)+6,(FIND(")",BL53)-(FIND("male,",BL53)+6)))))</f>
        <v/>
      </c>
      <c r="BI53" s="103" t="str">
        <f>IF(BE53="","",(MID(BE53,(SEARCH("^^",SUBSTITUTE(BE53," ","^^",LEN(BE53)-LEN(SUBSTITUTE(BE53," ","")))))+1,99)&amp;"_"&amp;LEFT(BE53,FIND(" ",BE53)-1)&amp;"_"&amp;BF53))</f>
        <v/>
      </c>
      <c r="BK53" s="95"/>
      <c r="BL53" s="95"/>
      <c r="BM53" s="96" t="str">
        <f>IF(BQ53="","",BM$3)</f>
        <v/>
      </c>
      <c r="BN53" s="97" t="str">
        <f>IF(BQ53="","",BM$1)</f>
        <v/>
      </c>
      <c r="BO53" s="98" t="str">
        <f>IF(BQ53="","",BM$2)</f>
        <v/>
      </c>
      <c r="BP53" s="98" t="str">
        <f>IF(BQ53="","",BM$3)</f>
        <v/>
      </c>
      <c r="BQ53" s="99" t="str">
        <f>IF(BX53="","",IF(ISNUMBER(SEARCH(":",BX53)),MID(BX53,FIND(":",BX53)+2,FIND("(",BX53)-FIND(":",BX53)-3),LEFT(BX53,FIND("(",BX53)-2)))</f>
        <v/>
      </c>
      <c r="BR53" s="100" t="str">
        <f>IF(BX53="","",MID(BX53,FIND("(",BX53)+1,4))</f>
        <v/>
      </c>
      <c r="BS53" s="101" t="str">
        <f>IF(ISNUMBER(SEARCH("*female*",BX53)),"female",IF(ISNUMBER(SEARCH("*male*",BX53)),"male",""))</f>
        <v/>
      </c>
      <c r="BT53" s="102" t="str">
        <f>IF(BX53="","",IF(ISERROR(MID(BX53,FIND("male,",BX53)+6,(FIND(")",BX53)-(FIND("male,",BX53)+6))))=TRUE,"missing/error",MID(BX53,FIND("male,",BX53)+6,(FIND(")",BX53)-(FIND("male,",BX53)+6)))))</f>
        <v/>
      </c>
      <c r="BU53" s="103" t="str">
        <f>IF(BQ53="","",(MID(BQ53,(SEARCH("^^",SUBSTITUTE(BQ53," ","^^",LEN(BQ53)-LEN(SUBSTITUTE(BQ53," ","")))))+1,99)&amp;"_"&amp;LEFT(BQ53,FIND(" ",BQ53)-1)&amp;"_"&amp;BR53))</f>
        <v/>
      </c>
      <c r="BW53" s="95"/>
      <c r="BX53" s="95"/>
      <c r="BY53" s="96" t="str">
        <f>IF(CC53="","",BY$3)</f>
        <v/>
      </c>
      <c r="BZ53" s="97" t="str">
        <f>IF(CC53="","",BY$1)</f>
        <v/>
      </c>
      <c r="CA53" s="98" t="str">
        <f>IF(CC53="","",BY$2)</f>
        <v/>
      </c>
      <c r="CB53" s="98" t="str">
        <f>IF(CC53="","",BY$3)</f>
        <v/>
      </c>
      <c r="CC53" s="99" t="str">
        <f>IF(CJ53="","",IF(ISNUMBER(SEARCH(":",CJ53)),MID(CJ53,FIND(":",CJ53)+2,FIND("(",CJ53)-FIND(":",CJ53)-3),LEFT(CJ53,FIND("(",CJ53)-2)))</f>
        <v/>
      </c>
      <c r="CD53" s="100" t="str">
        <f>IF(CJ53="","",MID(CJ53,FIND("(",CJ53)+1,4))</f>
        <v/>
      </c>
      <c r="CE53" s="101" t="str">
        <f>IF(ISNUMBER(SEARCH("*female*",CJ53)),"female",IF(ISNUMBER(SEARCH("*male*",CJ53)),"male",""))</f>
        <v/>
      </c>
      <c r="CF53" s="102" t="str">
        <f>IF(CJ53="","",IF(ISERROR(MID(CJ53,FIND("male,",CJ53)+6,(FIND(")",CJ53)-(FIND("male,",CJ53)+6))))=TRUE,"missing/error",MID(CJ53,FIND("male,",CJ53)+6,(FIND(")",CJ53)-(FIND("male,",CJ53)+6)))))</f>
        <v/>
      </c>
      <c r="CG53" s="103" t="str">
        <f>IF(CC53="","",(MID(CC53,(SEARCH("^^",SUBSTITUTE(CC53," ","^^",LEN(CC53)-LEN(SUBSTITUTE(CC53," ","")))))+1,99)&amp;"_"&amp;LEFT(CC53,FIND(" ",CC53)-1)&amp;"_"&amp;CD53))</f>
        <v/>
      </c>
      <c r="CI53" s="95"/>
      <c r="CJ53" s="95"/>
      <c r="CK53" s="96" t="str">
        <f>IF(CO53="","",CK$3)</f>
        <v/>
      </c>
      <c r="CL53" s="97" t="str">
        <f>IF(CO53="","",CK$1)</f>
        <v/>
      </c>
      <c r="CM53" s="98" t="str">
        <f>IF(CO53="","",CK$2)</f>
        <v/>
      </c>
      <c r="CN53" s="98" t="str">
        <f>IF(CO53="","",CK$3)</f>
        <v/>
      </c>
      <c r="CO53" s="99" t="str">
        <f>IF(CV53="","",IF(ISNUMBER(SEARCH(":",CV53)),MID(CV53,FIND(":",CV53)+2,FIND("(",CV53)-FIND(":",CV53)-3),LEFT(CV53,FIND("(",CV53)-2)))</f>
        <v/>
      </c>
      <c r="CP53" s="100" t="str">
        <f>IF(CV53="","",MID(CV53,FIND("(",CV53)+1,4))</f>
        <v/>
      </c>
      <c r="CQ53" s="101" t="str">
        <f>IF(ISNUMBER(SEARCH("*female*",CV53)),"female",IF(ISNUMBER(SEARCH("*male*",CV53)),"male",""))</f>
        <v/>
      </c>
      <c r="CR53" s="102" t="str">
        <f>IF(CV53="","",IF(ISERROR(MID(CV53,FIND("male,",CV53)+6,(FIND(")",CV53)-(FIND("male,",CV53)+6))))=TRUE,"missing/error",MID(CV53,FIND("male,",CV53)+6,(FIND(")",CV53)-(FIND("male,",CV53)+6)))))</f>
        <v/>
      </c>
      <c r="CS53" s="103" t="str">
        <f>IF(CO53="","",(MID(CO53,(SEARCH("^^",SUBSTITUTE(CO53," ","^^",LEN(CO53)-LEN(SUBSTITUTE(CO53," ","")))))+1,99)&amp;"_"&amp;LEFT(CO53,FIND(" ",CO53)-1)&amp;"_"&amp;CP53))</f>
        <v/>
      </c>
      <c r="CU53" s="95"/>
      <c r="CV53" s="95"/>
      <c r="CW53" s="96" t="str">
        <f>IF(DA53="","",CW$3)</f>
        <v/>
      </c>
      <c r="CX53" s="97" t="str">
        <f>IF(DA53="","",CW$1)</f>
        <v/>
      </c>
      <c r="CY53" s="98" t="str">
        <f>IF(DA53="","",CW$2)</f>
        <v/>
      </c>
      <c r="CZ53" s="98" t="str">
        <f>IF(DA53="","",CW$3)</f>
        <v/>
      </c>
      <c r="DA53" s="99" t="str">
        <f>IF(DH53="","",IF(ISNUMBER(SEARCH(":",DH53)),MID(DH53,FIND(":",DH53)+2,FIND("(",DH53)-FIND(":",DH53)-3),LEFT(DH53,FIND("(",DH53)-2)))</f>
        <v/>
      </c>
      <c r="DB53" s="100" t="str">
        <f>IF(DH53="","",MID(DH53,FIND("(",DH53)+1,4))</f>
        <v/>
      </c>
      <c r="DC53" s="101" t="str">
        <f>IF(ISNUMBER(SEARCH("*female*",DH53)),"female",IF(ISNUMBER(SEARCH("*male*",DH53)),"male",""))</f>
        <v/>
      </c>
      <c r="DD53" s="102" t="str">
        <f>IF(DH53="","",IF(ISERROR(MID(DH53,FIND("male,",DH53)+6,(FIND(")",DH53)-(FIND("male,",DH53)+6))))=TRUE,"missing/error",MID(DH53,FIND("male,",DH53)+6,(FIND(")",DH53)-(FIND("male,",DH53)+6)))))</f>
        <v/>
      </c>
      <c r="DE53" s="103" t="str">
        <f>IF(DA53="","",(MID(DA53,(SEARCH("^^",SUBSTITUTE(DA53," ","^^",LEN(DA53)-LEN(SUBSTITUTE(DA53," ","")))))+1,99)&amp;"_"&amp;LEFT(DA53,FIND(" ",DA53)-1)&amp;"_"&amp;DB53))</f>
        <v/>
      </c>
      <c r="DG53" s="95"/>
      <c r="DH53" s="95"/>
      <c r="DI53" s="96" t="str">
        <f>IF(DM53="","",DI$3)</f>
        <v/>
      </c>
      <c r="DJ53" s="97" t="str">
        <f>IF(DM53="","",DI$1)</f>
        <v/>
      </c>
      <c r="DK53" s="98" t="str">
        <f>IF(DM53="","",DI$2)</f>
        <v/>
      </c>
      <c r="DL53" s="98" t="str">
        <f>IF(DM53="","",DI$3)</f>
        <v/>
      </c>
      <c r="DM53" s="99" t="str">
        <f>IF(DT53="","",IF(ISNUMBER(SEARCH(":",DT53)),MID(DT53,FIND(":",DT53)+2,FIND("(",DT53)-FIND(":",DT53)-3),LEFT(DT53,FIND("(",DT53)-2)))</f>
        <v/>
      </c>
      <c r="DN53" s="100" t="str">
        <f>IF(DT53="","",MID(DT53,FIND("(",DT53)+1,4))</f>
        <v/>
      </c>
      <c r="DO53" s="101" t="str">
        <f>IF(ISNUMBER(SEARCH("*female*",DT53)),"female",IF(ISNUMBER(SEARCH("*male*",DT53)),"male",""))</f>
        <v/>
      </c>
      <c r="DP53" s="102" t="str">
        <f>IF(DT53="","",IF(ISERROR(MID(DT53,FIND("male,",DT53)+6,(FIND(")",DT53)-(FIND("male,",DT53)+6))))=TRUE,"missing/error",MID(DT53,FIND("male,",DT53)+6,(FIND(")",DT53)-(FIND("male,",DT53)+6)))))</f>
        <v/>
      </c>
      <c r="DQ53" s="103" t="str">
        <f>IF(DM53="","",(MID(DM53,(SEARCH("^^",SUBSTITUTE(DM53," ","^^",LEN(DM53)-LEN(SUBSTITUTE(DM53," ","")))))+1,99)&amp;"_"&amp;LEFT(DM53,FIND(" ",DM53)-1)&amp;"_"&amp;DN53))</f>
        <v/>
      </c>
      <c r="DS53" s="95"/>
      <c r="DT53" s="95"/>
      <c r="DU53" s="96" t="str">
        <f>IF(DY53="","",DU$3)</f>
        <v/>
      </c>
      <c r="DV53" s="97" t="str">
        <f>IF(DY53="","",DU$1)</f>
        <v/>
      </c>
      <c r="DW53" s="98" t="str">
        <f>IF(DY53="","",DU$2)</f>
        <v/>
      </c>
      <c r="DX53" s="98" t="str">
        <f>IF(DY53="","",DU$3)</f>
        <v/>
      </c>
      <c r="DY53" s="99" t="str">
        <f>IF(EF53="","",IF(ISNUMBER(SEARCH(":",EF53)),MID(EF53,FIND(":",EF53)+2,FIND("(",EF53)-FIND(":",EF53)-3),LEFT(EF53,FIND("(",EF53)-2)))</f>
        <v/>
      </c>
      <c r="DZ53" s="100" t="str">
        <f>IF(EF53="","",MID(EF53,FIND("(",EF53)+1,4))</f>
        <v/>
      </c>
      <c r="EA53" s="101" t="str">
        <f>IF(ISNUMBER(SEARCH("*female*",EF53)),"female",IF(ISNUMBER(SEARCH("*male*",EF53)),"male",""))</f>
        <v/>
      </c>
      <c r="EB53" s="102" t="str">
        <f>IF(EF53="","",IF(ISERROR(MID(EF53,FIND("male,",EF53)+6,(FIND(")",EF53)-(FIND("male,",EF53)+6))))=TRUE,"missing/error",MID(EF53,FIND("male,",EF53)+6,(FIND(")",EF53)-(FIND("male,",EF53)+6)))))</f>
        <v/>
      </c>
      <c r="EC53" s="103" t="str">
        <f>IF(DY53="","",(MID(DY53,(SEARCH("^^",SUBSTITUTE(DY53," ","^^",LEN(DY53)-LEN(SUBSTITUTE(DY53," ","")))))+1,99)&amp;"_"&amp;LEFT(DY53,FIND(" ",DY53)-1)&amp;"_"&amp;DZ53))</f>
        <v/>
      </c>
      <c r="EE53" s="95"/>
      <c r="EF53" s="95"/>
      <c r="EG53" s="96" t="str">
        <f>IF(EK53="","",EG$3)</f>
        <v/>
      </c>
      <c r="EH53" s="97" t="str">
        <f>IF(EK53="","",EG$1)</f>
        <v/>
      </c>
      <c r="EI53" s="98" t="str">
        <f>IF(EK53="","",EG$2)</f>
        <v/>
      </c>
      <c r="EJ53" s="98" t="str">
        <f>IF(EK53="","",EG$3)</f>
        <v/>
      </c>
      <c r="EK53" s="99" t="str">
        <f>IF(ER53="","",IF(ISNUMBER(SEARCH(":",ER53)),MID(ER53,FIND(":",ER53)+2,FIND("(",ER53)-FIND(":",ER53)-3),LEFT(ER53,FIND("(",ER53)-2)))</f>
        <v/>
      </c>
      <c r="EL53" s="100" t="str">
        <f>IF(ER53="","",MID(ER53,FIND("(",ER53)+1,4))</f>
        <v/>
      </c>
      <c r="EM53" s="101" t="str">
        <f>IF(ISNUMBER(SEARCH("*female*",ER53)),"female",IF(ISNUMBER(SEARCH("*male*",ER53)),"male",""))</f>
        <v/>
      </c>
      <c r="EN53" s="102" t="str">
        <f>IF(ER53="","",IF(ISERROR(MID(ER53,FIND("male,",ER53)+6,(FIND(")",ER53)-(FIND("male,",ER53)+6))))=TRUE,"missing/error",MID(ER53,FIND("male,",ER53)+6,(FIND(")",ER53)-(FIND("male,",ER53)+6)))))</f>
        <v/>
      </c>
      <c r="EO53" s="103" t="str">
        <f>IF(EK53="","",(MID(EK53,(SEARCH("^^",SUBSTITUTE(EK53," ","^^",LEN(EK53)-LEN(SUBSTITUTE(EK53," ","")))))+1,99)&amp;"_"&amp;LEFT(EK53,FIND(" ",EK53)-1)&amp;"_"&amp;EL53))</f>
        <v/>
      </c>
      <c r="EQ53" s="95"/>
      <c r="ER53" s="95"/>
      <c r="ES53" s="96" t="str">
        <f>IF(EW53="","",ES$3)</f>
        <v/>
      </c>
      <c r="ET53" s="97" t="str">
        <f>IF(EW53="","",ES$1)</f>
        <v/>
      </c>
      <c r="EU53" s="98" t="str">
        <f>IF(EW53="","",ES$2)</f>
        <v/>
      </c>
      <c r="EV53" s="98" t="str">
        <f>IF(EW53="","",ES$3)</f>
        <v/>
      </c>
      <c r="EW53" s="99" t="str">
        <f>IF(FD53="","",IF(ISNUMBER(SEARCH(":",FD53)),MID(FD53,FIND(":",FD53)+2,FIND("(",FD53)-FIND(":",FD53)-3),LEFT(FD53,FIND("(",FD53)-2)))</f>
        <v/>
      </c>
      <c r="EX53" s="100" t="str">
        <f>IF(FD53="","",MID(FD53,FIND("(",FD53)+1,4))</f>
        <v/>
      </c>
      <c r="EY53" s="101" t="str">
        <f>IF(ISNUMBER(SEARCH("*female*",FD53)),"female",IF(ISNUMBER(SEARCH("*male*",FD53)),"male",""))</f>
        <v/>
      </c>
      <c r="EZ53" s="102" t="str">
        <f>IF(FD53="","",IF(ISERROR(MID(FD53,FIND("male,",FD53)+6,(FIND(")",FD53)-(FIND("male,",FD53)+6))))=TRUE,"missing/error",MID(FD53,FIND("male,",FD53)+6,(FIND(")",FD53)-(FIND("male,",FD53)+6)))))</f>
        <v/>
      </c>
      <c r="FA53" s="103" t="str">
        <f>IF(EW53="","",(MID(EW53,(SEARCH("^^",SUBSTITUTE(EW53," ","^^",LEN(EW53)-LEN(SUBSTITUTE(EW53," ","")))))+1,99)&amp;"_"&amp;LEFT(EW53,FIND(" ",EW53)-1)&amp;"_"&amp;EX53))</f>
        <v/>
      </c>
      <c r="FC53" s="95"/>
      <c r="FD53" s="95"/>
      <c r="FE53" s="96" t="str">
        <f>IF(FI53="","",FE$3)</f>
        <v/>
      </c>
      <c r="FF53" s="97" t="str">
        <f>IF(FI53="","",FE$1)</f>
        <v/>
      </c>
      <c r="FG53" s="98" t="str">
        <f>IF(FI53="","",FE$2)</f>
        <v/>
      </c>
      <c r="FH53" s="98" t="str">
        <f>IF(FI53="","",FE$3)</f>
        <v/>
      </c>
      <c r="FI53" s="99" t="str">
        <f>IF(FP53="","",IF(ISNUMBER(SEARCH(":",FP53)),MID(FP53,FIND(":",FP53)+2,FIND("(",FP53)-FIND(":",FP53)-3),LEFT(FP53,FIND("(",FP53)-2)))</f>
        <v/>
      </c>
      <c r="FJ53" s="100" t="str">
        <f>IF(FP53="","",MID(FP53,FIND("(",FP53)+1,4))</f>
        <v/>
      </c>
      <c r="FK53" s="101" t="str">
        <f>IF(ISNUMBER(SEARCH("*female*",FP53)),"female",IF(ISNUMBER(SEARCH("*male*",FP53)),"male",""))</f>
        <v/>
      </c>
      <c r="FL53" s="102" t="str">
        <f>IF(FP53="","",IF(ISERROR(MID(FP53,FIND("male,",FP53)+6,(FIND(")",FP53)-(FIND("male,",FP53)+6))))=TRUE,"missing/error",MID(FP53,FIND("male,",FP53)+6,(FIND(")",FP53)-(FIND("male,",FP53)+6)))))</f>
        <v/>
      </c>
      <c r="FM53" s="103" t="str">
        <f>IF(FI53="","",(MID(FI53,(SEARCH("^^",SUBSTITUTE(FI53," ","^^",LEN(FI53)-LEN(SUBSTITUTE(FI53," ","")))))+1,99)&amp;"_"&amp;LEFT(FI53,FIND(" ",FI53)-1)&amp;"_"&amp;FJ53))</f>
        <v/>
      </c>
      <c r="FO53" s="95"/>
      <c r="FP53" s="95"/>
      <c r="FQ53" s="96" t="str">
        <f>IF(FU53="","",#REF!)</f>
        <v/>
      </c>
      <c r="FR53" s="97" t="str">
        <f>IF(FU53="","",FQ$1)</f>
        <v/>
      </c>
      <c r="FS53" s="98" t="str">
        <f>IF(FU53="","",FQ$2)</f>
        <v/>
      </c>
      <c r="FT53" s="98" t="str">
        <f>IF(FU53="","",FQ$3)</f>
        <v/>
      </c>
      <c r="FU53" s="99" t="str">
        <f>IF(GB53="","",IF(ISNUMBER(SEARCH(":",GB53)),MID(GB53,FIND(":",GB53)+2,FIND("(",GB53)-FIND(":",GB53)-3),LEFT(GB53,FIND("(",GB53)-2)))</f>
        <v/>
      </c>
      <c r="FV53" s="100" t="str">
        <f>IF(GB53="","",MID(GB53,FIND("(",GB53)+1,4))</f>
        <v/>
      </c>
      <c r="FW53" s="101" t="str">
        <f>IF(ISNUMBER(SEARCH("*female*",GB53)),"female",IF(ISNUMBER(SEARCH("*male*",GB53)),"male",""))</f>
        <v/>
      </c>
      <c r="FX53" s="102" t="str">
        <f>IF(GB53="","",IF(ISERROR(MID(GB53,FIND("male,",GB53)+6,(FIND(")",GB53)-(FIND("male,",GB53)+6))))=TRUE,"missing/error",MID(GB53,FIND("male,",GB53)+6,(FIND(")",GB53)-(FIND("male,",GB53)+6)))))</f>
        <v/>
      </c>
      <c r="FY53" s="103" t="str">
        <f>IF(FU53="","",(MID(FU53,(SEARCH("^^",SUBSTITUTE(FU53," ","^^",LEN(FU53)-LEN(SUBSTITUTE(FU53," ","")))))+1,99)&amp;"_"&amp;LEFT(FU53,FIND(" ",FU53)-1)&amp;"_"&amp;FV53))</f>
        <v/>
      </c>
      <c r="GA53" s="95"/>
      <c r="GB53" s="95"/>
      <c r="GC53" s="96" t="str">
        <f>IF(GG53="","",GC$3)</f>
        <v/>
      </c>
      <c r="GD53" s="97" t="str">
        <f>IF(GG53="","",GC$1)</f>
        <v/>
      </c>
      <c r="GE53" s="98" t="str">
        <f>IF(GG53="","",GC$2)</f>
        <v/>
      </c>
      <c r="GF53" s="98" t="str">
        <f>IF(GG53="","",GC$3)</f>
        <v/>
      </c>
      <c r="GG53" s="99" t="str">
        <f>IF(GN53="","",IF(ISNUMBER(SEARCH(":",GN53)),MID(GN53,FIND(":",GN53)+2,FIND("(",GN53)-FIND(":",GN53)-3),LEFT(GN53,FIND("(",GN53)-2)))</f>
        <v/>
      </c>
      <c r="GH53" s="100" t="str">
        <f>IF(GN53="","",MID(GN53,FIND("(",GN53)+1,4))</f>
        <v/>
      </c>
      <c r="GI53" s="101" t="str">
        <f>IF(ISNUMBER(SEARCH("*female*",GN53)),"female",IF(ISNUMBER(SEARCH("*male*",GN53)),"male",""))</f>
        <v/>
      </c>
      <c r="GJ53" s="102" t="str">
        <f>IF(GN53="","",IF(ISERROR(MID(GN53,FIND("male,",GN53)+6,(FIND(")",GN53)-(FIND("male,",GN53)+6))))=TRUE,"missing/error",MID(GN53,FIND("male,",GN53)+6,(FIND(")",GN53)-(FIND("male,",GN53)+6)))))</f>
        <v/>
      </c>
      <c r="GK53" s="103" t="str">
        <f>IF(GG53="","",(MID(GG53,(SEARCH("^^",SUBSTITUTE(GG53," ","^^",LEN(GG53)-LEN(SUBSTITUTE(GG53," ","")))))+1,99)&amp;"_"&amp;LEFT(GG53,FIND(" ",GG53)-1)&amp;"_"&amp;GH53))</f>
        <v/>
      </c>
      <c r="GM53" s="95"/>
      <c r="GN53" s="95"/>
      <c r="GO53" s="96" t="str">
        <f>IF(GS53="","",GO$3)</f>
        <v/>
      </c>
      <c r="GP53" s="97" t="str">
        <f>IF(GS53="","",GO$1)</f>
        <v/>
      </c>
      <c r="GQ53" s="98" t="str">
        <f>IF(GS53="","",GO$2)</f>
        <v/>
      </c>
      <c r="GR53" s="98" t="str">
        <f>IF(GS53="","",GO$3)</f>
        <v/>
      </c>
      <c r="GS53" s="99" t="str">
        <f>IF(GZ53="","",IF(ISNUMBER(SEARCH(":",GZ53)),MID(GZ53,FIND(":",GZ53)+2,FIND("(",GZ53)-FIND(":",GZ53)-3),LEFT(GZ53,FIND("(",GZ53)-2)))</f>
        <v/>
      </c>
      <c r="GT53" s="100" t="str">
        <f>IF(GZ53="","",MID(GZ53,FIND("(",GZ53)+1,4))</f>
        <v/>
      </c>
      <c r="GU53" s="101" t="str">
        <f>IF(ISNUMBER(SEARCH("*female*",GZ53)),"female",IF(ISNUMBER(SEARCH("*male*",GZ53)),"male",""))</f>
        <v/>
      </c>
      <c r="GV53" s="102" t="str">
        <f>IF(GZ53="","",IF(ISERROR(MID(GZ53,FIND("male,",GZ53)+6,(FIND(")",GZ53)-(FIND("male,",GZ53)+6))))=TRUE,"missing/error",MID(GZ53,FIND("male,",GZ53)+6,(FIND(")",GZ53)-(FIND("male,",GZ53)+6)))))</f>
        <v/>
      </c>
      <c r="GW53" s="103" t="str">
        <f>IF(GS53="","",(MID(GS53,(SEARCH("^^",SUBSTITUTE(GS53," ","^^",LEN(GS53)-LEN(SUBSTITUTE(GS53," ","")))))+1,99)&amp;"_"&amp;LEFT(GS53,FIND(" ",GS53)-1)&amp;"_"&amp;GT53))</f>
        <v/>
      </c>
      <c r="GY53" s="95"/>
      <c r="GZ53" s="95"/>
      <c r="HA53" s="96" t="str">
        <f>IF(HE53="","",HA$3)</f>
        <v/>
      </c>
      <c r="HB53" s="97" t="str">
        <f>IF(HE53="","",HA$1)</f>
        <v/>
      </c>
      <c r="HC53" s="98" t="str">
        <f>IF(HE53="","",HA$2)</f>
        <v/>
      </c>
      <c r="HD53" s="98" t="str">
        <f>IF(HE53="","",HA$3)</f>
        <v/>
      </c>
      <c r="HE53" s="99" t="str">
        <f>IF(HL53="","",IF(ISNUMBER(SEARCH(":",HL53)),MID(HL53,FIND(":",HL53)+2,FIND("(",HL53)-FIND(":",HL53)-3),LEFT(HL53,FIND("(",HL53)-2)))</f>
        <v/>
      </c>
      <c r="HF53" s="100" t="str">
        <f>IF(HL53="","",MID(HL53,FIND("(",HL53)+1,4))</f>
        <v/>
      </c>
      <c r="HG53" s="101" t="str">
        <f>IF(ISNUMBER(SEARCH("*female*",HL53)),"female",IF(ISNUMBER(SEARCH("*male*",HL53)),"male",""))</f>
        <v/>
      </c>
      <c r="HH53" s="102" t="str">
        <f>IF(HL53="","",IF(ISERROR(MID(HL53,FIND("male,",HL53)+6,(FIND(")",HL53)-(FIND("male,",HL53)+6))))=TRUE,"missing/error",MID(HL53,FIND("male,",HL53)+6,(FIND(")",HL53)-(FIND("male,",HL53)+6)))))</f>
        <v/>
      </c>
      <c r="HI53" s="103" t="str">
        <f>IF(HE53="","",(MID(HE53,(SEARCH("^^",SUBSTITUTE(HE53," ","^^",LEN(HE53)-LEN(SUBSTITUTE(HE53," ","")))))+1,99)&amp;"_"&amp;LEFT(HE53,FIND(" ",HE53)-1)&amp;"_"&amp;HF53))</f>
        <v/>
      </c>
      <c r="HK53" s="95"/>
      <c r="HL53" s="95" t="s">
        <v>292</v>
      </c>
      <c r="HM53" s="96" t="str">
        <f>IF(HQ53="","",HM$3)</f>
        <v/>
      </c>
      <c r="HN53" s="97" t="str">
        <f>IF(HQ53="","",HM$1)</f>
        <v/>
      </c>
      <c r="HO53" s="98" t="str">
        <f>IF(HQ53="","",HM$2)</f>
        <v/>
      </c>
      <c r="HP53" s="98" t="str">
        <f>IF(HQ53="","",HM$3)</f>
        <v/>
      </c>
      <c r="HQ53" s="99" t="str">
        <f>IF(HX53="","",IF(ISNUMBER(SEARCH(":",HX53)),MID(HX53,FIND(":",HX53)+2,FIND("(",HX53)-FIND(":",HX53)-3),LEFT(HX53,FIND("(",HX53)-2)))</f>
        <v/>
      </c>
      <c r="HR53" s="100" t="str">
        <f>IF(HX53="","",MID(HX53,FIND("(",HX53)+1,4))</f>
        <v/>
      </c>
      <c r="HS53" s="101" t="str">
        <f>IF(ISNUMBER(SEARCH("*female*",HX53)),"female",IF(ISNUMBER(SEARCH("*male*",HX53)),"male",""))</f>
        <v/>
      </c>
      <c r="HT53" s="102" t="str">
        <f>IF(HX53="","",IF(ISERROR(MID(HX53,FIND("male,",HX53)+6,(FIND(")",HX53)-(FIND("male,",HX53)+6))))=TRUE,"missing/error",MID(HX53,FIND("male,",HX53)+6,(FIND(")",HX53)-(FIND("male,",HX53)+6)))))</f>
        <v/>
      </c>
      <c r="HU53" s="103" t="str">
        <f>IF(HQ53="","",(MID(HQ53,(SEARCH("^^",SUBSTITUTE(HQ53," ","^^",LEN(HQ53)-LEN(SUBSTITUTE(HQ53," ","")))))+1,99)&amp;"_"&amp;LEFT(HQ53,FIND(" ",HQ53)-1)&amp;"_"&amp;HR53))</f>
        <v/>
      </c>
      <c r="HW53" s="95"/>
      <c r="HX53" s="95"/>
      <c r="HY53" s="96" t="str">
        <f>IF(IC53="","",HY$3)</f>
        <v/>
      </c>
      <c r="HZ53" s="97" t="str">
        <f>IF(IC53="","",HY$1)</f>
        <v/>
      </c>
      <c r="IA53" s="98" t="str">
        <f>IF(IC53="","",HY$2)</f>
        <v/>
      </c>
      <c r="IB53" s="98" t="str">
        <f>IF(IC53="","",HY$3)</f>
        <v/>
      </c>
      <c r="IC53" s="99" t="str">
        <f>IF(IJ53="","",IF(ISNUMBER(SEARCH(":",IJ53)),MID(IJ53,FIND(":",IJ53)+2,FIND("(",IJ53)-FIND(":",IJ53)-3),LEFT(IJ53,FIND("(",IJ53)-2)))</f>
        <v/>
      </c>
      <c r="ID53" s="100" t="str">
        <f>IF(IJ53="","",MID(IJ53,FIND("(",IJ53)+1,4))</f>
        <v/>
      </c>
      <c r="IE53" s="101" t="str">
        <f>IF(ISNUMBER(SEARCH("*female*",IJ53)),"female",IF(ISNUMBER(SEARCH("*male*",IJ53)),"male",""))</f>
        <v/>
      </c>
      <c r="IF53" s="102" t="str">
        <f>IF(IJ53="","",IF(ISERROR(MID(IJ53,FIND("male,",IJ53)+6,(FIND(")",IJ53)-(FIND("male,",IJ53)+6))))=TRUE,"missing/error",MID(IJ53,FIND("male,",IJ53)+6,(FIND(")",IJ53)-(FIND("male,",IJ53)+6)))))</f>
        <v/>
      </c>
      <c r="IG53" s="103" t="str">
        <f>IF(IC53="","",(MID(IC53,(SEARCH("^^",SUBSTITUTE(IC53," ","^^",LEN(IC53)-LEN(SUBSTITUTE(IC53," ","")))))+1,99)&amp;"_"&amp;LEFT(IC53,FIND(" ",IC53)-1)&amp;"_"&amp;ID53))</f>
        <v/>
      </c>
      <c r="II53" s="95"/>
      <c r="IJ53" s="95"/>
      <c r="IK53" s="96" t="str">
        <f>IF(IO53="","",IK$3)</f>
        <v/>
      </c>
      <c r="IL53" s="97" t="str">
        <f>IF(IO53="","",IK$1)</f>
        <v/>
      </c>
      <c r="IM53" s="98" t="str">
        <f>IF(IO53="","",IK$2)</f>
        <v/>
      </c>
      <c r="IN53" s="98" t="str">
        <f>IF(IO53="","",IK$3)</f>
        <v/>
      </c>
      <c r="IO53" s="99" t="str">
        <f>IF(IV53="","",IF(ISNUMBER(SEARCH(":",IV53)),MID(IV53,FIND(":",IV53)+2,FIND("(",IV53)-FIND(":",IV53)-3),LEFT(IV53,FIND("(",IV53)-2)))</f>
        <v/>
      </c>
      <c r="IP53" s="100" t="str">
        <f>IF(IV53="","",MID(IV53,FIND("(",IV53)+1,4))</f>
        <v/>
      </c>
      <c r="IQ53" s="101" t="str">
        <f>IF(ISNUMBER(SEARCH("*female*",IV53)),"female",IF(ISNUMBER(SEARCH("*male*",IV53)),"male",""))</f>
        <v/>
      </c>
      <c r="IR53" s="102" t="str">
        <f>IF(IV53="","",IF(ISERROR(MID(IV53,FIND("male,",IV53)+6,(FIND(")",IV53)-(FIND("male,",IV53)+6))))=TRUE,"missing/error",MID(IV53,FIND("male,",IV53)+6,(FIND(")",IV53)-(FIND("male,",IV53)+6)))))</f>
        <v/>
      </c>
      <c r="IS53" s="103" t="str">
        <f>IF(IO53="","",(MID(IO53,(SEARCH("^^",SUBSTITUTE(IO53," ","^^",LEN(IO53)-LEN(SUBSTITUTE(IO53," ","")))))+1,99)&amp;"_"&amp;LEFT(IO53,FIND(" ",IO53)-1)&amp;"_"&amp;IP53))</f>
        <v/>
      </c>
      <c r="IU53" s="95"/>
      <c r="IV53" s="95"/>
      <c r="IW53" s="96" t="str">
        <f>IF(JA53="","",IW$3)</f>
        <v/>
      </c>
      <c r="IX53" s="97" t="str">
        <f>IF(JA53="","",IW$1)</f>
        <v/>
      </c>
      <c r="IY53" s="98" t="str">
        <f>IF(JA53="","",IW$2)</f>
        <v/>
      </c>
      <c r="IZ53" s="98" t="str">
        <f>IF(JA53="","",IW$3)</f>
        <v/>
      </c>
      <c r="JA53" s="99" t="str">
        <f>IF(JH53="","",IF(ISNUMBER(SEARCH(":",JH53)),MID(JH53,FIND(":",JH53)+2,FIND("(",JH53)-FIND(":",JH53)-3),LEFT(JH53,FIND("(",JH53)-2)))</f>
        <v/>
      </c>
      <c r="JB53" s="100" t="str">
        <f>IF(JH53="","",MID(JH53,FIND("(",JH53)+1,4))</f>
        <v/>
      </c>
      <c r="JC53" s="101" t="str">
        <f>IF(ISNUMBER(SEARCH("*female*",JH53)),"female",IF(ISNUMBER(SEARCH("*male*",JH53)),"male",""))</f>
        <v/>
      </c>
      <c r="JD53" s="102" t="str">
        <f>IF(JH53="","",IF(ISERROR(MID(JH53,FIND("male,",JH53)+6,(FIND(")",JH53)-(FIND("male,",JH53)+6))))=TRUE,"missing/error",MID(JH53,FIND("male,",JH53)+6,(FIND(")",JH53)-(FIND("male,",JH53)+6)))))</f>
        <v/>
      </c>
      <c r="JE53" s="103" t="str">
        <f>IF(JA53="","",(MID(JA53,(SEARCH("^^",SUBSTITUTE(JA53," ","^^",LEN(JA53)-LEN(SUBSTITUTE(JA53," ","")))))+1,99)&amp;"_"&amp;LEFT(JA53,FIND(" ",JA53)-1)&amp;"_"&amp;JB53))</f>
        <v/>
      </c>
      <c r="JG53" s="95"/>
      <c r="JH53" s="95"/>
      <c r="JI53" s="96" t="str">
        <f>IF(JM53="","",JI$3)</f>
        <v/>
      </c>
      <c r="JJ53" s="97" t="str">
        <f>IF(JM53="","",JI$1)</f>
        <v/>
      </c>
      <c r="JK53" s="98" t="str">
        <f>IF(JM53="","",JI$2)</f>
        <v/>
      </c>
      <c r="JL53" s="98" t="str">
        <f>IF(JM53="","",JI$3)</f>
        <v/>
      </c>
      <c r="JM53" s="99" t="str">
        <f>IF(JT53="","",IF(ISNUMBER(SEARCH(":",JT53)),MID(JT53,FIND(":",JT53)+2,FIND("(",JT53)-FIND(":",JT53)-3),LEFT(JT53,FIND("(",JT53)-2)))</f>
        <v/>
      </c>
      <c r="JN53" s="100" t="str">
        <f>IF(JT53="","",MID(JT53,FIND("(",JT53)+1,4))</f>
        <v/>
      </c>
      <c r="JO53" s="101" t="str">
        <f>IF(ISNUMBER(SEARCH("*female*",JT53)),"female",IF(ISNUMBER(SEARCH("*male*",JT53)),"male",""))</f>
        <v/>
      </c>
      <c r="JP53" s="102" t="str">
        <f>IF(JT53="","",IF(ISERROR(MID(JT53,FIND("male,",JT53)+6,(FIND(")",JT53)-(FIND("male,",JT53)+6))))=TRUE,"missing/error",MID(JT53,FIND("male,",JT53)+6,(FIND(")",JT53)-(FIND("male,",JT53)+6)))))</f>
        <v/>
      </c>
      <c r="JQ53" s="103" t="str">
        <f>IF(JM53="","",(MID(JM53,(SEARCH("^^",SUBSTITUTE(JM53," ","^^",LEN(JM53)-LEN(SUBSTITUTE(JM53," ","")))))+1,99)&amp;"_"&amp;LEFT(JM53,FIND(" ",JM53)-1)&amp;"_"&amp;JN53))</f>
        <v/>
      </c>
      <c r="JS53" s="95"/>
      <c r="JT53" s="95"/>
      <c r="JU53" s="96" t="str">
        <f>IF(JY53="","",JU$3)</f>
        <v/>
      </c>
      <c r="JV53" s="97" t="str">
        <f>IF(JY53="","",JU$1)</f>
        <v/>
      </c>
      <c r="JW53" s="98" t="str">
        <f>IF(JY53="","",JU$2)</f>
        <v/>
      </c>
      <c r="JX53" s="98" t="str">
        <f>IF(JY53="","",JU$3)</f>
        <v/>
      </c>
      <c r="JY53" s="99" t="str">
        <f>IF(KF53="","",IF(ISNUMBER(SEARCH(":",KF53)),MID(KF53,FIND(":",KF53)+2,FIND("(",KF53)-FIND(":",KF53)-3),LEFT(KF53,FIND("(",KF53)-2)))</f>
        <v/>
      </c>
      <c r="JZ53" s="100" t="str">
        <f>IF(KF53="","",MID(KF53,FIND("(",KF53)+1,4))</f>
        <v/>
      </c>
      <c r="KA53" s="101" t="str">
        <f>IF(ISNUMBER(SEARCH("*female*",KF53)),"female",IF(ISNUMBER(SEARCH("*male*",KF53)),"male",""))</f>
        <v/>
      </c>
      <c r="KB53" s="102" t="str">
        <f>IF(KF53="","",IF(ISERROR(MID(KF53,FIND("male,",KF53)+6,(FIND(")",KF53)-(FIND("male,",KF53)+6))))=TRUE,"missing/error",MID(KF53,FIND("male,",KF53)+6,(FIND(")",KF53)-(FIND("male,",KF53)+6)))))</f>
        <v/>
      </c>
      <c r="KC53" s="103" t="str">
        <f>IF(JY53="","",(MID(JY53,(SEARCH("^^",SUBSTITUTE(JY53," ","^^",LEN(JY53)-LEN(SUBSTITUTE(JY53," ","")))))+1,99)&amp;"_"&amp;LEFT(JY53,FIND(" ",JY53)-1)&amp;"_"&amp;JZ53))</f>
        <v/>
      </c>
      <c r="KE53" s="95"/>
      <c r="KF53" s="95"/>
    </row>
    <row r="54" spans="1:292" ht="13.5" customHeight="1">
      <c r="A54" s="21"/>
      <c r="B54" s="95" t="s">
        <v>811</v>
      </c>
      <c r="D54" s="149"/>
      <c r="E54" s="96"/>
      <c r="F54" s="97"/>
      <c r="G54" s="98"/>
      <c r="H54" s="98"/>
      <c r="I54" s="99"/>
      <c r="J54" s="100"/>
      <c r="K54" s="101"/>
      <c r="L54" s="102"/>
      <c r="M54" s="103"/>
      <c r="O54" s="95"/>
      <c r="P54" s="153"/>
      <c r="Q54" s="96"/>
      <c r="R54" s="97"/>
      <c r="S54" s="98"/>
      <c r="T54" s="98"/>
      <c r="U54" s="99"/>
      <c r="V54" s="100"/>
      <c r="W54" s="101"/>
      <c r="X54" s="102"/>
      <c r="Y54" s="103"/>
      <c r="AA54" s="95"/>
      <c r="AB54" s="95"/>
      <c r="AC54" s="96">
        <f>IF(AG54="","",AC$3)</f>
        <v>45247</v>
      </c>
      <c r="AD54" s="97" t="str">
        <f>IF(AG54="","",AC$1)</f>
        <v>Bettel-Schneider II</v>
      </c>
      <c r="AE54" s="98">
        <v>43865</v>
      </c>
      <c r="AF54" s="98">
        <f>IF(AG54="","",AC$3)</f>
        <v>45247</v>
      </c>
      <c r="AG54" s="99" t="str">
        <f>IF(AN54="","",IF(ISNUMBER(SEARCH(":",AN54)),MID(AN54,FIND(":",AN54)+2,FIND("(",AN54)-FIND(":",AN54)-3),LEFT(AN54,FIND("(",AN54)-2)))</f>
        <v>Franz Fayot</v>
      </c>
      <c r="AH54" s="100" t="str">
        <f>IF(AN54="","",MID(AN54,FIND("(",AN54)+1,4))</f>
        <v>1972</v>
      </c>
      <c r="AI54" s="101" t="str">
        <f>IF(ISNUMBER(SEARCH("*female*",AN54)),"female",IF(ISNUMBER(SEARCH("*male*",AN54)),"male",""))</f>
        <v>male</v>
      </c>
      <c r="AJ54" s="102" t="str">
        <f>IF(AN54="","",IF(ISERROR(MID(AN54,FIND("male,",AN54)+6,(FIND(")",AN54)-(FIND("male,",AN54)+6))))=TRUE,"missing/error",MID(AN54,FIND("male,",AN54)+6,(FIND(")",AN54)-(FIND("male,",AN54)+6)))))</f>
        <v>lu_lsap01</v>
      </c>
      <c r="AK54" s="103" t="str">
        <f>IF(AG54="","",(MID(AG54,(SEARCH("^^",SUBSTITUTE(AG54," ","^^",LEN(AG54)-LEN(SUBSTITUTE(AG54," ","")))))+1,99)&amp;"_"&amp;LEFT(AG54,FIND(" ",AG54)-1)&amp;"_"&amp;AH54))</f>
        <v>Fayot_Franz_1972</v>
      </c>
      <c r="AM54" s="95"/>
      <c r="AN54" s="95" t="s">
        <v>822</v>
      </c>
      <c r="AO54" s="96" t="str">
        <f t="shared" si="264"/>
        <v/>
      </c>
      <c r="AP54" s="97" t="str">
        <f t="shared" si="265"/>
        <v/>
      </c>
      <c r="AQ54" s="98" t="str">
        <f t="shared" si="249"/>
        <v/>
      </c>
      <c r="AR54" s="98" t="str">
        <f t="shared" si="266"/>
        <v/>
      </c>
      <c r="AS54" s="99" t="str">
        <f t="shared" si="267"/>
        <v/>
      </c>
      <c r="AT54" s="100" t="str">
        <f t="shared" si="268"/>
        <v/>
      </c>
      <c r="AU54" s="101" t="str">
        <f t="shared" si="269"/>
        <v/>
      </c>
      <c r="AV54" s="102" t="str">
        <f t="shared" si="270"/>
        <v/>
      </c>
      <c r="AW54" s="103" t="str">
        <f t="shared" si="271"/>
        <v/>
      </c>
      <c r="AY54" s="95"/>
      <c r="AZ54" s="95"/>
      <c r="BA54" s="96"/>
      <c r="BB54" s="97"/>
      <c r="BC54" s="98"/>
      <c r="BD54" s="98"/>
      <c r="BE54" s="99"/>
      <c r="BF54" s="100"/>
      <c r="BG54" s="101"/>
      <c r="BH54" s="102"/>
      <c r="BI54" s="103"/>
      <c r="BK54" s="95"/>
      <c r="BL54" s="95"/>
      <c r="BM54" s="96"/>
      <c r="BN54" s="97"/>
      <c r="BO54" s="98"/>
      <c r="BP54" s="98"/>
      <c r="BQ54" s="99"/>
      <c r="BR54" s="100"/>
      <c r="BS54" s="101"/>
      <c r="BT54" s="102"/>
      <c r="BU54" s="103"/>
      <c r="BW54" s="95"/>
      <c r="BX54" s="95"/>
      <c r="BY54" s="96"/>
      <c r="BZ54" s="97"/>
      <c r="CA54" s="98"/>
      <c r="CB54" s="98"/>
      <c r="CC54" s="99"/>
      <c r="CD54" s="100"/>
      <c r="CE54" s="101"/>
      <c r="CF54" s="102"/>
      <c r="CG54" s="103"/>
      <c r="CI54" s="95"/>
      <c r="CJ54" s="95"/>
      <c r="CK54" s="96"/>
      <c r="CL54" s="97"/>
      <c r="CM54" s="98"/>
      <c r="CN54" s="98"/>
      <c r="CO54" s="99"/>
      <c r="CP54" s="100"/>
      <c r="CQ54" s="101"/>
      <c r="CR54" s="102"/>
      <c r="CS54" s="103"/>
      <c r="CU54" s="95"/>
      <c r="CV54" s="95"/>
      <c r="CW54" s="96"/>
      <c r="CX54" s="97"/>
      <c r="CY54" s="98"/>
      <c r="CZ54" s="98"/>
      <c r="DA54" s="99"/>
      <c r="DB54" s="100"/>
      <c r="DC54" s="101"/>
      <c r="DD54" s="102"/>
      <c r="DE54" s="103"/>
      <c r="DG54" s="95"/>
      <c r="DH54" s="95"/>
      <c r="DI54" s="96"/>
      <c r="DJ54" s="97"/>
      <c r="DK54" s="98"/>
      <c r="DL54" s="98"/>
      <c r="DM54" s="99"/>
      <c r="DN54" s="100"/>
      <c r="DO54" s="101"/>
      <c r="DP54" s="102"/>
      <c r="DQ54" s="103"/>
      <c r="DS54" s="95"/>
      <c r="DT54" s="95"/>
      <c r="DU54" s="96"/>
      <c r="DV54" s="97"/>
      <c r="DW54" s="98"/>
      <c r="DX54" s="98"/>
      <c r="DY54" s="99"/>
      <c r="DZ54" s="100"/>
      <c r="EA54" s="101"/>
      <c r="EB54" s="102"/>
      <c r="EC54" s="103"/>
      <c r="EE54" s="95"/>
      <c r="EF54" s="95"/>
      <c r="EG54" s="96"/>
      <c r="EH54" s="97"/>
      <c r="EI54" s="98"/>
      <c r="EJ54" s="98"/>
      <c r="EK54" s="99"/>
      <c r="EL54" s="100"/>
      <c r="EM54" s="101"/>
      <c r="EN54" s="102"/>
      <c r="EO54" s="103"/>
      <c r="EQ54" s="95"/>
      <c r="ER54" s="95"/>
      <c r="ES54" s="96"/>
      <c r="ET54" s="97"/>
      <c r="EU54" s="98"/>
      <c r="EV54" s="98"/>
      <c r="EW54" s="99"/>
      <c r="EX54" s="100"/>
      <c r="EY54" s="101"/>
      <c r="EZ54" s="102"/>
      <c r="FA54" s="103"/>
      <c r="FC54" s="95"/>
      <c r="FD54" s="95"/>
      <c r="FE54" s="96"/>
      <c r="FF54" s="97"/>
      <c r="FG54" s="98"/>
      <c r="FH54" s="98"/>
      <c r="FI54" s="99"/>
      <c r="FJ54" s="100"/>
      <c r="FK54" s="101"/>
      <c r="FL54" s="102"/>
      <c r="FM54" s="103"/>
      <c r="FO54" s="95"/>
      <c r="FP54" s="95"/>
      <c r="FQ54" s="96"/>
      <c r="FR54" s="97"/>
      <c r="FS54" s="98"/>
      <c r="FT54" s="98"/>
      <c r="FU54" s="99"/>
      <c r="FV54" s="100"/>
      <c r="FW54" s="101"/>
      <c r="FX54" s="102"/>
      <c r="FY54" s="103"/>
      <c r="GA54" s="95"/>
      <c r="GB54" s="95"/>
      <c r="GC54" s="96"/>
      <c r="GD54" s="97"/>
      <c r="GE54" s="98"/>
      <c r="GF54" s="98"/>
      <c r="GG54" s="99"/>
      <c r="GH54" s="100"/>
      <c r="GI54" s="101"/>
      <c r="GJ54" s="102"/>
      <c r="GK54" s="103"/>
      <c r="GM54" s="95"/>
      <c r="GN54" s="95"/>
      <c r="GO54" s="96"/>
      <c r="GP54" s="97"/>
      <c r="GQ54" s="98"/>
      <c r="GR54" s="98"/>
      <c r="GS54" s="99"/>
      <c r="GT54" s="100"/>
      <c r="GU54" s="101"/>
      <c r="GV54" s="102"/>
      <c r="GW54" s="103"/>
      <c r="GY54" s="95"/>
      <c r="GZ54" s="95"/>
      <c r="HA54" s="96"/>
      <c r="HB54" s="97"/>
      <c r="HC54" s="98"/>
      <c r="HD54" s="98"/>
      <c r="HE54" s="99"/>
      <c r="HF54" s="100"/>
      <c r="HG54" s="101"/>
      <c r="HH54" s="102"/>
      <c r="HI54" s="103"/>
      <c r="HK54" s="95"/>
      <c r="HL54" s="95"/>
      <c r="HM54" s="96"/>
      <c r="HN54" s="97"/>
      <c r="HO54" s="98"/>
      <c r="HP54" s="98"/>
      <c r="HQ54" s="99"/>
      <c r="HR54" s="100"/>
      <c r="HS54" s="101"/>
      <c r="HT54" s="102"/>
      <c r="HU54" s="103"/>
      <c r="HW54" s="95"/>
      <c r="HX54" s="95"/>
      <c r="HY54" s="96"/>
      <c r="HZ54" s="97"/>
      <c r="IA54" s="98"/>
      <c r="IB54" s="98"/>
      <c r="IC54" s="99"/>
      <c r="ID54" s="100"/>
      <c r="IE54" s="101"/>
      <c r="IF54" s="102"/>
      <c r="IG54" s="103"/>
      <c r="II54" s="95"/>
      <c r="IJ54" s="95"/>
      <c r="IK54" s="96"/>
      <c r="IL54" s="97"/>
      <c r="IM54" s="98"/>
      <c r="IN54" s="98"/>
      <c r="IO54" s="99"/>
      <c r="IP54" s="100"/>
      <c r="IQ54" s="101"/>
      <c r="IR54" s="102"/>
      <c r="IS54" s="103"/>
      <c r="IU54" s="95"/>
      <c r="IV54" s="95"/>
      <c r="IW54" s="96"/>
      <c r="IX54" s="97"/>
      <c r="IY54" s="98"/>
      <c r="IZ54" s="98"/>
      <c r="JA54" s="99"/>
      <c r="JB54" s="100"/>
      <c r="JC54" s="101"/>
      <c r="JD54" s="102"/>
      <c r="JE54" s="103"/>
      <c r="JG54" s="95"/>
      <c r="JH54" s="95"/>
      <c r="JI54" s="96"/>
      <c r="JJ54" s="97"/>
      <c r="JK54" s="98"/>
      <c r="JL54" s="98"/>
      <c r="JM54" s="99"/>
      <c r="JN54" s="100"/>
      <c r="JO54" s="101"/>
      <c r="JP54" s="102"/>
      <c r="JQ54" s="103"/>
      <c r="JS54" s="95"/>
      <c r="JT54" s="95"/>
      <c r="JU54" s="96"/>
      <c r="JV54" s="97"/>
      <c r="JW54" s="98"/>
      <c r="JX54" s="98"/>
      <c r="JY54" s="99"/>
      <c r="JZ54" s="100"/>
      <c r="KA54" s="101"/>
      <c r="KB54" s="102"/>
      <c r="KC54" s="103"/>
      <c r="KE54" s="95"/>
      <c r="KF54" s="95"/>
    </row>
    <row r="55" spans="1:292" ht="13.5" customHeight="1">
      <c r="A55" s="21"/>
      <c r="B55" s="95" t="s">
        <v>798</v>
      </c>
      <c r="D55" s="149"/>
      <c r="E55" s="96"/>
      <c r="F55" s="97"/>
      <c r="G55" s="98"/>
      <c r="H55" s="98"/>
      <c r="I55" s="99"/>
      <c r="J55" s="100"/>
      <c r="K55" s="101"/>
      <c r="L55" s="102"/>
      <c r="M55" s="103"/>
      <c r="O55" s="95"/>
      <c r="P55" s="153"/>
      <c r="Q55" s="96"/>
      <c r="R55" s="97"/>
      <c r="S55" s="98"/>
      <c r="T55" s="98"/>
      <c r="U55" s="99"/>
      <c r="V55" s="100"/>
      <c r="W55" s="101"/>
      <c r="X55" s="102"/>
      <c r="Y55" s="103"/>
      <c r="AA55" s="95"/>
      <c r="AB55" s="95"/>
      <c r="AC55" s="96">
        <f>IF(AG55="","",AC$3)</f>
        <v>45247</v>
      </c>
      <c r="AD55" s="97" t="str">
        <f>IF(AG55="","",AC$1)</f>
        <v>Bettel-Schneider II</v>
      </c>
      <c r="AE55" s="98">
        <f>IF(AG55="","",AC$2)</f>
        <v>43439</v>
      </c>
      <c r="AF55" s="98">
        <f>IF(AG55="","",AC$3)</f>
        <v>45247</v>
      </c>
      <c r="AG55" s="99" t="str">
        <f>IF(AN55="","",IF(ISNUMBER(SEARCH(":",AN55)),MID(AN55,FIND(":",AN55)+2,FIND("(",AN55)-FIND(":",AN55)-3),LEFT(AN55,FIND("(",AN55)-2)))</f>
        <v>Xavier Bettel</v>
      </c>
      <c r="AH55" s="100" t="str">
        <f>IF(AN55="","",MID(AN55,FIND("(",AN55)+1,4))</f>
        <v>1973</v>
      </c>
      <c r="AI55" s="101" t="str">
        <f>IF(ISNUMBER(SEARCH("*female*",AN55)),"female",IF(ISNUMBER(SEARCH("*male*",AN55)),"male",""))</f>
        <v>male</v>
      </c>
      <c r="AJ55" s="102" t="str">
        <f>IF(AN55="","",IF(ISERROR(MID(AN55,FIND("male,",AN55)+6,(FIND(")",AN55)-(FIND("male,",AN55)+6))))=TRUE,"missing/error",MID(AN55,FIND("male,",AN55)+6,(FIND(")",AN55)-(FIND("male,",AN55)+6)))))</f>
        <v>lu_dp01</v>
      </c>
      <c r="AK55" s="103" t="str">
        <f>IF(AG55="","",(MID(AG55,(SEARCH("^^",SUBSTITUTE(AG55," ","^^",LEN(AG55)-LEN(SUBSTITUTE(AG55," ","")))))+1,99)&amp;"_"&amp;LEFT(AG55,FIND(" ",AG55)-1)&amp;"_"&amp;AH55))</f>
        <v>Bettel_Xavier_1973</v>
      </c>
      <c r="AM55" s="95"/>
      <c r="AN55" s="140" t="s">
        <v>719</v>
      </c>
      <c r="AO55" s="96" t="str">
        <f t="shared" si="264"/>
        <v/>
      </c>
      <c r="AP55" s="97" t="str">
        <f t="shared" si="265"/>
        <v/>
      </c>
      <c r="AQ55" s="98" t="str">
        <f t="shared" si="249"/>
        <v/>
      </c>
      <c r="AR55" s="98" t="str">
        <f t="shared" si="266"/>
        <v/>
      </c>
      <c r="AS55" s="99" t="str">
        <f t="shared" si="267"/>
        <v/>
      </c>
      <c r="AT55" s="100" t="str">
        <f t="shared" si="268"/>
        <v/>
      </c>
      <c r="AU55" s="101" t="str">
        <f t="shared" si="269"/>
        <v/>
      </c>
      <c r="AV55" s="102" t="str">
        <f t="shared" si="270"/>
        <v/>
      </c>
      <c r="AW55" s="103" t="str">
        <f t="shared" si="271"/>
        <v/>
      </c>
      <c r="AY55" s="95"/>
      <c r="AZ55" s="95"/>
      <c r="BA55" s="96"/>
      <c r="BB55" s="97"/>
      <c r="BC55" s="98"/>
      <c r="BD55" s="98"/>
      <c r="BE55" s="99"/>
      <c r="BF55" s="100"/>
      <c r="BG55" s="101"/>
      <c r="BH55" s="102"/>
      <c r="BI55" s="103"/>
      <c r="BK55" s="95"/>
      <c r="BL55" s="95"/>
      <c r="BM55" s="96"/>
      <c r="BN55" s="97"/>
      <c r="BO55" s="98"/>
      <c r="BP55" s="98"/>
      <c r="BQ55" s="99"/>
      <c r="BR55" s="100"/>
      <c r="BS55" s="101"/>
      <c r="BT55" s="102"/>
      <c r="BU55" s="103"/>
      <c r="BW55" s="95"/>
      <c r="BX55" s="95"/>
      <c r="BY55" s="96"/>
      <c r="BZ55" s="97"/>
      <c r="CA55" s="98"/>
      <c r="CB55" s="98"/>
      <c r="CC55" s="99"/>
      <c r="CD55" s="100"/>
      <c r="CE55" s="101"/>
      <c r="CF55" s="102"/>
      <c r="CG55" s="103"/>
      <c r="CI55" s="95"/>
      <c r="CJ55" s="95"/>
      <c r="CK55" s="96"/>
      <c r="CL55" s="97"/>
      <c r="CM55" s="98"/>
      <c r="CN55" s="98"/>
      <c r="CO55" s="99"/>
      <c r="CP55" s="100"/>
      <c r="CQ55" s="101"/>
      <c r="CR55" s="102"/>
      <c r="CS55" s="103"/>
      <c r="CU55" s="95"/>
      <c r="CV55" s="95"/>
      <c r="CW55" s="96"/>
      <c r="CX55" s="97"/>
      <c r="CY55" s="98"/>
      <c r="CZ55" s="98"/>
      <c r="DA55" s="99"/>
      <c r="DB55" s="100"/>
      <c r="DC55" s="101"/>
      <c r="DD55" s="102"/>
      <c r="DE55" s="103"/>
      <c r="DG55" s="95"/>
      <c r="DH55" s="95"/>
      <c r="DI55" s="96"/>
      <c r="DJ55" s="97"/>
      <c r="DK55" s="98"/>
      <c r="DL55" s="98"/>
      <c r="DM55" s="99"/>
      <c r="DN55" s="100"/>
      <c r="DO55" s="101"/>
      <c r="DP55" s="102"/>
      <c r="DQ55" s="103"/>
      <c r="DS55" s="95"/>
      <c r="DT55" s="95"/>
      <c r="DU55" s="96"/>
      <c r="DV55" s="97"/>
      <c r="DW55" s="98"/>
      <c r="DX55" s="98"/>
      <c r="DY55" s="99"/>
      <c r="DZ55" s="100"/>
      <c r="EA55" s="101"/>
      <c r="EB55" s="102"/>
      <c r="EC55" s="103"/>
      <c r="EE55" s="95"/>
      <c r="EF55" s="95"/>
      <c r="EG55" s="96"/>
      <c r="EH55" s="97"/>
      <c r="EI55" s="98"/>
      <c r="EJ55" s="98"/>
      <c r="EK55" s="99"/>
      <c r="EL55" s="100"/>
      <c r="EM55" s="101"/>
      <c r="EN55" s="102"/>
      <c r="EO55" s="103"/>
      <c r="EQ55" s="95"/>
      <c r="ER55" s="95"/>
      <c r="ES55" s="96"/>
      <c r="ET55" s="97"/>
      <c r="EU55" s="98"/>
      <c r="EV55" s="98"/>
      <c r="EW55" s="99"/>
      <c r="EX55" s="100"/>
      <c r="EY55" s="101"/>
      <c r="EZ55" s="102"/>
      <c r="FA55" s="103"/>
      <c r="FC55" s="95"/>
      <c r="FD55" s="95"/>
      <c r="FE55" s="96"/>
      <c r="FF55" s="97"/>
      <c r="FG55" s="98"/>
      <c r="FH55" s="98"/>
      <c r="FI55" s="99"/>
      <c r="FJ55" s="100"/>
      <c r="FK55" s="101"/>
      <c r="FL55" s="102"/>
      <c r="FM55" s="103"/>
      <c r="FO55" s="95"/>
      <c r="FP55" s="95"/>
      <c r="FQ55" s="96"/>
      <c r="FR55" s="97"/>
      <c r="FS55" s="98"/>
      <c r="FT55" s="98"/>
      <c r="FU55" s="99"/>
      <c r="FV55" s="100"/>
      <c r="FW55" s="101"/>
      <c r="FX55" s="102"/>
      <c r="FY55" s="103"/>
      <c r="GA55" s="95"/>
      <c r="GB55" s="95"/>
      <c r="GC55" s="96"/>
      <c r="GD55" s="97"/>
      <c r="GE55" s="98"/>
      <c r="GF55" s="98"/>
      <c r="GG55" s="99"/>
      <c r="GH55" s="100"/>
      <c r="GI55" s="101"/>
      <c r="GJ55" s="102"/>
      <c r="GK55" s="103"/>
      <c r="GM55" s="95"/>
      <c r="GN55" s="95"/>
      <c r="GO55" s="96"/>
      <c r="GP55" s="97"/>
      <c r="GQ55" s="98"/>
      <c r="GR55" s="98"/>
      <c r="GS55" s="99"/>
      <c r="GT55" s="100"/>
      <c r="GU55" s="101"/>
      <c r="GV55" s="102"/>
      <c r="GW55" s="103"/>
      <c r="GY55" s="95"/>
      <c r="GZ55" s="95"/>
      <c r="HA55" s="96"/>
      <c r="HB55" s="97"/>
      <c r="HC55" s="98"/>
      <c r="HD55" s="98"/>
      <c r="HE55" s="99"/>
      <c r="HF55" s="100"/>
      <c r="HG55" s="101"/>
      <c r="HH55" s="102"/>
      <c r="HI55" s="103"/>
      <c r="HK55" s="95"/>
      <c r="HL55" s="95"/>
      <c r="HM55" s="96"/>
      <c r="HN55" s="97"/>
      <c r="HO55" s="98"/>
      <c r="HP55" s="98"/>
      <c r="HQ55" s="99"/>
      <c r="HR55" s="100"/>
      <c r="HS55" s="101"/>
      <c r="HT55" s="102"/>
      <c r="HU55" s="103"/>
      <c r="HW55" s="95"/>
      <c r="HX55" s="95"/>
      <c r="HY55" s="96"/>
      <c r="HZ55" s="97"/>
      <c r="IA55" s="98"/>
      <c r="IB55" s="98"/>
      <c r="IC55" s="99"/>
      <c r="ID55" s="100"/>
      <c r="IE55" s="101"/>
      <c r="IF55" s="102"/>
      <c r="IG55" s="103"/>
      <c r="II55" s="95"/>
      <c r="IJ55" s="95"/>
      <c r="IK55" s="96"/>
      <c r="IL55" s="97"/>
      <c r="IM55" s="98"/>
      <c r="IN55" s="98"/>
      <c r="IO55" s="99"/>
      <c r="IP55" s="100"/>
      <c r="IQ55" s="101"/>
      <c r="IR55" s="102"/>
      <c r="IS55" s="103"/>
      <c r="IU55" s="95"/>
      <c r="IV55" s="95"/>
      <c r="IW55" s="96"/>
      <c r="IX55" s="97"/>
      <c r="IY55" s="98"/>
      <c r="IZ55" s="98"/>
      <c r="JA55" s="99"/>
      <c r="JB55" s="100"/>
      <c r="JC55" s="101"/>
      <c r="JD55" s="102"/>
      <c r="JE55" s="103"/>
      <c r="JG55" s="95"/>
      <c r="JH55" s="95"/>
      <c r="JI55" s="96"/>
      <c r="JJ55" s="97"/>
      <c r="JK55" s="98"/>
      <c r="JL55" s="98"/>
      <c r="JM55" s="99"/>
      <c r="JN55" s="100"/>
      <c r="JO55" s="101"/>
      <c r="JP55" s="102"/>
      <c r="JQ55" s="103"/>
      <c r="JS55" s="95"/>
      <c r="JT55" s="95"/>
      <c r="JU55" s="96"/>
      <c r="JV55" s="97"/>
      <c r="JW55" s="98"/>
      <c r="JX55" s="98"/>
      <c r="JY55" s="99"/>
      <c r="JZ55" s="100"/>
      <c r="KA55" s="101"/>
      <c r="KB55" s="102"/>
      <c r="KC55" s="103"/>
      <c r="KE55" s="95"/>
      <c r="KF55" s="95"/>
    </row>
    <row r="56" spans="1:292" ht="13.5" customHeight="1">
      <c r="A56" s="21"/>
      <c r="B56" s="95" t="s">
        <v>929</v>
      </c>
      <c r="C56" s="2" t="s">
        <v>930</v>
      </c>
      <c r="D56" s="149"/>
      <c r="E56" s="96"/>
      <c r="F56" s="97"/>
      <c r="G56" s="98"/>
      <c r="H56" s="98"/>
      <c r="I56" s="99"/>
      <c r="J56" s="100"/>
      <c r="K56" s="101"/>
      <c r="L56" s="102"/>
      <c r="M56" s="103"/>
      <c r="O56" s="95"/>
      <c r="P56" s="153"/>
      <c r="Q56" s="96"/>
      <c r="R56" s="97"/>
      <c r="S56" s="98"/>
      <c r="T56" s="98"/>
      <c r="U56" s="99"/>
      <c r="V56" s="100"/>
      <c r="W56" s="101"/>
      <c r="X56" s="102"/>
      <c r="Y56" s="103"/>
      <c r="AA56" s="95"/>
      <c r="AB56" s="95"/>
      <c r="AC56" s="96"/>
      <c r="AD56" s="97"/>
      <c r="AE56" s="98"/>
      <c r="AF56" s="98"/>
      <c r="AG56" s="99"/>
      <c r="AH56" s="100"/>
      <c r="AI56" s="101"/>
      <c r="AJ56" s="102"/>
      <c r="AK56" s="103"/>
      <c r="AM56" s="95"/>
      <c r="AN56" s="140"/>
      <c r="AO56" s="96">
        <f t="shared" si="264"/>
        <v>45291</v>
      </c>
      <c r="AP56" s="97" t="str">
        <f t="shared" si="265"/>
        <v>Frieden I</v>
      </c>
      <c r="AQ56" s="98">
        <f t="shared" si="249"/>
        <v>45247</v>
      </c>
      <c r="AR56" s="98">
        <f t="shared" si="266"/>
        <v>45291</v>
      </c>
      <c r="AS56" s="99" t="str">
        <f t="shared" si="267"/>
        <v>Yuriko Backes</v>
      </c>
      <c r="AT56" s="100" t="str">
        <f t="shared" si="268"/>
        <v>1970</v>
      </c>
      <c r="AU56" s="101" t="str">
        <f t="shared" si="269"/>
        <v>female</v>
      </c>
      <c r="AV56" s="102" t="str">
        <f t="shared" si="270"/>
        <v>lu_dp01</v>
      </c>
      <c r="AW56" s="103" t="str">
        <f t="shared" si="271"/>
        <v>Backes_Yuriko_1970</v>
      </c>
      <c r="AY56" s="95"/>
      <c r="AZ56" s="140" t="s">
        <v>882</v>
      </c>
      <c r="BA56" s="96"/>
      <c r="BB56" s="97"/>
      <c r="BC56" s="98"/>
      <c r="BD56" s="98"/>
      <c r="BE56" s="99"/>
      <c r="BF56" s="100"/>
      <c r="BG56" s="101"/>
      <c r="BH56" s="102"/>
      <c r="BI56" s="103"/>
      <c r="BK56" s="95"/>
      <c r="BL56" s="95"/>
      <c r="BM56" s="96"/>
      <c r="BN56" s="97"/>
      <c r="BO56" s="98"/>
      <c r="BP56" s="98"/>
      <c r="BQ56" s="99"/>
      <c r="BR56" s="100"/>
      <c r="BS56" s="101"/>
      <c r="BT56" s="102"/>
      <c r="BU56" s="103"/>
      <c r="BW56" s="95"/>
      <c r="BX56" s="95"/>
      <c r="BY56" s="96"/>
      <c r="BZ56" s="97"/>
      <c r="CA56" s="98"/>
      <c r="CB56" s="98"/>
      <c r="CC56" s="99"/>
      <c r="CD56" s="100"/>
      <c r="CE56" s="101"/>
      <c r="CF56" s="102"/>
      <c r="CG56" s="103"/>
      <c r="CI56" s="95"/>
      <c r="CJ56" s="95"/>
      <c r="CK56" s="96"/>
      <c r="CL56" s="97"/>
      <c r="CM56" s="98"/>
      <c r="CN56" s="98"/>
      <c r="CO56" s="99"/>
      <c r="CP56" s="100"/>
      <c r="CQ56" s="101"/>
      <c r="CR56" s="102"/>
      <c r="CS56" s="103"/>
      <c r="CU56" s="95"/>
      <c r="CV56" s="95"/>
      <c r="CW56" s="96"/>
      <c r="CX56" s="97"/>
      <c r="CY56" s="98"/>
      <c r="CZ56" s="98"/>
      <c r="DA56" s="99"/>
      <c r="DB56" s="100"/>
      <c r="DC56" s="101"/>
      <c r="DD56" s="102"/>
      <c r="DE56" s="103"/>
      <c r="DG56" s="95"/>
      <c r="DH56" s="95"/>
      <c r="DI56" s="96"/>
      <c r="DJ56" s="97"/>
      <c r="DK56" s="98"/>
      <c r="DL56" s="98"/>
      <c r="DM56" s="99"/>
      <c r="DN56" s="100"/>
      <c r="DO56" s="101"/>
      <c r="DP56" s="102"/>
      <c r="DQ56" s="103"/>
      <c r="DS56" s="95"/>
      <c r="DT56" s="95"/>
      <c r="DU56" s="96"/>
      <c r="DV56" s="97"/>
      <c r="DW56" s="98"/>
      <c r="DX56" s="98"/>
      <c r="DY56" s="99"/>
      <c r="DZ56" s="100"/>
      <c r="EA56" s="101"/>
      <c r="EB56" s="102"/>
      <c r="EC56" s="103"/>
      <c r="EE56" s="95"/>
      <c r="EF56" s="95"/>
      <c r="EG56" s="96"/>
      <c r="EH56" s="97"/>
      <c r="EI56" s="98"/>
      <c r="EJ56" s="98"/>
      <c r="EK56" s="99"/>
      <c r="EL56" s="100"/>
      <c r="EM56" s="101"/>
      <c r="EN56" s="102"/>
      <c r="EO56" s="103"/>
      <c r="EQ56" s="95"/>
      <c r="ER56" s="95"/>
      <c r="ES56" s="96"/>
      <c r="ET56" s="97"/>
      <c r="EU56" s="98"/>
      <c r="EV56" s="98"/>
      <c r="EW56" s="99"/>
      <c r="EX56" s="100"/>
      <c r="EY56" s="101"/>
      <c r="EZ56" s="102"/>
      <c r="FA56" s="103"/>
      <c r="FC56" s="95"/>
      <c r="FD56" s="95"/>
      <c r="FE56" s="96"/>
      <c r="FF56" s="97"/>
      <c r="FG56" s="98"/>
      <c r="FH56" s="98"/>
      <c r="FI56" s="99"/>
      <c r="FJ56" s="100"/>
      <c r="FK56" s="101"/>
      <c r="FL56" s="102"/>
      <c r="FM56" s="103"/>
      <c r="FO56" s="95"/>
      <c r="FP56" s="95"/>
      <c r="FQ56" s="96"/>
      <c r="FR56" s="97"/>
      <c r="FS56" s="98"/>
      <c r="FT56" s="98"/>
      <c r="FU56" s="99"/>
      <c r="FV56" s="100"/>
      <c r="FW56" s="101"/>
      <c r="FX56" s="102"/>
      <c r="FY56" s="103"/>
      <c r="GA56" s="95"/>
      <c r="GB56" s="95"/>
      <c r="GC56" s="96"/>
      <c r="GD56" s="97"/>
      <c r="GE56" s="98"/>
      <c r="GF56" s="98"/>
      <c r="GG56" s="99"/>
      <c r="GH56" s="100"/>
      <c r="GI56" s="101"/>
      <c r="GJ56" s="102"/>
      <c r="GK56" s="103"/>
      <c r="GM56" s="95"/>
      <c r="GN56" s="95"/>
      <c r="GO56" s="96"/>
      <c r="GP56" s="97"/>
      <c r="GQ56" s="98"/>
      <c r="GR56" s="98"/>
      <c r="GS56" s="99"/>
      <c r="GT56" s="100"/>
      <c r="GU56" s="101"/>
      <c r="GV56" s="102"/>
      <c r="GW56" s="103"/>
      <c r="GY56" s="95"/>
      <c r="GZ56" s="95"/>
      <c r="HA56" s="96"/>
      <c r="HB56" s="97"/>
      <c r="HC56" s="98"/>
      <c r="HD56" s="98"/>
      <c r="HE56" s="99"/>
      <c r="HF56" s="100"/>
      <c r="HG56" s="101"/>
      <c r="HH56" s="102"/>
      <c r="HI56" s="103"/>
      <c r="HK56" s="95"/>
      <c r="HL56" s="95"/>
      <c r="HM56" s="96"/>
      <c r="HN56" s="97"/>
      <c r="HO56" s="98"/>
      <c r="HP56" s="98"/>
      <c r="HQ56" s="99"/>
      <c r="HR56" s="100"/>
      <c r="HS56" s="101"/>
      <c r="HT56" s="102"/>
      <c r="HU56" s="103"/>
      <c r="HW56" s="95"/>
      <c r="HX56" s="95"/>
      <c r="HY56" s="96"/>
      <c r="HZ56" s="97"/>
      <c r="IA56" s="98"/>
      <c r="IB56" s="98"/>
      <c r="IC56" s="99"/>
      <c r="ID56" s="100"/>
      <c r="IE56" s="101"/>
      <c r="IF56" s="102"/>
      <c r="IG56" s="103"/>
      <c r="II56" s="95"/>
      <c r="IJ56" s="95"/>
      <c r="IK56" s="96"/>
      <c r="IL56" s="97"/>
      <c r="IM56" s="98"/>
      <c r="IN56" s="98"/>
      <c r="IO56" s="99"/>
      <c r="IP56" s="100"/>
      <c r="IQ56" s="101"/>
      <c r="IR56" s="102"/>
      <c r="IS56" s="103"/>
      <c r="IU56" s="95"/>
      <c r="IV56" s="95"/>
      <c r="IW56" s="96"/>
      <c r="IX56" s="97"/>
      <c r="IY56" s="98"/>
      <c r="IZ56" s="98"/>
      <c r="JA56" s="99"/>
      <c r="JB56" s="100"/>
      <c r="JC56" s="101"/>
      <c r="JD56" s="102"/>
      <c r="JE56" s="103"/>
      <c r="JG56" s="95"/>
      <c r="JH56" s="95"/>
      <c r="JI56" s="96"/>
      <c r="JJ56" s="97"/>
      <c r="JK56" s="98"/>
      <c r="JL56" s="98"/>
      <c r="JM56" s="99"/>
      <c r="JN56" s="100"/>
      <c r="JO56" s="101"/>
      <c r="JP56" s="102"/>
      <c r="JQ56" s="103"/>
      <c r="JS56" s="95"/>
      <c r="JT56" s="95"/>
      <c r="JU56" s="96"/>
      <c r="JV56" s="97"/>
      <c r="JW56" s="98"/>
      <c r="JX56" s="98"/>
      <c r="JY56" s="99"/>
      <c r="JZ56" s="100"/>
      <c r="KA56" s="101"/>
      <c r="KB56" s="102"/>
      <c r="KC56" s="103"/>
      <c r="KE56" s="95"/>
      <c r="KF56" s="95"/>
    </row>
    <row r="57" spans="1:292" ht="13.5" customHeight="1">
      <c r="A57" s="21"/>
      <c r="B57" s="95" t="s">
        <v>803</v>
      </c>
      <c r="D57" s="149"/>
      <c r="E57" s="96" t="str">
        <f>IF(I57="","",E$3)</f>
        <v/>
      </c>
      <c r="F57" s="97" t="str">
        <f>IF(I57="","",E$1)</f>
        <v/>
      </c>
      <c r="G57" s="98" t="str">
        <f>IF(I57="","",E$2)</f>
        <v/>
      </c>
      <c r="H57" s="98" t="str">
        <f>IF(I57="","",E$3)</f>
        <v/>
      </c>
      <c r="I57" s="99" t="str">
        <f>IF(P57="","",IF(ISNUMBER(SEARCH(":",P57)),MID(P57,FIND(":",P57)+2,FIND("(",P57)-FIND(":",P57)-3),LEFT(P57,FIND("(",P57)-2)))</f>
        <v/>
      </c>
      <c r="J57" s="100" t="str">
        <f>IF(P57="","",MID(P57,FIND("(",P57)+1,4))</f>
        <v/>
      </c>
      <c r="K57" s="101" t="str">
        <f>IF(ISNUMBER(SEARCH("*female*",P57)),"female",IF(ISNUMBER(SEARCH("*male*",P57)),"male",""))</f>
        <v/>
      </c>
      <c r="L57" s="102" t="str">
        <f>IF(P57="","",IF(ISERROR(MID(P57,FIND("male,",P57)+6,(FIND(")",P57)-(FIND("male,",P57)+6))))=TRUE,"missing/error",MID(P57,FIND("male,",P57)+6,(FIND(")",P57)-(FIND("male,",P57)+6)))))</f>
        <v/>
      </c>
      <c r="M57" s="103" t="str">
        <f>IF(I57="","",(MID(I57,(SEARCH("^^",SUBSTITUTE(I57," ","^^",LEN(I57)-LEN(SUBSTITUTE(I57," ","")))))+1,99)&amp;"_"&amp;LEFT(I57,FIND(" ",I57)-1)&amp;"_"&amp;J57))</f>
        <v/>
      </c>
      <c r="O57" s="95"/>
      <c r="P57" s="153"/>
      <c r="Q57" s="96" t="str">
        <f>IF(U57="","",Q$3)</f>
        <v/>
      </c>
      <c r="R57" s="97" t="str">
        <f>IF(U57="","",Q$1)</f>
        <v/>
      </c>
      <c r="S57" s="98" t="str">
        <f>IF(U57="","",Q$2)</f>
        <v/>
      </c>
      <c r="T57" s="98" t="str">
        <f>IF(U57="","",Q$3)</f>
        <v/>
      </c>
      <c r="U57" s="99" t="str">
        <f>IF(AB57="","",IF(ISNUMBER(SEARCH(":",AB57)),MID(AB57,FIND(":",AB57)+2,FIND("(",AB57)-FIND(":",AB57)-3),LEFT(AB57,FIND("(",AB57)-2)))</f>
        <v/>
      </c>
      <c r="V57" s="100" t="str">
        <f>IF(AB57="","",MID(AB57,FIND("(",AB57)+1,4))</f>
        <v/>
      </c>
      <c r="W57" s="101" t="str">
        <f>IF(ISNUMBER(SEARCH("*female*",AB57)),"female",IF(ISNUMBER(SEARCH("*male*",AB57)),"male",""))</f>
        <v/>
      </c>
      <c r="X57" s="102" t="str">
        <f>IF(AB57="","",IF(ISERROR(MID(AB57,FIND("male,",AB57)+6,(FIND(")",AB57)-(FIND("male,",AB57)+6))))=TRUE,"missing/error",MID(AB57,FIND("male,",AB57)+6,(FIND(")",AB57)-(FIND("male,",AB57)+6)))))</f>
        <v/>
      </c>
      <c r="Y57" s="103" t="str">
        <f>IF(U57="","",(MID(U57,(SEARCH("^^",SUBSTITUTE(U57," ","^^",LEN(U57)-LEN(SUBSTITUTE(U57," ","")))))+1,99)&amp;"_"&amp;LEFT(U57,FIND(" ",U57)-1)&amp;"_"&amp;V57))</f>
        <v/>
      </c>
      <c r="AA57" s="95"/>
      <c r="AB57" s="95"/>
      <c r="AC57" s="96">
        <f>IF(AG57="","",AC$3)</f>
        <v>45247</v>
      </c>
      <c r="AD57" s="97" t="str">
        <f>IF(AG57="","",AC$1)</f>
        <v>Bettel-Schneider II</v>
      </c>
      <c r="AE57" s="98">
        <f>IF(AG57="","",AC$2)</f>
        <v>43439</v>
      </c>
      <c r="AF57" s="98">
        <f>IF(AG57="","",AC$3)</f>
        <v>45247</v>
      </c>
      <c r="AG57" s="99" t="str">
        <f>IF(AN57="","",IF(ISNUMBER(SEARCH(":",AN57)),MID(AN57,FIND(":",AN57)+2,FIND("(",AN57)-FIND(":",AN57)-3),LEFT(AN57,FIND("(",AN57)-2)))</f>
        <v>Marc Hansen</v>
      </c>
      <c r="AH57" s="100" t="str">
        <f>IF(AN57="","",MID(AN57,FIND("(",AN57)+1,4))</f>
        <v>1971</v>
      </c>
      <c r="AI57" s="101" t="str">
        <f>IF(ISNUMBER(SEARCH("*female*",AN57)),"female",IF(ISNUMBER(SEARCH("*male*",AN57)),"male",""))</f>
        <v>male</v>
      </c>
      <c r="AJ57" s="102" t="str">
        <f>IF(AN57="","",IF(ISERROR(MID(AN57,FIND("male,",AN57)+6,(FIND(")",AN57)-(FIND("male,",AN57)+6))))=TRUE,"missing/error",MID(AN57,FIND("male,",AN57)+6,(FIND(")",AN57)-(FIND("male,",AN57)+6)))))</f>
        <v>lu_dp01</v>
      </c>
      <c r="AK57" s="103" t="str">
        <f>IF(AG57="","",(MID(AG57,(SEARCH("^^",SUBSTITUTE(AG57," ","^^",LEN(AG57)-LEN(SUBSTITUTE(AG57," ","")))))+1,99)&amp;"_"&amp;LEFT(AG57,FIND(" ",AG57)-1)&amp;"_"&amp;AH57))</f>
        <v>Hansen_Marc_1971</v>
      </c>
      <c r="AM57" s="95"/>
      <c r="AN57" s="140" t="s">
        <v>767</v>
      </c>
      <c r="AO57" s="96" t="str">
        <f t="shared" si="264"/>
        <v/>
      </c>
      <c r="AP57" s="97" t="str">
        <f t="shared" si="265"/>
        <v/>
      </c>
      <c r="AQ57" s="98" t="str">
        <f t="shared" si="249"/>
        <v/>
      </c>
      <c r="AR57" s="98" t="str">
        <f t="shared" si="266"/>
        <v/>
      </c>
      <c r="AS57" s="99" t="str">
        <f t="shared" si="267"/>
        <v/>
      </c>
      <c r="AT57" s="100" t="str">
        <f t="shared" si="268"/>
        <v/>
      </c>
      <c r="AU57" s="101" t="str">
        <f t="shared" si="269"/>
        <v/>
      </c>
      <c r="AV57" s="102" t="str">
        <f t="shared" si="270"/>
        <v/>
      </c>
      <c r="AW57" s="103" t="str">
        <f t="shared" si="271"/>
        <v/>
      </c>
      <c r="AY57" s="95"/>
      <c r="AZ57" s="95"/>
      <c r="BA57" s="96" t="str">
        <f>IF(BE57="","",BA$3)</f>
        <v/>
      </c>
      <c r="BB57" s="97" t="str">
        <f>IF(BE57="","",BA$1)</f>
        <v/>
      </c>
      <c r="BC57" s="98" t="str">
        <f>IF(BE57="","",BA$2)</f>
        <v/>
      </c>
      <c r="BD57" s="98" t="str">
        <f>IF(BE57="","",BA$3)</f>
        <v/>
      </c>
      <c r="BE57" s="99" t="str">
        <f>IF(BL57="","",IF(ISNUMBER(SEARCH(":",BL57)),MID(BL57,FIND(":",BL57)+2,FIND("(",BL57)-FIND(":",BL57)-3),LEFT(BL57,FIND("(",BL57)-2)))</f>
        <v/>
      </c>
      <c r="BF57" s="100" t="str">
        <f>IF(BL57="","",MID(BL57,FIND("(",BL57)+1,4))</f>
        <v/>
      </c>
      <c r="BG57" s="101" t="str">
        <f>IF(ISNUMBER(SEARCH("*female*",BL57)),"female",IF(ISNUMBER(SEARCH("*male*",BL57)),"male",""))</f>
        <v/>
      </c>
      <c r="BH57" s="102" t="str">
        <f>IF(BL57="","",IF(ISERROR(MID(BL57,FIND("male,",BL57)+6,(FIND(")",BL57)-(FIND("male,",BL57)+6))))=TRUE,"missing/error",MID(BL57,FIND("male,",BL57)+6,(FIND(")",BL57)-(FIND("male,",BL57)+6)))))</f>
        <v/>
      </c>
      <c r="BI57" s="103" t="str">
        <f>IF(BE57="","",(MID(BE57,(SEARCH("^^",SUBSTITUTE(BE57," ","^^",LEN(BE57)-LEN(SUBSTITUTE(BE57," ","")))))+1,99)&amp;"_"&amp;LEFT(BE57,FIND(" ",BE57)-1)&amp;"_"&amp;BF57))</f>
        <v/>
      </c>
      <c r="BK57" s="95"/>
      <c r="BL57" s="95"/>
      <c r="BM57" s="96" t="str">
        <f>IF(BQ57="","",BM$3)</f>
        <v/>
      </c>
      <c r="BN57" s="97" t="str">
        <f>IF(BQ57="","",BM$1)</f>
        <v/>
      </c>
      <c r="BO57" s="98" t="str">
        <f>IF(BQ57="","",BM$2)</f>
        <v/>
      </c>
      <c r="BP57" s="98" t="str">
        <f>IF(BQ57="","",BM$3)</f>
        <v/>
      </c>
      <c r="BQ57" s="99" t="str">
        <f>IF(BX57="","",IF(ISNUMBER(SEARCH(":",BX57)),MID(BX57,FIND(":",BX57)+2,FIND("(",BX57)-FIND(":",BX57)-3),LEFT(BX57,FIND("(",BX57)-2)))</f>
        <v/>
      </c>
      <c r="BR57" s="100" t="str">
        <f>IF(BX57="","",MID(BX57,FIND("(",BX57)+1,4))</f>
        <v/>
      </c>
      <c r="BS57" s="101" t="str">
        <f>IF(ISNUMBER(SEARCH("*female*",BX57)),"female",IF(ISNUMBER(SEARCH("*male*",BX57)),"male",""))</f>
        <v/>
      </c>
      <c r="BT57" s="102" t="str">
        <f>IF(BX57="","",IF(ISERROR(MID(BX57,FIND("male,",BX57)+6,(FIND(")",BX57)-(FIND("male,",BX57)+6))))=TRUE,"missing/error",MID(BX57,FIND("male,",BX57)+6,(FIND(")",BX57)-(FIND("male,",BX57)+6)))))</f>
        <v/>
      </c>
      <c r="BU57" s="103" t="str">
        <f>IF(BQ57="","",(MID(BQ57,(SEARCH("^^",SUBSTITUTE(BQ57," ","^^",LEN(BQ57)-LEN(SUBSTITUTE(BQ57," ","")))))+1,99)&amp;"_"&amp;LEFT(BQ57,FIND(" ",BQ57)-1)&amp;"_"&amp;BR57))</f>
        <v/>
      </c>
      <c r="BW57" s="95"/>
      <c r="BX57" s="95"/>
      <c r="BY57" s="96" t="str">
        <f>IF(CC57="","",BY$3)</f>
        <v/>
      </c>
      <c r="BZ57" s="97" t="str">
        <f>IF(CC57="","",BY$1)</f>
        <v/>
      </c>
      <c r="CA57" s="98" t="str">
        <f>IF(CC57="","",BY$2)</f>
        <v/>
      </c>
      <c r="CB57" s="98" t="str">
        <f>IF(CC57="","",BY$3)</f>
        <v/>
      </c>
      <c r="CC57" s="99" t="str">
        <f>IF(CJ57="","",IF(ISNUMBER(SEARCH(":",CJ57)),MID(CJ57,FIND(":",CJ57)+2,FIND("(",CJ57)-FIND(":",CJ57)-3),LEFT(CJ57,FIND("(",CJ57)-2)))</f>
        <v/>
      </c>
      <c r="CD57" s="100" t="str">
        <f>IF(CJ57="","",MID(CJ57,FIND("(",CJ57)+1,4))</f>
        <v/>
      </c>
      <c r="CE57" s="101" t="str">
        <f>IF(ISNUMBER(SEARCH("*female*",CJ57)),"female",IF(ISNUMBER(SEARCH("*male*",CJ57)),"male",""))</f>
        <v/>
      </c>
      <c r="CF57" s="102" t="str">
        <f>IF(CJ57="","",IF(ISERROR(MID(CJ57,FIND("male,",CJ57)+6,(FIND(")",CJ57)-(FIND("male,",CJ57)+6))))=TRUE,"missing/error",MID(CJ57,FIND("male,",CJ57)+6,(FIND(")",CJ57)-(FIND("male,",CJ57)+6)))))</f>
        <v/>
      </c>
      <c r="CG57" s="103" t="str">
        <f>IF(CC57="","",(MID(CC57,(SEARCH("^^",SUBSTITUTE(CC57," ","^^",LEN(CC57)-LEN(SUBSTITUTE(CC57," ","")))))+1,99)&amp;"_"&amp;LEFT(CC57,FIND(" ",CC57)-1)&amp;"_"&amp;CD57))</f>
        <v/>
      </c>
      <c r="CI57" s="95"/>
      <c r="CJ57" s="95"/>
      <c r="CK57" s="96" t="str">
        <f>IF(CO57="","",CK$3)</f>
        <v/>
      </c>
      <c r="CL57" s="97" t="str">
        <f>IF(CO57="","",CK$1)</f>
        <v/>
      </c>
      <c r="CM57" s="98" t="str">
        <f>IF(CO57="","",CK$2)</f>
        <v/>
      </c>
      <c r="CN57" s="98" t="str">
        <f>IF(CO57="","",CK$3)</f>
        <v/>
      </c>
      <c r="CO57" s="99" t="str">
        <f>IF(CV57="","",IF(ISNUMBER(SEARCH(":",CV57)),MID(CV57,FIND(":",CV57)+2,FIND("(",CV57)-FIND(":",CV57)-3),LEFT(CV57,FIND("(",CV57)-2)))</f>
        <v/>
      </c>
      <c r="CP57" s="100" t="str">
        <f>IF(CV57="","",MID(CV57,FIND("(",CV57)+1,4))</f>
        <v/>
      </c>
      <c r="CQ57" s="101" t="str">
        <f>IF(ISNUMBER(SEARCH("*female*",CV57)),"female",IF(ISNUMBER(SEARCH("*male*",CV57)),"male",""))</f>
        <v/>
      </c>
      <c r="CR57" s="102" t="str">
        <f>IF(CV57="","",IF(ISERROR(MID(CV57,FIND("male,",CV57)+6,(FIND(")",CV57)-(FIND("male,",CV57)+6))))=TRUE,"missing/error",MID(CV57,FIND("male,",CV57)+6,(FIND(")",CV57)-(FIND("male,",CV57)+6)))))</f>
        <v/>
      </c>
      <c r="CS57" s="103" t="str">
        <f>IF(CO57="","",(MID(CO57,(SEARCH("^^",SUBSTITUTE(CO57," ","^^",LEN(CO57)-LEN(SUBSTITUTE(CO57," ","")))))+1,99)&amp;"_"&amp;LEFT(CO57,FIND(" ",CO57)-1)&amp;"_"&amp;CP57))</f>
        <v/>
      </c>
      <c r="CU57" s="95"/>
      <c r="CV57" s="95"/>
      <c r="CW57" s="96" t="str">
        <f>IF(DA57="","",CW$3)</f>
        <v/>
      </c>
      <c r="CX57" s="97" t="str">
        <f>IF(DA57="","",CW$1)</f>
        <v/>
      </c>
      <c r="CY57" s="98" t="str">
        <f>IF(DA57="","",CW$2)</f>
        <v/>
      </c>
      <c r="CZ57" s="98" t="str">
        <f>IF(DA57="","",CW$3)</f>
        <v/>
      </c>
      <c r="DA57" s="99" t="str">
        <f>IF(DH57="","",IF(ISNUMBER(SEARCH(":",DH57)),MID(DH57,FIND(":",DH57)+2,FIND("(",DH57)-FIND(":",DH57)-3),LEFT(DH57,FIND("(",DH57)-2)))</f>
        <v/>
      </c>
      <c r="DB57" s="100" t="str">
        <f>IF(DH57="","",MID(DH57,FIND("(",DH57)+1,4))</f>
        <v/>
      </c>
      <c r="DC57" s="101" t="str">
        <f>IF(ISNUMBER(SEARCH("*female*",DH57)),"female",IF(ISNUMBER(SEARCH("*male*",DH57)),"male",""))</f>
        <v/>
      </c>
      <c r="DD57" s="102" t="str">
        <f>IF(DH57="","",IF(ISERROR(MID(DH57,FIND("male,",DH57)+6,(FIND(")",DH57)-(FIND("male,",DH57)+6))))=TRUE,"missing/error",MID(DH57,FIND("male,",DH57)+6,(FIND(")",DH57)-(FIND("male,",DH57)+6)))))</f>
        <v/>
      </c>
      <c r="DE57" s="103" t="str">
        <f>IF(DA57="","",(MID(DA57,(SEARCH("^^",SUBSTITUTE(DA57," ","^^",LEN(DA57)-LEN(SUBSTITUTE(DA57," ","")))))+1,99)&amp;"_"&amp;LEFT(DA57,FIND(" ",DA57)-1)&amp;"_"&amp;DB57))</f>
        <v/>
      </c>
      <c r="DG57" s="95"/>
      <c r="DH57" s="95"/>
      <c r="DI57" s="96" t="str">
        <f>IF(DM57="","",DI$3)</f>
        <v/>
      </c>
      <c r="DJ57" s="97" t="str">
        <f>IF(DM57="","",DI$1)</f>
        <v/>
      </c>
      <c r="DK57" s="98" t="str">
        <f>IF(DM57="","",DI$2)</f>
        <v/>
      </c>
      <c r="DL57" s="98" t="str">
        <f>IF(DM57="","",DI$3)</f>
        <v/>
      </c>
      <c r="DM57" s="99" t="str">
        <f>IF(DT57="","",IF(ISNUMBER(SEARCH(":",DT57)),MID(DT57,FIND(":",DT57)+2,FIND("(",DT57)-FIND(":",DT57)-3),LEFT(DT57,FIND("(",DT57)-2)))</f>
        <v/>
      </c>
      <c r="DN57" s="100" t="str">
        <f>IF(DT57="","",MID(DT57,FIND("(",DT57)+1,4))</f>
        <v/>
      </c>
      <c r="DO57" s="101" t="str">
        <f>IF(ISNUMBER(SEARCH("*female*",DT57)),"female",IF(ISNUMBER(SEARCH("*male*",DT57)),"male",""))</f>
        <v/>
      </c>
      <c r="DP57" s="102" t="str">
        <f>IF(DT57="","",IF(ISERROR(MID(DT57,FIND("male,",DT57)+6,(FIND(")",DT57)-(FIND("male,",DT57)+6))))=TRUE,"missing/error",MID(DT57,FIND("male,",DT57)+6,(FIND(")",DT57)-(FIND("male,",DT57)+6)))))</f>
        <v/>
      </c>
      <c r="DQ57" s="103" t="str">
        <f>IF(DM57="","",(MID(DM57,(SEARCH("^^",SUBSTITUTE(DM57," ","^^",LEN(DM57)-LEN(SUBSTITUTE(DM57," ","")))))+1,99)&amp;"_"&amp;LEFT(DM57,FIND(" ",DM57)-1)&amp;"_"&amp;DN57))</f>
        <v/>
      </c>
      <c r="DS57" s="95"/>
      <c r="DT57" s="95"/>
      <c r="DU57" s="96" t="str">
        <f>IF(DY57="","",DU$3)</f>
        <v/>
      </c>
      <c r="DV57" s="97" t="str">
        <f>IF(DY57="","",DU$1)</f>
        <v/>
      </c>
      <c r="DW57" s="98" t="str">
        <f>IF(DY57="","",DU$2)</f>
        <v/>
      </c>
      <c r="DX57" s="98" t="str">
        <f>IF(DY57="","",DU$3)</f>
        <v/>
      </c>
      <c r="DY57" s="99" t="str">
        <f>IF(EF57="","",IF(ISNUMBER(SEARCH(":",EF57)),MID(EF57,FIND(":",EF57)+2,FIND("(",EF57)-FIND(":",EF57)-3),LEFT(EF57,FIND("(",EF57)-2)))</f>
        <v/>
      </c>
      <c r="DZ57" s="100" t="str">
        <f>IF(EF57="","",MID(EF57,FIND("(",EF57)+1,4))</f>
        <v/>
      </c>
      <c r="EA57" s="101" t="str">
        <f>IF(ISNUMBER(SEARCH("*female*",EF57)),"female",IF(ISNUMBER(SEARCH("*male*",EF57)),"male",""))</f>
        <v/>
      </c>
      <c r="EB57" s="102" t="str">
        <f>IF(EF57="","",IF(ISERROR(MID(EF57,FIND("male,",EF57)+6,(FIND(")",EF57)-(FIND("male,",EF57)+6))))=TRUE,"missing/error",MID(EF57,FIND("male,",EF57)+6,(FIND(")",EF57)-(FIND("male,",EF57)+6)))))</f>
        <v/>
      </c>
      <c r="EC57" s="103" t="str">
        <f>IF(DY57="","",(MID(DY57,(SEARCH("^^",SUBSTITUTE(DY57," ","^^",LEN(DY57)-LEN(SUBSTITUTE(DY57," ","")))))+1,99)&amp;"_"&amp;LEFT(DY57,FIND(" ",DY57)-1)&amp;"_"&amp;DZ57))</f>
        <v/>
      </c>
      <c r="EE57" s="95"/>
      <c r="EF57" s="95"/>
      <c r="EG57" s="96" t="str">
        <f>IF(EK57="","",EG$3)</f>
        <v/>
      </c>
      <c r="EH57" s="97" t="str">
        <f>IF(EK57="","",EG$1)</f>
        <v/>
      </c>
      <c r="EI57" s="98" t="str">
        <f>IF(EK57="","",EG$2)</f>
        <v/>
      </c>
      <c r="EJ57" s="98" t="str">
        <f>IF(EK57="","",EG$3)</f>
        <v/>
      </c>
      <c r="EK57" s="99" t="str">
        <f>IF(ER57="","",IF(ISNUMBER(SEARCH(":",ER57)),MID(ER57,FIND(":",ER57)+2,FIND("(",ER57)-FIND(":",ER57)-3),LEFT(ER57,FIND("(",ER57)-2)))</f>
        <v/>
      </c>
      <c r="EL57" s="100" t="str">
        <f>IF(ER57="","",MID(ER57,FIND("(",ER57)+1,4))</f>
        <v/>
      </c>
      <c r="EM57" s="101" t="str">
        <f>IF(ISNUMBER(SEARCH("*female*",ER57)),"female",IF(ISNUMBER(SEARCH("*male*",ER57)),"male",""))</f>
        <v/>
      </c>
      <c r="EN57" s="102" t="str">
        <f>IF(ER57="","",IF(ISERROR(MID(ER57,FIND("male,",ER57)+6,(FIND(")",ER57)-(FIND("male,",ER57)+6))))=TRUE,"missing/error",MID(ER57,FIND("male,",ER57)+6,(FIND(")",ER57)-(FIND("male,",ER57)+6)))))</f>
        <v/>
      </c>
      <c r="EO57" s="103" t="str">
        <f>IF(EK57="","",(MID(EK57,(SEARCH("^^",SUBSTITUTE(EK57," ","^^",LEN(EK57)-LEN(SUBSTITUTE(EK57," ","")))))+1,99)&amp;"_"&amp;LEFT(EK57,FIND(" ",EK57)-1)&amp;"_"&amp;EL57))</f>
        <v/>
      </c>
      <c r="EQ57" s="95"/>
      <c r="ER57" s="95"/>
      <c r="ES57" s="96" t="str">
        <f>IF(EW57="","",ES$3)</f>
        <v/>
      </c>
      <c r="ET57" s="97" t="str">
        <f>IF(EW57="","",ES$1)</f>
        <v/>
      </c>
      <c r="EU57" s="98" t="str">
        <f>IF(EW57="","",ES$2)</f>
        <v/>
      </c>
      <c r="EV57" s="98" t="str">
        <f>IF(EW57="","",ES$3)</f>
        <v/>
      </c>
      <c r="EW57" s="99" t="str">
        <f>IF(FD57="","",IF(ISNUMBER(SEARCH(":",FD57)),MID(FD57,FIND(":",FD57)+2,FIND("(",FD57)-FIND(":",FD57)-3),LEFT(FD57,FIND("(",FD57)-2)))</f>
        <v/>
      </c>
      <c r="EX57" s="100" t="str">
        <f>IF(FD57="","",MID(FD57,FIND("(",FD57)+1,4))</f>
        <v/>
      </c>
      <c r="EY57" s="101" t="str">
        <f>IF(ISNUMBER(SEARCH("*female*",FD57)),"female",IF(ISNUMBER(SEARCH("*male*",FD57)),"male",""))</f>
        <v/>
      </c>
      <c r="EZ57" s="102" t="str">
        <f>IF(FD57="","",IF(ISERROR(MID(FD57,FIND("male,",FD57)+6,(FIND(")",FD57)-(FIND("male,",FD57)+6))))=TRUE,"missing/error",MID(FD57,FIND("male,",FD57)+6,(FIND(")",FD57)-(FIND("male,",FD57)+6)))))</f>
        <v/>
      </c>
      <c r="FA57" s="103" t="str">
        <f>IF(EW57="","",(MID(EW57,(SEARCH("^^",SUBSTITUTE(EW57," ","^^",LEN(EW57)-LEN(SUBSTITUTE(EW57," ","")))))+1,99)&amp;"_"&amp;LEFT(EW57,FIND(" ",EW57)-1)&amp;"_"&amp;EX57))</f>
        <v/>
      </c>
      <c r="FC57" s="95"/>
      <c r="FD57" s="95"/>
      <c r="FE57" s="96" t="str">
        <f>IF(FI57="","",FE$3)</f>
        <v/>
      </c>
      <c r="FF57" s="97" t="str">
        <f>IF(FI57="","",FE$1)</f>
        <v/>
      </c>
      <c r="FG57" s="98" t="str">
        <f>IF(FI57="","",FE$2)</f>
        <v/>
      </c>
      <c r="FH57" s="98" t="str">
        <f>IF(FI57="","",FE$3)</f>
        <v/>
      </c>
      <c r="FI57" s="99" t="str">
        <f>IF(FP57="","",IF(ISNUMBER(SEARCH(":",FP57)),MID(FP57,FIND(":",FP57)+2,FIND("(",FP57)-FIND(":",FP57)-3),LEFT(FP57,FIND("(",FP57)-2)))</f>
        <v/>
      </c>
      <c r="FJ57" s="100" t="str">
        <f>IF(FP57="","",MID(FP57,FIND("(",FP57)+1,4))</f>
        <v/>
      </c>
      <c r="FK57" s="101" t="str">
        <f>IF(ISNUMBER(SEARCH("*female*",FP57)),"female",IF(ISNUMBER(SEARCH("*male*",FP57)),"male",""))</f>
        <v/>
      </c>
      <c r="FL57" s="102" t="str">
        <f>IF(FP57="","",IF(ISERROR(MID(FP57,FIND("male,",FP57)+6,(FIND(")",FP57)-(FIND("male,",FP57)+6))))=TRUE,"missing/error",MID(FP57,FIND("male,",FP57)+6,(FIND(")",FP57)-(FIND("male,",FP57)+6)))))</f>
        <v/>
      </c>
      <c r="FM57" s="103" t="str">
        <f>IF(FI57="","",(MID(FI57,(SEARCH("^^",SUBSTITUTE(FI57," ","^^",LEN(FI57)-LEN(SUBSTITUTE(FI57," ","")))))+1,99)&amp;"_"&amp;LEFT(FI57,FIND(" ",FI57)-1)&amp;"_"&amp;FJ57))</f>
        <v/>
      </c>
      <c r="FO57" s="95"/>
      <c r="FP57" s="95"/>
      <c r="FQ57" s="96" t="str">
        <f>IF(FU57="","",#REF!)</f>
        <v/>
      </c>
      <c r="FR57" s="97" t="str">
        <f>IF(FU57="","",FQ$1)</f>
        <v/>
      </c>
      <c r="FS57" s="98" t="str">
        <f>IF(FU57="","",FQ$2)</f>
        <v/>
      </c>
      <c r="FT57" s="98" t="str">
        <f>IF(FU57="","",FQ$3)</f>
        <v/>
      </c>
      <c r="FU57" s="99" t="str">
        <f>IF(GB57="","",IF(ISNUMBER(SEARCH(":",GB57)),MID(GB57,FIND(":",GB57)+2,FIND("(",GB57)-FIND(":",GB57)-3),LEFT(GB57,FIND("(",GB57)-2)))</f>
        <v/>
      </c>
      <c r="FV57" s="100" t="str">
        <f>IF(GB57="","",MID(GB57,FIND("(",GB57)+1,4))</f>
        <v/>
      </c>
      <c r="FW57" s="101" t="str">
        <f>IF(ISNUMBER(SEARCH("*female*",GB57)),"female",IF(ISNUMBER(SEARCH("*male*",GB57)),"male",""))</f>
        <v/>
      </c>
      <c r="FX57" s="102" t="str">
        <f>IF(GB57="","",IF(ISERROR(MID(GB57,FIND("male,",GB57)+6,(FIND(")",GB57)-(FIND("male,",GB57)+6))))=TRUE,"missing/error",MID(GB57,FIND("male,",GB57)+6,(FIND(")",GB57)-(FIND("male,",GB57)+6)))))</f>
        <v/>
      </c>
      <c r="FY57" s="103" t="str">
        <f>IF(FU57="","",(MID(FU57,(SEARCH("^^",SUBSTITUTE(FU57," ","^^",LEN(FU57)-LEN(SUBSTITUTE(FU57," ","")))))+1,99)&amp;"_"&amp;LEFT(FU57,FIND(" ",FU57)-1)&amp;"_"&amp;FV57))</f>
        <v/>
      </c>
      <c r="GA57" s="95"/>
      <c r="GB57" s="95"/>
      <c r="GC57" s="96" t="str">
        <f>IF(GG57="","",GC$3)</f>
        <v/>
      </c>
      <c r="GD57" s="97" t="str">
        <f>IF(GG57="","",GC$1)</f>
        <v/>
      </c>
      <c r="GE57" s="98" t="str">
        <f>IF(GG57="","",GC$2)</f>
        <v/>
      </c>
      <c r="GF57" s="98" t="str">
        <f>IF(GG57="","",GC$3)</f>
        <v/>
      </c>
      <c r="GG57" s="99" t="str">
        <f>IF(GN57="","",IF(ISNUMBER(SEARCH(":",GN57)),MID(GN57,FIND(":",GN57)+2,FIND("(",GN57)-FIND(":",GN57)-3),LEFT(GN57,FIND("(",GN57)-2)))</f>
        <v/>
      </c>
      <c r="GH57" s="100" t="str">
        <f>IF(GN57="","",MID(GN57,FIND("(",GN57)+1,4))</f>
        <v/>
      </c>
      <c r="GI57" s="101" t="str">
        <f>IF(ISNUMBER(SEARCH("*female*",GN57)),"female",IF(ISNUMBER(SEARCH("*male*",GN57)),"male",""))</f>
        <v/>
      </c>
      <c r="GJ57" s="102" t="str">
        <f>IF(GN57="","",IF(ISERROR(MID(GN57,FIND("male,",GN57)+6,(FIND(")",GN57)-(FIND("male,",GN57)+6))))=TRUE,"missing/error",MID(GN57,FIND("male,",GN57)+6,(FIND(")",GN57)-(FIND("male,",GN57)+6)))))</f>
        <v/>
      </c>
      <c r="GK57" s="103" t="str">
        <f>IF(GG57="","",(MID(GG57,(SEARCH("^^",SUBSTITUTE(GG57," ","^^",LEN(GG57)-LEN(SUBSTITUTE(GG57," ","")))))+1,99)&amp;"_"&amp;LEFT(GG57,FIND(" ",GG57)-1)&amp;"_"&amp;GH57))</f>
        <v/>
      </c>
      <c r="GM57" s="95"/>
      <c r="GN57" s="95"/>
      <c r="GO57" s="96" t="str">
        <f>IF(GS57="","",GO$3)</f>
        <v/>
      </c>
      <c r="GP57" s="97" t="str">
        <f>IF(GS57="","",GO$1)</f>
        <v/>
      </c>
      <c r="GQ57" s="98" t="str">
        <f>IF(GS57="","",GO$2)</f>
        <v/>
      </c>
      <c r="GR57" s="98" t="str">
        <f>IF(GS57="","",GO$3)</f>
        <v/>
      </c>
      <c r="GS57" s="99" t="str">
        <f>IF(GZ57="","",IF(ISNUMBER(SEARCH(":",GZ57)),MID(GZ57,FIND(":",GZ57)+2,FIND("(",GZ57)-FIND(":",GZ57)-3),LEFT(GZ57,FIND("(",GZ57)-2)))</f>
        <v/>
      </c>
      <c r="GT57" s="100" t="str">
        <f>IF(GZ57="","",MID(GZ57,FIND("(",GZ57)+1,4))</f>
        <v/>
      </c>
      <c r="GU57" s="101" t="str">
        <f>IF(ISNUMBER(SEARCH("*female*",GZ57)),"female",IF(ISNUMBER(SEARCH("*male*",GZ57)),"male",""))</f>
        <v/>
      </c>
      <c r="GV57" s="102" t="str">
        <f>IF(GZ57="","",IF(ISERROR(MID(GZ57,FIND("male,",GZ57)+6,(FIND(")",GZ57)-(FIND("male,",GZ57)+6))))=TRUE,"missing/error",MID(GZ57,FIND("male,",GZ57)+6,(FIND(")",GZ57)-(FIND("male,",GZ57)+6)))))</f>
        <v/>
      </c>
      <c r="GW57" s="103" t="str">
        <f>IF(GS57="","",(MID(GS57,(SEARCH("^^",SUBSTITUTE(GS57," ","^^",LEN(GS57)-LEN(SUBSTITUTE(GS57," ","")))))+1,99)&amp;"_"&amp;LEFT(GS57,FIND(" ",GS57)-1)&amp;"_"&amp;GT57))</f>
        <v/>
      </c>
      <c r="GY57" s="95"/>
      <c r="GZ57" s="95"/>
      <c r="HA57" s="96" t="str">
        <f>IF(HE57="","",HA$3)</f>
        <v/>
      </c>
      <c r="HB57" s="97" t="str">
        <f>IF(HE57="","",HA$1)</f>
        <v/>
      </c>
      <c r="HC57" s="98" t="str">
        <f>IF(HE57="","",HA$2)</f>
        <v/>
      </c>
      <c r="HD57" s="98" t="str">
        <f>IF(HE57="","",HA$3)</f>
        <v/>
      </c>
      <c r="HE57" s="99" t="str">
        <f>IF(HL57="","",IF(ISNUMBER(SEARCH(":",HL57)),MID(HL57,FIND(":",HL57)+2,FIND("(",HL57)-FIND(":",HL57)-3),LEFT(HL57,FIND("(",HL57)-2)))</f>
        <v/>
      </c>
      <c r="HF57" s="100" t="str">
        <f>IF(HL57="","",MID(HL57,FIND("(",HL57)+1,4))</f>
        <v/>
      </c>
      <c r="HG57" s="101" t="str">
        <f>IF(ISNUMBER(SEARCH("*female*",HL57)),"female",IF(ISNUMBER(SEARCH("*male*",HL57)),"male",""))</f>
        <v/>
      </c>
      <c r="HH57" s="102" t="str">
        <f>IF(HL57="","",IF(ISERROR(MID(HL57,FIND("male,",HL57)+6,(FIND(")",HL57)-(FIND("male,",HL57)+6))))=TRUE,"missing/error",MID(HL57,FIND("male,",HL57)+6,(FIND(")",HL57)-(FIND("male,",HL57)+6)))))</f>
        <v/>
      </c>
      <c r="HI57" s="103" t="str">
        <f>IF(HE57="","",(MID(HE57,(SEARCH("^^",SUBSTITUTE(HE57," ","^^",LEN(HE57)-LEN(SUBSTITUTE(HE57," ","")))))+1,99)&amp;"_"&amp;LEFT(HE57,FIND(" ",HE57)-1)&amp;"_"&amp;HF57))</f>
        <v/>
      </c>
      <c r="HK57" s="95"/>
      <c r="HL57" s="95"/>
      <c r="HM57" s="96" t="str">
        <f>IF(HQ57="","",HM$3)</f>
        <v/>
      </c>
      <c r="HN57" s="97" t="str">
        <f>IF(HQ57="","",HM$1)</f>
        <v/>
      </c>
      <c r="HO57" s="98" t="str">
        <f>IF(HQ57="","",HM$2)</f>
        <v/>
      </c>
      <c r="HP57" s="98" t="str">
        <f>IF(HQ57="","",HM$3)</f>
        <v/>
      </c>
      <c r="HQ57" s="99" t="str">
        <f>IF(HX57="","",IF(ISNUMBER(SEARCH(":",HX57)),MID(HX57,FIND(":",HX57)+2,FIND("(",HX57)-FIND(":",HX57)-3),LEFT(HX57,FIND("(",HX57)-2)))</f>
        <v/>
      </c>
      <c r="HR57" s="100" t="str">
        <f>IF(HX57="","",MID(HX57,FIND("(",HX57)+1,4))</f>
        <v/>
      </c>
      <c r="HS57" s="101" t="str">
        <f>IF(ISNUMBER(SEARCH("*female*",HX57)),"female",IF(ISNUMBER(SEARCH("*male*",HX57)),"male",""))</f>
        <v/>
      </c>
      <c r="HT57" s="102" t="str">
        <f>IF(HX57="","",IF(ISERROR(MID(HX57,FIND("male,",HX57)+6,(FIND(")",HX57)-(FIND("male,",HX57)+6))))=TRUE,"missing/error",MID(HX57,FIND("male,",HX57)+6,(FIND(")",HX57)-(FIND("male,",HX57)+6)))))</f>
        <v/>
      </c>
      <c r="HU57" s="103" t="str">
        <f>IF(HQ57="","",(MID(HQ57,(SEARCH("^^",SUBSTITUTE(HQ57," ","^^",LEN(HQ57)-LEN(SUBSTITUTE(HQ57," ","")))))+1,99)&amp;"_"&amp;LEFT(HQ57,FIND(" ",HQ57)-1)&amp;"_"&amp;HR57))</f>
        <v/>
      </c>
      <c r="HW57" s="95"/>
      <c r="HX57" s="95"/>
      <c r="HY57" s="96" t="str">
        <f>IF(IC57="","",HY$3)</f>
        <v/>
      </c>
      <c r="HZ57" s="97" t="str">
        <f>IF(IC57="","",HY$1)</f>
        <v/>
      </c>
      <c r="IA57" s="98" t="str">
        <f>IF(IC57="","",HY$2)</f>
        <v/>
      </c>
      <c r="IB57" s="98" t="str">
        <f>IF(IC57="","",HY$3)</f>
        <v/>
      </c>
      <c r="IC57" s="99" t="str">
        <f>IF(IJ57="","",IF(ISNUMBER(SEARCH(":",IJ57)),MID(IJ57,FIND(":",IJ57)+2,FIND("(",IJ57)-FIND(":",IJ57)-3),LEFT(IJ57,FIND("(",IJ57)-2)))</f>
        <v/>
      </c>
      <c r="ID57" s="100" t="str">
        <f>IF(IJ57="","",MID(IJ57,FIND("(",IJ57)+1,4))</f>
        <v/>
      </c>
      <c r="IE57" s="101" t="str">
        <f>IF(ISNUMBER(SEARCH("*female*",IJ57)),"female",IF(ISNUMBER(SEARCH("*male*",IJ57)),"male",""))</f>
        <v/>
      </c>
      <c r="IF57" s="102" t="str">
        <f>IF(IJ57="","",IF(ISERROR(MID(IJ57,FIND("male,",IJ57)+6,(FIND(")",IJ57)-(FIND("male,",IJ57)+6))))=TRUE,"missing/error",MID(IJ57,FIND("male,",IJ57)+6,(FIND(")",IJ57)-(FIND("male,",IJ57)+6)))))</f>
        <v/>
      </c>
      <c r="IG57" s="103" t="str">
        <f>IF(IC57="","",(MID(IC57,(SEARCH("^^",SUBSTITUTE(IC57," ","^^",LEN(IC57)-LEN(SUBSTITUTE(IC57," ","")))))+1,99)&amp;"_"&amp;LEFT(IC57,FIND(" ",IC57)-1)&amp;"_"&amp;ID57))</f>
        <v/>
      </c>
      <c r="II57" s="95"/>
      <c r="IJ57" s="95"/>
      <c r="IK57" s="96" t="str">
        <f>IF(IO57="","",IK$3)</f>
        <v/>
      </c>
      <c r="IL57" s="97" t="str">
        <f>IF(IO57="","",IK$1)</f>
        <v/>
      </c>
      <c r="IM57" s="98" t="str">
        <f>IF(IO57="","",IK$2)</f>
        <v/>
      </c>
      <c r="IN57" s="98" t="str">
        <f>IF(IO57="","",IK$3)</f>
        <v/>
      </c>
      <c r="IO57" s="99" t="str">
        <f>IF(IV57="","",IF(ISNUMBER(SEARCH(":",IV57)),MID(IV57,FIND(":",IV57)+2,FIND("(",IV57)-FIND(":",IV57)-3),LEFT(IV57,FIND("(",IV57)-2)))</f>
        <v/>
      </c>
      <c r="IP57" s="100" t="str">
        <f>IF(IV57="","",MID(IV57,FIND("(",IV57)+1,4))</f>
        <v/>
      </c>
      <c r="IQ57" s="101" t="str">
        <f>IF(ISNUMBER(SEARCH("*female*",IV57)),"female",IF(ISNUMBER(SEARCH("*male*",IV57)),"male",""))</f>
        <v/>
      </c>
      <c r="IR57" s="102" t="str">
        <f>IF(IV57="","",IF(ISERROR(MID(IV57,FIND("male,",IV57)+6,(FIND(")",IV57)-(FIND("male,",IV57)+6))))=TRUE,"missing/error",MID(IV57,FIND("male,",IV57)+6,(FIND(")",IV57)-(FIND("male,",IV57)+6)))))</f>
        <v/>
      </c>
      <c r="IS57" s="103" t="str">
        <f>IF(IO57="","",(MID(IO57,(SEARCH("^^",SUBSTITUTE(IO57," ","^^",LEN(IO57)-LEN(SUBSTITUTE(IO57," ","")))))+1,99)&amp;"_"&amp;LEFT(IO57,FIND(" ",IO57)-1)&amp;"_"&amp;IP57))</f>
        <v/>
      </c>
      <c r="IU57" s="95"/>
      <c r="IV57" s="95"/>
      <c r="IW57" s="96" t="str">
        <f>IF(JA57="","",IW$3)</f>
        <v/>
      </c>
      <c r="IX57" s="97" t="str">
        <f>IF(JA57="","",IW$1)</f>
        <v/>
      </c>
      <c r="IY57" s="98" t="str">
        <f>IF(JA57="","",IW$2)</f>
        <v/>
      </c>
      <c r="IZ57" s="98" t="str">
        <f>IF(JA57="","",IW$3)</f>
        <v/>
      </c>
      <c r="JA57" s="99" t="str">
        <f>IF(JH57="","",IF(ISNUMBER(SEARCH(":",JH57)),MID(JH57,FIND(":",JH57)+2,FIND("(",JH57)-FIND(":",JH57)-3),LEFT(JH57,FIND("(",JH57)-2)))</f>
        <v/>
      </c>
      <c r="JB57" s="100" t="str">
        <f>IF(JH57="","",MID(JH57,FIND("(",JH57)+1,4))</f>
        <v/>
      </c>
      <c r="JC57" s="101" t="str">
        <f>IF(ISNUMBER(SEARCH("*female*",JH57)),"female",IF(ISNUMBER(SEARCH("*male*",JH57)),"male",""))</f>
        <v/>
      </c>
      <c r="JD57" s="102" t="str">
        <f>IF(JH57="","",IF(ISERROR(MID(JH57,FIND("male,",JH57)+6,(FIND(")",JH57)-(FIND("male,",JH57)+6))))=TRUE,"missing/error",MID(JH57,FIND("male,",JH57)+6,(FIND(")",JH57)-(FIND("male,",JH57)+6)))))</f>
        <v/>
      </c>
      <c r="JE57" s="103" t="str">
        <f>IF(JA57="","",(MID(JA57,(SEARCH("^^",SUBSTITUTE(JA57," ","^^",LEN(JA57)-LEN(SUBSTITUTE(JA57," ","")))))+1,99)&amp;"_"&amp;LEFT(JA57,FIND(" ",JA57)-1)&amp;"_"&amp;JB57))</f>
        <v/>
      </c>
      <c r="JG57" s="95"/>
      <c r="JH57" s="95"/>
      <c r="JI57" s="96" t="str">
        <f>IF(JM57="","",JI$3)</f>
        <v/>
      </c>
      <c r="JJ57" s="97" t="str">
        <f>IF(JM57="","",JI$1)</f>
        <v/>
      </c>
      <c r="JK57" s="98" t="str">
        <f>IF(JM57="","",JI$2)</f>
        <v/>
      </c>
      <c r="JL57" s="98" t="str">
        <f>IF(JM57="","",JI$3)</f>
        <v/>
      </c>
      <c r="JM57" s="99" t="str">
        <f>IF(JT57="","",IF(ISNUMBER(SEARCH(":",JT57)),MID(JT57,FIND(":",JT57)+2,FIND("(",JT57)-FIND(":",JT57)-3),LEFT(JT57,FIND("(",JT57)-2)))</f>
        <v/>
      </c>
      <c r="JN57" s="100" t="str">
        <f>IF(JT57="","",MID(JT57,FIND("(",JT57)+1,4))</f>
        <v/>
      </c>
      <c r="JO57" s="101" t="str">
        <f>IF(ISNUMBER(SEARCH("*female*",JT57)),"female",IF(ISNUMBER(SEARCH("*male*",JT57)),"male",""))</f>
        <v/>
      </c>
      <c r="JP57" s="102" t="str">
        <f>IF(JT57="","",IF(ISERROR(MID(JT57,FIND("male,",JT57)+6,(FIND(")",JT57)-(FIND("male,",JT57)+6))))=TRUE,"missing/error",MID(JT57,FIND("male,",JT57)+6,(FIND(")",JT57)-(FIND("male,",JT57)+6)))))</f>
        <v/>
      </c>
      <c r="JQ57" s="103" t="str">
        <f>IF(JM57="","",(MID(JM57,(SEARCH("^^",SUBSTITUTE(JM57," ","^^",LEN(JM57)-LEN(SUBSTITUTE(JM57," ","")))))+1,99)&amp;"_"&amp;LEFT(JM57,FIND(" ",JM57)-1)&amp;"_"&amp;JN57))</f>
        <v/>
      </c>
      <c r="JS57" s="95"/>
      <c r="JT57" s="95"/>
      <c r="JU57" s="96" t="str">
        <f>IF(JY57="","",JU$3)</f>
        <v/>
      </c>
      <c r="JV57" s="97" t="str">
        <f>IF(JY57="","",JU$1)</f>
        <v/>
      </c>
      <c r="JW57" s="98" t="str">
        <f>IF(JY57="","",JU$2)</f>
        <v/>
      </c>
      <c r="JX57" s="98" t="str">
        <f>IF(JY57="","",JU$3)</f>
        <v/>
      </c>
      <c r="JY57" s="99" t="str">
        <f>IF(KF57="","",IF(ISNUMBER(SEARCH(":",KF57)),MID(KF57,FIND(":",KF57)+2,FIND("(",KF57)-FIND(":",KF57)-3),LEFT(KF57,FIND("(",KF57)-2)))</f>
        <v/>
      </c>
      <c r="JZ57" s="100" t="str">
        <f>IF(KF57="","",MID(KF57,FIND("(",KF57)+1,4))</f>
        <v/>
      </c>
      <c r="KA57" s="101" t="str">
        <f>IF(ISNUMBER(SEARCH("*female*",KF57)),"female",IF(ISNUMBER(SEARCH("*male*",KF57)),"male",""))</f>
        <v/>
      </c>
      <c r="KB57" s="102" t="str">
        <f>IF(KF57="","",IF(ISERROR(MID(KF57,FIND("male,",KF57)+6,(FIND(")",KF57)-(FIND("male,",KF57)+6))))=TRUE,"missing/error",MID(KF57,FIND("male,",KF57)+6,(FIND(")",KF57)-(FIND("male,",KF57)+6)))))</f>
        <v/>
      </c>
      <c r="KC57" s="103" t="str">
        <f>IF(JY57="","",(MID(JY57,(SEARCH("^^",SUBSTITUTE(JY57," ","^^",LEN(JY57)-LEN(SUBSTITUTE(JY57," ","")))))+1,99)&amp;"_"&amp;LEFT(JY57,FIND(" ",JY57)-1)&amp;"_"&amp;JZ57))</f>
        <v/>
      </c>
      <c r="KE57" s="95"/>
      <c r="KF57" s="95"/>
    </row>
    <row r="58" spans="1:292" ht="13.5" customHeight="1">
      <c r="A58" s="21"/>
      <c r="B58" s="95" t="s">
        <v>452</v>
      </c>
      <c r="C58" s="2" t="s">
        <v>453</v>
      </c>
      <c r="D58" s="149"/>
      <c r="E58" s="96">
        <f>IF(I58="","",E$3)</f>
        <v>41612</v>
      </c>
      <c r="F58" s="97" t="str">
        <f>IF(I58="","",E$1)</f>
        <v>Juncker Asselborn II</v>
      </c>
      <c r="G58" s="98">
        <v>40017</v>
      </c>
      <c r="H58" s="98">
        <v>41393</v>
      </c>
      <c r="I58" s="99" t="s">
        <v>454</v>
      </c>
      <c r="J58" s="100" t="s">
        <v>455</v>
      </c>
      <c r="K58" s="101" t="s">
        <v>387</v>
      </c>
      <c r="L58" s="102" t="s">
        <v>296</v>
      </c>
      <c r="M58" s="103" t="s">
        <v>456</v>
      </c>
      <c r="O58" s="95"/>
      <c r="P58" s="153" t="s">
        <v>457</v>
      </c>
      <c r="Q58" s="96">
        <f>IF(U58="","",Q$3)</f>
        <v>43439</v>
      </c>
      <c r="R58" s="97" t="str">
        <f>IF(U58="","",Q$1)</f>
        <v>Bettel-Schneider I</v>
      </c>
      <c r="S58" s="98">
        <f>IF(U58="","",Q$2)</f>
        <v>41612</v>
      </c>
      <c r="T58" s="98">
        <f>IF(U58="","",Q$3)</f>
        <v>43439</v>
      </c>
      <c r="U58" s="99" t="str">
        <f>IF(AB58="","",IF(ISNUMBER(SEARCH(":",AB58)),MID(AB58,FIND(":",AB58)+2,FIND("(",AB58)-FIND(":",AB58)-3),LEFT(AB58,FIND("(",AB58)-2)))</f>
        <v>Fernand Etgen</v>
      </c>
      <c r="V58" s="100" t="str">
        <f>IF(AB58="","",MID(AB58,FIND("(",AB58)+1,4))</f>
        <v>1957</v>
      </c>
      <c r="W58" s="101" t="str">
        <f>IF(ISNUMBER(SEARCH("*female*",AB58)),"female",IF(ISNUMBER(SEARCH("*male*",AB58)),"male",""))</f>
        <v>male</v>
      </c>
      <c r="X58" s="102" t="str">
        <f>IF(AB58="","",IF(ISERROR(MID(AB58,FIND("male,",AB58)+6,(FIND(")",AB58)-(FIND("male,",AB58)+6))))=TRUE,"missing/error",MID(AB58,FIND("male,",AB58)+6,(FIND(")",AB58)-(FIND("male,",AB58)+6)))))</f>
        <v>lu_dp01</v>
      </c>
      <c r="Y58" s="103" t="str">
        <f>IF(U58="","",(MID(U58,(SEARCH("^^",SUBSTITUTE(U58," ","^^",LEN(U58)-LEN(SUBSTITUTE(U58," ","")))))+1,99)&amp;"_"&amp;LEFT(U58,FIND(" ",U58)-1)&amp;"_"&amp;V58))</f>
        <v>Etgen_Fernand_1957</v>
      </c>
      <c r="AA58" s="95"/>
      <c r="AB58" s="140" t="s">
        <v>724</v>
      </c>
      <c r="AC58" s="96" t="str">
        <f>IF(AG58="","",AC$3)</f>
        <v/>
      </c>
      <c r="AD58" s="97" t="str">
        <f>IF(AG58="","",AC$1)</f>
        <v/>
      </c>
      <c r="AE58" s="98" t="str">
        <f>IF(AG58="","",AC$2)</f>
        <v/>
      </c>
      <c r="AF58" s="98" t="str">
        <f>IF(AG58="","",AC$3)</f>
        <v/>
      </c>
      <c r="AG58" s="99" t="str">
        <f>IF(AN58="","",IF(ISNUMBER(SEARCH(":",AN58)),MID(AN58,FIND(":",AN58)+2,FIND("(",AN58)-FIND(":",AN58)-3),LEFT(AN58,FIND("(",AN58)-2)))</f>
        <v/>
      </c>
      <c r="AH58" s="100" t="str">
        <f>IF(AN58="","",MID(AN58,FIND("(",AN58)+1,4))</f>
        <v/>
      </c>
      <c r="AI58" s="101" t="str">
        <f>IF(ISNUMBER(SEARCH("*female*",AN58)),"female",IF(ISNUMBER(SEARCH("*male*",AN58)),"male",""))</f>
        <v/>
      </c>
      <c r="AJ58" s="102" t="str">
        <f>IF(AN58="","",IF(ISERROR(MID(AN58,FIND("male,",AN58)+6,(FIND(")",AN58)-(FIND("male,",AN58)+6))))=TRUE,"missing/error",MID(AN58,FIND("male,",AN58)+6,(FIND(")",AN58)-(FIND("male,",AN58)+6)))))</f>
        <v/>
      </c>
      <c r="AK58" s="103" t="str">
        <f>IF(AG58="","",(MID(AG58,(SEARCH("^^",SUBSTITUTE(AG58," ","^^",LEN(AG58)-LEN(SUBSTITUTE(AG58," ","")))))+1,99)&amp;"_"&amp;LEFT(AG58,FIND(" ",AG58)-1)&amp;"_"&amp;AH58))</f>
        <v/>
      </c>
      <c r="AM58" s="95"/>
      <c r="AN58" s="95"/>
      <c r="AO58" s="96" t="str">
        <f t="shared" si="264"/>
        <v/>
      </c>
      <c r="AP58" s="97" t="str">
        <f t="shared" si="265"/>
        <v/>
      </c>
      <c r="AQ58" s="98" t="str">
        <f t="shared" si="249"/>
        <v/>
      </c>
      <c r="AR58" s="98" t="str">
        <f t="shared" si="266"/>
        <v/>
      </c>
      <c r="AS58" s="99" t="str">
        <f t="shared" si="267"/>
        <v/>
      </c>
      <c r="AT58" s="100" t="str">
        <f t="shared" si="268"/>
        <v/>
      </c>
      <c r="AU58" s="101" t="str">
        <f t="shared" si="269"/>
        <v/>
      </c>
      <c r="AV58" s="102" t="str">
        <f t="shared" si="270"/>
        <v/>
      </c>
      <c r="AW58" s="103" t="str">
        <f t="shared" si="271"/>
        <v/>
      </c>
      <c r="AY58" s="95"/>
      <c r="AZ58" s="95"/>
      <c r="BA58" s="96" t="str">
        <f>IF(BE58="","",BA$3)</f>
        <v/>
      </c>
      <c r="BB58" s="97" t="str">
        <f>IF(BE58="","",BA$1)</f>
        <v/>
      </c>
      <c r="BC58" s="98" t="str">
        <f>IF(BE58="","",BA$2)</f>
        <v/>
      </c>
      <c r="BD58" s="98" t="str">
        <f>IF(BE58="","",BA$3)</f>
        <v/>
      </c>
      <c r="BE58" s="99" t="str">
        <f>IF(BL58="","",IF(ISNUMBER(SEARCH(":",BL58)),MID(BL58,FIND(":",BL58)+2,FIND("(",BL58)-FIND(":",BL58)-3),LEFT(BL58,FIND("(",BL58)-2)))</f>
        <v/>
      </c>
      <c r="BF58" s="100" t="str">
        <f>IF(BL58="","",MID(BL58,FIND("(",BL58)+1,4))</f>
        <v/>
      </c>
      <c r="BG58" s="101" t="str">
        <f>IF(ISNUMBER(SEARCH("*female*",BL58)),"female",IF(ISNUMBER(SEARCH("*male*",BL58)),"male",""))</f>
        <v/>
      </c>
      <c r="BH58" s="102" t="str">
        <f>IF(BL58="","",IF(ISERROR(MID(BL58,FIND("male,",BL58)+6,(FIND(")",BL58)-(FIND("male,",BL58)+6))))=TRUE,"missing/error",MID(BL58,FIND("male,",BL58)+6,(FIND(")",BL58)-(FIND("male,",BL58)+6)))))</f>
        <v/>
      </c>
      <c r="BI58" s="103" t="str">
        <f>IF(BE58="","",(MID(BE58,(SEARCH("^^",SUBSTITUTE(BE58," ","^^",LEN(BE58)-LEN(SUBSTITUTE(BE58," ","")))))+1,99)&amp;"_"&amp;LEFT(BE58,FIND(" ",BE58)-1)&amp;"_"&amp;BF58))</f>
        <v/>
      </c>
      <c r="BK58" s="95"/>
      <c r="BL58" s="95"/>
      <c r="BM58" s="96" t="str">
        <f>IF(BQ58="","",BM$3)</f>
        <v/>
      </c>
      <c r="BN58" s="97" t="str">
        <f>IF(BQ58="","",BM$1)</f>
        <v/>
      </c>
      <c r="BO58" s="98" t="str">
        <f>IF(BQ58="","",BM$2)</f>
        <v/>
      </c>
      <c r="BP58" s="98" t="str">
        <f>IF(BQ58="","",BM$3)</f>
        <v/>
      </c>
      <c r="BQ58" s="99" t="str">
        <f>IF(BX58="","",IF(ISNUMBER(SEARCH(":",BX58)),MID(BX58,FIND(":",BX58)+2,FIND("(",BX58)-FIND(":",BX58)-3),LEFT(BX58,FIND("(",BX58)-2)))</f>
        <v/>
      </c>
      <c r="BR58" s="100" t="str">
        <f>IF(BX58="","",MID(BX58,FIND("(",BX58)+1,4))</f>
        <v/>
      </c>
      <c r="BS58" s="101" t="str">
        <f>IF(ISNUMBER(SEARCH("*female*",BX58)),"female",IF(ISNUMBER(SEARCH("*male*",BX58)),"male",""))</f>
        <v/>
      </c>
      <c r="BT58" s="102" t="str">
        <f>IF(BX58="","",IF(ISERROR(MID(BX58,FIND("male,",BX58)+6,(FIND(")",BX58)-(FIND("male,",BX58)+6))))=TRUE,"missing/error",MID(BX58,FIND("male,",BX58)+6,(FIND(")",BX58)-(FIND("male,",BX58)+6)))))</f>
        <v/>
      </c>
      <c r="BU58" s="103" t="str">
        <f>IF(BQ58="","",(MID(BQ58,(SEARCH("^^",SUBSTITUTE(BQ58," ","^^",LEN(BQ58)-LEN(SUBSTITUTE(BQ58," ","")))))+1,99)&amp;"_"&amp;LEFT(BQ58,FIND(" ",BQ58)-1)&amp;"_"&amp;BR58))</f>
        <v/>
      </c>
      <c r="BW58" s="95"/>
      <c r="BX58" s="95"/>
      <c r="BY58" s="96" t="str">
        <f>IF(CC58="","",BY$3)</f>
        <v/>
      </c>
      <c r="BZ58" s="97" t="str">
        <f>IF(CC58="","",BY$1)</f>
        <v/>
      </c>
      <c r="CA58" s="98" t="str">
        <f>IF(CC58="","",BY$2)</f>
        <v/>
      </c>
      <c r="CB58" s="98" t="str">
        <f>IF(CC58="","",BY$3)</f>
        <v/>
      </c>
      <c r="CC58" s="99" t="str">
        <f>IF(CJ58="","",IF(ISNUMBER(SEARCH(":",CJ58)),MID(CJ58,FIND(":",CJ58)+2,FIND("(",CJ58)-FIND(":",CJ58)-3),LEFT(CJ58,FIND("(",CJ58)-2)))</f>
        <v/>
      </c>
      <c r="CD58" s="100" t="str">
        <f>IF(CJ58="","",MID(CJ58,FIND("(",CJ58)+1,4))</f>
        <v/>
      </c>
      <c r="CE58" s="101" t="str">
        <f>IF(ISNUMBER(SEARCH("*female*",CJ58)),"female",IF(ISNUMBER(SEARCH("*male*",CJ58)),"male",""))</f>
        <v/>
      </c>
      <c r="CF58" s="102" t="str">
        <f>IF(CJ58="","",IF(ISERROR(MID(CJ58,FIND("male,",CJ58)+6,(FIND(")",CJ58)-(FIND("male,",CJ58)+6))))=TRUE,"missing/error",MID(CJ58,FIND("male,",CJ58)+6,(FIND(")",CJ58)-(FIND("male,",CJ58)+6)))))</f>
        <v/>
      </c>
      <c r="CG58" s="103" t="str">
        <f>IF(CC58="","",(MID(CC58,(SEARCH("^^",SUBSTITUTE(CC58," ","^^",LEN(CC58)-LEN(SUBSTITUTE(CC58," ","")))))+1,99)&amp;"_"&amp;LEFT(CC58,FIND(" ",CC58)-1)&amp;"_"&amp;CD58))</f>
        <v/>
      </c>
      <c r="CI58" s="95"/>
      <c r="CJ58" s="95"/>
      <c r="CK58" s="96" t="str">
        <f>IF(CO58="","",CK$3)</f>
        <v/>
      </c>
      <c r="CL58" s="97" t="str">
        <f>IF(CO58="","",CK$1)</f>
        <v/>
      </c>
      <c r="CM58" s="98" t="str">
        <f>IF(CO58="","",CK$2)</f>
        <v/>
      </c>
      <c r="CN58" s="98" t="str">
        <f>IF(CO58="","",CK$3)</f>
        <v/>
      </c>
      <c r="CO58" s="99" t="str">
        <f>IF(CV58="","",IF(ISNUMBER(SEARCH(":",CV58)),MID(CV58,FIND(":",CV58)+2,FIND("(",CV58)-FIND(":",CV58)-3),LEFT(CV58,FIND("(",CV58)-2)))</f>
        <v/>
      </c>
      <c r="CP58" s="100" t="str">
        <f>IF(CV58="","",MID(CV58,FIND("(",CV58)+1,4))</f>
        <v/>
      </c>
      <c r="CQ58" s="101" t="str">
        <f>IF(ISNUMBER(SEARCH("*female*",CV58)),"female",IF(ISNUMBER(SEARCH("*male*",CV58)),"male",""))</f>
        <v/>
      </c>
      <c r="CR58" s="102" t="str">
        <f>IF(CV58="","",IF(ISERROR(MID(CV58,FIND("male,",CV58)+6,(FIND(")",CV58)-(FIND("male,",CV58)+6))))=TRUE,"missing/error",MID(CV58,FIND("male,",CV58)+6,(FIND(")",CV58)-(FIND("male,",CV58)+6)))))</f>
        <v/>
      </c>
      <c r="CS58" s="103" t="str">
        <f>IF(CO58="","",(MID(CO58,(SEARCH("^^",SUBSTITUTE(CO58," ","^^",LEN(CO58)-LEN(SUBSTITUTE(CO58," ","")))))+1,99)&amp;"_"&amp;LEFT(CO58,FIND(" ",CO58)-1)&amp;"_"&amp;CP58))</f>
        <v/>
      </c>
      <c r="CU58" s="95"/>
      <c r="CV58" s="95"/>
      <c r="CW58" s="96" t="str">
        <f>IF(DA58="","",CW$3)</f>
        <v/>
      </c>
      <c r="CX58" s="97" t="str">
        <f>IF(DA58="","",CW$1)</f>
        <v/>
      </c>
      <c r="CY58" s="98" t="str">
        <f>IF(DA58="","",CW$2)</f>
        <v/>
      </c>
      <c r="CZ58" s="98" t="str">
        <f>IF(DA58="","",CW$3)</f>
        <v/>
      </c>
      <c r="DA58" s="99" t="str">
        <f>IF(DH58="","",IF(ISNUMBER(SEARCH(":",DH58)),MID(DH58,FIND(":",DH58)+2,FIND("(",DH58)-FIND(":",DH58)-3),LEFT(DH58,FIND("(",DH58)-2)))</f>
        <v/>
      </c>
      <c r="DB58" s="100" t="str">
        <f>IF(DH58="","",MID(DH58,FIND("(",DH58)+1,4))</f>
        <v/>
      </c>
      <c r="DC58" s="101" t="str">
        <f>IF(ISNUMBER(SEARCH("*female*",DH58)),"female",IF(ISNUMBER(SEARCH("*male*",DH58)),"male",""))</f>
        <v/>
      </c>
      <c r="DD58" s="102" t="str">
        <f>IF(DH58="","",IF(ISERROR(MID(DH58,FIND("male,",DH58)+6,(FIND(")",DH58)-(FIND("male,",DH58)+6))))=TRUE,"missing/error",MID(DH58,FIND("male,",DH58)+6,(FIND(")",DH58)-(FIND("male,",DH58)+6)))))</f>
        <v/>
      </c>
      <c r="DE58" s="103" t="str">
        <f>IF(DA58="","",(MID(DA58,(SEARCH("^^",SUBSTITUTE(DA58," ","^^",LEN(DA58)-LEN(SUBSTITUTE(DA58," ","")))))+1,99)&amp;"_"&amp;LEFT(DA58,FIND(" ",DA58)-1)&amp;"_"&amp;DB58))</f>
        <v/>
      </c>
      <c r="DG58" s="95"/>
      <c r="DH58" s="95"/>
      <c r="DI58" s="96" t="str">
        <f>IF(DM58="","",DI$3)</f>
        <v/>
      </c>
      <c r="DJ58" s="97" t="str">
        <f>IF(DM58="","",DI$1)</f>
        <v/>
      </c>
      <c r="DK58" s="98" t="str">
        <f>IF(DM58="","",DI$2)</f>
        <v/>
      </c>
      <c r="DL58" s="98" t="str">
        <f>IF(DM58="","",DI$3)</f>
        <v/>
      </c>
      <c r="DM58" s="99" t="str">
        <f>IF(DT58="","",IF(ISNUMBER(SEARCH(":",DT58)),MID(DT58,FIND(":",DT58)+2,FIND("(",DT58)-FIND(":",DT58)-3),LEFT(DT58,FIND("(",DT58)-2)))</f>
        <v/>
      </c>
      <c r="DN58" s="100" t="str">
        <f>IF(DT58="","",MID(DT58,FIND("(",DT58)+1,4))</f>
        <v/>
      </c>
      <c r="DO58" s="101" t="str">
        <f>IF(ISNUMBER(SEARCH("*female*",DT58)),"female",IF(ISNUMBER(SEARCH("*male*",DT58)),"male",""))</f>
        <v/>
      </c>
      <c r="DP58" s="102" t="str">
        <f>IF(DT58="","",IF(ISERROR(MID(DT58,FIND("male,",DT58)+6,(FIND(")",DT58)-(FIND("male,",DT58)+6))))=TRUE,"missing/error",MID(DT58,FIND("male,",DT58)+6,(FIND(")",DT58)-(FIND("male,",DT58)+6)))))</f>
        <v/>
      </c>
      <c r="DQ58" s="103" t="str">
        <f>IF(DM58="","",(MID(DM58,(SEARCH("^^",SUBSTITUTE(DM58," ","^^",LEN(DM58)-LEN(SUBSTITUTE(DM58," ","")))))+1,99)&amp;"_"&amp;LEFT(DM58,FIND(" ",DM58)-1)&amp;"_"&amp;DN58))</f>
        <v/>
      </c>
      <c r="DS58" s="95"/>
      <c r="DT58" s="95"/>
      <c r="DU58" s="96" t="str">
        <f>IF(DY58="","",DU$3)</f>
        <v/>
      </c>
      <c r="DV58" s="97" t="str">
        <f>IF(DY58="","",DU$1)</f>
        <v/>
      </c>
      <c r="DW58" s="98" t="str">
        <f>IF(DY58="","",DU$2)</f>
        <v/>
      </c>
      <c r="DX58" s="98" t="str">
        <f>IF(DY58="","",DU$3)</f>
        <v/>
      </c>
      <c r="DY58" s="99" t="str">
        <f>IF(EF58="","",IF(ISNUMBER(SEARCH(":",EF58)),MID(EF58,FIND(":",EF58)+2,FIND("(",EF58)-FIND(":",EF58)-3),LEFT(EF58,FIND("(",EF58)-2)))</f>
        <v/>
      </c>
      <c r="DZ58" s="100" t="str">
        <f>IF(EF58="","",MID(EF58,FIND("(",EF58)+1,4))</f>
        <v/>
      </c>
      <c r="EA58" s="101" t="str">
        <f>IF(ISNUMBER(SEARCH("*female*",EF58)),"female",IF(ISNUMBER(SEARCH("*male*",EF58)),"male",""))</f>
        <v/>
      </c>
      <c r="EB58" s="102" t="str">
        <f>IF(EF58="","",IF(ISERROR(MID(EF58,FIND("male,",EF58)+6,(FIND(")",EF58)-(FIND("male,",EF58)+6))))=TRUE,"missing/error",MID(EF58,FIND("male,",EF58)+6,(FIND(")",EF58)-(FIND("male,",EF58)+6)))))</f>
        <v/>
      </c>
      <c r="EC58" s="103" t="str">
        <f>IF(DY58="","",(MID(DY58,(SEARCH("^^",SUBSTITUTE(DY58," ","^^",LEN(DY58)-LEN(SUBSTITUTE(DY58," ","")))))+1,99)&amp;"_"&amp;LEFT(DY58,FIND(" ",DY58)-1)&amp;"_"&amp;DZ58))</f>
        <v/>
      </c>
      <c r="EE58" s="95"/>
      <c r="EF58" s="95"/>
      <c r="EG58" s="96" t="str">
        <f>IF(EK58="","",EG$3)</f>
        <v/>
      </c>
      <c r="EH58" s="97" t="str">
        <f>IF(EK58="","",EG$1)</f>
        <v/>
      </c>
      <c r="EI58" s="98" t="str">
        <f>IF(EK58="","",EG$2)</f>
        <v/>
      </c>
      <c r="EJ58" s="98" t="str">
        <f>IF(EK58="","",EG$3)</f>
        <v/>
      </c>
      <c r="EK58" s="99" t="str">
        <f>IF(ER58="","",IF(ISNUMBER(SEARCH(":",ER58)),MID(ER58,FIND(":",ER58)+2,FIND("(",ER58)-FIND(":",ER58)-3),LEFT(ER58,FIND("(",ER58)-2)))</f>
        <v/>
      </c>
      <c r="EL58" s="100" t="str">
        <f>IF(ER58="","",MID(ER58,FIND("(",ER58)+1,4))</f>
        <v/>
      </c>
      <c r="EM58" s="101" t="str">
        <f>IF(ISNUMBER(SEARCH("*female*",ER58)),"female",IF(ISNUMBER(SEARCH("*male*",ER58)),"male",""))</f>
        <v/>
      </c>
      <c r="EN58" s="102" t="str">
        <f>IF(ER58="","",IF(ISERROR(MID(ER58,FIND("male,",ER58)+6,(FIND(")",ER58)-(FIND("male,",ER58)+6))))=TRUE,"missing/error",MID(ER58,FIND("male,",ER58)+6,(FIND(")",ER58)-(FIND("male,",ER58)+6)))))</f>
        <v/>
      </c>
      <c r="EO58" s="103" t="str">
        <f>IF(EK58="","",(MID(EK58,(SEARCH("^^",SUBSTITUTE(EK58," ","^^",LEN(EK58)-LEN(SUBSTITUTE(EK58," ","")))))+1,99)&amp;"_"&amp;LEFT(EK58,FIND(" ",EK58)-1)&amp;"_"&amp;EL58))</f>
        <v/>
      </c>
      <c r="EQ58" s="95"/>
      <c r="ER58" s="95"/>
      <c r="ES58" s="96" t="str">
        <f>IF(EW58="","",ES$3)</f>
        <v/>
      </c>
      <c r="ET58" s="97" t="str">
        <f>IF(EW58="","",ES$1)</f>
        <v/>
      </c>
      <c r="EU58" s="98" t="str">
        <f>IF(EW58="","",ES$2)</f>
        <v/>
      </c>
      <c r="EV58" s="98" t="str">
        <f>IF(EW58="","",ES$3)</f>
        <v/>
      </c>
      <c r="EW58" s="99" t="str">
        <f>IF(FD58="","",IF(ISNUMBER(SEARCH(":",FD58)),MID(FD58,FIND(":",FD58)+2,FIND("(",FD58)-FIND(":",FD58)-3),LEFT(FD58,FIND("(",FD58)-2)))</f>
        <v/>
      </c>
      <c r="EX58" s="100" t="str">
        <f>IF(FD58="","",MID(FD58,FIND("(",FD58)+1,4))</f>
        <v/>
      </c>
      <c r="EY58" s="101" t="str">
        <f>IF(ISNUMBER(SEARCH("*female*",FD58)),"female",IF(ISNUMBER(SEARCH("*male*",FD58)),"male",""))</f>
        <v/>
      </c>
      <c r="EZ58" s="102" t="str">
        <f>IF(FD58="","",IF(ISERROR(MID(FD58,FIND("male,",FD58)+6,(FIND(")",FD58)-(FIND("male,",FD58)+6))))=TRUE,"missing/error",MID(FD58,FIND("male,",FD58)+6,(FIND(")",FD58)-(FIND("male,",FD58)+6)))))</f>
        <v/>
      </c>
      <c r="FA58" s="103" t="str">
        <f>IF(EW58="","",(MID(EW58,(SEARCH("^^",SUBSTITUTE(EW58," ","^^",LEN(EW58)-LEN(SUBSTITUTE(EW58," ","")))))+1,99)&amp;"_"&amp;LEFT(EW58,FIND(" ",EW58)-1)&amp;"_"&amp;EX58))</f>
        <v/>
      </c>
      <c r="FC58" s="95"/>
      <c r="FD58" s="95"/>
      <c r="FE58" s="96" t="str">
        <f>IF(FI58="","",FE$3)</f>
        <v/>
      </c>
      <c r="FF58" s="97" t="str">
        <f>IF(FI58="","",FE$1)</f>
        <v/>
      </c>
      <c r="FG58" s="98" t="str">
        <f>IF(FI58="","",FE$2)</f>
        <v/>
      </c>
      <c r="FH58" s="98" t="str">
        <f>IF(FI58="","",FE$3)</f>
        <v/>
      </c>
      <c r="FI58" s="99" t="str">
        <f>IF(FP58="","",IF(ISNUMBER(SEARCH(":",FP58)),MID(FP58,FIND(":",FP58)+2,FIND("(",FP58)-FIND(":",FP58)-3),LEFT(FP58,FIND("(",FP58)-2)))</f>
        <v/>
      </c>
      <c r="FJ58" s="100" t="str">
        <f>IF(FP58="","",MID(FP58,FIND("(",FP58)+1,4))</f>
        <v/>
      </c>
      <c r="FK58" s="101" t="str">
        <f>IF(ISNUMBER(SEARCH("*female*",FP58)),"female",IF(ISNUMBER(SEARCH("*male*",FP58)),"male",""))</f>
        <v/>
      </c>
      <c r="FL58" s="102" t="str">
        <f>IF(FP58="","",IF(ISERROR(MID(FP58,FIND("male,",FP58)+6,(FIND(")",FP58)-(FIND("male,",FP58)+6))))=TRUE,"missing/error",MID(FP58,FIND("male,",FP58)+6,(FIND(")",FP58)-(FIND("male,",FP58)+6)))))</f>
        <v/>
      </c>
      <c r="FM58" s="103" t="str">
        <f>IF(FI58="","",(MID(FI58,(SEARCH("^^",SUBSTITUTE(FI58," ","^^",LEN(FI58)-LEN(SUBSTITUTE(FI58," ","")))))+1,99)&amp;"_"&amp;LEFT(FI58,FIND(" ",FI58)-1)&amp;"_"&amp;FJ58))</f>
        <v/>
      </c>
      <c r="FO58" s="95"/>
      <c r="FP58" s="95"/>
      <c r="FQ58" s="96" t="str">
        <f>IF(FU58="","",#REF!)</f>
        <v/>
      </c>
      <c r="FR58" s="97" t="str">
        <f>IF(FU58="","",FQ$1)</f>
        <v/>
      </c>
      <c r="FS58" s="98" t="str">
        <f>IF(FU58="","",FQ$2)</f>
        <v/>
      </c>
      <c r="FT58" s="98" t="str">
        <f>IF(FU58="","",FQ$3)</f>
        <v/>
      </c>
      <c r="FU58" s="99" t="str">
        <f>IF(GB58="","",IF(ISNUMBER(SEARCH(":",GB58)),MID(GB58,FIND(":",GB58)+2,FIND("(",GB58)-FIND(":",GB58)-3),LEFT(GB58,FIND("(",GB58)-2)))</f>
        <v/>
      </c>
      <c r="FV58" s="100" t="str">
        <f>IF(GB58="","",MID(GB58,FIND("(",GB58)+1,4))</f>
        <v/>
      </c>
      <c r="FW58" s="101" t="str">
        <f>IF(ISNUMBER(SEARCH("*female*",GB58)),"female",IF(ISNUMBER(SEARCH("*male*",GB58)),"male",""))</f>
        <v/>
      </c>
      <c r="FX58" s="102" t="str">
        <f>IF(GB58="","",IF(ISERROR(MID(GB58,FIND("male,",GB58)+6,(FIND(")",GB58)-(FIND("male,",GB58)+6))))=TRUE,"missing/error",MID(GB58,FIND("male,",GB58)+6,(FIND(")",GB58)-(FIND("male,",GB58)+6)))))</f>
        <v/>
      </c>
      <c r="FY58" s="103" t="str">
        <f>IF(FU58="","",(MID(FU58,(SEARCH("^^",SUBSTITUTE(FU58," ","^^",LEN(FU58)-LEN(SUBSTITUTE(FU58," ","")))))+1,99)&amp;"_"&amp;LEFT(FU58,FIND(" ",FU58)-1)&amp;"_"&amp;FV58))</f>
        <v/>
      </c>
      <c r="GA58" s="95"/>
      <c r="GB58" s="95"/>
      <c r="GC58" s="96" t="str">
        <f>IF(GG58="","",GC$3)</f>
        <v/>
      </c>
      <c r="GD58" s="97" t="str">
        <f>IF(GG58="","",GC$1)</f>
        <v/>
      </c>
      <c r="GE58" s="98" t="str">
        <f>IF(GG58="","",GC$2)</f>
        <v/>
      </c>
      <c r="GF58" s="98" t="str">
        <f>IF(GG58="","",GC$3)</f>
        <v/>
      </c>
      <c r="GG58" s="99" t="str">
        <f>IF(GN58="","",IF(ISNUMBER(SEARCH(":",GN58)),MID(GN58,FIND(":",GN58)+2,FIND("(",GN58)-FIND(":",GN58)-3),LEFT(GN58,FIND("(",GN58)-2)))</f>
        <v/>
      </c>
      <c r="GH58" s="100" t="str">
        <f>IF(GN58="","",MID(GN58,FIND("(",GN58)+1,4))</f>
        <v/>
      </c>
      <c r="GI58" s="101" t="str">
        <f>IF(ISNUMBER(SEARCH("*female*",GN58)),"female",IF(ISNUMBER(SEARCH("*male*",GN58)),"male",""))</f>
        <v/>
      </c>
      <c r="GJ58" s="102" t="str">
        <f>IF(GN58="","",IF(ISERROR(MID(GN58,FIND("male,",GN58)+6,(FIND(")",GN58)-(FIND("male,",GN58)+6))))=TRUE,"missing/error",MID(GN58,FIND("male,",GN58)+6,(FIND(")",GN58)-(FIND("male,",GN58)+6)))))</f>
        <v/>
      </c>
      <c r="GK58" s="103" t="str">
        <f>IF(GG58="","",(MID(GG58,(SEARCH("^^",SUBSTITUTE(GG58," ","^^",LEN(GG58)-LEN(SUBSTITUTE(GG58," ","")))))+1,99)&amp;"_"&amp;LEFT(GG58,FIND(" ",GG58)-1)&amp;"_"&amp;GH58))</f>
        <v/>
      </c>
      <c r="GM58" s="95"/>
      <c r="GN58" s="95"/>
      <c r="GO58" s="96" t="str">
        <f>IF(GS58="","",GO$3)</f>
        <v/>
      </c>
      <c r="GP58" s="97" t="str">
        <f>IF(GS58="","",GO$1)</f>
        <v/>
      </c>
      <c r="GQ58" s="98" t="str">
        <f>IF(GS58="","",GO$2)</f>
        <v/>
      </c>
      <c r="GR58" s="98" t="str">
        <f>IF(GS58="","",GO$3)</f>
        <v/>
      </c>
      <c r="GS58" s="99" t="str">
        <f>IF(GZ58="","",IF(ISNUMBER(SEARCH(":",GZ58)),MID(GZ58,FIND(":",GZ58)+2,FIND("(",GZ58)-FIND(":",GZ58)-3),LEFT(GZ58,FIND("(",GZ58)-2)))</f>
        <v/>
      </c>
      <c r="GT58" s="100" t="str">
        <f>IF(GZ58="","",MID(GZ58,FIND("(",GZ58)+1,4))</f>
        <v/>
      </c>
      <c r="GU58" s="101" t="str">
        <f>IF(ISNUMBER(SEARCH("*female*",GZ58)),"female",IF(ISNUMBER(SEARCH("*male*",GZ58)),"male",""))</f>
        <v/>
      </c>
      <c r="GV58" s="102" t="str">
        <f>IF(GZ58="","",IF(ISERROR(MID(GZ58,FIND("male,",GZ58)+6,(FIND(")",GZ58)-(FIND("male,",GZ58)+6))))=TRUE,"missing/error",MID(GZ58,FIND("male,",GZ58)+6,(FIND(")",GZ58)-(FIND("male,",GZ58)+6)))))</f>
        <v/>
      </c>
      <c r="GW58" s="103" t="str">
        <f>IF(GS58="","",(MID(GS58,(SEARCH("^^",SUBSTITUTE(GS58," ","^^",LEN(GS58)-LEN(SUBSTITUTE(GS58," ","")))))+1,99)&amp;"_"&amp;LEFT(GS58,FIND(" ",GS58)-1)&amp;"_"&amp;GT58))</f>
        <v/>
      </c>
      <c r="GY58" s="95"/>
      <c r="GZ58" s="95"/>
      <c r="HA58" s="96" t="str">
        <f>IF(HE58="","",HA$3)</f>
        <v/>
      </c>
      <c r="HB58" s="97" t="str">
        <f>IF(HE58="","",HA$1)</f>
        <v/>
      </c>
      <c r="HC58" s="98" t="str">
        <f>IF(HE58="","",HA$2)</f>
        <v/>
      </c>
      <c r="HD58" s="98" t="str">
        <f>IF(HE58="","",HA$3)</f>
        <v/>
      </c>
      <c r="HE58" s="99" t="str">
        <f>IF(HL58="","",IF(ISNUMBER(SEARCH(":",HL58)),MID(HL58,FIND(":",HL58)+2,FIND("(",HL58)-FIND(":",HL58)-3),LEFT(HL58,FIND("(",HL58)-2)))</f>
        <v/>
      </c>
      <c r="HF58" s="100" t="str">
        <f>IF(HL58="","",MID(HL58,FIND("(",HL58)+1,4))</f>
        <v/>
      </c>
      <c r="HG58" s="101" t="str">
        <f>IF(ISNUMBER(SEARCH("*female*",HL58)),"female",IF(ISNUMBER(SEARCH("*male*",HL58)),"male",""))</f>
        <v/>
      </c>
      <c r="HH58" s="102" t="str">
        <f>IF(HL58="","",IF(ISERROR(MID(HL58,FIND("male,",HL58)+6,(FIND(")",HL58)-(FIND("male,",HL58)+6))))=TRUE,"missing/error",MID(HL58,FIND("male,",HL58)+6,(FIND(")",HL58)-(FIND("male,",HL58)+6)))))</f>
        <v/>
      </c>
      <c r="HI58" s="103" t="str">
        <f>IF(HE58="","",(MID(HE58,(SEARCH("^^",SUBSTITUTE(HE58," ","^^",LEN(HE58)-LEN(SUBSTITUTE(HE58," ","")))))+1,99)&amp;"_"&amp;LEFT(HE58,FIND(" ",HE58)-1)&amp;"_"&amp;HF58))</f>
        <v/>
      </c>
      <c r="HK58" s="95"/>
      <c r="HL58" s="95" t="s">
        <v>292</v>
      </c>
      <c r="HM58" s="96" t="str">
        <f>IF(HQ58="","",HM$3)</f>
        <v/>
      </c>
      <c r="HN58" s="97" t="str">
        <f>IF(HQ58="","",HM$1)</f>
        <v/>
      </c>
      <c r="HO58" s="98" t="str">
        <f>IF(HQ58="","",HM$2)</f>
        <v/>
      </c>
      <c r="HP58" s="98" t="str">
        <f>IF(HQ58="","",HM$3)</f>
        <v/>
      </c>
      <c r="HQ58" s="99" t="str">
        <f>IF(HX58="","",IF(ISNUMBER(SEARCH(":",HX58)),MID(HX58,FIND(":",HX58)+2,FIND("(",HX58)-FIND(":",HX58)-3),LEFT(HX58,FIND("(",HX58)-2)))</f>
        <v/>
      </c>
      <c r="HR58" s="100" t="str">
        <f>IF(HX58="","",MID(HX58,FIND("(",HX58)+1,4))</f>
        <v/>
      </c>
      <c r="HS58" s="101" t="str">
        <f>IF(ISNUMBER(SEARCH("*female*",HX58)),"female",IF(ISNUMBER(SEARCH("*male*",HX58)),"male",""))</f>
        <v/>
      </c>
      <c r="HT58" s="102" t="str">
        <f>IF(HX58="","",IF(ISERROR(MID(HX58,FIND("male,",HX58)+6,(FIND(")",HX58)-(FIND("male,",HX58)+6))))=TRUE,"missing/error",MID(HX58,FIND("male,",HX58)+6,(FIND(")",HX58)-(FIND("male,",HX58)+6)))))</f>
        <v/>
      </c>
      <c r="HU58" s="103" t="str">
        <f>IF(HQ58="","",(MID(HQ58,(SEARCH("^^",SUBSTITUTE(HQ58," ","^^",LEN(HQ58)-LEN(SUBSTITUTE(HQ58," ","")))))+1,99)&amp;"_"&amp;LEFT(HQ58,FIND(" ",HQ58)-1)&amp;"_"&amp;HR58))</f>
        <v/>
      </c>
      <c r="HW58" s="95"/>
      <c r="HX58" s="95"/>
      <c r="HY58" s="96" t="str">
        <f>IF(IC58="","",HY$3)</f>
        <v/>
      </c>
      <c r="HZ58" s="97" t="str">
        <f>IF(IC58="","",HY$1)</f>
        <v/>
      </c>
      <c r="IA58" s="98" t="str">
        <f>IF(IC58="","",HY$2)</f>
        <v/>
      </c>
      <c r="IB58" s="98" t="str">
        <f>IF(IC58="","",HY$3)</f>
        <v/>
      </c>
      <c r="IC58" s="99" t="str">
        <f>IF(IJ58="","",IF(ISNUMBER(SEARCH(":",IJ58)),MID(IJ58,FIND(":",IJ58)+2,FIND("(",IJ58)-FIND(":",IJ58)-3),LEFT(IJ58,FIND("(",IJ58)-2)))</f>
        <v/>
      </c>
      <c r="ID58" s="100" t="str">
        <f>IF(IJ58="","",MID(IJ58,FIND("(",IJ58)+1,4))</f>
        <v/>
      </c>
      <c r="IE58" s="101" t="str">
        <f>IF(ISNUMBER(SEARCH("*female*",IJ58)),"female",IF(ISNUMBER(SEARCH("*male*",IJ58)),"male",""))</f>
        <v/>
      </c>
      <c r="IF58" s="102" t="str">
        <f>IF(IJ58="","",IF(ISERROR(MID(IJ58,FIND("male,",IJ58)+6,(FIND(")",IJ58)-(FIND("male,",IJ58)+6))))=TRUE,"missing/error",MID(IJ58,FIND("male,",IJ58)+6,(FIND(")",IJ58)-(FIND("male,",IJ58)+6)))))</f>
        <v/>
      </c>
      <c r="IG58" s="103" t="str">
        <f>IF(IC58="","",(MID(IC58,(SEARCH("^^",SUBSTITUTE(IC58," ","^^",LEN(IC58)-LEN(SUBSTITUTE(IC58," ","")))))+1,99)&amp;"_"&amp;LEFT(IC58,FIND(" ",IC58)-1)&amp;"_"&amp;ID58))</f>
        <v/>
      </c>
      <c r="II58" s="95"/>
      <c r="IJ58" s="95"/>
      <c r="IK58" s="96" t="str">
        <f>IF(IO58="","",IK$3)</f>
        <v/>
      </c>
      <c r="IL58" s="97" t="str">
        <f>IF(IO58="","",IK$1)</f>
        <v/>
      </c>
      <c r="IM58" s="98" t="str">
        <f>IF(IO58="","",IK$2)</f>
        <v/>
      </c>
      <c r="IN58" s="98" t="str">
        <f>IF(IO58="","",IK$3)</f>
        <v/>
      </c>
      <c r="IO58" s="99" t="str">
        <f>IF(IV58="","",IF(ISNUMBER(SEARCH(":",IV58)),MID(IV58,FIND(":",IV58)+2,FIND("(",IV58)-FIND(":",IV58)-3),LEFT(IV58,FIND("(",IV58)-2)))</f>
        <v/>
      </c>
      <c r="IP58" s="100" t="str">
        <f>IF(IV58="","",MID(IV58,FIND("(",IV58)+1,4))</f>
        <v/>
      </c>
      <c r="IQ58" s="101" t="str">
        <f>IF(ISNUMBER(SEARCH("*female*",IV58)),"female",IF(ISNUMBER(SEARCH("*male*",IV58)),"male",""))</f>
        <v/>
      </c>
      <c r="IR58" s="102" t="str">
        <f>IF(IV58="","",IF(ISERROR(MID(IV58,FIND("male,",IV58)+6,(FIND(")",IV58)-(FIND("male,",IV58)+6))))=TRUE,"missing/error",MID(IV58,FIND("male,",IV58)+6,(FIND(")",IV58)-(FIND("male,",IV58)+6)))))</f>
        <v/>
      </c>
      <c r="IS58" s="103" t="str">
        <f>IF(IO58="","",(MID(IO58,(SEARCH("^^",SUBSTITUTE(IO58," ","^^",LEN(IO58)-LEN(SUBSTITUTE(IO58," ","")))))+1,99)&amp;"_"&amp;LEFT(IO58,FIND(" ",IO58)-1)&amp;"_"&amp;IP58))</f>
        <v/>
      </c>
      <c r="IU58" s="95"/>
      <c r="IV58" s="95"/>
      <c r="IW58" s="96" t="str">
        <f>IF(JA58="","",IW$3)</f>
        <v/>
      </c>
      <c r="IX58" s="97" t="str">
        <f>IF(JA58="","",IW$1)</f>
        <v/>
      </c>
      <c r="IY58" s="98" t="str">
        <f>IF(JA58="","",IW$2)</f>
        <v/>
      </c>
      <c r="IZ58" s="98" t="str">
        <f>IF(JA58="","",IW$3)</f>
        <v/>
      </c>
      <c r="JA58" s="99" t="str">
        <f>IF(JH58="","",IF(ISNUMBER(SEARCH(":",JH58)),MID(JH58,FIND(":",JH58)+2,FIND("(",JH58)-FIND(":",JH58)-3),LEFT(JH58,FIND("(",JH58)-2)))</f>
        <v/>
      </c>
      <c r="JB58" s="100" t="str">
        <f>IF(JH58="","",MID(JH58,FIND("(",JH58)+1,4))</f>
        <v/>
      </c>
      <c r="JC58" s="101" t="str">
        <f>IF(ISNUMBER(SEARCH("*female*",JH58)),"female",IF(ISNUMBER(SEARCH("*male*",JH58)),"male",""))</f>
        <v/>
      </c>
      <c r="JD58" s="102" t="str">
        <f>IF(JH58="","",IF(ISERROR(MID(JH58,FIND("male,",JH58)+6,(FIND(")",JH58)-(FIND("male,",JH58)+6))))=TRUE,"missing/error",MID(JH58,FIND("male,",JH58)+6,(FIND(")",JH58)-(FIND("male,",JH58)+6)))))</f>
        <v/>
      </c>
      <c r="JE58" s="103" t="str">
        <f>IF(JA58="","",(MID(JA58,(SEARCH("^^",SUBSTITUTE(JA58," ","^^",LEN(JA58)-LEN(SUBSTITUTE(JA58," ","")))))+1,99)&amp;"_"&amp;LEFT(JA58,FIND(" ",JA58)-1)&amp;"_"&amp;JB58))</f>
        <v/>
      </c>
      <c r="JG58" s="95"/>
      <c r="JH58" s="95"/>
      <c r="JI58" s="96" t="str">
        <f>IF(JM58="","",JI$3)</f>
        <v/>
      </c>
      <c r="JJ58" s="97" t="str">
        <f>IF(JM58="","",JI$1)</f>
        <v/>
      </c>
      <c r="JK58" s="98" t="str">
        <f>IF(JM58="","",JI$2)</f>
        <v/>
      </c>
      <c r="JL58" s="98" t="str">
        <f>IF(JM58="","",JI$3)</f>
        <v/>
      </c>
      <c r="JM58" s="99" t="str">
        <f>IF(JT58="","",IF(ISNUMBER(SEARCH(":",JT58)),MID(JT58,FIND(":",JT58)+2,FIND("(",JT58)-FIND(":",JT58)-3),LEFT(JT58,FIND("(",JT58)-2)))</f>
        <v/>
      </c>
      <c r="JN58" s="100" t="str">
        <f>IF(JT58="","",MID(JT58,FIND("(",JT58)+1,4))</f>
        <v/>
      </c>
      <c r="JO58" s="101" t="str">
        <f>IF(ISNUMBER(SEARCH("*female*",JT58)),"female",IF(ISNUMBER(SEARCH("*male*",JT58)),"male",""))</f>
        <v/>
      </c>
      <c r="JP58" s="102" t="str">
        <f>IF(JT58="","",IF(ISERROR(MID(JT58,FIND("male,",JT58)+6,(FIND(")",JT58)-(FIND("male,",JT58)+6))))=TRUE,"missing/error",MID(JT58,FIND("male,",JT58)+6,(FIND(")",JT58)-(FIND("male,",JT58)+6)))))</f>
        <v/>
      </c>
      <c r="JQ58" s="103" t="str">
        <f>IF(JM58="","",(MID(JM58,(SEARCH("^^",SUBSTITUTE(JM58," ","^^",LEN(JM58)-LEN(SUBSTITUTE(JM58," ","")))))+1,99)&amp;"_"&amp;LEFT(JM58,FIND(" ",JM58)-1)&amp;"_"&amp;JN58))</f>
        <v/>
      </c>
      <c r="JS58" s="95"/>
      <c r="JT58" s="95"/>
      <c r="JU58" s="96" t="str">
        <f>IF(JY58="","",JU$3)</f>
        <v/>
      </c>
      <c r="JV58" s="97" t="str">
        <f>IF(JY58="","",JU$1)</f>
        <v/>
      </c>
      <c r="JW58" s="98" t="str">
        <f>IF(JY58="","",JU$2)</f>
        <v/>
      </c>
      <c r="JX58" s="98" t="str">
        <f>IF(JY58="","",JU$3)</f>
        <v/>
      </c>
      <c r="JY58" s="99" t="str">
        <f>IF(KF58="","",IF(ISNUMBER(SEARCH(":",KF58)),MID(KF58,FIND(":",KF58)+2,FIND("(",KF58)-FIND(":",KF58)-3),LEFT(KF58,FIND("(",KF58)-2)))</f>
        <v/>
      </c>
      <c r="JZ58" s="100" t="str">
        <f>IF(KF58="","",MID(KF58,FIND("(",KF58)+1,4))</f>
        <v/>
      </c>
      <c r="KA58" s="101" t="str">
        <f>IF(ISNUMBER(SEARCH("*female*",KF58)),"female",IF(ISNUMBER(SEARCH("*male*",KF58)),"male",""))</f>
        <v/>
      </c>
      <c r="KB58" s="102" t="str">
        <f>IF(KF58="","",IF(ISERROR(MID(KF58,FIND("male,",KF58)+6,(FIND(")",KF58)-(FIND("male,",KF58)+6))))=TRUE,"missing/error",MID(KF58,FIND("male,",KF58)+6,(FIND(")",KF58)-(FIND("male,",KF58)+6)))))</f>
        <v/>
      </c>
      <c r="KC58" s="103" t="str">
        <f>IF(JY58="","",(MID(JY58,(SEARCH("^^",SUBSTITUTE(JY58," ","^^",LEN(JY58)-LEN(SUBSTITUTE(JY58," ","")))))+1,99)&amp;"_"&amp;LEFT(JY58,FIND(" ",JY58)-1)&amp;"_"&amp;JZ58))</f>
        <v/>
      </c>
      <c r="KE58" s="95"/>
      <c r="KF58" s="95"/>
    </row>
    <row r="59" spans="1:292" ht="13.5" customHeight="1">
      <c r="A59" s="21"/>
      <c r="B59" s="95" t="s">
        <v>452</v>
      </c>
      <c r="C59" s="2" t="s">
        <v>453</v>
      </c>
      <c r="D59" s="149"/>
      <c r="E59" s="96">
        <f>IF(I59="","",E$3)</f>
        <v>41612</v>
      </c>
      <c r="F59" s="97" t="str">
        <f>IF(I59="","",E$1)</f>
        <v>Juncker Asselborn II</v>
      </c>
      <c r="G59" s="98">
        <v>41394</v>
      </c>
      <c r="H59" s="98">
        <f>IF(I59="","",E$3)</f>
        <v>41612</v>
      </c>
      <c r="I59" s="99" t="str">
        <f>IF(P59="","",IF(ISNUMBER(SEARCH(":",P59)),MID(P59,FIND(":",P59)+2,FIND("(",P59)-FIND(":",P59)-3),LEFT(P59,FIND("(",P59)-2)))</f>
        <v>Marc Spautz</v>
      </c>
      <c r="J59" s="100" t="str">
        <f>IF(P59="","",MID(P59,FIND("(",P59)+1,4))</f>
        <v>1963</v>
      </c>
      <c r="K59" s="101" t="str">
        <f>IF(ISNUMBER(SEARCH("*female*",P59)),"female",IF(ISNUMBER(SEARCH("*male*",P59)),"male",""))</f>
        <v>male</v>
      </c>
      <c r="L59" s="102" t="s">
        <v>296</v>
      </c>
      <c r="M59" s="103" t="str">
        <f>IF(I59="","",(MID(I59,(SEARCH("^^",SUBSTITUTE(I59," ","^^",LEN(I59)-LEN(SUBSTITUTE(I59," ","")))))+1,99)&amp;"_"&amp;LEFT(I59,FIND(" ",I59)-1)&amp;"_"&amp;J59))</f>
        <v>Spautz_Marc_1963</v>
      </c>
      <c r="N59" s="2" t="str">
        <f>IF(P59="","",IF((LEN(P59)-LEN(SUBSTITUTE(P59,"male","")))/LEN("male")&gt;1,"!",IF(RIGHT(P59,1)=")","",IF(RIGHT(P59,2)=") ","",IF(RIGHT(P59,2)=").","","!!")))))</f>
        <v/>
      </c>
      <c r="O59" s="95"/>
      <c r="P59" s="153" t="s">
        <v>687</v>
      </c>
      <c r="Q59" s="96"/>
      <c r="R59" s="97"/>
      <c r="S59" s="98"/>
      <c r="T59" s="98"/>
      <c r="U59" s="99"/>
      <c r="V59" s="100"/>
      <c r="W59" s="101"/>
      <c r="X59" s="102"/>
      <c r="Y59" s="103"/>
      <c r="AA59" s="95"/>
      <c r="AB59" s="95"/>
      <c r="AC59" s="96"/>
      <c r="AD59" s="97"/>
      <c r="AE59" s="98"/>
      <c r="AF59" s="98"/>
      <c r="AG59" s="99"/>
      <c r="AH59" s="100"/>
      <c r="AI59" s="101"/>
      <c r="AJ59" s="102"/>
      <c r="AK59" s="103"/>
      <c r="AM59" s="95"/>
      <c r="AN59" s="95"/>
      <c r="AO59" s="96" t="str">
        <f t="shared" si="264"/>
        <v/>
      </c>
      <c r="AP59" s="97" t="str">
        <f t="shared" si="265"/>
        <v/>
      </c>
      <c r="AQ59" s="98" t="str">
        <f t="shared" si="249"/>
        <v/>
      </c>
      <c r="AR59" s="98" t="str">
        <f t="shared" si="266"/>
        <v/>
      </c>
      <c r="AS59" s="99" t="str">
        <f t="shared" si="267"/>
        <v/>
      </c>
      <c r="AT59" s="100" t="str">
        <f t="shared" si="268"/>
        <v/>
      </c>
      <c r="AU59" s="101" t="str">
        <f t="shared" si="269"/>
        <v/>
      </c>
      <c r="AV59" s="102" t="str">
        <f t="shared" si="270"/>
        <v/>
      </c>
      <c r="AW59" s="103" t="str">
        <f t="shared" si="271"/>
        <v/>
      </c>
      <c r="AY59" s="95"/>
      <c r="AZ59" s="95"/>
      <c r="BA59" s="96"/>
      <c r="BB59" s="97"/>
      <c r="BC59" s="98"/>
      <c r="BD59" s="98"/>
      <c r="BE59" s="99"/>
      <c r="BF59" s="100"/>
      <c r="BG59" s="101"/>
      <c r="BH59" s="102"/>
      <c r="BI59" s="103"/>
      <c r="BK59" s="95"/>
      <c r="BL59" s="95"/>
      <c r="BM59" s="96"/>
      <c r="BN59" s="97"/>
      <c r="BO59" s="98"/>
      <c r="BP59" s="98"/>
      <c r="BQ59" s="99"/>
      <c r="BR59" s="100"/>
      <c r="BS59" s="101"/>
      <c r="BT59" s="102"/>
      <c r="BU59" s="103"/>
      <c r="BW59" s="95"/>
      <c r="BX59" s="95"/>
      <c r="BY59" s="96"/>
      <c r="BZ59" s="97"/>
      <c r="CA59" s="98"/>
      <c r="CB59" s="98"/>
      <c r="CC59" s="99"/>
      <c r="CD59" s="100"/>
      <c r="CE59" s="101"/>
      <c r="CF59" s="102"/>
      <c r="CG59" s="103"/>
      <c r="CI59" s="95"/>
      <c r="CJ59" s="95"/>
      <c r="CK59" s="96"/>
      <c r="CL59" s="97"/>
      <c r="CM59" s="98"/>
      <c r="CN59" s="98"/>
      <c r="CO59" s="99"/>
      <c r="CP59" s="100"/>
      <c r="CQ59" s="101"/>
      <c r="CR59" s="102"/>
      <c r="CS59" s="103"/>
      <c r="CU59" s="95"/>
      <c r="CV59" s="95"/>
      <c r="CW59" s="96"/>
      <c r="CX59" s="97"/>
      <c r="CY59" s="98"/>
      <c r="CZ59" s="98"/>
      <c r="DA59" s="99"/>
      <c r="DB59" s="100"/>
      <c r="DC59" s="101"/>
      <c r="DD59" s="102"/>
      <c r="DE59" s="103"/>
      <c r="DG59" s="95"/>
      <c r="DH59" s="95"/>
      <c r="DI59" s="96"/>
      <c r="DJ59" s="97"/>
      <c r="DK59" s="98"/>
      <c r="DL59" s="98"/>
      <c r="DM59" s="99"/>
      <c r="DN59" s="100"/>
      <c r="DO59" s="101"/>
      <c r="DP59" s="102"/>
      <c r="DQ59" s="103"/>
      <c r="DS59" s="95"/>
      <c r="DT59" s="95"/>
      <c r="DU59" s="96"/>
      <c r="DV59" s="97"/>
      <c r="DW59" s="98"/>
      <c r="DX59" s="98"/>
      <c r="DY59" s="99"/>
      <c r="DZ59" s="100"/>
      <c r="EA59" s="101"/>
      <c r="EB59" s="102"/>
      <c r="EC59" s="103"/>
      <c r="EE59" s="95"/>
      <c r="EF59" s="95"/>
      <c r="EG59" s="96"/>
      <c r="EH59" s="97"/>
      <c r="EI59" s="98"/>
      <c r="EJ59" s="98"/>
      <c r="EK59" s="99"/>
      <c r="EL59" s="100"/>
      <c r="EM59" s="101"/>
      <c r="EN59" s="102"/>
      <c r="EO59" s="103"/>
      <c r="EQ59" s="95"/>
      <c r="ER59" s="95"/>
      <c r="ES59" s="96"/>
      <c r="ET59" s="97"/>
      <c r="EU59" s="98"/>
      <c r="EV59" s="98"/>
      <c r="EW59" s="99"/>
      <c r="EX59" s="100"/>
      <c r="EY59" s="101"/>
      <c r="EZ59" s="102"/>
      <c r="FA59" s="103"/>
      <c r="FC59" s="95"/>
      <c r="FD59" s="95"/>
      <c r="FE59" s="96"/>
      <c r="FF59" s="97"/>
      <c r="FG59" s="98"/>
      <c r="FH59" s="98"/>
      <c r="FI59" s="99"/>
      <c r="FJ59" s="100"/>
      <c r="FK59" s="101"/>
      <c r="FL59" s="102"/>
      <c r="FM59" s="103"/>
      <c r="FO59" s="95"/>
      <c r="FP59" s="95"/>
      <c r="FQ59" s="96"/>
      <c r="FR59" s="97"/>
      <c r="FS59" s="98"/>
      <c r="FT59" s="98"/>
      <c r="FU59" s="99"/>
      <c r="FV59" s="100"/>
      <c r="FW59" s="101"/>
      <c r="FX59" s="102"/>
      <c r="FY59" s="103"/>
      <c r="GA59" s="95"/>
      <c r="GB59" s="95"/>
      <c r="GC59" s="96"/>
      <c r="GD59" s="97"/>
      <c r="GE59" s="98"/>
      <c r="GF59" s="98"/>
      <c r="GG59" s="99"/>
      <c r="GH59" s="100"/>
      <c r="GI59" s="101"/>
      <c r="GJ59" s="102"/>
      <c r="GK59" s="103"/>
      <c r="GM59" s="95"/>
      <c r="GN59" s="95"/>
      <c r="GO59" s="96"/>
      <c r="GP59" s="97"/>
      <c r="GQ59" s="98"/>
      <c r="GR59" s="98"/>
      <c r="GS59" s="99"/>
      <c r="GT59" s="100"/>
      <c r="GU59" s="101"/>
      <c r="GV59" s="102"/>
      <c r="GW59" s="103"/>
      <c r="GY59" s="95"/>
      <c r="GZ59" s="95"/>
      <c r="HA59" s="96"/>
      <c r="HB59" s="97"/>
      <c r="HC59" s="98"/>
      <c r="HD59" s="98"/>
      <c r="HE59" s="99"/>
      <c r="HF59" s="100"/>
      <c r="HG59" s="101"/>
      <c r="HH59" s="102"/>
      <c r="HI59" s="103"/>
      <c r="HK59" s="95"/>
      <c r="HL59" s="95"/>
      <c r="HM59" s="96"/>
      <c r="HN59" s="97"/>
      <c r="HO59" s="98"/>
      <c r="HP59" s="98"/>
      <c r="HQ59" s="99"/>
      <c r="HR59" s="100"/>
      <c r="HS59" s="101"/>
      <c r="HT59" s="102"/>
      <c r="HU59" s="103"/>
      <c r="HW59" s="95"/>
      <c r="HX59" s="95"/>
      <c r="HY59" s="96"/>
      <c r="HZ59" s="97"/>
      <c r="IA59" s="98"/>
      <c r="IB59" s="98"/>
      <c r="IC59" s="99"/>
      <c r="ID59" s="100"/>
      <c r="IE59" s="101"/>
      <c r="IF59" s="102"/>
      <c r="IG59" s="103"/>
      <c r="II59" s="95"/>
      <c r="IJ59" s="95"/>
      <c r="IK59" s="96"/>
      <c r="IL59" s="97"/>
      <c r="IM59" s="98"/>
      <c r="IN59" s="98"/>
      <c r="IO59" s="99"/>
      <c r="IP59" s="100"/>
      <c r="IQ59" s="101"/>
      <c r="IR59" s="102"/>
      <c r="IS59" s="103"/>
      <c r="IU59" s="95"/>
      <c r="IV59" s="95"/>
      <c r="IW59" s="96"/>
      <c r="IX59" s="97"/>
      <c r="IY59" s="98"/>
      <c r="IZ59" s="98"/>
      <c r="JA59" s="99"/>
      <c r="JB59" s="100"/>
      <c r="JC59" s="101"/>
      <c r="JD59" s="102"/>
      <c r="JE59" s="103"/>
      <c r="JG59" s="95"/>
      <c r="JH59" s="95"/>
      <c r="JI59" s="96"/>
      <c r="JJ59" s="97"/>
      <c r="JK59" s="98"/>
      <c r="JL59" s="98"/>
      <c r="JM59" s="99"/>
      <c r="JN59" s="100"/>
      <c r="JO59" s="101"/>
      <c r="JP59" s="102"/>
      <c r="JQ59" s="103"/>
      <c r="JS59" s="95"/>
      <c r="JT59" s="95"/>
      <c r="JU59" s="96"/>
      <c r="JV59" s="97"/>
      <c r="JW59" s="98"/>
      <c r="JX59" s="98"/>
      <c r="JY59" s="99"/>
      <c r="JZ59" s="100"/>
      <c r="KA59" s="101"/>
      <c r="KB59" s="102"/>
      <c r="KC59" s="103"/>
      <c r="KE59" s="95"/>
      <c r="KF59" s="95"/>
    </row>
    <row r="60" spans="1:292" ht="13.5" customHeight="1">
      <c r="A60" s="21"/>
      <c r="B60" s="95" t="s">
        <v>415</v>
      </c>
      <c r="C60" s="2" t="s">
        <v>416</v>
      </c>
      <c r="D60" s="149"/>
      <c r="E60" s="96">
        <f>IF(I60="","",E$3)</f>
        <v>41612</v>
      </c>
      <c r="F60" s="97" t="str">
        <f>IF(I60="","",E$1)</f>
        <v>Juncker Asselborn II</v>
      </c>
      <c r="G60" s="98">
        <v>40017</v>
      </c>
      <c r="H60" s="98">
        <v>41393</v>
      </c>
      <c r="I60" s="99" t="s">
        <v>405</v>
      </c>
      <c r="J60" s="100" t="s">
        <v>406</v>
      </c>
      <c r="K60" s="101" t="s">
        <v>368</v>
      </c>
      <c r="L60" s="102" t="s">
        <v>296</v>
      </c>
      <c r="M60" s="103" t="s">
        <v>407</v>
      </c>
      <c r="O60" s="95"/>
      <c r="P60" s="153" t="s">
        <v>408</v>
      </c>
      <c r="Q60" s="96">
        <f>IF(U60="","",Q$3)</f>
        <v>43439</v>
      </c>
      <c r="R60" s="97" t="str">
        <f>IF(U60="","",Q$1)</f>
        <v>Bettel-Schneider I</v>
      </c>
      <c r="S60" s="98">
        <f>IF(U60="","",Q$2)</f>
        <v>41612</v>
      </c>
      <c r="T60" s="98">
        <f>IF(U60="","",Q$3)</f>
        <v>43439</v>
      </c>
      <c r="U60" s="99" t="str">
        <f>IF(AB60="","",IF(ISNUMBER(SEARCH(":",AB60)),MID(AB60,FIND(":",AB60)+2,FIND("(",AB60)-FIND(":",AB60)-3),LEFT(AB60,FIND("(",AB60)-2)))</f>
        <v>Xavier Bettel</v>
      </c>
      <c r="V60" s="100" t="str">
        <f>IF(AB60="","",MID(AB60,FIND("(",AB60)+1,4))</f>
        <v>1973</v>
      </c>
      <c r="W60" s="101" t="str">
        <f>IF(ISNUMBER(SEARCH("*female*",AB60)),"female",IF(ISNUMBER(SEARCH("*male*",AB60)),"male",""))</f>
        <v>male</v>
      </c>
      <c r="X60" s="102" t="str">
        <f>IF(AB60="","",IF(ISERROR(MID(AB60,FIND("male,",AB60)+6,(FIND(")",AB60)-(FIND("male,",AB60)+6))))=TRUE,"missing/error",MID(AB60,FIND("male,",AB60)+6,(FIND(")",AB60)-(FIND("male,",AB60)+6)))))</f>
        <v>lu_dp01</v>
      </c>
      <c r="Y60" s="103" t="str">
        <f>IF(U60="","",(MID(U60,(SEARCH("^^",SUBSTITUTE(U60," ","^^",LEN(U60)-LEN(SUBSTITUTE(U60," ","")))))+1,99)&amp;"_"&amp;LEFT(U60,FIND(" ",U60)-1)&amp;"_"&amp;V60))</f>
        <v>Bettel_Xavier_1973</v>
      </c>
      <c r="AA60" s="95"/>
      <c r="AB60" s="140" t="s">
        <v>719</v>
      </c>
      <c r="AC60" s="96" t="str">
        <f>IF(AG60="","",AC$3)</f>
        <v/>
      </c>
      <c r="AD60" s="97" t="str">
        <f>IF(AG60="","",AC$1)</f>
        <v/>
      </c>
      <c r="AE60" s="98" t="str">
        <f>IF(AG60="","",AC$2)</f>
        <v/>
      </c>
      <c r="AF60" s="98" t="str">
        <f>IF(AG60="","",AC$3)</f>
        <v/>
      </c>
      <c r="AG60" s="99" t="str">
        <f>IF(AN60="","",IF(ISNUMBER(SEARCH(":",AN60)),MID(AN60,FIND(":",AN60)+2,FIND("(",AN60)-FIND(":",AN60)-3),LEFT(AN60,FIND("(",AN60)-2)))</f>
        <v/>
      </c>
      <c r="AH60" s="100" t="str">
        <f>IF(AN60="","",MID(AN60,FIND("(",AN60)+1,4))</f>
        <v/>
      </c>
      <c r="AI60" s="101" t="str">
        <f>IF(ISNUMBER(SEARCH("*female*",AN60)),"female",IF(ISNUMBER(SEARCH("*male*",AN60)),"male",""))</f>
        <v/>
      </c>
      <c r="AJ60" s="102" t="str">
        <f>IF(AN60="","",IF(ISERROR(MID(AN60,FIND("male,",AN60)+6,(FIND(")",AN60)-(FIND("male,",AN60)+6))))=TRUE,"missing/error",MID(AN60,FIND("male,",AN60)+6,(FIND(")",AN60)-(FIND("male,",AN60)+6)))))</f>
        <v/>
      </c>
      <c r="AK60" s="103" t="str">
        <f>IF(AG60="","",(MID(AG60,(SEARCH("^^",SUBSTITUTE(AG60," ","^^",LEN(AG60)-LEN(SUBSTITUTE(AG60," ","")))))+1,99)&amp;"_"&amp;LEFT(AG60,FIND(" ",AG60)-1)&amp;"_"&amp;AH60))</f>
        <v/>
      </c>
      <c r="AM60" s="95"/>
      <c r="AN60" s="95"/>
      <c r="AO60" s="96" t="str">
        <f t="shared" si="264"/>
        <v/>
      </c>
      <c r="AP60" s="97" t="str">
        <f t="shared" si="265"/>
        <v/>
      </c>
      <c r="AQ60" s="98" t="str">
        <f t="shared" si="249"/>
        <v/>
      </c>
      <c r="AR60" s="98" t="str">
        <f t="shared" si="266"/>
        <v/>
      </c>
      <c r="AS60" s="99" t="str">
        <f t="shared" si="267"/>
        <v/>
      </c>
      <c r="AT60" s="100" t="str">
        <f t="shared" si="268"/>
        <v/>
      </c>
      <c r="AU60" s="101" t="str">
        <f t="shared" si="269"/>
        <v/>
      </c>
      <c r="AV60" s="102" t="str">
        <f t="shared" si="270"/>
        <v/>
      </c>
      <c r="AW60" s="103" t="str">
        <f t="shared" si="271"/>
        <v/>
      </c>
      <c r="AY60" s="95"/>
      <c r="AZ60" s="95"/>
      <c r="BA60" s="96" t="str">
        <f>IF(BE60="","",BA$3)</f>
        <v/>
      </c>
      <c r="BB60" s="97" t="str">
        <f>IF(BE60="","",BA$1)</f>
        <v/>
      </c>
      <c r="BC60" s="98" t="str">
        <f>IF(BE60="","",BA$2)</f>
        <v/>
      </c>
      <c r="BD60" s="98" t="str">
        <f>IF(BE60="","",BA$3)</f>
        <v/>
      </c>
      <c r="BE60" s="99" t="str">
        <f>IF(BL60="","",IF(ISNUMBER(SEARCH(":",BL60)),MID(BL60,FIND(":",BL60)+2,FIND("(",BL60)-FIND(":",BL60)-3),LEFT(BL60,FIND("(",BL60)-2)))</f>
        <v/>
      </c>
      <c r="BF60" s="100" t="str">
        <f>IF(BL60="","",MID(BL60,FIND("(",BL60)+1,4))</f>
        <v/>
      </c>
      <c r="BG60" s="101" t="str">
        <f>IF(ISNUMBER(SEARCH("*female*",BL60)),"female",IF(ISNUMBER(SEARCH("*male*",BL60)),"male",""))</f>
        <v/>
      </c>
      <c r="BH60" s="102" t="str">
        <f>IF(BL60="","",IF(ISERROR(MID(BL60,FIND("male,",BL60)+6,(FIND(")",BL60)-(FIND("male,",BL60)+6))))=TRUE,"missing/error",MID(BL60,FIND("male,",BL60)+6,(FIND(")",BL60)-(FIND("male,",BL60)+6)))))</f>
        <v/>
      </c>
      <c r="BI60" s="103" t="str">
        <f>IF(BE60="","",(MID(BE60,(SEARCH("^^",SUBSTITUTE(BE60," ","^^",LEN(BE60)-LEN(SUBSTITUTE(BE60," ","")))))+1,99)&amp;"_"&amp;LEFT(BE60,FIND(" ",BE60)-1)&amp;"_"&amp;BF60))</f>
        <v/>
      </c>
      <c r="BK60" s="95"/>
      <c r="BL60" s="95"/>
      <c r="BM60" s="96" t="str">
        <f>IF(BQ60="","",BM$3)</f>
        <v/>
      </c>
      <c r="BN60" s="97" t="str">
        <f>IF(BQ60="","",BM$1)</f>
        <v/>
      </c>
      <c r="BO60" s="98" t="str">
        <f>IF(BQ60="","",BM$2)</f>
        <v/>
      </c>
      <c r="BP60" s="98" t="str">
        <f>IF(BQ60="","",BM$3)</f>
        <v/>
      </c>
      <c r="BQ60" s="99" t="str">
        <f>IF(BX60="","",IF(ISNUMBER(SEARCH(":",BX60)),MID(BX60,FIND(":",BX60)+2,FIND("(",BX60)-FIND(":",BX60)-3),LEFT(BX60,FIND("(",BX60)-2)))</f>
        <v/>
      </c>
      <c r="BR60" s="100" t="str">
        <f>IF(BX60="","",MID(BX60,FIND("(",BX60)+1,4))</f>
        <v/>
      </c>
      <c r="BS60" s="101" t="str">
        <f>IF(ISNUMBER(SEARCH("*female*",BX60)),"female",IF(ISNUMBER(SEARCH("*male*",BX60)),"male",""))</f>
        <v/>
      </c>
      <c r="BT60" s="102" t="str">
        <f>IF(BX60="","",IF(ISERROR(MID(BX60,FIND("male,",BX60)+6,(FIND(")",BX60)-(FIND("male,",BX60)+6))))=TRUE,"missing/error",MID(BX60,FIND("male,",BX60)+6,(FIND(")",BX60)-(FIND("male,",BX60)+6)))))</f>
        <v/>
      </c>
      <c r="BU60" s="103" t="str">
        <f>IF(BQ60="","",(MID(BQ60,(SEARCH("^^",SUBSTITUTE(BQ60," ","^^",LEN(BQ60)-LEN(SUBSTITUTE(BQ60," ","")))))+1,99)&amp;"_"&amp;LEFT(BQ60,FIND(" ",BQ60)-1)&amp;"_"&amp;BR60))</f>
        <v/>
      </c>
      <c r="BW60" s="95"/>
      <c r="BX60" s="95"/>
      <c r="BY60" s="96" t="str">
        <f>IF(CC60="","",BY$3)</f>
        <v/>
      </c>
      <c r="BZ60" s="97" t="str">
        <f>IF(CC60="","",BY$1)</f>
        <v/>
      </c>
      <c r="CA60" s="98" t="str">
        <f>IF(CC60="","",BY$2)</f>
        <v/>
      </c>
      <c r="CB60" s="98" t="str">
        <f>IF(CC60="","",BY$3)</f>
        <v/>
      </c>
      <c r="CC60" s="99" t="str">
        <f>IF(CJ60="","",IF(ISNUMBER(SEARCH(":",CJ60)),MID(CJ60,FIND(":",CJ60)+2,FIND("(",CJ60)-FIND(":",CJ60)-3),LEFT(CJ60,FIND("(",CJ60)-2)))</f>
        <v/>
      </c>
      <c r="CD60" s="100" t="str">
        <f>IF(CJ60="","",MID(CJ60,FIND("(",CJ60)+1,4))</f>
        <v/>
      </c>
      <c r="CE60" s="101" t="str">
        <f>IF(ISNUMBER(SEARCH("*female*",CJ60)),"female",IF(ISNUMBER(SEARCH("*male*",CJ60)),"male",""))</f>
        <v/>
      </c>
      <c r="CF60" s="102" t="str">
        <f>IF(CJ60="","",IF(ISERROR(MID(CJ60,FIND("male,",CJ60)+6,(FIND(")",CJ60)-(FIND("male,",CJ60)+6))))=TRUE,"missing/error",MID(CJ60,FIND("male,",CJ60)+6,(FIND(")",CJ60)-(FIND("male,",CJ60)+6)))))</f>
        <v/>
      </c>
      <c r="CG60" s="103" t="str">
        <f>IF(CC60="","",(MID(CC60,(SEARCH("^^",SUBSTITUTE(CC60," ","^^",LEN(CC60)-LEN(SUBSTITUTE(CC60," ","")))))+1,99)&amp;"_"&amp;LEFT(CC60,FIND(" ",CC60)-1)&amp;"_"&amp;CD60))</f>
        <v/>
      </c>
      <c r="CI60" s="95"/>
      <c r="CJ60" s="95"/>
      <c r="CK60" s="96" t="str">
        <f>IF(CO60="","",CK$3)</f>
        <v/>
      </c>
      <c r="CL60" s="97" t="str">
        <f>IF(CO60="","",CK$1)</f>
        <v/>
      </c>
      <c r="CM60" s="98" t="str">
        <f>IF(CO60="","",CK$2)</f>
        <v/>
      </c>
      <c r="CN60" s="98" t="str">
        <f>IF(CO60="","",CK$3)</f>
        <v/>
      </c>
      <c r="CO60" s="99" t="str">
        <f>IF(CV60="","",IF(ISNUMBER(SEARCH(":",CV60)),MID(CV60,FIND(":",CV60)+2,FIND("(",CV60)-FIND(":",CV60)-3),LEFT(CV60,FIND("(",CV60)-2)))</f>
        <v/>
      </c>
      <c r="CP60" s="100" t="str">
        <f>IF(CV60="","",MID(CV60,FIND("(",CV60)+1,4))</f>
        <v/>
      </c>
      <c r="CQ60" s="101" t="str">
        <f>IF(ISNUMBER(SEARCH("*female*",CV60)),"female",IF(ISNUMBER(SEARCH("*male*",CV60)),"male",""))</f>
        <v/>
      </c>
      <c r="CR60" s="102" t="str">
        <f>IF(CV60="","",IF(ISERROR(MID(CV60,FIND("male,",CV60)+6,(FIND(")",CV60)-(FIND("male,",CV60)+6))))=TRUE,"missing/error",MID(CV60,FIND("male,",CV60)+6,(FIND(")",CV60)-(FIND("male,",CV60)+6)))))</f>
        <v/>
      </c>
      <c r="CS60" s="103" t="str">
        <f>IF(CO60="","",(MID(CO60,(SEARCH("^^",SUBSTITUTE(CO60," ","^^",LEN(CO60)-LEN(SUBSTITUTE(CO60," ","")))))+1,99)&amp;"_"&amp;LEFT(CO60,FIND(" ",CO60)-1)&amp;"_"&amp;CP60))</f>
        <v/>
      </c>
      <c r="CU60" s="95"/>
      <c r="CV60" s="95"/>
      <c r="CW60" s="96" t="str">
        <f>IF(DA60="","",CW$3)</f>
        <v/>
      </c>
      <c r="CX60" s="97" t="str">
        <f>IF(DA60="","",CW$1)</f>
        <v/>
      </c>
      <c r="CY60" s="98" t="str">
        <f>IF(DA60="","",CW$2)</f>
        <v/>
      </c>
      <c r="CZ60" s="98" t="str">
        <f>IF(DA60="","",CW$3)</f>
        <v/>
      </c>
      <c r="DA60" s="99" t="str">
        <f>IF(DH60="","",IF(ISNUMBER(SEARCH(":",DH60)),MID(DH60,FIND(":",DH60)+2,FIND("(",DH60)-FIND(":",DH60)-3),LEFT(DH60,FIND("(",DH60)-2)))</f>
        <v/>
      </c>
      <c r="DB60" s="100" t="str">
        <f>IF(DH60="","",MID(DH60,FIND("(",DH60)+1,4))</f>
        <v/>
      </c>
      <c r="DC60" s="101" t="str">
        <f>IF(ISNUMBER(SEARCH("*female*",DH60)),"female",IF(ISNUMBER(SEARCH("*male*",DH60)),"male",""))</f>
        <v/>
      </c>
      <c r="DD60" s="102" t="str">
        <f>IF(DH60="","",IF(ISERROR(MID(DH60,FIND("male,",DH60)+6,(FIND(")",DH60)-(FIND("male,",DH60)+6))))=TRUE,"missing/error",MID(DH60,FIND("male,",DH60)+6,(FIND(")",DH60)-(FIND("male,",DH60)+6)))))</f>
        <v/>
      </c>
      <c r="DE60" s="103" t="str">
        <f>IF(DA60="","",(MID(DA60,(SEARCH("^^",SUBSTITUTE(DA60," ","^^",LEN(DA60)-LEN(SUBSTITUTE(DA60," ","")))))+1,99)&amp;"_"&amp;LEFT(DA60,FIND(" ",DA60)-1)&amp;"_"&amp;DB60))</f>
        <v/>
      </c>
      <c r="DG60" s="95"/>
      <c r="DH60" s="95"/>
      <c r="DI60" s="96" t="str">
        <f>IF(DM60="","",DI$3)</f>
        <v/>
      </c>
      <c r="DJ60" s="97" t="str">
        <f>IF(DM60="","",DI$1)</f>
        <v/>
      </c>
      <c r="DK60" s="98" t="str">
        <f>IF(DM60="","",DI$2)</f>
        <v/>
      </c>
      <c r="DL60" s="98" t="str">
        <f>IF(DM60="","",DI$3)</f>
        <v/>
      </c>
      <c r="DM60" s="99" t="str">
        <f>IF(DT60="","",IF(ISNUMBER(SEARCH(":",DT60)),MID(DT60,FIND(":",DT60)+2,FIND("(",DT60)-FIND(":",DT60)-3),LEFT(DT60,FIND("(",DT60)-2)))</f>
        <v/>
      </c>
      <c r="DN60" s="100" t="str">
        <f>IF(DT60="","",MID(DT60,FIND("(",DT60)+1,4))</f>
        <v/>
      </c>
      <c r="DO60" s="101" t="str">
        <f>IF(ISNUMBER(SEARCH("*female*",DT60)),"female",IF(ISNUMBER(SEARCH("*male*",DT60)),"male",""))</f>
        <v/>
      </c>
      <c r="DP60" s="102" t="str">
        <f>IF(DT60="","",IF(ISERROR(MID(DT60,FIND("male,",DT60)+6,(FIND(")",DT60)-(FIND("male,",DT60)+6))))=TRUE,"missing/error",MID(DT60,FIND("male,",DT60)+6,(FIND(")",DT60)-(FIND("male,",DT60)+6)))))</f>
        <v/>
      </c>
      <c r="DQ60" s="103" t="str">
        <f>IF(DM60="","",(MID(DM60,(SEARCH("^^",SUBSTITUTE(DM60," ","^^",LEN(DM60)-LEN(SUBSTITUTE(DM60," ","")))))+1,99)&amp;"_"&amp;LEFT(DM60,FIND(" ",DM60)-1)&amp;"_"&amp;DN60))</f>
        <v/>
      </c>
      <c r="DS60" s="95"/>
      <c r="DT60" s="95"/>
      <c r="DU60" s="96" t="str">
        <f>IF(DY60="","",DU$3)</f>
        <v/>
      </c>
      <c r="DV60" s="97" t="str">
        <f>IF(DY60="","",DU$1)</f>
        <v/>
      </c>
      <c r="DW60" s="98" t="str">
        <f>IF(DY60="","",DU$2)</f>
        <v/>
      </c>
      <c r="DX60" s="98" t="str">
        <f>IF(DY60="","",DU$3)</f>
        <v/>
      </c>
      <c r="DY60" s="99" t="str">
        <f>IF(EF60="","",IF(ISNUMBER(SEARCH(":",EF60)),MID(EF60,FIND(":",EF60)+2,FIND("(",EF60)-FIND(":",EF60)-3),LEFT(EF60,FIND("(",EF60)-2)))</f>
        <v/>
      </c>
      <c r="DZ60" s="100" t="str">
        <f>IF(EF60="","",MID(EF60,FIND("(",EF60)+1,4))</f>
        <v/>
      </c>
      <c r="EA60" s="101" t="str">
        <f>IF(ISNUMBER(SEARCH("*female*",EF60)),"female",IF(ISNUMBER(SEARCH("*male*",EF60)),"male",""))</f>
        <v/>
      </c>
      <c r="EB60" s="102" t="str">
        <f>IF(EF60="","",IF(ISERROR(MID(EF60,FIND("male,",EF60)+6,(FIND(")",EF60)-(FIND("male,",EF60)+6))))=TRUE,"missing/error",MID(EF60,FIND("male,",EF60)+6,(FIND(")",EF60)-(FIND("male,",EF60)+6)))))</f>
        <v/>
      </c>
      <c r="EC60" s="103" t="str">
        <f>IF(DY60="","",(MID(DY60,(SEARCH("^^",SUBSTITUTE(DY60," ","^^",LEN(DY60)-LEN(SUBSTITUTE(DY60," ","")))))+1,99)&amp;"_"&amp;LEFT(DY60,FIND(" ",DY60)-1)&amp;"_"&amp;DZ60))</f>
        <v/>
      </c>
      <c r="EE60" s="95"/>
      <c r="EF60" s="95"/>
      <c r="EG60" s="96" t="str">
        <f>IF(EK60="","",EG$3)</f>
        <v/>
      </c>
      <c r="EH60" s="97" t="str">
        <f>IF(EK60="","",EG$1)</f>
        <v/>
      </c>
      <c r="EI60" s="98" t="str">
        <f>IF(EK60="","",EG$2)</f>
        <v/>
      </c>
      <c r="EJ60" s="98" t="str">
        <f>IF(EK60="","",EG$3)</f>
        <v/>
      </c>
      <c r="EK60" s="99" t="str">
        <f>IF(ER60="","",IF(ISNUMBER(SEARCH(":",ER60)),MID(ER60,FIND(":",ER60)+2,FIND("(",ER60)-FIND(":",ER60)-3),LEFT(ER60,FIND("(",ER60)-2)))</f>
        <v/>
      </c>
      <c r="EL60" s="100" t="str">
        <f>IF(ER60="","",MID(ER60,FIND("(",ER60)+1,4))</f>
        <v/>
      </c>
      <c r="EM60" s="101" t="str">
        <f>IF(ISNUMBER(SEARCH("*female*",ER60)),"female",IF(ISNUMBER(SEARCH("*male*",ER60)),"male",""))</f>
        <v/>
      </c>
      <c r="EN60" s="102" t="str">
        <f>IF(ER60="","",IF(ISERROR(MID(ER60,FIND("male,",ER60)+6,(FIND(")",ER60)-(FIND("male,",ER60)+6))))=TRUE,"missing/error",MID(ER60,FIND("male,",ER60)+6,(FIND(")",ER60)-(FIND("male,",ER60)+6)))))</f>
        <v/>
      </c>
      <c r="EO60" s="103" t="str">
        <f>IF(EK60="","",(MID(EK60,(SEARCH("^^",SUBSTITUTE(EK60," ","^^",LEN(EK60)-LEN(SUBSTITUTE(EK60," ","")))))+1,99)&amp;"_"&amp;LEFT(EK60,FIND(" ",EK60)-1)&amp;"_"&amp;EL60))</f>
        <v/>
      </c>
      <c r="EQ60" s="95"/>
      <c r="ER60" s="95"/>
      <c r="ES60" s="96" t="str">
        <f>IF(EW60="","",ES$3)</f>
        <v/>
      </c>
      <c r="ET60" s="97" t="str">
        <f>IF(EW60="","",ES$1)</f>
        <v/>
      </c>
      <c r="EU60" s="98" t="str">
        <f>IF(EW60="","",ES$2)</f>
        <v/>
      </c>
      <c r="EV60" s="98" t="str">
        <f>IF(EW60="","",ES$3)</f>
        <v/>
      </c>
      <c r="EW60" s="99" t="str">
        <f>IF(FD60="","",IF(ISNUMBER(SEARCH(":",FD60)),MID(FD60,FIND(":",FD60)+2,FIND("(",FD60)-FIND(":",FD60)-3),LEFT(FD60,FIND("(",FD60)-2)))</f>
        <v/>
      </c>
      <c r="EX60" s="100" t="str">
        <f>IF(FD60="","",MID(FD60,FIND("(",FD60)+1,4))</f>
        <v/>
      </c>
      <c r="EY60" s="101" t="str">
        <f>IF(ISNUMBER(SEARCH("*female*",FD60)),"female",IF(ISNUMBER(SEARCH("*male*",FD60)),"male",""))</f>
        <v/>
      </c>
      <c r="EZ60" s="102" t="str">
        <f>IF(FD60="","",IF(ISERROR(MID(FD60,FIND("male,",FD60)+6,(FIND(")",FD60)-(FIND("male,",FD60)+6))))=TRUE,"missing/error",MID(FD60,FIND("male,",FD60)+6,(FIND(")",FD60)-(FIND("male,",FD60)+6)))))</f>
        <v/>
      </c>
      <c r="FA60" s="103" t="str">
        <f>IF(EW60="","",(MID(EW60,(SEARCH("^^",SUBSTITUTE(EW60," ","^^",LEN(EW60)-LEN(SUBSTITUTE(EW60," ","")))))+1,99)&amp;"_"&amp;LEFT(EW60,FIND(" ",EW60)-1)&amp;"_"&amp;EX60))</f>
        <v/>
      </c>
      <c r="FC60" s="95"/>
      <c r="FD60" s="95"/>
      <c r="FE60" s="96" t="str">
        <f>IF(FI60="","",FE$3)</f>
        <v/>
      </c>
      <c r="FF60" s="97" t="str">
        <f>IF(FI60="","",FE$1)</f>
        <v/>
      </c>
      <c r="FG60" s="98" t="str">
        <f>IF(FI60="","",FE$2)</f>
        <v/>
      </c>
      <c r="FH60" s="98" t="str">
        <f>IF(FI60="","",FE$3)</f>
        <v/>
      </c>
      <c r="FI60" s="99" t="str">
        <f>IF(FP60="","",IF(ISNUMBER(SEARCH(":",FP60)),MID(FP60,FIND(":",FP60)+2,FIND("(",FP60)-FIND(":",FP60)-3),LEFT(FP60,FIND("(",FP60)-2)))</f>
        <v/>
      </c>
      <c r="FJ60" s="100" t="str">
        <f>IF(FP60="","",MID(FP60,FIND("(",FP60)+1,4))</f>
        <v/>
      </c>
      <c r="FK60" s="101" t="str">
        <f>IF(ISNUMBER(SEARCH("*female*",FP60)),"female",IF(ISNUMBER(SEARCH("*male*",FP60)),"male",""))</f>
        <v/>
      </c>
      <c r="FL60" s="102" t="str">
        <f>IF(FP60="","",IF(ISERROR(MID(FP60,FIND("male,",FP60)+6,(FIND(")",FP60)-(FIND("male,",FP60)+6))))=TRUE,"missing/error",MID(FP60,FIND("male,",FP60)+6,(FIND(")",FP60)-(FIND("male,",FP60)+6)))))</f>
        <v/>
      </c>
      <c r="FM60" s="103" t="str">
        <f>IF(FI60="","",(MID(FI60,(SEARCH("^^",SUBSTITUTE(FI60," ","^^",LEN(FI60)-LEN(SUBSTITUTE(FI60," ","")))))+1,99)&amp;"_"&amp;LEFT(FI60,FIND(" ",FI60)-1)&amp;"_"&amp;FJ60))</f>
        <v/>
      </c>
      <c r="FO60" s="95"/>
      <c r="FP60" s="95"/>
      <c r="FQ60" s="96" t="str">
        <f>IF(FU60="","",#REF!)</f>
        <v/>
      </c>
      <c r="FR60" s="97" t="str">
        <f>IF(FU60="","",FQ$1)</f>
        <v/>
      </c>
      <c r="FS60" s="98" t="str">
        <f>IF(FU60="","",FQ$2)</f>
        <v/>
      </c>
      <c r="FT60" s="98" t="str">
        <f>IF(FU60="","",FQ$3)</f>
        <v/>
      </c>
      <c r="FU60" s="99" t="str">
        <f>IF(GB60="","",IF(ISNUMBER(SEARCH(":",GB60)),MID(GB60,FIND(":",GB60)+2,FIND("(",GB60)-FIND(":",GB60)-3),LEFT(GB60,FIND("(",GB60)-2)))</f>
        <v/>
      </c>
      <c r="FV60" s="100" t="str">
        <f>IF(GB60="","",MID(GB60,FIND("(",GB60)+1,4))</f>
        <v/>
      </c>
      <c r="FW60" s="101" t="str">
        <f>IF(ISNUMBER(SEARCH("*female*",GB60)),"female",IF(ISNUMBER(SEARCH("*male*",GB60)),"male",""))</f>
        <v/>
      </c>
      <c r="FX60" s="102" t="str">
        <f>IF(GB60="","",IF(ISERROR(MID(GB60,FIND("male,",GB60)+6,(FIND(")",GB60)-(FIND("male,",GB60)+6))))=TRUE,"missing/error",MID(GB60,FIND("male,",GB60)+6,(FIND(")",GB60)-(FIND("male,",GB60)+6)))))</f>
        <v/>
      </c>
      <c r="FY60" s="103" t="str">
        <f>IF(FU60="","",(MID(FU60,(SEARCH("^^",SUBSTITUTE(FU60," ","^^",LEN(FU60)-LEN(SUBSTITUTE(FU60," ","")))))+1,99)&amp;"_"&amp;LEFT(FU60,FIND(" ",FU60)-1)&amp;"_"&amp;FV60))</f>
        <v/>
      </c>
      <c r="GA60" s="95"/>
      <c r="GB60" s="95"/>
      <c r="GC60" s="96" t="str">
        <f>IF(GG60="","",GC$3)</f>
        <v/>
      </c>
      <c r="GD60" s="97" t="str">
        <f>IF(GG60="","",GC$1)</f>
        <v/>
      </c>
      <c r="GE60" s="98" t="str">
        <f>IF(GG60="","",GC$2)</f>
        <v/>
      </c>
      <c r="GF60" s="98" t="str">
        <f>IF(GG60="","",GC$3)</f>
        <v/>
      </c>
      <c r="GG60" s="99" t="str">
        <f>IF(GN60="","",IF(ISNUMBER(SEARCH(":",GN60)),MID(GN60,FIND(":",GN60)+2,FIND("(",GN60)-FIND(":",GN60)-3),LEFT(GN60,FIND("(",GN60)-2)))</f>
        <v/>
      </c>
      <c r="GH60" s="100" t="str">
        <f>IF(GN60="","",MID(GN60,FIND("(",GN60)+1,4))</f>
        <v/>
      </c>
      <c r="GI60" s="101" t="str">
        <f>IF(ISNUMBER(SEARCH("*female*",GN60)),"female",IF(ISNUMBER(SEARCH("*male*",GN60)),"male",""))</f>
        <v/>
      </c>
      <c r="GJ60" s="102" t="str">
        <f>IF(GN60="","",IF(ISERROR(MID(GN60,FIND("male,",GN60)+6,(FIND(")",GN60)-(FIND("male,",GN60)+6))))=TRUE,"missing/error",MID(GN60,FIND("male,",GN60)+6,(FIND(")",GN60)-(FIND("male,",GN60)+6)))))</f>
        <v/>
      </c>
      <c r="GK60" s="103" t="str">
        <f>IF(GG60="","",(MID(GG60,(SEARCH("^^",SUBSTITUTE(GG60," ","^^",LEN(GG60)-LEN(SUBSTITUTE(GG60," ","")))))+1,99)&amp;"_"&amp;LEFT(GG60,FIND(" ",GG60)-1)&amp;"_"&amp;GH60))</f>
        <v/>
      </c>
      <c r="GM60" s="95"/>
      <c r="GN60" s="95" t="s">
        <v>292</v>
      </c>
      <c r="GO60" s="96" t="str">
        <f>IF(GS60="","",GO$3)</f>
        <v/>
      </c>
      <c r="GP60" s="97" t="str">
        <f>IF(GS60="","",GO$1)</f>
        <v/>
      </c>
      <c r="GQ60" s="98" t="str">
        <f>IF(GS60="","",GO$2)</f>
        <v/>
      </c>
      <c r="GR60" s="98" t="str">
        <f>IF(GS60="","",GO$3)</f>
        <v/>
      </c>
      <c r="GS60" s="99" t="str">
        <f>IF(GZ60="","",IF(ISNUMBER(SEARCH(":",GZ60)),MID(GZ60,FIND(":",GZ60)+2,FIND("(",GZ60)-FIND(":",GZ60)-3),LEFT(GZ60,FIND("(",GZ60)-2)))</f>
        <v/>
      </c>
      <c r="GT60" s="100" t="str">
        <f>IF(GZ60="","",MID(GZ60,FIND("(",GZ60)+1,4))</f>
        <v/>
      </c>
      <c r="GU60" s="101" t="str">
        <f>IF(ISNUMBER(SEARCH("*female*",GZ60)),"female",IF(ISNUMBER(SEARCH("*male*",GZ60)),"male",""))</f>
        <v/>
      </c>
      <c r="GV60" s="102" t="str">
        <f>IF(GZ60="","",IF(ISERROR(MID(GZ60,FIND("male,",GZ60)+6,(FIND(")",GZ60)-(FIND("male,",GZ60)+6))))=TRUE,"missing/error",MID(GZ60,FIND("male,",GZ60)+6,(FIND(")",GZ60)-(FIND("male,",GZ60)+6)))))</f>
        <v/>
      </c>
      <c r="GW60" s="103" t="str">
        <f>IF(GS60="","",(MID(GS60,(SEARCH("^^",SUBSTITUTE(GS60," ","^^",LEN(GS60)-LEN(SUBSTITUTE(GS60," ","")))))+1,99)&amp;"_"&amp;LEFT(GS60,FIND(" ",GS60)-1)&amp;"_"&amp;GT60))</f>
        <v/>
      </c>
      <c r="GY60" s="95"/>
      <c r="GZ60" s="95"/>
      <c r="HA60" s="96" t="str">
        <f>IF(HE60="","",HA$3)</f>
        <v/>
      </c>
      <c r="HB60" s="97" t="str">
        <f>IF(HE60="","",HA$1)</f>
        <v/>
      </c>
      <c r="HC60" s="98" t="str">
        <f>IF(HE60="","",HA$2)</f>
        <v/>
      </c>
      <c r="HD60" s="98" t="str">
        <f>IF(HE60="","",HA$3)</f>
        <v/>
      </c>
      <c r="HE60" s="99" t="str">
        <f>IF(HL60="","",IF(ISNUMBER(SEARCH(":",HL60)),MID(HL60,FIND(":",HL60)+2,FIND("(",HL60)-FIND(":",HL60)-3),LEFT(HL60,FIND("(",HL60)-2)))</f>
        <v/>
      </c>
      <c r="HF60" s="100" t="str">
        <f>IF(HL60="","",MID(HL60,FIND("(",HL60)+1,4))</f>
        <v/>
      </c>
      <c r="HG60" s="101" t="str">
        <f>IF(ISNUMBER(SEARCH("*female*",HL60)),"female",IF(ISNUMBER(SEARCH("*male*",HL60)),"male",""))</f>
        <v/>
      </c>
      <c r="HH60" s="102" t="str">
        <f>IF(HL60="","",IF(ISERROR(MID(HL60,FIND("male,",HL60)+6,(FIND(")",HL60)-(FIND("male,",HL60)+6))))=TRUE,"missing/error",MID(HL60,FIND("male,",HL60)+6,(FIND(")",HL60)-(FIND("male,",HL60)+6)))))</f>
        <v/>
      </c>
      <c r="HI60" s="103" t="str">
        <f>IF(HE60="","",(MID(HE60,(SEARCH("^^",SUBSTITUTE(HE60," ","^^",LEN(HE60)-LEN(SUBSTITUTE(HE60," ","")))))+1,99)&amp;"_"&amp;LEFT(HE60,FIND(" ",HE60)-1)&amp;"_"&amp;HF60))</f>
        <v/>
      </c>
      <c r="HK60" s="95"/>
      <c r="HL60" s="95" t="s">
        <v>292</v>
      </c>
      <c r="HM60" s="96" t="str">
        <f>IF(HQ60="","",HM$3)</f>
        <v/>
      </c>
      <c r="HN60" s="97" t="str">
        <f>IF(HQ60="","",HM$1)</f>
        <v/>
      </c>
      <c r="HO60" s="98" t="str">
        <f>IF(HQ60="","",HM$2)</f>
        <v/>
      </c>
      <c r="HP60" s="98" t="str">
        <f>IF(HQ60="","",HM$3)</f>
        <v/>
      </c>
      <c r="HQ60" s="99" t="str">
        <f>IF(HX60="","",IF(ISNUMBER(SEARCH(":",HX60)),MID(HX60,FIND(":",HX60)+2,FIND("(",HX60)-FIND(":",HX60)-3),LEFT(HX60,FIND("(",HX60)-2)))</f>
        <v/>
      </c>
      <c r="HR60" s="100" t="str">
        <f>IF(HX60="","",MID(HX60,FIND("(",HX60)+1,4))</f>
        <v/>
      </c>
      <c r="HS60" s="101" t="str">
        <f>IF(ISNUMBER(SEARCH("*female*",HX60)),"female",IF(ISNUMBER(SEARCH("*male*",HX60)),"male",""))</f>
        <v/>
      </c>
      <c r="HT60" s="102" t="str">
        <f>IF(HX60="","",IF(ISERROR(MID(HX60,FIND("male,",HX60)+6,(FIND(")",HX60)-(FIND("male,",HX60)+6))))=TRUE,"missing/error",MID(HX60,FIND("male,",HX60)+6,(FIND(")",HX60)-(FIND("male,",HX60)+6)))))</f>
        <v/>
      </c>
      <c r="HU60" s="103" t="str">
        <f>IF(HQ60="","",(MID(HQ60,(SEARCH("^^",SUBSTITUTE(HQ60," ","^^",LEN(HQ60)-LEN(SUBSTITUTE(HQ60," ","")))))+1,99)&amp;"_"&amp;LEFT(HQ60,FIND(" ",HQ60)-1)&amp;"_"&amp;HR60))</f>
        <v/>
      </c>
      <c r="HW60" s="95"/>
      <c r="HX60" s="95"/>
      <c r="HY60" s="96" t="str">
        <f>IF(IC60="","",HY$3)</f>
        <v/>
      </c>
      <c r="HZ60" s="97" t="str">
        <f>IF(IC60="","",HY$1)</f>
        <v/>
      </c>
      <c r="IA60" s="98" t="str">
        <f>IF(IC60="","",HY$2)</f>
        <v/>
      </c>
      <c r="IB60" s="98" t="str">
        <f>IF(IC60="","",HY$3)</f>
        <v/>
      </c>
      <c r="IC60" s="99" t="str">
        <f>IF(IJ60="","",IF(ISNUMBER(SEARCH(":",IJ60)),MID(IJ60,FIND(":",IJ60)+2,FIND("(",IJ60)-FIND(":",IJ60)-3),LEFT(IJ60,FIND("(",IJ60)-2)))</f>
        <v/>
      </c>
      <c r="ID60" s="100" t="str">
        <f>IF(IJ60="","",MID(IJ60,FIND("(",IJ60)+1,4))</f>
        <v/>
      </c>
      <c r="IE60" s="101" t="str">
        <f>IF(ISNUMBER(SEARCH("*female*",IJ60)),"female",IF(ISNUMBER(SEARCH("*male*",IJ60)),"male",""))</f>
        <v/>
      </c>
      <c r="IF60" s="102" t="str">
        <f>IF(IJ60="","",IF(ISERROR(MID(IJ60,FIND("male,",IJ60)+6,(FIND(")",IJ60)-(FIND("male,",IJ60)+6))))=TRUE,"missing/error",MID(IJ60,FIND("male,",IJ60)+6,(FIND(")",IJ60)-(FIND("male,",IJ60)+6)))))</f>
        <v/>
      </c>
      <c r="IG60" s="103" t="str">
        <f>IF(IC60="","",(MID(IC60,(SEARCH("^^",SUBSTITUTE(IC60," ","^^",LEN(IC60)-LEN(SUBSTITUTE(IC60," ","")))))+1,99)&amp;"_"&amp;LEFT(IC60,FIND(" ",IC60)-1)&amp;"_"&amp;ID60))</f>
        <v/>
      </c>
      <c r="II60" s="95"/>
      <c r="IJ60" s="95"/>
      <c r="IK60" s="96" t="str">
        <f>IF(IO60="","",IK$3)</f>
        <v/>
      </c>
      <c r="IL60" s="97" t="str">
        <f>IF(IO60="","",IK$1)</f>
        <v/>
      </c>
      <c r="IM60" s="98" t="str">
        <f>IF(IO60="","",IK$2)</f>
        <v/>
      </c>
      <c r="IN60" s="98" t="str">
        <f>IF(IO60="","",IK$3)</f>
        <v/>
      </c>
      <c r="IO60" s="99" t="str">
        <f>IF(IV60="","",IF(ISNUMBER(SEARCH(":",IV60)),MID(IV60,FIND(":",IV60)+2,FIND("(",IV60)-FIND(":",IV60)-3),LEFT(IV60,FIND("(",IV60)-2)))</f>
        <v/>
      </c>
      <c r="IP60" s="100" t="str">
        <f>IF(IV60="","",MID(IV60,FIND("(",IV60)+1,4))</f>
        <v/>
      </c>
      <c r="IQ60" s="101" t="str">
        <f>IF(ISNUMBER(SEARCH("*female*",IV60)),"female",IF(ISNUMBER(SEARCH("*male*",IV60)),"male",""))</f>
        <v/>
      </c>
      <c r="IR60" s="102" t="str">
        <f>IF(IV60="","",IF(ISERROR(MID(IV60,FIND("male,",IV60)+6,(FIND(")",IV60)-(FIND("male,",IV60)+6))))=TRUE,"missing/error",MID(IV60,FIND("male,",IV60)+6,(FIND(")",IV60)-(FIND("male,",IV60)+6)))))</f>
        <v/>
      </c>
      <c r="IS60" s="103" t="str">
        <f>IF(IO60="","",(MID(IO60,(SEARCH("^^",SUBSTITUTE(IO60," ","^^",LEN(IO60)-LEN(SUBSTITUTE(IO60," ","")))))+1,99)&amp;"_"&amp;LEFT(IO60,FIND(" ",IO60)-1)&amp;"_"&amp;IP60))</f>
        <v/>
      </c>
      <c r="IU60" s="95"/>
      <c r="IV60" s="95"/>
      <c r="IW60" s="96" t="str">
        <f>IF(JA60="","",IW$3)</f>
        <v/>
      </c>
      <c r="IX60" s="97" t="str">
        <f>IF(JA60="","",IW$1)</f>
        <v/>
      </c>
      <c r="IY60" s="98" t="str">
        <f>IF(JA60="","",IW$2)</f>
        <v/>
      </c>
      <c r="IZ60" s="98" t="str">
        <f>IF(JA60="","",IW$3)</f>
        <v/>
      </c>
      <c r="JA60" s="99" t="str">
        <f>IF(JH60="","",IF(ISNUMBER(SEARCH(":",JH60)),MID(JH60,FIND(":",JH60)+2,FIND("(",JH60)-FIND(":",JH60)-3),LEFT(JH60,FIND("(",JH60)-2)))</f>
        <v/>
      </c>
      <c r="JB60" s="100" t="str">
        <f>IF(JH60="","",MID(JH60,FIND("(",JH60)+1,4))</f>
        <v/>
      </c>
      <c r="JC60" s="101" t="str">
        <f>IF(ISNUMBER(SEARCH("*female*",JH60)),"female",IF(ISNUMBER(SEARCH("*male*",JH60)),"male",""))</f>
        <v/>
      </c>
      <c r="JD60" s="102" t="str">
        <f>IF(JH60="","",IF(ISERROR(MID(JH60,FIND("male,",JH60)+6,(FIND(")",JH60)-(FIND("male,",JH60)+6))))=TRUE,"missing/error",MID(JH60,FIND("male,",JH60)+6,(FIND(")",JH60)-(FIND("male,",JH60)+6)))))</f>
        <v/>
      </c>
      <c r="JE60" s="103" t="str">
        <f>IF(JA60="","",(MID(JA60,(SEARCH("^^",SUBSTITUTE(JA60," ","^^",LEN(JA60)-LEN(SUBSTITUTE(JA60," ","")))))+1,99)&amp;"_"&amp;LEFT(JA60,FIND(" ",JA60)-1)&amp;"_"&amp;JB60))</f>
        <v/>
      </c>
      <c r="JG60" s="95"/>
      <c r="JH60" s="95"/>
      <c r="JI60" s="96" t="str">
        <f>IF(JM60="","",JI$3)</f>
        <v/>
      </c>
      <c r="JJ60" s="97" t="str">
        <f>IF(JM60="","",JI$1)</f>
        <v/>
      </c>
      <c r="JK60" s="98" t="str">
        <f>IF(JM60="","",JI$2)</f>
        <v/>
      </c>
      <c r="JL60" s="98" t="str">
        <f>IF(JM60="","",JI$3)</f>
        <v/>
      </c>
      <c r="JM60" s="99" t="str">
        <f>IF(JT60="","",IF(ISNUMBER(SEARCH(":",JT60)),MID(JT60,FIND(":",JT60)+2,FIND("(",JT60)-FIND(":",JT60)-3),LEFT(JT60,FIND("(",JT60)-2)))</f>
        <v/>
      </c>
      <c r="JN60" s="100" t="str">
        <f>IF(JT60="","",MID(JT60,FIND("(",JT60)+1,4))</f>
        <v/>
      </c>
      <c r="JO60" s="101" t="str">
        <f>IF(ISNUMBER(SEARCH("*female*",JT60)),"female",IF(ISNUMBER(SEARCH("*male*",JT60)),"male",""))</f>
        <v/>
      </c>
      <c r="JP60" s="102" t="str">
        <f>IF(JT60="","",IF(ISERROR(MID(JT60,FIND("male,",JT60)+6,(FIND(")",JT60)-(FIND("male,",JT60)+6))))=TRUE,"missing/error",MID(JT60,FIND("male,",JT60)+6,(FIND(")",JT60)-(FIND("male,",JT60)+6)))))</f>
        <v/>
      </c>
      <c r="JQ60" s="103" t="str">
        <f>IF(JM60="","",(MID(JM60,(SEARCH("^^",SUBSTITUTE(JM60," ","^^",LEN(JM60)-LEN(SUBSTITUTE(JM60," ","")))))+1,99)&amp;"_"&amp;LEFT(JM60,FIND(" ",JM60)-1)&amp;"_"&amp;JN60))</f>
        <v/>
      </c>
      <c r="JS60" s="95"/>
      <c r="JT60" s="95"/>
      <c r="JU60" s="96" t="str">
        <f>IF(JY60="","",JU$3)</f>
        <v/>
      </c>
      <c r="JV60" s="97" t="str">
        <f>IF(JY60="","",JU$1)</f>
        <v/>
      </c>
      <c r="JW60" s="98" t="str">
        <f>IF(JY60="","",JU$2)</f>
        <v/>
      </c>
      <c r="JX60" s="98" t="str">
        <f>IF(JY60="","",JU$3)</f>
        <v/>
      </c>
      <c r="JY60" s="99" t="str">
        <f>IF(KF60="","",IF(ISNUMBER(SEARCH(":",KF60)),MID(KF60,FIND(":",KF60)+2,FIND("(",KF60)-FIND(":",KF60)-3),LEFT(KF60,FIND("(",KF60)-2)))</f>
        <v/>
      </c>
      <c r="JZ60" s="100" t="str">
        <f>IF(KF60="","",MID(KF60,FIND("(",KF60)+1,4))</f>
        <v/>
      </c>
      <c r="KA60" s="101" t="str">
        <f>IF(ISNUMBER(SEARCH("*female*",KF60)),"female",IF(ISNUMBER(SEARCH("*male*",KF60)),"male",""))</f>
        <v/>
      </c>
      <c r="KB60" s="102" t="str">
        <f>IF(KF60="","",IF(ISERROR(MID(KF60,FIND("male,",KF60)+6,(FIND(")",KF60)-(FIND("male,",KF60)+6))))=TRUE,"missing/error",MID(KF60,FIND("male,",KF60)+6,(FIND(")",KF60)-(FIND("male,",KF60)+6)))))</f>
        <v/>
      </c>
      <c r="KC60" s="103" t="str">
        <f>IF(JY60="","",(MID(JY60,(SEARCH("^^",SUBSTITUTE(JY60," ","^^",LEN(JY60)-LEN(SUBSTITUTE(JY60," ","")))))+1,99)&amp;"_"&amp;LEFT(JY60,FIND(" ",JY60)-1)&amp;"_"&amp;JZ60))</f>
        <v/>
      </c>
      <c r="KE60" s="95"/>
      <c r="KF60" s="95"/>
    </row>
    <row r="61" spans="1:292" ht="13.5" customHeight="1">
      <c r="A61" s="21"/>
      <c r="B61" s="95" t="s">
        <v>415</v>
      </c>
      <c r="C61" s="2" t="s">
        <v>416</v>
      </c>
      <c r="D61" s="149"/>
      <c r="E61" s="96">
        <f>IF(I61="","",E$3)</f>
        <v>41612</v>
      </c>
      <c r="F61" s="97" t="str">
        <f>IF(I61="","",E$1)</f>
        <v>Juncker Asselborn II</v>
      </c>
      <c r="G61" s="98">
        <v>41394</v>
      </c>
      <c r="H61" s="98">
        <f>IF(I61="","",E$3)</f>
        <v>41612</v>
      </c>
      <c r="I61" s="99" t="str">
        <f>IF(P61="","",IF(ISNUMBER(SEARCH(":",P61)),MID(P61,FIND(":",P61)+2,FIND("(",P61)-FIND(":",P61)-3),LEFT(P61,FIND("(",P61)-2)))</f>
        <v>Jean-Claude Juncker</v>
      </c>
      <c r="J61" s="100" t="str">
        <f>IF(P61="","",MID(P61,FIND("(",P61)+1,4))</f>
        <v>1954</v>
      </c>
      <c r="K61" s="101" t="str">
        <f>IF(ISNUMBER(SEARCH("*female*",P61)),"female",IF(ISNUMBER(SEARCH("*male*",P61)),"male",""))</f>
        <v>male</v>
      </c>
      <c r="L61" s="102" t="str">
        <f>IF(P61="","",IF(ISERROR(MID(P61,FIND("male,",P61)+6,(FIND(")",P61)-(FIND("male,",P61)+6))))=TRUE,"missing/error",MID(P61,FIND("male,",P61)+6,(FIND(")",P61)-(FIND("male,",P61)+6)))))</f>
        <v>lu_csv01</v>
      </c>
      <c r="M61" s="103" t="str">
        <f>IF(I61="","",(MID(I61,(SEARCH("^^",SUBSTITUTE(I61," ","^^",LEN(I61)-LEN(SUBSTITUTE(I61," ","")))))+1,99)&amp;"_"&amp;LEFT(I61,FIND(" ",I61)-1)&amp;"_"&amp;J61))</f>
        <v>Juncker_Jean-Claude_1954</v>
      </c>
      <c r="N61" s="2" t="str">
        <f>IF(P61="","",IF((LEN(P61)-LEN(SUBSTITUTE(P61,"male","")))/LEN("male")&gt;1,"!",IF(RIGHT(P61,1)=")","",IF(RIGHT(P61,2)=") ","",IF(RIGHT(P61,2)=").","","!!")))))</f>
        <v/>
      </c>
      <c r="O61" s="95"/>
      <c r="P61" s="153" t="s">
        <v>370</v>
      </c>
      <c r="Q61" s="96"/>
      <c r="R61" s="97"/>
      <c r="S61" s="98"/>
      <c r="T61" s="98"/>
      <c r="U61" s="99"/>
      <c r="V61" s="100"/>
      <c r="W61" s="101"/>
      <c r="X61" s="102"/>
      <c r="Y61" s="103"/>
      <c r="AA61" s="95"/>
      <c r="AB61" s="95"/>
      <c r="AC61" s="96"/>
      <c r="AD61" s="97"/>
      <c r="AE61" s="98"/>
      <c r="AF61" s="98"/>
      <c r="AG61" s="99"/>
      <c r="AH61" s="100"/>
      <c r="AI61" s="101"/>
      <c r="AJ61" s="102"/>
      <c r="AK61" s="103"/>
      <c r="AM61" s="95"/>
      <c r="AN61" s="95"/>
      <c r="AO61" s="96" t="str">
        <f t="shared" si="264"/>
        <v/>
      </c>
      <c r="AP61" s="97" t="str">
        <f t="shared" si="265"/>
        <v/>
      </c>
      <c r="AQ61" s="98" t="str">
        <f t="shared" si="249"/>
        <v/>
      </c>
      <c r="AR61" s="98" t="str">
        <f t="shared" si="266"/>
        <v/>
      </c>
      <c r="AS61" s="99" t="str">
        <f t="shared" si="267"/>
        <v/>
      </c>
      <c r="AT61" s="100" t="str">
        <f t="shared" si="268"/>
        <v/>
      </c>
      <c r="AU61" s="101" t="str">
        <f t="shared" si="269"/>
        <v/>
      </c>
      <c r="AV61" s="102" t="str">
        <f t="shared" si="270"/>
        <v/>
      </c>
      <c r="AW61" s="103" t="str">
        <f t="shared" si="271"/>
        <v/>
      </c>
      <c r="AY61" s="95"/>
      <c r="AZ61" s="95"/>
      <c r="BA61" s="96"/>
      <c r="BB61" s="97"/>
      <c r="BC61" s="98"/>
      <c r="BD61" s="98"/>
      <c r="BE61" s="99"/>
      <c r="BF61" s="100"/>
      <c r="BG61" s="101"/>
      <c r="BH61" s="102"/>
      <c r="BI61" s="103"/>
      <c r="BK61" s="95"/>
      <c r="BL61" s="95"/>
      <c r="BM61" s="96"/>
      <c r="BN61" s="97"/>
      <c r="BO61" s="98"/>
      <c r="BP61" s="98"/>
      <c r="BQ61" s="99"/>
      <c r="BR61" s="100"/>
      <c r="BS61" s="101"/>
      <c r="BT61" s="102"/>
      <c r="BU61" s="103"/>
      <c r="BW61" s="95"/>
      <c r="BX61" s="95"/>
      <c r="BY61" s="96"/>
      <c r="BZ61" s="97"/>
      <c r="CA61" s="98"/>
      <c r="CB61" s="98"/>
      <c r="CC61" s="99"/>
      <c r="CD61" s="100"/>
      <c r="CE61" s="101"/>
      <c r="CF61" s="102"/>
      <c r="CG61" s="103"/>
      <c r="CI61" s="95"/>
      <c r="CJ61" s="95"/>
      <c r="CK61" s="96"/>
      <c r="CL61" s="97"/>
      <c r="CM61" s="98"/>
      <c r="CN61" s="98"/>
      <c r="CO61" s="99"/>
      <c r="CP61" s="100"/>
      <c r="CQ61" s="101"/>
      <c r="CR61" s="102"/>
      <c r="CS61" s="103"/>
      <c r="CU61" s="95"/>
      <c r="CV61" s="95"/>
      <c r="CW61" s="96"/>
      <c r="CX61" s="97"/>
      <c r="CY61" s="98"/>
      <c r="CZ61" s="98"/>
      <c r="DA61" s="99"/>
      <c r="DB61" s="100"/>
      <c r="DC61" s="101"/>
      <c r="DD61" s="102"/>
      <c r="DE61" s="103"/>
      <c r="DG61" s="95"/>
      <c r="DH61" s="95"/>
      <c r="DI61" s="96"/>
      <c r="DJ61" s="97"/>
      <c r="DK61" s="98"/>
      <c r="DL61" s="98"/>
      <c r="DM61" s="99"/>
      <c r="DN61" s="100"/>
      <c r="DO61" s="101"/>
      <c r="DP61" s="102"/>
      <c r="DQ61" s="103"/>
      <c r="DS61" s="95"/>
      <c r="DT61" s="95"/>
      <c r="DU61" s="96"/>
      <c r="DV61" s="97"/>
      <c r="DW61" s="98"/>
      <c r="DX61" s="98"/>
      <c r="DY61" s="99"/>
      <c r="DZ61" s="100"/>
      <c r="EA61" s="101"/>
      <c r="EB61" s="102"/>
      <c r="EC61" s="103"/>
      <c r="EE61" s="95"/>
      <c r="EF61" s="95"/>
      <c r="EG61" s="96"/>
      <c r="EH61" s="97"/>
      <c r="EI61" s="98"/>
      <c r="EJ61" s="98"/>
      <c r="EK61" s="99"/>
      <c r="EL61" s="100"/>
      <c r="EM61" s="101"/>
      <c r="EN61" s="102"/>
      <c r="EO61" s="103"/>
      <c r="EQ61" s="95"/>
      <c r="ER61" s="95"/>
      <c r="ES61" s="96"/>
      <c r="ET61" s="97"/>
      <c r="EU61" s="98"/>
      <c r="EV61" s="98"/>
      <c r="EW61" s="99"/>
      <c r="EX61" s="100"/>
      <c r="EY61" s="101"/>
      <c r="EZ61" s="102"/>
      <c r="FA61" s="103"/>
      <c r="FC61" s="95"/>
      <c r="FD61" s="95"/>
      <c r="FE61" s="96"/>
      <c r="FF61" s="97"/>
      <c r="FG61" s="98"/>
      <c r="FH61" s="98"/>
      <c r="FI61" s="99"/>
      <c r="FJ61" s="100"/>
      <c r="FK61" s="101"/>
      <c r="FL61" s="102"/>
      <c r="FM61" s="103"/>
      <c r="FO61" s="95"/>
      <c r="FP61" s="95"/>
      <c r="FQ61" s="96"/>
      <c r="FR61" s="97"/>
      <c r="FS61" s="98"/>
      <c r="FT61" s="98"/>
      <c r="FU61" s="99"/>
      <c r="FV61" s="100"/>
      <c r="FW61" s="101"/>
      <c r="FX61" s="102"/>
      <c r="FY61" s="103"/>
      <c r="GA61" s="95"/>
      <c r="GB61" s="95"/>
      <c r="GC61" s="96"/>
      <c r="GD61" s="97"/>
      <c r="GE61" s="98"/>
      <c r="GF61" s="98"/>
      <c r="GG61" s="99"/>
      <c r="GH61" s="100"/>
      <c r="GI61" s="101"/>
      <c r="GJ61" s="102"/>
      <c r="GK61" s="103"/>
      <c r="GM61" s="95"/>
      <c r="GN61" s="95"/>
      <c r="GO61" s="96"/>
      <c r="GP61" s="97"/>
      <c r="GQ61" s="98"/>
      <c r="GR61" s="98"/>
      <c r="GS61" s="99"/>
      <c r="GT61" s="100"/>
      <c r="GU61" s="101"/>
      <c r="GV61" s="102"/>
      <c r="GW61" s="103"/>
      <c r="GY61" s="95"/>
      <c r="GZ61" s="95"/>
      <c r="HA61" s="96"/>
      <c r="HB61" s="97"/>
      <c r="HC61" s="98"/>
      <c r="HD61" s="98"/>
      <c r="HE61" s="99"/>
      <c r="HF61" s="100"/>
      <c r="HG61" s="101"/>
      <c r="HH61" s="102"/>
      <c r="HI61" s="103"/>
      <c r="HK61" s="95"/>
      <c r="HL61" s="95"/>
      <c r="HM61" s="96"/>
      <c r="HN61" s="97"/>
      <c r="HO61" s="98"/>
      <c r="HP61" s="98"/>
      <c r="HQ61" s="99"/>
      <c r="HR61" s="100"/>
      <c r="HS61" s="101"/>
      <c r="HT61" s="102"/>
      <c r="HU61" s="103"/>
      <c r="HW61" s="95"/>
      <c r="HX61" s="95"/>
      <c r="HY61" s="96"/>
      <c r="HZ61" s="97"/>
      <c r="IA61" s="98"/>
      <c r="IB61" s="98"/>
      <c r="IC61" s="99"/>
      <c r="ID61" s="100"/>
      <c r="IE61" s="101"/>
      <c r="IF61" s="102"/>
      <c r="IG61" s="103"/>
      <c r="II61" s="95"/>
      <c r="IJ61" s="95"/>
      <c r="IK61" s="96"/>
      <c r="IL61" s="97"/>
      <c r="IM61" s="98"/>
      <c r="IN61" s="98"/>
      <c r="IO61" s="99"/>
      <c r="IP61" s="100"/>
      <c r="IQ61" s="101"/>
      <c r="IR61" s="102"/>
      <c r="IS61" s="103"/>
      <c r="IU61" s="95"/>
      <c r="IV61" s="95"/>
      <c r="IW61" s="96"/>
      <c r="IX61" s="97"/>
      <c r="IY61" s="98"/>
      <c r="IZ61" s="98"/>
      <c r="JA61" s="99"/>
      <c r="JB61" s="100"/>
      <c r="JC61" s="101"/>
      <c r="JD61" s="102"/>
      <c r="JE61" s="103"/>
      <c r="JG61" s="95"/>
      <c r="JH61" s="95"/>
      <c r="JI61" s="96"/>
      <c r="JJ61" s="97"/>
      <c r="JK61" s="98"/>
      <c r="JL61" s="98"/>
      <c r="JM61" s="99"/>
      <c r="JN61" s="100"/>
      <c r="JO61" s="101"/>
      <c r="JP61" s="102"/>
      <c r="JQ61" s="103"/>
      <c r="JS61" s="95"/>
      <c r="JT61" s="95"/>
      <c r="JU61" s="96"/>
      <c r="JV61" s="97"/>
      <c r="JW61" s="98"/>
      <c r="JX61" s="98"/>
      <c r="JY61" s="99"/>
      <c r="JZ61" s="100"/>
      <c r="KA61" s="101"/>
      <c r="KB61" s="102"/>
      <c r="KC61" s="103"/>
      <c r="KE61" s="95"/>
      <c r="KF61" s="95"/>
    </row>
    <row r="62" spans="1:292" ht="13.5" customHeight="1">
      <c r="A62" s="21"/>
      <c r="B62" s="95" t="s">
        <v>944</v>
      </c>
      <c r="C62" s="238" t="s">
        <v>945</v>
      </c>
      <c r="D62" s="149"/>
      <c r="E62" s="96"/>
      <c r="F62" s="97"/>
      <c r="G62" s="98"/>
      <c r="H62" s="98"/>
      <c r="I62" s="99"/>
      <c r="J62" s="100"/>
      <c r="K62" s="101"/>
      <c r="L62" s="102"/>
      <c r="M62" s="103"/>
      <c r="O62" s="95"/>
      <c r="P62" s="153"/>
      <c r="Q62" s="96"/>
      <c r="R62" s="97"/>
      <c r="S62" s="98"/>
      <c r="T62" s="98"/>
      <c r="U62" s="99"/>
      <c r="V62" s="100"/>
      <c r="W62" s="101"/>
      <c r="X62" s="102"/>
      <c r="Y62" s="103"/>
      <c r="AA62" s="95"/>
      <c r="AB62" s="95"/>
      <c r="AC62" s="96"/>
      <c r="AD62" s="97"/>
      <c r="AE62" s="98"/>
      <c r="AF62" s="98"/>
      <c r="AG62" s="99"/>
      <c r="AH62" s="100"/>
      <c r="AI62" s="101"/>
      <c r="AJ62" s="102"/>
      <c r="AK62" s="103"/>
      <c r="AM62" s="95"/>
      <c r="AN62" s="95"/>
      <c r="AO62" s="96">
        <f t="shared" si="264"/>
        <v>45291</v>
      </c>
      <c r="AP62" s="97" t="str">
        <f t="shared" si="265"/>
        <v>Frieden I</v>
      </c>
      <c r="AQ62" s="98">
        <f t="shared" si="249"/>
        <v>45247</v>
      </c>
      <c r="AR62" s="98">
        <f t="shared" si="266"/>
        <v>45291</v>
      </c>
      <c r="AS62" s="99" t="str">
        <f t="shared" si="267"/>
        <v>Stéphanie Obertin</v>
      </c>
      <c r="AT62" s="100" t="str">
        <f t="shared" si="268"/>
        <v>1974</v>
      </c>
      <c r="AU62" s="101" t="str">
        <f t="shared" si="269"/>
        <v>female</v>
      </c>
      <c r="AV62" s="102" t="str">
        <f t="shared" si="270"/>
        <v>lu_dp01</v>
      </c>
      <c r="AW62" s="103" t="str">
        <f t="shared" si="271"/>
        <v>Obertin_Stéphanie_1974</v>
      </c>
      <c r="AY62" s="95"/>
      <c r="AZ62" s="95" t="s">
        <v>943</v>
      </c>
      <c r="BA62" s="96"/>
      <c r="BB62" s="97"/>
      <c r="BC62" s="98"/>
      <c r="BD62" s="98"/>
      <c r="BE62" s="99"/>
      <c r="BF62" s="100"/>
      <c r="BG62" s="101"/>
      <c r="BH62" s="102"/>
      <c r="BI62" s="103"/>
      <c r="BK62" s="95"/>
      <c r="BL62" s="95"/>
      <c r="BM62" s="96"/>
      <c r="BN62" s="97"/>
      <c r="BO62" s="98"/>
      <c r="BP62" s="98"/>
      <c r="BQ62" s="99"/>
      <c r="BR62" s="100"/>
      <c r="BS62" s="101"/>
      <c r="BT62" s="102"/>
      <c r="BU62" s="103"/>
      <c r="BW62" s="95"/>
      <c r="BX62" s="95"/>
      <c r="BY62" s="96"/>
      <c r="BZ62" s="97"/>
      <c r="CA62" s="98"/>
      <c r="CB62" s="98"/>
      <c r="CC62" s="99"/>
      <c r="CD62" s="100"/>
      <c r="CE62" s="101"/>
      <c r="CF62" s="102"/>
      <c r="CG62" s="103"/>
      <c r="CI62" s="95"/>
      <c r="CJ62" s="95"/>
      <c r="CK62" s="96"/>
      <c r="CL62" s="97"/>
      <c r="CM62" s="98"/>
      <c r="CN62" s="98"/>
      <c r="CO62" s="99"/>
      <c r="CP62" s="100"/>
      <c r="CQ62" s="101"/>
      <c r="CR62" s="102"/>
      <c r="CS62" s="103"/>
      <c r="CU62" s="95"/>
      <c r="CV62" s="95"/>
      <c r="CW62" s="96"/>
      <c r="CX62" s="97"/>
      <c r="CY62" s="98"/>
      <c r="CZ62" s="98"/>
      <c r="DA62" s="99"/>
      <c r="DB62" s="100"/>
      <c r="DC62" s="101"/>
      <c r="DD62" s="102"/>
      <c r="DE62" s="103"/>
      <c r="DG62" s="95"/>
      <c r="DH62" s="95"/>
      <c r="DI62" s="96"/>
      <c r="DJ62" s="97"/>
      <c r="DK62" s="98"/>
      <c r="DL62" s="98"/>
      <c r="DM62" s="99"/>
      <c r="DN62" s="100"/>
      <c r="DO62" s="101"/>
      <c r="DP62" s="102"/>
      <c r="DQ62" s="103"/>
      <c r="DS62" s="95"/>
      <c r="DT62" s="95"/>
      <c r="DU62" s="96"/>
      <c r="DV62" s="97"/>
      <c r="DW62" s="98"/>
      <c r="DX62" s="98"/>
      <c r="DY62" s="99"/>
      <c r="DZ62" s="100"/>
      <c r="EA62" s="101"/>
      <c r="EB62" s="102"/>
      <c r="EC62" s="103"/>
      <c r="EE62" s="95"/>
      <c r="EF62" s="95"/>
      <c r="EG62" s="96"/>
      <c r="EH62" s="97"/>
      <c r="EI62" s="98"/>
      <c r="EJ62" s="98"/>
      <c r="EK62" s="99"/>
      <c r="EL62" s="100"/>
      <c r="EM62" s="101"/>
      <c r="EN62" s="102"/>
      <c r="EO62" s="103"/>
      <c r="EQ62" s="95"/>
      <c r="ER62" s="95"/>
      <c r="ES62" s="96"/>
      <c r="ET62" s="97"/>
      <c r="EU62" s="98"/>
      <c r="EV62" s="98"/>
      <c r="EW62" s="99"/>
      <c r="EX62" s="100"/>
      <c r="EY62" s="101"/>
      <c r="EZ62" s="102"/>
      <c r="FA62" s="103"/>
      <c r="FC62" s="95"/>
      <c r="FD62" s="95"/>
      <c r="FE62" s="96"/>
      <c r="FF62" s="97"/>
      <c r="FG62" s="98"/>
      <c r="FH62" s="98"/>
      <c r="FI62" s="99"/>
      <c r="FJ62" s="100"/>
      <c r="FK62" s="101"/>
      <c r="FL62" s="102"/>
      <c r="FM62" s="103"/>
      <c r="FO62" s="95"/>
      <c r="FP62" s="95"/>
      <c r="FQ62" s="96"/>
      <c r="FR62" s="97"/>
      <c r="FS62" s="98"/>
      <c r="FT62" s="98"/>
      <c r="FU62" s="99"/>
      <c r="FV62" s="100"/>
      <c r="FW62" s="101"/>
      <c r="FX62" s="102"/>
      <c r="FY62" s="103"/>
      <c r="GA62" s="95"/>
      <c r="GB62" s="95"/>
      <c r="GC62" s="96"/>
      <c r="GD62" s="97"/>
      <c r="GE62" s="98"/>
      <c r="GF62" s="98"/>
      <c r="GG62" s="99"/>
      <c r="GH62" s="100"/>
      <c r="GI62" s="101"/>
      <c r="GJ62" s="102"/>
      <c r="GK62" s="103"/>
      <c r="GM62" s="95"/>
      <c r="GN62" s="95"/>
      <c r="GO62" s="96"/>
      <c r="GP62" s="97"/>
      <c r="GQ62" s="98"/>
      <c r="GR62" s="98"/>
      <c r="GS62" s="99"/>
      <c r="GT62" s="100"/>
      <c r="GU62" s="101"/>
      <c r="GV62" s="102"/>
      <c r="GW62" s="103"/>
      <c r="GY62" s="95"/>
      <c r="GZ62" s="95"/>
      <c r="HA62" s="96"/>
      <c r="HB62" s="97"/>
      <c r="HC62" s="98"/>
      <c r="HD62" s="98"/>
      <c r="HE62" s="99"/>
      <c r="HF62" s="100"/>
      <c r="HG62" s="101"/>
      <c r="HH62" s="102"/>
      <c r="HI62" s="103"/>
      <c r="HK62" s="95"/>
      <c r="HL62" s="95"/>
      <c r="HM62" s="96"/>
      <c r="HN62" s="97"/>
      <c r="HO62" s="98"/>
      <c r="HP62" s="98"/>
      <c r="HQ62" s="99"/>
      <c r="HR62" s="100"/>
      <c r="HS62" s="101"/>
      <c r="HT62" s="102"/>
      <c r="HU62" s="103"/>
      <c r="HW62" s="95"/>
      <c r="HX62" s="95"/>
      <c r="HY62" s="96"/>
      <c r="HZ62" s="97"/>
      <c r="IA62" s="98"/>
      <c r="IB62" s="98"/>
      <c r="IC62" s="99"/>
      <c r="ID62" s="100"/>
      <c r="IE62" s="101"/>
      <c r="IF62" s="102"/>
      <c r="IG62" s="103"/>
      <c r="II62" s="95"/>
      <c r="IJ62" s="95"/>
      <c r="IK62" s="96"/>
      <c r="IL62" s="97"/>
      <c r="IM62" s="98"/>
      <c r="IN62" s="98"/>
      <c r="IO62" s="99"/>
      <c r="IP62" s="100"/>
      <c r="IQ62" s="101"/>
      <c r="IR62" s="102"/>
      <c r="IS62" s="103"/>
      <c r="IU62" s="95"/>
      <c r="IV62" s="95"/>
      <c r="IW62" s="96"/>
      <c r="IX62" s="97"/>
      <c r="IY62" s="98"/>
      <c r="IZ62" s="98"/>
      <c r="JA62" s="99"/>
      <c r="JB62" s="100"/>
      <c r="JC62" s="101"/>
      <c r="JD62" s="102"/>
      <c r="JE62" s="103"/>
      <c r="JG62" s="95"/>
      <c r="JH62" s="95"/>
      <c r="JI62" s="96"/>
      <c r="JJ62" s="97"/>
      <c r="JK62" s="98"/>
      <c r="JL62" s="98"/>
      <c r="JM62" s="99"/>
      <c r="JN62" s="100"/>
      <c r="JO62" s="101"/>
      <c r="JP62" s="102"/>
      <c r="JQ62" s="103"/>
      <c r="JS62" s="95"/>
      <c r="JT62" s="95"/>
      <c r="JU62" s="96"/>
      <c r="JV62" s="97"/>
      <c r="JW62" s="98"/>
      <c r="JX62" s="98"/>
      <c r="JY62" s="99"/>
      <c r="JZ62" s="100"/>
      <c r="KA62" s="101"/>
      <c r="KB62" s="102"/>
      <c r="KC62" s="103"/>
      <c r="KE62" s="95"/>
      <c r="KF62" s="95"/>
    </row>
    <row r="63" spans="1:292" ht="13.5" customHeight="1">
      <c r="A63" s="21"/>
      <c r="B63" s="95" t="s">
        <v>442</v>
      </c>
      <c r="C63" s="2" t="s">
        <v>443</v>
      </c>
      <c r="D63" s="149"/>
      <c r="E63" s="96">
        <f>IF(I63="","",E$3)</f>
        <v>41612</v>
      </c>
      <c r="F63" s="97" t="str">
        <f>IF(I63="","",E$1)</f>
        <v>Juncker Asselborn II</v>
      </c>
      <c r="G63" s="98">
        <v>40017</v>
      </c>
      <c r="H63" s="98">
        <f>IF(I63="","",E$3)</f>
        <v>41612</v>
      </c>
      <c r="I63" s="99" t="s">
        <v>657</v>
      </c>
      <c r="J63" s="100" t="s">
        <v>444</v>
      </c>
      <c r="K63" s="101" t="s">
        <v>368</v>
      </c>
      <c r="L63" s="102" t="s">
        <v>296</v>
      </c>
      <c r="M63" s="103" t="s">
        <v>658</v>
      </c>
      <c r="O63" s="95"/>
      <c r="P63" s="153" t="s">
        <v>445</v>
      </c>
      <c r="Q63" s="96">
        <f>IF(U63="","",Q$3)</f>
        <v>43439</v>
      </c>
      <c r="R63" s="97" t="str">
        <f>IF(U63="","",Q$1)</f>
        <v>Bettel-Schneider I</v>
      </c>
      <c r="S63" s="98">
        <f>IF(U63="","",Q$2)</f>
        <v>41612</v>
      </c>
      <c r="T63" s="98">
        <f>IF(U63="","",Q$3)</f>
        <v>43439</v>
      </c>
      <c r="U63" s="99" t="str">
        <f>IF(AB63="","",IF(ISNUMBER(SEARCH(":",AB63)),MID(AB63,FIND(":",AB63)+2,FIND("(",AB63)-FIND(":",AB63)-3),LEFT(AB63,FIND("(",AB63)-2)))</f>
        <v>François Bausch</v>
      </c>
      <c r="V63" s="100" t="str">
        <f>IF(AB63="","",MID(AB63,FIND("(",AB63)+1,4))</f>
        <v>1956</v>
      </c>
      <c r="W63" s="101" t="str">
        <f>IF(ISNUMBER(SEARCH("*female*",AB63)),"female",IF(ISNUMBER(SEARCH("*male*",AB63)),"male",""))</f>
        <v>male</v>
      </c>
      <c r="X63" s="102" t="str">
        <f>IF(AB63="","",IF(ISERROR(MID(AB63,FIND("male,",AB63)+6,(FIND(")",AB63)-(FIND("male,",AB63)+6))))=TRUE,"missing/error",MID(AB63,FIND("male,",AB63)+6,(FIND(")",AB63)-(FIND("male,",AB63)+6)))))</f>
        <v>lu_g01</v>
      </c>
      <c r="Y63" s="103" t="str">
        <f>IF(U63="","",(MID(U63,(SEARCH("^^",SUBSTITUTE(U63," ","^^",LEN(U63)-LEN(SUBSTITUTE(U63," ","")))))+1,99)&amp;"_"&amp;LEFT(U63,FIND(" ",U63)-1)&amp;"_"&amp;V63))</f>
        <v>Bausch_François_1956</v>
      </c>
      <c r="AA63" s="95"/>
      <c r="AB63" s="140" t="s">
        <v>732</v>
      </c>
      <c r="AC63" s="96" t="str">
        <f>IF(AG63="","",AC$3)</f>
        <v/>
      </c>
      <c r="AD63" s="97" t="str">
        <f>IF(AG63="","",AC$1)</f>
        <v/>
      </c>
      <c r="AE63" s="98" t="str">
        <f>IF(AG63="","",AC$2)</f>
        <v/>
      </c>
      <c r="AF63" s="98" t="str">
        <f>IF(AG63="","",AC$3)</f>
        <v/>
      </c>
      <c r="AG63" s="99" t="str">
        <f>IF(AN63="","",IF(ISNUMBER(SEARCH(":",AN63)),MID(AN63,FIND(":",AN63)+2,FIND("(",AN63)-FIND(":",AN63)-3),LEFT(AN63,FIND("(",AN63)-2)))</f>
        <v/>
      </c>
      <c r="AH63" s="100" t="str">
        <f>IF(AN63="","",MID(AN63,FIND("(",AN63)+1,4))</f>
        <v/>
      </c>
      <c r="AI63" s="101" t="str">
        <f>IF(ISNUMBER(SEARCH("*female*",AN63)),"female",IF(ISNUMBER(SEARCH("*male*",AN63)),"male",""))</f>
        <v/>
      </c>
      <c r="AJ63" s="102" t="str">
        <f>IF(AN63="","",IF(ISERROR(MID(AN63,FIND("male,",AN63)+6,(FIND(")",AN63)-(FIND("male,",AN63)+6))))=TRUE,"missing/error",MID(AN63,FIND("male,",AN63)+6,(FIND(")",AN63)-(FIND("male,",AN63)+6)))))</f>
        <v/>
      </c>
      <c r="AK63" s="103" t="str">
        <f>IF(AG63="","",(MID(AG63,(SEARCH("^^",SUBSTITUTE(AG63," ","^^",LEN(AG63)-LEN(SUBSTITUTE(AG63," ","")))))+1,99)&amp;"_"&amp;LEFT(AG63,FIND(" ",AG63)-1)&amp;"_"&amp;AH63))</f>
        <v/>
      </c>
      <c r="AM63" s="95"/>
      <c r="AN63" s="106"/>
      <c r="AO63" s="96" t="str">
        <f t="shared" si="264"/>
        <v/>
      </c>
      <c r="AP63" s="97" t="str">
        <f t="shared" si="265"/>
        <v/>
      </c>
      <c r="AQ63" s="98" t="str">
        <f t="shared" si="249"/>
        <v/>
      </c>
      <c r="AR63" s="98" t="str">
        <f t="shared" si="266"/>
        <v/>
      </c>
      <c r="AS63" s="99" t="str">
        <f t="shared" si="267"/>
        <v/>
      </c>
      <c r="AT63" s="100" t="str">
        <f t="shared" si="268"/>
        <v/>
      </c>
      <c r="AU63" s="101" t="str">
        <f t="shared" si="269"/>
        <v/>
      </c>
      <c r="AV63" s="102" t="str">
        <f t="shared" si="270"/>
        <v/>
      </c>
      <c r="AW63" s="103" t="str">
        <f t="shared" si="271"/>
        <v/>
      </c>
      <c r="AY63" s="95"/>
      <c r="AZ63" s="106"/>
      <c r="BA63" s="96" t="str">
        <f>IF(BE63="","",BA$3)</f>
        <v/>
      </c>
      <c r="BB63" s="97" t="str">
        <f>IF(BE63="","",BA$1)</f>
        <v/>
      </c>
      <c r="BC63" s="98" t="str">
        <f>IF(BE63="","",BA$2)</f>
        <v/>
      </c>
      <c r="BD63" s="98" t="str">
        <f>IF(BE63="","",BA$3)</f>
        <v/>
      </c>
      <c r="BE63" s="99" t="str">
        <f>IF(BL63="","",IF(ISNUMBER(SEARCH(":",BL63)),MID(BL63,FIND(":",BL63)+2,FIND("(",BL63)-FIND(":",BL63)-3),LEFT(BL63,FIND("(",BL63)-2)))</f>
        <v/>
      </c>
      <c r="BF63" s="100" t="str">
        <f>IF(BL63="","",MID(BL63,FIND("(",BL63)+1,4))</f>
        <v/>
      </c>
      <c r="BG63" s="101" t="str">
        <f>IF(ISNUMBER(SEARCH("*female*",BL63)),"female",IF(ISNUMBER(SEARCH("*male*",BL63)),"male",""))</f>
        <v/>
      </c>
      <c r="BH63" s="102" t="str">
        <f>IF(BL63="","",IF(ISERROR(MID(BL63,FIND("male,",BL63)+6,(FIND(")",BL63)-(FIND("male,",BL63)+6))))=TRUE,"missing/error",MID(BL63,FIND("male,",BL63)+6,(FIND(")",BL63)-(FIND("male,",BL63)+6)))))</f>
        <v/>
      </c>
      <c r="BI63" s="103" t="str">
        <f>IF(BE63="","",(MID(BE63,(SEARCH("^^",SUBSTITUTE(BE63," ","^^",LEN(BE63)-LEN(SUBSTITUTE(BE63," ","")))))+1,99)&amp;"_"&amp;LEFT(BE63,FIND(" ",BE63)-1)&amp;"_"&amp;BF63))</f>
        <v/>
      </c>
      <c r="BK63" s="95"/>
      <c r="BL63" s="106"/>
      <c r="BM63" s="96" t="str">
        <f>IF(BQ63="","",BM$3)</f>
        <v/>
      </c>
      <c r="BN63" s="97" t="str">
        <f>IF(BQ63="","",BM$1)</f>
        <v/>
      </c>
      <c r="BO63" s="98" t="str">
        <f>IF(BQ63="","",BM$2)</f>
        <v/>
      </c>
      <c r="BP63" s="98" t="str">
        <f>IF(BQ63="","",BM$3)</f>
        <v/>
      </c>
      <c r="BQ63" s="99" t="str">
        <f>IF(BX63="","",IF(ISNUMBER(SEARCH(":",BX63)),MID(BX63,FIND(":",BX63)+2,FIND("(",BX63)-FIND(":",BX63)-3),LEFT(BX63,FIND("(",BX63)-2)))</f>
        <v/>
      </c>
      <c r="BR63" s="100" t="str">
        <f>IF(BX63="","",MID(BX63,FIND("(",BX63)+1,4))</f>
        <v/>
      </c>
      <c r="BS63" s="101" t="str">
        <f>IF(ISNUMBER(SEARCH("*female*",BX63)),"female",IF(ISNUMBER(SEARCH("*male*",BX63)),"male",""))</f>
        <v/>
      </c>
      <c r="BT63" s="102" t="str">
        <f>IF(BX63="","",IF(ISERROR(MID(BX63,FIND("male,",BX63)+6,(FIND(")",BX63)-(FIND("male,",BX63)+6))))=TRUE,"missing/error",MID(BX63,FIND("male,",BX63)+6,(FIND(")",BX63)-(FIND("male,",BX63)+6)))))</f>
        <v/>
      </c>
      <c r="BU63" s="103" t="str">
        <f>IF(BQ63="","",(MID(BQ63,(SEARCH("^^",SUBSTITUTE(BQ63," ","^^",LEN(BQ63)-LEN(SUBSTITUTE(BQ63," ","")))))+1,99)&amp;"_"&amp;LEFT(BQ63,FIND(" ",BQ63)-1)&amp;"_"&amp;BR63))</f>
        <v/>
      </c>
      <c r="BW63" s="95"/>
      <c r="BX63" s="106"/>
      <c r="BY63" s="96" t="str">
        <f>IF(CC63="","",BY$3)</f>
        <v/>
      </c>
      <c r="BZ63" s="97" t="str">
        <f>IF(CC63="","",BY$1)</f>
        <v/>
      </c>
      <c r="CA63" s="98" t="str">
        <f>IF(CC63="","",BY$2)</f>
        <v/>
      </c>
      <c r="CB63" s="98" t="str">
        <f>IF(CC63="","",BY$3)</f>
        <v/>
      </c>
      <c r="CC63" s="99" t="str">
        <f>IF(CJ63="","",IF(ISNUMBER(SEARCH(":",CJ63)),MID(CJ63,FIND(":",CJ63)+2,FIND("(",CJ63)-FIND(":",CJ63)-3),LEFT(CJ63,FIND("(",CJ63)-2)))</f>
        <v/>
      </c>
      <c r="CD63" s="100" t="str">
        <f>IF(CJ63="","",MID(CJ63,FIND("(",CJ63)+1,4))</f>
        <v/>
      </c>
      <c r="CE63" s="101" t="str">
        <f>IF(ISNUMBER(SEARCH("*female*",CJ63)),"female",IF(ISNUMBER(SEARCH("*male*",CJ63)),"male",""))</f>
        <v/>
      </c>
      <c r="CF63" s="102" t="str">
        <f>IF(CJ63="","",IF(ISERROR(MID(CJ63,FIND("male,",CJ63)+6,(FIND(")",CJ63)-(FIND("male,",CJ63)+6))))=TRUE,"missing/error",MID(CJ63,FIND("male,",CJ63)+6,(FIND(")",CJ63)-(FIND("male,",CJ63)+6)))))</f>
        <v/>
      </c>
      <c r="CG63" s="103" t="str">
        <f>IF(CC63="","",(MID(CC63,(SEARCH("^^",SUBSTITUTE(CC63," ","^^",LEN(CC63)-LEN(SUBSTITUTE(CC63," ","")))))+1,99)&amp;"_"&amp;LEFT(CC63,FIND(" ",CC63)-1)&amp;"_"&amp;CD63))</f>
        <v/>
      </c>
      <c r="CI63" s="95"/>
      <c r="CJ63" s="106"/>
      <c r="CK63" s="96" t="str">
        <f>IF(CO63="","",CK$3)</f>
        <v/>
      </c>
      <c r="CL63" s="97" t="str">
        <f>IF(CO63="","",CK$1)</f>
        <v/>
      </c>
      <c r="CM63" s="98" t="str">
        <f>IF(CO63="","",CK$2)</f>
        <v/>
      </c>
      <c r="CN63" s="98" t="str">
        <f>IF(CO63="","",CK$3)</f>
        <v/>
      </c>
      <c r="CO63" s="99" t="str">
        <f>IF(CV63="","",IF(ISNUMBER(SEARCH(":",CV63)),MID(CV63,FIND(":",CV63)+2,FIND("(",CV63)-FIND(":",CV63)-3),LEFT(CV63,FIND("(",CV63)-2)))</f>
        <v/>
      </c>
      <c r="CP63" s="100" t="str">
        <f>IF(CV63="","",MID(CV63,FIND("(",CV63)+1,4))</f>
        <v/>
      </c>
      <c r="CQ63" s="101" t="str">
        <f>IF(ISNUMBER(SEARCH("*female*",CV63)),"female",IF(ISNUMBER(SEARCH("*male*",CV63)),"male",""))</f>
        <v/>
      </c>
      <c r="CR63" s="102" t="str">
        <f>IF(CV63="","",IF(ISERROR(MID(CV63,FIND("male,",CV63)+6,(FIND(")",CV63)-(FIND("male,",CV63)+6))))=TRUE,"missing/error",MID(CV63,FIND("male,",CV63)+6,(FIND(")",CV63)-(FIND("male,",CV63)+6)))))</f>
        <v/>
      </c>
      <c r="CS63" s="103" t="str">
        <f>IF(CO63="","",(MID(CO63,(SEARCH("^^",SUBSTITUTE(CO63," ","^^",LEN(CO63)-LEN(SUBSTITUTE(CO63," ","")))))+1,99)&amp;"_"&amp;LEFT(CO63,FIND(" ",CO63)-1)&amp;"_"&amp;CP63))</f>
        <v/>
      </c>
      <c r="CU63" s="95"/>
      <c r="CV63" s="106"/>
      <c r="CW63" s="96" t="str">
        <f>IF(DA63="","",CW$3)</f>
        <v/>
      </c>
      <c r="CX63" s="97" t="str">
        <f>IF(DA63="","",CW$1)</f>
        <v/>
      </c>
      <c r="CY63" s="98" t="str">
        <f>IF(DA63="","",CW$2)</f>
        <v/>
      </c>
      <c r="CZ63" s="98" t="str">
        <f>IF(DA63="","",CW$3)</f>
        <v/>
      </c>
      <c r="DA63" s="99" t="str">
        <f>IF(DH63="","",IF(ISNUMBER(SEARCH(":",DH63)),MID(DH63,FIND(":",DH63)+2,FIND("(",DH63)-FIND(":",DH63)-3),LEFT(DH63,FIND("(",DH63)-2)))</f>
        <v/>
      </c>
      <c r="DB63" s="100" t="str">
        <f>IF(DH63="","",MID(DH63,FIND("(",DH63)+1,4))</f>
        <v/>
      </c>
      <c r="DC63" s="101" t="str">
        <f>IF(ISNUMBER(SEARCH("*female*",DH63)),"female",IF(ISNUMBER(SEARCH("*male*",DH63)),"male",""))</f>
        <v/>
      </c>
      <c r="DD63" s="102" t="str">
        <f>IF(DH63="","",IF(ISERROR(MID(DH63,FIND("male,",DH63)+6,(FIND(")",DH63)-(FIND("male,",DH63)+6))))=TRUE,"missing/error",MID(DH63,FIND("male,",DH63)+6,(FIND(")",DH63)-(FIND("male,",DH63)+6)))))</f>
        <v/>
      </c>
      <c r="DE63" s="103" t="str">
        <f>IF(DA63="","",(MID(DA63,(SEARCH("^^",SUBSTITUTE(DA63," ","^^",LEN(DA63)-LEN(SUBSTITUTE(DA63," ","")))))+1,99)&amp;"_"&amp;LEFT(DA63,FIND(" ",DA63)-1)&amp;"_"&amp;DB63))</f>
        <v/>
      </c>
      <c r="DG63" s="95"/>
      <c r="DH63" s="106"/>
      <c r="DI63" s="96" t="str">
        <f>IF(DM63="","",DI$3)</f>
        <v/>
      </c>
      <c r="DJ63" s="97" t="str">
        <f>IF(DM63="","",DI$1)</f>
        <v/>
      </c>
      <c r="DK63" s="98" t="str">
        <f>IF(DM63="","",DI$2)</f>
        <v/>
      </c>
      <c r="DL63" s="98" t="str">
        <f>IF(DM63="","",DI$3)</f>
        <v/>
      </c>
      <c r="DM63" s="99" t="str">
        <f>IF(DT63="","",IF(ISNUMBER(SEARCH(":",DT63)),MID(DT63,FIND(":",DT63)+2,FIND("(",DT63)-FIND(":",DT63)-3),LEFT(DT63,FIND("(",DT63)-2)))</f>
        <v/>
      </c>
      <c r="DN63" s="100" t="str">
        <f>IF(DT63="","",MID(DT63,FIND("(",DT63)+1,4))</f>
        <v/>
      </c>
      <c r="DO63" s="101" t="str">
        <f>IF(ISNUMBER(SEARCH("*female*",DT63)),"female",IF(ISNUMBER(SEARCH("*male*",DT63)),"male",""))</f>
        <v/>
      </c>
      <c r="DP63" s="102" t="str">
        <f>IF(DT63="","",IF(ISERROR(MID(DT63,FIND("male,",DT63)+6,(FIND(")",DT63)-(FIND("male,",DT63)+6))))=TRUE,"missing/error",MID(DT63,FIND("male,",DT63)+6,(FIND(")",DT63)-(FIND("male,",DT63)+6)))))</f>
        <v/>
      </c>
      <c r="DQ63" s="103" t="str">
        <f>IF(DM63="","",(MID(DM63,(SEARCH("^^",SUBSTITUTE(DM63," ","^^",LEN(DM63)-LEN(SUBSTITUTE(DM63," ","")))))+1,99)&amp;"_"&amp;LEFT(DM63,FIND(" ",DM63)-1)&amp;"_"&amp;DN63))</f>
        <v/>
      </c>
      <c r="DS63" s="95"/>
      <c r="DT63" s="106"/>
      <c r="DU63" s="96" t="str">
        <f>IF(DY63="","",DU$3)</f>
        <v/>
      </c>
      <c r="DV63" s="97" t="str">
        <f>IF(DY63="","",DU$1)</f>
        <v/>
      </c>
      <c r="DW63" s="98" t="str">
        <f>IF(DY63="","",DU$2)</f>
        <v/>
      </c>
      <c r="DX63" s="98" t="str">
        <f>IF(DY63="","",DU$3)</f>
        <v/>
      </c>
      <c r="DY63" s="99" t="str">
        <f>IF(EF63="","",IF(ISNUMBER(SEARCH(":",EF63)),MID(EF63,FIND(":",EF63)+2,FIND("(",EF63)-FIND(":",EF63)-3),LEFT(EF63,FIND("(",EF63)-2)))</f>
        <v/>
      </c>
      <c r="DZ63" s="100" t="str">
        <f>IF(EF63="","",MID(EF63,FIND("(",EF63)+1,4))</f>
        <v/>
      </c>
      <c r="EA63" s="101" t="str">
        <f>IF(ISNUMBER(SEARCH("*female*",EF63)),"female",IF(ISNUMBER(SEARCH("*male*",EF63)),"male",""))</f>
        <v/>
      </c>
      <c r="EB63" s="102" t="str">
        <f>IF(EF63="","",IF(ISERROR(MID(EF63,FIND("male,",EF63)+6,(FIND(")",EF63)-(FIND("male,",EF63)+6))))=TRUE,"missing/error",MID(EF63,FIND("male,",EF63)+6,(FIND(")",EF63)-(FIND("male,",EF63)+6)))))</f>
        <v/>
      </c>
      <c r="EC63" s="103" t="str">
        <f>IF(DY63="","",(MID(DY63,(SEARCH("^^",SUBSTITUTE(DY63," ","^^",LEN(DY63)-LEN(SUBSTITUTE(DY63," ","")))))+1,99)&amp;"_"&amp;LEFT(DY63,FIND(" ",DY63)-1)&amp;"_"&amp;DZ63))</f>
        <v/>
      </c>
      <c r="EE63" s="95"/>
      <c r="EF63" s="106"/>
      <c r="EG63" s="96" t="str">
        <f>IF(EK63="","",EG$3)</f>
        <v/>
      </c>
      <c r="EH63" s="97" t="str">
        <f>IF(EK63="","",EG$1)</f>
        <v/>
      </c>
      <c r="EI63" s="98" t="str">
        <f>IF(EK63="","",EG$2)</f>
        <v/>
      </c>
      <c r="EJ63" s="98" t="str">
        <f>IF(EK63="","",EG$3)</f>
        <v/>
      </c>
      <c r="EK63" s="99" t="str">
        <f>IF(ER63="","",IF(ISNUMBER(SEARCH(":",ER63)),MID(ER63,FIND(":",ER63)+2,FIND("(",ER63)-FIND(":",ER63)-3),LEFT(ER63,FIND("(",ER63)-2)))</f>
        <v/>
      </c>
      <c r="EL63" s="100" t="str">
        <f>IF(ER63="","",MID(ER63,FIND("(",ER63)+1,4))</f>
        <v/>
      </c>
      <c r="EM63" s="101" t="str">
        <f>IF(ISNUMBER(SEARCH("*female*",ER63)),"female",IF(ISNUMBER(SEARCH("*male*",ER63)),"male",""))</f>
        <v/>
      </c>
      <c r="EN63" s="102" t="str">
        <f>IF(ER63="","",IF(ISERROR(MID(ER63,FIND("male,",ER63)+6,(FIND(")",ER63)-(FIND("male,",ER63)+6))))=TRUE,"missing/error",MID(ER63,FIND("male,",ER63)+6,(FIND(")",ER63)-(FIND("male,",ER63)+6)))))</f>
        <v/>
      </c>
      <c r="EO63" s="103" t="str">
        <f>IF(EK63="","",(MID(EK63,(SEARCH("^^",SUBSTITUTE(EK63," ","^^",LEN(EK63)-LEN(SUBSTITUTE(EK63," ","")))))+1,99)&amp;"_"&amp;LEFT(EK63,FIND(" ",EK63)-1)&amp;"_"&amp;EL63))</f>
        <v/>
      </c>
      <c r="EQ63" s="95"/>
      <c r="ER63" s="106"/>
      <c r="ES63" s="96" t="str">
        <f>IF(EW63="","",ES$3)</f>
        <v/>
      </c>
      <c r="ET63" s="97" t="str">
        <f>IF(EW63="","",ES$1)</f>
        <v/>
      </c>
      <c r="EU63" s="98" t="str">
        <f>IF(EW63="","",ES$2)</f>
        <v/>
      </c>
      <c r="EV63" s="98" t="str">
        <f>IF(EW63="","",ES$3)</f>
        <v/>
      </c>
      <c r="EW63" s="99" t="str">
        <f>IF(FD63="","",IF(ISNUMBER(SEARCH(":",FD63)),MID(FD63,FIND(":",FD63)+2,FIND("(",FD63)-FIND(":",FD63)-3),LEFT(FD63,FIND("(",FD63)-2)))</f>
        <v/>
      </c>
      <c r="EX63" s="100" t="str">
        <f>IF(FD63="","",MID(FD63,FIND("(",FD63)+1,4))</f>
        <v/>
      </c>
      <c r="EY63" s="101" t="str">
        <f>IF(ISNUMBER(SEARCH("*female*",FD63)),"female",IF(ISNUMBER(SEARCH("*male*",FD63)),"male",""))</f>
        <v/>
      </c>
      <c r="EZ63" s="102" t="str">
        <f>IF(FD63="","",IF(ISERROR(MID(FD63,FIND("male,",FD63)+6,(FIND(")",FD63)-(FIND("male,",FD63)+6))))=TRUE,"missing/error",MID(FD63,FIND("male,",FD63)+6,(FIND(")",FD63)-(FIND("male,",FD63)+6)))))</f>
        <v/>
      </c>
      <c r="FA63" s="103" t="str">
        <f>IF(EW63="","",(MID(EW63,(SEARCH("^^",SUBSTITUTE(EW63," ","^^",LEN(EW63)-LEN(SUBSTITUTE(EW63," ","")))))+1,99)&amp;"_"&amp;LEFT(EW63,FIND(" ",EW63)-1)&amp;"_"&amp;EX63))</f>
        <v/>
      </c>
      <c r="FC63" s="95"/>
      <c r="FD63" s="106"/>
      <c r="FE63" s="96" t="str">
        <f>IF(FI63="","",FE$3)</f>
        <v/>
      </c>
      <c r="FF63" s="97" t="str">
        <f>IF(FI63="","",FE$1)</f>
        <v/>
      </c>
      <c r="FG63" s="98" t="str">
        <f>IF(FI63="","",FE$2)</f>
        <v/>
      </c>
      <c r="FH63" s="98" t="str">
        <f>IF(FI63="","",FE$3)</f>
        <v/>
      </c>
      <c r="FI63" s="99" t="str">
        <f>IF(FP63="","",IF(ISNUMBER(SEARCH(":",FP63)),MID(FP63,FIND(":",FP63)+2,FIND("(",FP63)-FIND(":",FP63)-3),LEFT(FP63,FIND("(",FP63)-2)))</f>
        <v/>
      </c>
      <c r="FJ63" s="100" t="str">
        <f>IF(FP63="","",MID(FP63,FIND("(",FP63)+1,4))</f>
        <v/>
      </c>
      <c r="FK63" s="101" t="str">
        <f>IF(ISNUMBER(SEARCH("*female*",FP63)),"female",IF(ISNUMBER(SEARCH("*male*",FP63)),"male",""))</f>
        <v/>
      </c>
      <c r="FL63" s="102" t="str">
        <f>IF(FP63="","",IF(ISERROR(MID(FP63,FIND("male,",FP63)+6,(FIND(")",FP63)-(FIND("male,",FP63)+6))))=TRUE,"missing/error",MID(FP63,FIND("male,",FP63)+6,(FIND(")",FP63)-(FIND("male,",FP63)+6)))))</f>
        <v/>
      </c>
      <c r="FM63" s="103" t="str">
        <f>IF(FI63="","",(MID(FI63,(SEARCH("^^",SUBSTITUTE(FI63," ","^^",LEN(FI63)-LEN(SUBSTITUTE(FI63," ","")))))+1,99)&amp;"_"&amp;LEFT(FI63,FIND(" ",FI63)-1)&amp;"_"&amp;FJ63))</f>
        <v/>
      </c>
      <c r="FO63" s="95"/>
      <c r="FP63" s="106"/>
      <c r="FQ63" s="96" t="str">
        <f>IF(FU63="","",#REF!)</f>
        <v/>
      </c>
      <c r="FR63" s="97" t="str">
        <f>IF(FU63="","",FQ$1)</f>
        <v/>
      </c>
      <c r="FS63" s="98" t="str">
        <f>IF(FU63="","",FQ$2)</f>
        <v/>
      </c>
      <c r="FT63" s="98" t="str">
        <f>IF(FU63="","",FQ$3)</f>
        <v/>
      </c>
      <c r="FU63" s="99" t="str">
        <f>IF(GB63="","",IF(ISNUMBER(SEARCH(":",GB63)),MID(GB63,FIND(":",GB63)+2,FIND("(",GB63)-FIND(":",GB63)-3),LEFT(GB63,FIND("(",GB63)-2)))</f>
        <v/>
      </c>
      <c r="FV63" s="100" t="str">
        <f>IF(GB63="","",MID(GB63,FIND("(",GB63)+1,4))</f>
        <v/>
      </c>
      <c r="FW63" s="101" t="str">
        <f>IF(ISNUMBER(SEARCH("*female*",GB63)),"female",IF(ISNUMBER(SEARCH("*male*",GB63)),"male",""))</f>
        <v/>
      </c>
      <c r="FX63" s="102" t="str">
        <f>IF(GB63="","",IF(ISERROR(MID(GB63,FIND("male,",GB63)+6,(FIND(")",GB63)-(FIND("male,",GB63)+6))))=TRUE,"missing/error",MID(GB63,FIND("male,",GB63)+6,(FIND(")",GB63)-(FIND("male,",GB63)+6)))))</f>
        <v/>
      </c>
      <c r="FY63" s="103" t="str">
        <f>IF(FU63="","",(MID(FU63,(SEARCH("^^",SUBSTITUTE(FU63," ","^^",LEN(FU63)-LEN(SUBSTITUTE(FU63," ","")))))+1,99)&amp;"_"&amp;LEFT(FU63,FIND(" ",FU63)-1)&amp;"_"&amp;FV63))</f>
        <v/>
      </c>
      <c r="GA63" s="95"/>
      <c r="GB63" s="106"/>
      <c r="GC63" s="96" t="str">
        <f>IF(GG63="","",GC$3)</f>
        <v/>
      </c>
      <c r="GD63" s="97" t="str">
        <f>IF(GG63="","",GC$1)</f>
        <v/>
      </c>
      <c r="GE63" s="98" t="str">
        <f>IF(GG63="","",GC$2)</f>
        <v/>
      </c>
      <c r="GF63" s="98" t="str">
        <f>IF(GG63="","",GC$3)</f>
        <v/>
      </c>
      <c r="GG63" s="99" t="str">
        <f>IF(GN63="","",IF(ISNUMBER(SEARCH(":",GN63)),MID(GN63,FIND(":",GN63)+2,FIND("(",GN63)-FIND(":",GN63)-3),LEFT(GN63,FIND("(",GN63)-2)))</f>
        <v/>
      </c>
      <c r="GH63" s="100" t="str">
        <f>IF(GN63="","",MID(GN63,FIND("(",GN63)+1,4))</f>
        <v/>
      </c>
      <c r="GI63" s="101" t="str">
        <f>IF(ISNUMBER(SEARCH("*female*",GN63)),"female",IF(ISNUMBER(SEARCH("*male*",GN63)),"male",""))</f>
        <v/>
      </c>
      <c r="GJ63" s="102" t="str">
        <f>IF(GN63="","",IF(ISERROR(MID(GN63,FIND("male,",GN63)+6,(FIND(")",GN63)-(FIND("male,",GN63)+6))))=TRUE,"missing/error",MID(GN63,FIND("male,",GN63)+6,(FIND(")",GN63)-(FIND("male,",GN63)+6)))))</f>
        <v/>
      </c>
      <c r="GK63" s="103" t="str">
        <f>IF(GG63="","",(MID(GG63,(SEARCH("^^",SUBSTITUTE(GG63," ","^^",LEN(GG63)-LEN(SUBSTITUTE(GG63," ","")))))+1,99)&amp;"_"&amp;LEFT(GG63,FIND(" ",GG63)-1)&amp;"_"&amp;GH63))</f>
        <v/>
      </c>
      <c r="GM63" s="95"/>
      <c r="GN63" s="106"/>
      <c r="GO63" s="96" t="str">
        <f>IF(GS63="","",GO$3)</f>
        <v/>
      </c>
      <c r="GP63" s="97" t="str">
        <f>IF(GS63="","",GO$1)</f>
        <v/>
      </c>
      <c r="GQ63" s="98" t="str">
        <f>IF(GS63="","",GO$2)</f>
        <v/>
      </c>
      <c r="GR63" s="98" t="str">
        <f>IF(GS63="","",GO$3)</f>
        <v/>
      </c>
      <c r="GS63" s="99" t="str">
        <f>IF(GZ63="","",IF(ISNUMBER(SEARCH(":",GZ63)),MID(GZ63,FIND(":",GZ63)+2,FIND("(",GZ63)-FIND(":",GZ63)-3),LEFT(GZ63,FIND("(",GZ63)-2)))</f>
        <v/>
      </c>
      <c r="GT63" s="100" t="str">
        <f>IF(GZ63="","",MID(GZ63,FIND("(",GZ63)+1,4))</f>
        <v/>
      </c>
      <c r="GU63" s="101" t="str">
        <f>IF(ISNUMBER(SEARCH("*female*",GZ63)),"female",IF(ISNUMBER(SEARCH("*male*",GZ63)),"male",""))</f>
        <v/>
      </c>
      <c r="GV63" s="102" t="str">
        <f>IF(GZ63="","",IF(ISERROR(MID(GZ63,FIND("male,",GZ63)+6,(FIND(")",GZ63)-(FIND("male,",GZ63)+6))))=TRUE,"missing/error",MID(GZ63,FIND("male,",GZ63)+6,(FIND(")",GZ63)-(FIND("male,",GZ63)+6)))))</f>
        <v/>
      </c>
      <c r="GW63" s="103" t="str">
        <f>IF(GS63="","",(MID(GS63,(SEARCH("^^",SUBSTITUTE(GS63," ","^^",LEN(GS63)-LEN(SUBSTITUTE(GS63," ","")))))+1,99)&amp;"_"&amp;LEFT(GS63,FIND(" ",GS63)-1)&amp;"_"&amp;GT63))</f>
        <v/>
      </c>
      <c r="GY63" s="95"/>
      <c r="GZ63" s="106"/>
      <c r="HA63" s="96" t="str">
        <f>IF(HE63="","",HA$3)</f>
        <v/>
      </c>
      <c r="HB63" s="97" t="str">
        <f>IF(HE63="","",HA$1)</f>
        <v/>
      </c>
      <c r="HC63" s="98" t="str">
        <f>IF(HE63="","",HA$2)</f>
        <v/>
      </c>
      <c r="HD63" s="98" t="str">
        <f>IF(HE63="","",HA$3)</f>
        <v/>
      </c>
      <c r="HE63" s="99" t="str">
        <f>IF(HL63="","",IF(ISNUMBER(SEARCH(":",HL63)),MID(HL63,FIND(":",HL63)+2,FIND("(",HL63)-FIND(":",HL63)-3),LEFT(HL63,FIND("(",HL63)-2)))</f>
        <v/>
      </c>
      <c r="HF63" s="100" t="str">
        <f>IF(HL63="","",MID(HL63,FIND("(",HL63)+1,4))</f>
        <v/>
      </c>
      <c r="HG63" s="101" t="str">
        <f>IF(ISNUMBER(SEARCH("*female*",HL63)),"female",IF(ISNUMBER(SEARCH("*male*",HL63)),"male",""))</f>
        <v/>
      </c>
      <c r="HH63" s="102" t="str">
        <f>IF(HL63="","",IF(ISERROR(MID(HL63,FIND("male,",HL63)+6,(FIND(")",HL63)-(FIND("male,",HL63)+6))))=TRUE,"missing/error",MID(HL63,FIND("male,",HL63)+6,(FIND(")",HL63)-(FIND("male,",HL63)+6)))))</f>
        <v/>
      </c>
      <c r="HI63" s="103" t="str">
        <f>IF(HE63="","",(MID(HE63,(SEARCH("^^",SUBSTITUTE(HE63," ","^^",LEN(HE63)-LEN(SUBSTITUTE(HE63," ","")))))+1,99)&amp;"_"&amp;LEFT(HE63,FIND(" ",HE63)-1)&amp;"_"&amp;HF63))</f>
        <v/>
      </c>
      <c r="HK63" s="95"/>
      <c r="HL63" s="106" t="s">
        <v>292</v>
      </c>
      <c r="HM63" s="96" t="str">
        <f>IF(HQ63="","",HM$3)</f>
        <v/>
      </c>
      <c r="HN63" s="97" t="str">
        <f>IF(HQ63="","",HM$1)</f>
        <v/>
      </c>
      <c r="HO63" s="98" t="str">
        <f>IF(HQ63="","",HM$2)</f>
        <v/>
      </c>
      <c r="HP63" s="98" t="str">
        <f>IF(HQ63="","",HM$3)</f>
        <v/>
      </c>
      <c r="HQ63" s="99" t="str">
        <f>IF(HX63="","",IF(ISNUMBER(SEARCH(":",HX63)),MID(HX63,FIND(":",HX63)+2,FIND("(",HX63)-FIND(":",HX63)-3),LEFT(HX63,FIND("(",HX63)-2)))</f>
        <v/>
      </c>
      <c r="HR63" s="100" t="str">
        <f>IF(HX63="","",MID(HX63,FIND("(",HX63)+1,4))</f>
        <v/>
      </c>
      <c r="HS63" s="101" t="str">
        <f>IF(ISNUMBER(SEARCH("*female*",HX63)),"female",IF(ISNUMBER(SEARCH("*male*",HX63)),"male",""))</f>
        <v/>
      </c>
      <c r="HT63" s="102" t="str">
        <f>IF(HX63="","",IF(ISERROR(MID(HX63,FIND("male,",HX63)+6,(FIND(")",HX63)-(FIND("male,",HX63)+6))))=TRUE,"missing/error",MID(HX63,FIND("male,",HX63)+6,(FIND(")",HX63)-(FIND("male,",HX63)+6)))))</f>
        <v/>
      </c>
      <c r="HU63" s="103" t="str">
        <f>IF(HQ63="","",(MID(HQ63,(SEARCH("^^",SUBSTITUTE(HQ63," ","^^",LEN(HQ63)-LEN(SUBSTITUTE(HQ63," ","")))))+1,99)&amp;"_"&amp;LEFT(HQ63,FIND(" ",HQ63)-1)&amp;"_"&amp;HR63))</f>
        <v/>
      </c>
      <c r="HW63" s="95"/>
      <c r="HX63" s="106"/>
      <c r="HY63" s="96" t="str">
        <f>IF(IC63="","",HY$3)</f>
        <v/>
      </c>
      <c r="HZ63" s="97" t="str">
        <f>IF(IC63="","",HY$1)</f>
        <v/>
      </c>
      <c r="IA63" s="98" t="str">
        <f>IF(IC63="","",HY$2)</f>
        <v/>
      </c>
      <c r="IB63" s="98" t="str">
        <f>IF(IC63="","",HY$3)</f>
        <v/>
      </c>
      <c r="IC63" s="99" t="str">
        <f>IF(IJ63="","",IF(ISNUMBER(SEARCH(":",IJ63)),MID(IJ63,FIND(":",IJ63)+2,FIND("(",IJ63)-FIND(":",IJ63)-3),LEFT(IJ63,FIND("(",IJ63)-2)))</f>
        <v/>
      </c>
      <c r="ID63" s="100" t="str">
        <f>IF(IJ63="","",MID(IJ63,FIND("(",IJ63)+1,4))</f>
        <v/>
      </c>
      <c r="IE63" s="101" t="str">
        <f>IF(ISNUMBER(SEARCH("*female*",IJ63)),"female",IF(ISNUMBER(SEARCH("*male*",IJ63)),"male",""))</f>
        <v/>
      </c>
      <c r="IF63" s="102" t="str">
        <f>IF(IJ63="","",IF(ISERROR(MID(IJ63,FIND("male,",IJ63)+6,(FIND(")",IJ63)-(FIND("male,",IJ63)+6))))=TRUE,"missing/error",MID(IJ63,FIND("male,",IJ63)+6,(FIND(")",IJ63)-(FIND("male,",IJ63)+6)))))</f>
        <v/>
      </c>
      <c r="IG63" s="103" t="str">
        <f>IF(IC63="","",(MID(IC63,(SEARCH("^^",SUBSTITUTE(IC63," ","^^",LEN(IC63)-LEN(SUBSTITUTE(IC63," ","")))))+1,99)&amp;"_"&amp;LEFT(IC63,FIND(" ",IC63)-1)&amp;"_"&amp;ID63))</f>
        <v/>
      </c>
      <c r="II63" s="95"/>
      <c r="IJ63" s="106"/>
      <c r="IK63" s="96" t="str">
        <f>IF(IO63="","",IK$3)</f>
        <v/>
      </c>
      <c r="IL63" s="97" t="str">
        <f>IF(IO63="","",IK$1)</f>
        <v/>
      </c>
      <c r="IM63" s="98" t="str">
        <f>IF(IO63="","",IK$2)</f>
        <v/>
      </c>
      <c r="IN63" s="98" t="str">
        <f>IF(IO63="","",IK$3)</f>
        <v/>
      </c>
      <c r="IO63" s="99" t="str">
        <f>IF(IV63="","",IF(ISNUMBER(SEARCH(":",IV63)),MID(IV63,FIND(":",IV63)+2,FIND("(",IV63)-FIND(":",IV63)-3),LEFT(IV63,FIND("(",IV63)-2)))</f>
        <v/>
      </c>
      <c r="IP63" s="100" t="str">
        <f>IF(IV63="","",MID(IV63,FIND("(",IV63)+1,4))</f>
        <v/>
      </c>
      <c r="IQ63" s="101" t="str">
        <f>IF(ISNUMBER(SEARCH("*female*",IV63)),"female",IF(ISNUMBER(SEARCH("*male*",IV63)),"male",""))</f>
        <v/>
      </c>
      <c r="IR63" s="102" t="str">
        <f>IF(IV63="","",IF(ISERROR(MID(IV63,FIND("male,",IV63)+6,(FIND(")",IV63)-(FIND("male,",IV63)+6))))=TRUE,"missing/error",MID(IV63,FIND("male,",IV63)+6,(FIND(")",IV63)-(FIND("male,",IV63)+6)))))</f>
        <v/>
      </c>
      <c r="IS63" s="103" t="str">
        <f>IF(IO63="","",(MID(IO63,(SEARCH("^^",SUBSTITUTE(IO63," ","^^",LEN(IO63)-LEN(SUBSTITUTE(IO63," ","")))))+1,99)&amp;"_"&amp;LEFT(IO63,FIND(" ",IO63)-1)&amp;"_"&amp;IP63))</f>
        <v/>
      </c>
      <c r="IU63" s="95"/>
      <c r="IV63" s="106"/>
      <c r="IW63" s="96" t="str">
        <f>IF(JA63="","",IW$3)</f>
        <v/>
      </c>
      <c r="IX63" s="97" t="str">
        <f>IF(JA63="","",IW$1)</f>
        <v/>
      </c>
      <c r="IY63" s="98" t="str">
        <f>IF(JA63="","",IW$2)</f>
        <v/>
      </c>
      <c r="IZ63" s="98" t="str">
        <f>IF(JA63="","",IW$3)</f>
        <v/>
      </c>
      <c r="JA63" s="99" t="str">
        <f>IF(JH63="","",IF(ISNUMBER(SEARCH(":",JH63)),MID(JH63,FIND(":",JH63)+2,FIND("(",JH63)-FIND(":",JH63)-3),LEFT(JH63,FIND("(",JH63)-2)))</f>
        <v/>
      </c>
      <c r="JB63" s="100" t="str">
        <f>IF(JH63="","",MID(JH63,FIND("(",JH63)+1,4))</f>
        <v/>
      </c>
      <c r="JC63" s="101" t="str">
        <f>IF(ISNUMBER(SEARCH("*female*",JH63)),"female",IF(ISNUMBER(SEARCH("*male*",JH63)),"male",""))</f>
        <v/>
      </c>
      <c r="JD63" s="102" t="str">
        <f>IF(JH63="","",IF(ISERROR(MID(JH63,FIND("male,",JH63)+6,(FIND(")",JH63)-(FIND("male,",JH63)+6))))=TRUE,"missing/error",MID(JH63,FIND("male,",JH63)+6,(FIND(")",JH63)-(FIND("male,",JH63)+6)))))</f>
        <v/>
      </c>
      <c r="JE63" s="103" t="str">
        <f>IF(JA63="","",(MID(JA63,(SEARCH("^^",SUBSTITUTE(JA63," ","^^",LEN(JA63)-LEN(SUBSTITUTE(JA63," ","")))))+1,99)&amp;"_"&amp;LEFT(JA63,FIND(" ",JA63)-1)&amp;"_"&amp;JB63))</f>
        <v/>
      </c>
      <c r="JG63" s="95"/>
      <c r="JH63" s="106"/>
      <c r="JI63" s="96" t="str">
        <f>IF(JM63="","",JI$3)</f>
        <v/>
      </c>
      <c r="JJ63" s="97" t="str">
        <f>IF(JM63="","",JI$1)</f>
        <v/>
      </c>
      <c r="JK63" s="98" t="str">
        <f>IF(JM63="","",JI$2)</f>
        <v/>
      </c>
      <c r="JL63" s="98" t="str">
        <f>IF(JM63="","",JI$3)</f>
        <v/>
      </c>
      <c r="JM63" s="99" t="str">
        <f>IF(JT63="","",IF(ISNUMBER(SEARCH(":",JT63)),MID(JT63,FIND(":",JT63)+2,FIND("(",JT63)-FIND(":",JT63)-3),LEFT(JT63,FIND("(",JT63)-2)))</f>
        <v/>
      </c>
      <c r="JN63" s="100" t="str">
        <f>IF(JT63="","",MID(JT63,FIND("(",JT63)+1,4))</f>
        <v/>
      </c>
      <c r="JO63" s="101" t="str">
        <f>IF(ISNUMBER(SEARCH("*female*",JT63)),"female",IF(ISNUMBER(SEARCH("*male*",JT63)),"male",""))</f>
        <v/>
      </c>
      <c r="JP63" s="102" t="str">
        <f>IF(JT63="","",IF(ISERROR(MID(JT63,FIND("male,",JT63)+6,(FIND(")",JT63)-(FIND("male,",JT63)+6))))=TRUE,"missing/error",MID(JT63,FIND("male,",JT63)+6,(FIND(")",JT63)-(FIND("male,",JT63)+6)))))</f>
        <v/>
      </c>
      <c r="JQ63" s="103" t="str">
        <f>IF(JM63="","",(MID(JM63,(SEARCH("^^",SUBSTITUTE(JM63," ","^^",LEN(JM63)-LEN(SUBSTITUTE(JM63," ","")))))+1,99)&amp;"_"&amp;LEFT(JM63,FIND(" ",JM63)-1)&amp;"_"&amp;JN63))</f>
        <v/>
      </c>
      <c r="JS63" s="95"/>
      <c r="JT63" s="106"/>
      <c r="JU63" s="96" t="str">
        <f>IF(JY63="","",JU$3)</f>
        <v/>
      </c>
      <c r="JV63" s="97" t="str">
        <f>IF(JY63="","",JU$1)</f>
        <v/>
      </c>
      <c r="JW63" s="98" t="str">
        <f>IF(JY63="","",JU$2)</f>
        <v/>
      </c>
      <c r="JX63" s="98" t="str">
        <f>IF(JY63="","",JU$3)</f>
        <v/>
      </c>
      <c r="JY63" s="99" t="str">
        <f>IF(KF63="","",IF(ISNUMBER(SEARCH(":",KF63)),MID(KF63,FIND(":",KF63)+2,FIND("(",KF63)-FIND(":",KF63)-3),LEFT(KF63,FIND("(",KF63)-2)))</f>
        <v/>
      </c>
      <c r="JZ63" s="100" t="str">
        <f>IF(KF63="","",MID(KF63,FIND("(",KF63)+1,4))</f>
        <v/>
      </c>
      <c r="KA63" s="101" t="str">
        <f>IF(ISNUMBER(SEARCH("*female*",KF63)),"female",IF(ISNUMBER(SEARCH("*male*",KF63)),"male",""))</f>
        <v/>
      </c>
      <c r="KB63" s="102" t="str">
        <f>IF(KF63="","",IF(ISERROR(MID(KF63,FIND("male,",KF63)+6,(FIND(")",KF63)-(FIND("male,",KF63)+6))))=TRUE,"missing/error",MID(KF63,FIND("male,",KF63)+6,(FIND(")",KF63)-(FIND("male,",KF63)+6)))))</f>
        <v/>
      </c>
      <c r="KC63" s="103" t="str">
        <f>IF(JY63="","",(MID(JY63,(SEARCH("^^",SUBSTITUTE(JY63," ","^^",LEN(JY63)-LEN(SUBSTITUTE(JY63," ","")))))+1,99)&amp;"_"&amp;LEFT(JY63,FIND(" ",JY63)-1)&amp;"_"&amp;JZ63))</f>
        <v/>
      </c>
      <c r="KE63" s="95"/>
      <c r="KF63" s="106"/>
    </row>
    <row r="64" spans="1:292" ht="13.5" customHeight="1">
      <c r="A64" s="21"/>
      <c r="B64" s="95" t="s">
        <v>804</v>
      </c>
      <c r="C64" s="2" t="s">
        <v>951</v>
      </c>
      <c r="D64" s="149"/>
      <c r="E64" s="96"/>
      <c r="F64" s="97"/>
      <c r="G64" s="98"/>
      <c r="H64" s="98"/>
      <c r="I64" s="99"/>
      <c r="J64" s="100"/>
      <c r="K64" s="101"/>
      <c r="L64" s="102"/>
      <c r="M64" s="103"/>
      <c r="O64" s="95"/>
      <c r="P64" s="153"/>
      <c r="Q64" s="96"/>
      <c r="R64" s="97"/>
      <c r="S64" s="98"/>
      <c r="T64" s="98"/>
      <c r="U64" s="99"/>
      <c r="V64" s="100"/>
      <c r="W64" s="101"/>
      <c r="X64" s="102"/>
      <c r="Y64" s="103"/>
      <c r="AA64" s="95"/>
      <c r="AB64" s="95"/>
      <c r="AC64" s="96">
        <f>IF(AG64="","",AC$3)</f>
        <v>45247</v>
      </c>
      <c r="AD64" s="97" t="str">
        <f>IF(AG64="","",AC$1)</f>
        <v>Bettel-Schneider II</v>
      </c>
      <c r="AE64" s="98">
        <f>IF(AG64="","",AC$2)</f>
        <v>43439</v>
      </c>
      <c r="AF64" s="98">
        <f>IF(AG64="","",AC$3)</f>
        <v>45247</v>
      </c>
      <c r="AG64" s="99" t="str">
        <f>IF(AN64="","",IF(ISNUMBER(SEARCH(":",AN64)),MID(AN64,FIND(":",AN64)+2,FIND("(",AN64)-FIND(":",AN64)-3),LEFT(AN64,FIND("(",AN64)-2)))</f>
        <v>Marc Hansen</v>
      </c>
      <c r="AH64" s="100" t="str">
        <f>IF(AN64="","",MID(AN64,FIND("(",AN64)+1,4))</f>
        <v>1971</v>
      </c>
      <c r="AI64" s="101" t="str">
        <f>IF(ISNUMBER(SEARCH("*female*",AN64)),"female",IF(ISNUMBER(SEARCH("*male*",AN64)),"male",""))</f>
        <v>male</v>
      </c>
      <c r="AJ64" s="102" t="str">
        <f>IF(AN64="","",IF(ISERROR(MID(AN64,FIND("male,",AN64)+6,(FIND(")",AN64)-(FIND("male,",AN64)+6))))=TRUE,"missing/error",MID(AN64,FIND("male,",AN64)+6,(FIND(")",AN64)-(FIND("male,",AN64)+6)))))</f>
        <v>lu_dp01</v>
      </c>
      <c r="AK64" s="103" t="str">
        <f>IF(AG64="","",(MID(AG64,(SEARCH("^^",SUBSTITUTE(AG64," ","^^",LEN(AG64)-LEN(SUBSTITUTE(AG64," ","")))))+1,99)&amp;"_"&amp;LEFT(AG64,FIND(" ",AG64)-1)&amp;"_"&amp;AH64))</f>
        <v>Hansen_Marc_1971</v>
      </c>
      <c r="AM64" s="95"/>
      <c r="AN64" s="140" t="s">
        <v>767</v>
      </c>
      <c r="AO64" s="96">
        <f t="shared" si="264"/>
        <v>45291</v>
      </c>
      <c r="AP64" s="97" t="str">
        <f t="shared" si="265"/>
        <v>Frieden I</v>
      </c>
      <c r="AQ64" s="98">
        <f t="shared" si="249"/>
        <v>45247</v>
      </c>
      <c r="AR64" s="98">
        <f t="shared" si="266"/>
        <v>45291</v>
      </c>
      <c r="AS64" s="99" t="str">
        <f t="shared" si="267"/>
        <v>Serge Wilmes</v>
      </c>
      <c r="AT64" s="100" t="str">
        <f t="shared" si="268"/>
        <v>1982</v>
      </c>
      <c r="AU64" s="101" t="str">
        <f t="shared" si="269"/>
        <v>male</v>
      </c>
      <c r="AV64" s="102" t="str">
        <f t="shared" si="270"/>
        <v>lu_csv01</v>
      </c>
      <c r="AW64" s="103" t="str">
        <f t="shared" si="271"/>
        <v>Wilmes_Serge_1982</v>
      </c>
      <c r="AY64" s="95"/>
      <c r="AZ64" s="95" t="s">
        <v>952</v>
      </c>
      <c r="BA64" s="96"/>
      <c r="BB64" s="97"/>
      <c r="BC64" s="98"/>
      <c r="BD64" s="98"/>
      <c r="BE64" s="99"/>
      <c r="BF64" s="100"/>
      <c r="BG64" s="101"/>
      <c r="BH64" s="102"/>
      <c r="BI64" s="103"/>
      <c r="BK64" s="95"/>
      <c r="BL64" s="95"/>
      <c r="BM64" s="96"/>
      <c r="BN64" s="97"/>
      <c r="BO64" s="98"/>
      <c r="BP64" s="98"/>
      <c r="BQ64" s="99"/>
      <c r="BR64" s="100"/>
      <c r="BS64" s="101"/>
      <c r="BT64" s="102"/>
      <c r="BU64" s="103"/>
      <c r="BW64" s="95"/>
      <c r="BX64" s="95"/>
      <c r="BY64" s="96"/>
      <c r="BZ64" s="97"/>
      <c r="CA64" s="98"/>
      <c r="CB64" s="98"/>
      <c r="CC64" s="99"/>
      <c r="CD64" s="100"/>
      <c r="CE64" s="101"/>
      <c r="CF64" s="102"/>
      <c r="CG64" s="103"/>
      <c r="CI64" s="95"/>
      <c r="CJ64" s="95"/>
      <c r="CK64" s="96"/>
      <c r="CL64" s="97"/>
      <c r="CM64" s="98"/>
      <c r="CN64" s="98"/>
      <c r="CO64" s="99"/>
      <c r="CP64" s="100"/>
      <c r="CQ64" s="101"/>
      <c r="CR64" s="102"/>
      <c r="CS64" s="103"/>
      <c r="CU64" s="95"/>
      <c r="CV64" s="95"/>
      <c r="CW64" s="96"/>
      <c r="CX64" s="97"/>
      <c r="CY64" s="98"/>
      <c r="CZ64" s="98"/>
      <c r="DA64" s="99"/>
      <c r="DB64" s="100"/>
      <c r="DC64" s="101"/>
      <c r="DD64" s="102"/>
      <c r="DE64" s="103"/>
      <c r="DG64" s="95"/>
      <c r="DH64" s="95"/>
      <c r="DI64" s="96"/>
      <c r="DJ64" s="97"/>
      <c r="DK64" s="98"/>
      <c r="DL64" s="98"/>
      <c r="DM64" s="99"/>
      <c r="DN64" s="100"/>
      <c r="DO64" s="101"/>
      <c r="DP64" s="102"/>
      <c r="DQ64" s="103"/>
      <c r="DS64" s="95"/>
      <c r="DT64" s="95"/>
      <c r="DU64" s="96"/>
      <c r="DV64" s="97"/>
      <c r="DW64" s="98"/>
      <c r="DX64" s="98"/>
      <c r="DY64" s="99"/>
      <c r="DZ64" s="100"/>
      <c r="EA64" s="101"/>
      <c r="EB64" s="102"/>
      <c r="EC64" s="103"/>
      <c r="EE64" s="95"/>
      <c r="EF64" s="95"/>
      <c r="EG64" s="96"/>
      <c r="EH64" s="97"/>
      <c r="EI64" s="98"/>
      <c r="EJ64" s="98"/>
      <c r="EK64" s="99"/>
      <c r="EL64" s="100"/>
      <c r="EM64" s="101"/>
      <c r="EN64" s="102"/>
      <c r="EO64" s="103"/>
      <c r="EQ64" s="95"/>
      <c r="ER64" s="95"/>
      <c r="ES64" s="96"/>
      <c r="ET64" s="97"/>
      <c r="EU64" s="98"/>
      <c r="EV64" s="98"/>
      <c r="EW64" s="99"/>
      <c r="EX64" s="100"/>
      <c r="EY64" s="101"/>
      <c r="EZ64" s="102"/>
      <c r="FA64" s="103"/>
      <c r="FC64" s="95"/>
      <c r="FD64" s="95"/>
      <c r="FE64" s="96"/>
      <c r="FF64" s="97"/>
      <c r="FG64" s="98"/>
      <c r="FH64" s="98"/>
      <c r="FI64" s="99"/>
      <c r="FJ64" s="100"/>
      <c r="FK64" s="101"/>
      <c r="FL64" s="102"/>
      <c r="FM64" s="103"/>
      <c r="FO64" s="95"/>
      <c r="FP64" s="95"/>
      <c r="FQ64" s="96"/>
      <c r="FR64" s="97"/>
      <c r="FS64" s="98"/>
      <c r="FT64" s="98"/>
      <c r="FU64" s="99"/>
      <c r="FV64" s="100"/>
      <c r="FW64" s="101"/>
      <c r="FX64" s="102"/>
      <c r="FY64" s="103"/>
      <c r="GA64" s="95"/>
      <c r="GB64" s="95"/>
      <c r="GC64" s="96"/>
      <c r="GD64" s="97"/>
      <c r="GE64" s="98"/>
      <c r="GF64" s="98"/>
      <c r="GG64" s="99"/>
      <c r="GH64" s="100"/>
      <c r="GI64" s="101"/>
      <c r="GJ64" s="102"/>
      <c r="GK64" s="103"/>
      <c r="GM64" s="95"/>
      <c r="GN64" s="95"/>
      <c r="GO64" s="96"/>
      <c r="GP64" s="97"/>
      <c r="GQ64" s="98"/>
      <c r="GR64" s="98"/>
      <c r="GS64" s="99"/>
      <c r="GT64" s="100"/>
      <c r="GU64" s="101"/>
      <c r="GV64" s="102"/>
      <c r="GW64" s="103"/>
      <c r="GY64" s="95"/>
      <c r="GZ64" s="95"/>
      <c r="HA64" s="96"/>
      <c r="HB64" s="97"/>
      <c r="HC64" s="98"/>
      <c r="HD64" s="98"/>
      <c r="HE64" s="99"/>
      <c r="HF64" s="100"/>
      <c r="HG64" s="101"/>
      <c r="HH64" s="102"/>
      <c r="HI64" s="103"/>
      <c r="HK64" s="95"/>
      <c r="HL64" s="95"/>
      <c r="HM64" s="96"/>
      <c r="HN64" s="97"/>
      <c r="HO64" s="98"/>
      <c r="HP64" s="98"/>
      <c r="HQ64" s="99"/>
      <c r="HR64" s="100"/>
      <c r="HS64" s="101"/>
      <c r="HT64" s="102"/>
      <c r="HU64" s="103"/>
      <c r="HW64" s="95"/>
      <c r="HX64" s="95"/>
      <c r="HY64" s="96"/>
      <c r="HZ64" s="97"/>
      <c r="IA64" s="98"/>
      <c r="IB64" s="98"/>
      <c r="IC64" s="99"/>
      <c r="ID64" s="100"/>
      <c r="IE64" s="101"/>
      <c r="IF64" s="102"/>
      <c r="IG64" s="103"/>
      <c r="II64" s="95"/>
      <c r="IJ64" s="95"/>
      <c r="IK64" s="96"/>
      <c r="IL64" s="97"/>
      <c r="IM64" s="98"/>
      <c r="IN64" s="98"/>
      <c r="IO64" s="99"/>
      <c r="IP64" s="100"/>
      <c r="IQ64" s="101"/>
      <c r="IR64" s="102"/>
      <c r="IS64" s="103"/>
      <c r="IU64" s="95"/>
      <c r="IV64" s="95"/>
      <c r="IW64" s="96"/>
      <c r="IX64" s="97"/>
      <c r="IY64" s="98"/>
      <c r="IZ64" s="98"/>
      <c r="JA64" s="99"/>
      <c r="JB64" s="100"/>
      <c r="JC64" s="101"/>
      <c r="JD64" s="102"/>
      <c r="JE64" s="103"/>
      <c r="JG64" s="95"/>
      <c r="JH64" s="95"/>
      <c r="JI64" s="96"/>
      <c r="JJ64" s="97"/>
      <c r="JK64" s="98"/>
      <c r="JL64" s="98"/>
      <c r="JM64" s="99"/>
      <c r="JN64" s="100"/>
      <c r="JO64" s="101"/>
      <c r="JP64" s="102"/>
      <c r="JQ64" s="103"/>
      <c r="JS64" s="95"/>
      <c r="JT64" s="95"/>
      <c r="JU64" s="96"/>
      <c r="JV64" s="97"/>
      <c r="JW64" s="98"/>
      <c r="JX64" s="98"/>
      <c r="JY64" s="99"/>
      <c r="JZ64" s="100"/>
      <c r="KA64" s="101"/>
      <c r="KB64" s="102"/>
      <c r="KC64" s="103"/>
      <c r="KE64" s="95"/>
      <c r="KF64" s="95"/>
    </row>
    <row r="65" spans="1:292" ht="13.5" customHeight="1">
      <c r="A65" s="21"/>
      <c r="B65" s="95" t="s">
        <v>409</v>
      </c>
      <c r="C65" s="2" t="s">
        <v>410</v>
      </c>
      <c r="D65" s="149"/>
      <c r="E65" s="96">
        <f>IF(I65="","",E$3)</f>
        <v>41612</v>
      </c>
      <c r="F65" s="97" t="str">
        <f>IF(I65="","",E$1)</f>
        <v>Juncker Asselborn II</v>
      </c>
      <c r="G65" s="98">
        <v>40017</v>
      </c>
      <c r="H65" s="98">
        <v>41393</v>
      </c>
      <c r="I65" s="99" t="s">
        <v>405</v>
      </c>
      <c r="J65" s="100" t="s">
        <v>406</v>
      </c>
      <c r="K65" s="101" t="s">
        <v>368</v>
      </c>
      <c r="L65" s="102" t="s">
        <v>296</v>
      </c>
      <c r="M65" s="103" t="s">
        <v>407</v>
      </c>
      <c r="O65" s="95"/>
      <c r="P65" s="153" t="s">
        <v>408</v>
      </c>
      <c r="Q65" s="96">
        <f>IF(U65="","",Q$3)</f>
        <v>43439</v>
      </c>
      <c r="R65" s="97" t="str">
        <f>IF(U65="","",Q$1)</f>
        <v>Bettel-Schneider I</v>
      </c>
      <c r="S65" s="98">
        <f>IF(U65="","",Q$2)</f>
        <v>41612</v>
      </c>
      <c r="T65" s="98">
        <f>IF(U65="","",Q$3)</f>
        <v>43439</v>
      </c>
      <c r="U65" s="99" t="str">
        <f>IF(AB65="","",IF(ISNUMBER(SEARCH(":",AB65)),MID(AB65,FIND(":",AB65)+2,FIND("(",AB65)-FIND(":",AB65)-3),LEFT(AB65,FIND("(",AB65)-2)))</f>
        <v>Daniel Kersch</v>
      </c>
      <c r="V65" s="100" t="str">
        <f>IF(AB65="","",MID(AB65,FIND("(",AB65)+1,4))</f>
        <v>1961</v>
      </c>
      <c r="W65" s="101" t="str">
        <f>IF(ISNUMBER(SEARCH("*female*",AB65)),"female",IF(ISNUMBER(SEARCH("*male*",AB65)),"male",""))</f>
        <v>male</v>
      </c>
      <c r="X65" s="102" t="str">
        <f>IF(AB65="","",IF(ISERROR(MID(AB65,FIND("male,",AB65)+6,(FIND(")",AB65)-(FIND("male,",AB65)+6))))=TRUE,"missing/error",MID(AB65,FIND("male,",AB65)+6,(FIND(")",AB65)-(FIND("male,",AB65)+6)))))</f>
        <v>lu_lsap01</v>
      </c>
      <c r="Y65" s="103" t="str">
        <f>IF(U65="","",(MID(U65,(SEARCH("^^",SUBSTITUTE(U65," ","^^",LEN(U65)-LEN(SUBSTITUTE(U65," ","")))))+1,99)&amp;"_"&amp;LEFT(U65,FIND(" ",U65)-1)&amp;"_"&amp;V65))</f>
        <v>Kersch_Daniel_1961</v>
      </c>
      <c r="AA65" s="95"/>
      <c r="AB65" s="157" t="s">
        <v>727</v>
      </c>
      <c r="AC65" s="96" t="str">
        <f>IF(AG65="","",AC$3)</f>
        <v/>
      </c>
      <c r="AD65" s="97" t="str">
        <f>IF(AG65="","",AC$1)</f>
        <v/>
      </c>
      <c r="AE65" s="98" t="str">
        <f>IF(AG65="","",AC$2)</f>
        <v/>
      </c>
      <c r="AF65" s="98" t="str">
        <f>IF(AG65="","",AC$3)</f>
        <v/>
      </c>
      <c r="AG65" s="99" t="str">
        <f>IF(AN65="","",IF(ISNUMBER(SEARCH(":",AN65)),MID(AN65,FIND(":",AN65)+2,FIND("(",AN65)-FIND(":",AN65)-3),LEFT(AN65,FIND("(",AN65)-2)))</f>
        <v/>
      </c>
      <c r="AH65" s="100" t="str">
        <f>IF(AN65="","",MID(AN65,FIND("(",AN65)+1,4))</f>
        <v/>
      </c>
      <c r="AI65" s="101" t="str">
        <f>IF(ISNUMBER(SEARCH("*female*",AN65)),"female",IF(ISNUMBER(SEARCH("*male*",AN65)),"male",""))</f>
        <v/>
      </c>
      <c r="AJ65" s="102" t="str">
        <f>IF(AN65="","",IF(ISERROR(MID(AN65,FIND("male,",AN65)+6,(FIND(")",AN65)-(FIND("male,",AN65)+6))))=TRUE,"missing/error",MID(AN65,FIND("male,",AN65)+6,(FIND(")",AN65)-(FIND("male,",AN65)+6)))))</f>
        <v/>
      </c>
      <c r="AK65" s="103" t="str">
        <f>IF(AG65="","",(MID(AG65,(SEARCH("^^",SUBSTITUTE(AG65," ","^^",LEN(AG65)-LEN(SUBSTITUTE(AG65," ","")))))+1,99)&amp;"_"&amp;LEFT(AG65,FIND(" ",AG65)-1)&amp;"_"&amp;AH65))</f>
        <v/>
      </c>
      <c r="AM65" s="95"/>
      <c r="AN65" s="95"/>
      <c r="AO65" s="96" t="str">
        <f t="shared" si="264"/>
        <v/>
      </c>
      <c r="AP65" s="97" t="str">
        <f t="shared" si="265"/>
        <v/>
      </c>
      <c r="AQ65" s="98" t="str">
        <f t="shared" si="249"/>
        <v/>
      </c>
      <c r="AR65" s="98" t="str">
        <f t="shared" si="266"/>
        <v/>
      </c>
      <c r="AS65" s="99" t="str">
        <f t="shared" si="267"/>
        <v/>
      </c>
      <c r="AT65" s="100" t="str">
        <f t="shared" si="268"/>
        <v/>
      </c>
      <c r="AU65" s="101" t="str">
        <f t="shared" si="269"/>
        <v/>
      </c>
      <c r="AV65" s="102" t="str">
        <f t="shared" si="270"/>
        <v/>
      </c>
      <c r="AW65" s="103" t="str">
        <f t="shared" si="271"/>
        <v/>
      </c>
      <c r="AY65" s="95"/>
      <c r="AZ65" s="95"/>
      <c r="BA65" s="96" t="str">
        <f>IF(BE65="","",BA$3)</f>
        <v/>
      </c>
      <c r="BB65" s="97" t="str">
        <f>IF(BE65="","",BA$1)</f>
        <v/>
      </c>
      <c r="BC65" s="98" t="str">
        <f>IF(BE65="","",BA$2)</f>
        <v/>
      </c>
      <c r="BD65" s="98" t="str">
        <f>IF(BE65="","",BA$3)</f>
        <v/>
      </c>
      <c r="BE65" s="99" t="str">
        <f>IF(BL65="","",IF(ISNUMBER(SEARCH(":",BL65)),MID(BL65,FIND(":",BL65)+2,FIND("(",BL65)-FIND(":",BL65)-3),LEFT(BL65,FIND("(",BL65)-2)))</f>
        <v/>
      </c>
      <c r="BF65" s="100" t="str">
        <f>IF(BL65="","",MID(BL65,FIND("(",BL65)+1,4))</f>
        <v/>
      </c>
      <c r="BG65" s="101" t="str">
        <f>IF(ISNUMBER(SEARCH("*female*",BL65)),"female",IF(ISNUMBER(SEARCH("*male*",BL65)),"male",""))</f>
        <v/>
      </c>
      <c r="BH65" s="102" t="str">
        <f>IF(BL65="","",IF(ISERROR(MID(BL65,FIND("male,",BL65)+6,(FIND(")",BL65)-(FIND("male,",BL65)+6))))=TRUE,"missing/error",MID(BL65,FIND("male,",BL65)+6,(FIND(")",BL65)-(FIND("male,",BL65)+6)))))</f>
        <v/>
      </c>
      <c r="BI65" s="103" t="str">
        <f>IF(BE65="","",(MID(BE65,(SEARCH("^^",SUBSTITUTE(BE65," ","^^",LEN(BE65)-LEN(SUBSTITUTE(BE65," ","")))))+1,99)&amp;"_"&amp;LEFT(BE65,FIND(" ",BE65)-1)&amp;"_"&amp;BF65))</f>
        <v/>
      </c>
      <c r="BK65" s="95"/>
      <c r="BL65" s="95"/>
      <c r="BM65" s="96" t="str">
        <f>IF(BQ65="","",BM$3)</f>
        <v/>
      </c>
      <c r="BN65" s="97" t="str">
        <f>IF(BQ65="","",BM$1)</f>
        <v/>
      </c>
      <c r="BO65" s="98" t="str">
        <f>IF(BQ65="","",BM$2)</f>
        <v/>
      </c>
      <c r="BP65" s="98" t="str">
        <f>IF(BQ65="","",BM$3)</f>
        <v/>
      </c>
      <c r="BQ65" s="99" t="str">
        <f>IF(BX65="","",IF(ISNUMBER(SEARCH(":",BX65)),MID(BX65,FIND(":",BX65)+2,FIND("(",BX65)-FIND(":",BX65)-3),LEFT(BX65,FIND("(",BX65)-2)))</f>
        <v/>
      </c>
      <c r="BR65" s="100" t="str">
        <f>IF(BX65="","",MID(BX65,FIND("(",BX65)+1,4))</f>
        <v/>
      </c>
      <c r="BS65" s="101" t="str">
        <f>IF(ISNUMBER(SEARCH("*female*",BX65)),"female",IF(ISNUMBER(SEARCH("*male*",BX65)),"male",""))</f>
        <v/>
      </c>
      <c r="BT65" s="102" t="str">
        <f>IF(BX65="","",IF(ISERROR(MID(BX65,FIND("male,",BX65)+6,(FIND(")",BX65)-(FIND("male,",BX65)+6))))=TRUE,"missing/error",MID(BX65,FIND("male,",BX65)+6,(FIND(")",BX65)-(FIND("male,",BX65)+6)))))</f>
        <v/>
      </c>
      <c r="BU65" s="103" t="str">
        <f>IF(BQ65="","",(MID(BQ65,(SEARCH("^^",SUBSTITUTE(BQ65," ","^^",LEN(BQ65)-LEN(SUBSTITUTE(BQ65," ","")))))+1,99)&amp;"_"&amp;LEFT(BQ65,FIND(" ",BQ65)-1)&amp;"_"&amp;BR65))</f>
        <v/>
      </c>
      <c r="BW65" s="95"/>
      <c r="BX65" s="95"/>
      <c r="BY65" s="96" t="str">
        <f>IF(CC65="","",BY$3)</f>
        <v/>
      </c>
      <c r="BZ65" s="97" t="str">
        <f>IF(CC65="","",BY$1)</f>
        <v/>
      </c>
      <c r="CA65" s="98" t="str">
        <f>IF(CC65="","",BY$2)</f>
        <v/>
      </c>
      <c r="CB65" s="98" t="str">
        <f>IF(CC65="","",BY$3)</f>
        <v/>
      </c>
      <c r="CC65" s="99" t="str">
        <f>IF(CJ65="","",IF(ISNUMBER(SEARCH(":",CJ65)),MID(CJ65,FIND(":",CJ65)+2,FIND("(",CJ65)-FIND(":",CJ65)-3),LEFT(CJ65,FIND("(",CJ65)-2)))</f>
        <v/>
      </c>
      <c r="CD65" s="100" t="str">
        <f>IF(CJ65="","",MID(CJ65,FIND("(",CJ65)+1,4))</f>
        <v/>
      </c>
      <c r="CE65" s="101" t="str">
        <f>IF(ISNUMBER(SEARCH("*female*",CJ65)),"female",IF(ISNUMBER(SEARCH("*male*",CJ65)),"male",""))</f>
        <v/>
      </c>
      <c r="CF65" s="102" t="str">
        <f>IF(CJ65="","",IF(ISERROR(MID(CJ65,FIND("male,",CJ65)+6,(FIND(")",CJ65)-(FIND("male,",CJ65)+6))))=TRUE,"missing/error",MID(CJ65,FIND("male,",CJ65)+6,(FIND(")",CJ65)-(FIND("male,",CJ65)+6)))))</f>
        <v/>
      </c>
      <c r="CG65" s="103" t="str">
        <f>IF(CC65="","",(MID(CC65,(SEARCH("^^",SUBSTITUTE(CC65," ","^^",LEN(CC65)-LEN(SUBSTITUTE(CC65," ","")))))+1,99)&amp;"_"&amp;LEFT(CC65,FIND(" ",CC65)-1)&amp;"_"&amp;CD65))</f>
        <v/>
      </c>
      <c r="CI65" s="95"/>
      <c r="CJ65" s="95"/>
      <c r="CK65" s="96" t="str">
        <f>IF(CO65="","",CK$3)</f>
        <v/>
      </c>
      <c r="CL65" s="97" t="str">
        <f>IF(CO65="","",CK$1)</f>
        <v/>
      </c>
      <c r="CM65" s="98" t="str">
        <f>IF(CO65="","",CK$2)</f>
        <v/>
      </c>
      <c r="CN65" s="98" t="str">
        <f>IF(CO65="","",CK$3)</f>
        <v/>
      </c>
      <c r="CO65" s="99" t="str">
        <f>IF(CV65="","",IF(ISNUMBER(SEARCH(":",CV65)),MID(CV65,FIND(":",CV65)+2,FIND("(",CV65)-FIND(":",CV65)-3),LEFT(CV65,FIND("(",CV65)-2)))</f>
        <v/>
      </c>
      <c r="CP65" s="100" t="str">
        <f>IF(CV65="","",MID(CV65,FIND("(",CV65)+1,4))</f>
        <v/>
      </c>
      <c r="CQ65" s="101" t="str">
        <f>IF(ISNUMBER(SEARCH("*female*",CV65)),"female",IF(ISNUMBER(SEARCH("*male*",CV65)),"male",""))</f>
        <v/>
      </c>
      <c r="CR65" s="102" t="str">
        <f>IF(CV65="","",IF(ISERROR(MID(CV65,FIND("male,",CV65)+6,(FIND(")",CV65)-(FIND("male,",CV65)+6))))=TRUE,"missing/error",MID(CV65,FIND("male,",CV65)+6,(FIND(")",CV65)-(FIND("male,",CV65)+6)))))</f>
        <v/>
      </c>
      <c r="CS65" s="103" t="str">
        <f>IF(CO65="","",(MID(CO65,(SEARCH("^^",SUBSTITUTE(CO65," ","^^",LEN(CO65)-LEN(SUBSTITUTE(CO65," ","")))))+1,99)&amp;"_"&amp;LEFT(CO65,FIND(" ",CO65)-1)&amp;"_"&amp;CP65))</f>
        <v/>
      </c>
      <c r="CU65" s="95"/>
      <c r="CV65" s="95"/>
      <c r="CW65" s="96" t="str">
        <f>IF(DA65="","",CW$3)</f>
        <v/>
      </c>
      <c r="CX65" s="97" t="str">
        <f>IF(DA65="","",CW$1)</f>
        <v/>
      </c>
      <c r="CY65" s="98" t="str">
        <f>IF(DA65="","",CW$2)</f>
        <v/>
      </c>
      <c r="CZ65" s="98" t="str">
        <f>IF(DA65="","",CW$3)</f>
        <v/>
      </c>
      <c r="DA65" s="99" t="str">
        <f>IF(DH65="","",IF(ISNUMBER(SEARCH(":",DH65)),MID(DH65,FIND(":",DH65)+2,FIND("(",DH65)-FIND(":",DH65)-3),LEFT(DH65,FIND("(",DH65)-2)))</f>
        <v/>
      </c>
      <c r="DB65" s="100" t="str">
        <f>IF(DH65="","",MID(DH65,FIND("(",DH65)+1,4))</f>
        <v/>
      </c>
      <c r="DC65" s="101" t="str">
        <f>IF(ISNUMBER(SEARCH("*female*",DH65)),"female",IF(ISNUMBER(SEARCH("*male*",DH65)),"male",""))</f>
        <v/>
      </c>
      <c r="DD65" s="102" t="str">
        <f>IF(DH65="","",IF(ISERROR(MID(DH65,FIND("male,",DH65)+6,(FIND(")",DH65)-(FIND("male,",DH65)+6))))=TRUE,"missing/error",MID(DH65,FIND("male,",DH65)+6,(FIND(")",DH65)-(FIND("male,",DH65)+6)))))</f>
        <v/>
      </c>
      <c r="DE65" s="103" t="str">
        <f>IF(DA65="","",(MID(DA65,(SEARCH("^^",SUBSTITUTE(DA65," ","^^",LEN(DA65)-LEN(SUBSTITUTE(DA65," ","")))))+1,99)&amp;"_"&amp;LEFT(DA65,FIND(" ",DA65)-1)&amp;"_"&amp;DB65))</f>
        <v/>
      </c>
      <c r="DG65" s="95"/>
      <c r="DH65" s="95"/>
      <c r="DI65" s="96" t="str">
        <f>IF(DM65="","",DI$3)</f>
        <v/>
      </c>
      <c r="DJ65" s="97" t="str">
        <f>IF(DM65="","",DI$1)</f>
        <v/>
      </c>
      <c r="DK65" s="98" t="str">
        <f>IF(DM65="","",DI$2)</f>
        <v/>
      </c>
      <c r="DL65" s="98" t="str">
        <f>IF(DM65="","",DI$3)</f>
        <v/>
      </c>
      <c r="DM65" s="99" t="str">
        <f>IF(DT65="","",IF(ISNUMBER(SEARCH(":",DT65)),MID(DT65,FIND(":",DT65)+2,FIND("(",DT65)-FIND(":",DT65)-3),LEFT(DT65,FIND("(",DT65)-2)))</f>
        <v/>
      </c>
      <c r="DN65" s="100" t="str">
        <f>IF(DT65="","",MID(DT65,FIND("(",DT65)+1,4))</f>
        <v/>
      </c>
      <c r="DO65" s="101" t="str">
        <f>IF(ISNUMBER(SEARCH("*female*",DT65)),"female",IF(ISNUMBER(SEARCH("*male*",DT65)),"male",""))</f>
        <v/>
      </c>
      <c r="DP65" s="102" t="str">
        <f>IF(DT65="","",IF(ISERROR(MID(DT65,FIND("male,",DT65)+6,(FIND(")",DT65)-(FIND("male,",DT65)+6))))=TRUE,"missing/error",MID(DT65,FIND("male,",DT65)+6,(FIND(")",DT65)-(FIND("male,",DT65)+6)))))</f>
        <v/>
      </c>
      <c r="DQ65" s="103" t="str">
        <f>IF(DM65="","",(MID(DM65,(SEARCH("^^",SUBSTITUTE(DM65," ","^^",LEN(DM65)-LEN(SUBSTITUTE(DM65," ","")))))+1,99)&amp;"_"&amp;LEFT(DM65,FIND(" ",DM65)-1)&amp;"_"&amp;DN65))</f>
        <v/>
      </c>
      <c r="DS65" s="95"/>
      <c r="DT65" s="95"/>
      <c r="DU65" s="96" t="str">
        <f>IF(DY65="","",DU$3)</f>
        <v/>
      </c>
      <c r="DV65" s="97" t="str">
        <f>IF(DY65="","",DU$1)</f>
        <v/>
      </c>
      <c r="DW65" s="98" t="str">
        <f>IF(DY65="","",DU$2)</f>
        <v/>
      </c>
      <c r="DX65" s="98" t="str">
        <f>IF(DY65="","",DU$3)</f>
        <v/>
      </c>
      <c r="DY65" s="99" t="str">
        <f>IF(EF65="","",IF(ISNUMBER(SEARCH(":",EF65)),MID(EF65,FIND(":",EF65)+2,FIND("(",EF65)-FIND(":",EF65)-3),LEFT(EF65,FIND("(",EF65)-2)))</f>
        <v/>
      </c>
      <c r="DZ65" s="100" t="str">
        <f>IF(EF65="","",MID(EF65,FIND("(",EF65)+1,4))</f>
        <v/>
      </c>
      <c r="EA65" s="101" t="str">
        <f>IF(ISNUMBER(SEARCH("*female*",EF65)),"female",IF(ISNUMBER(SEARCH("*male*",EF65)),"male",""))</f>
        <v/>
      </c>
      <c r="EB65" s="102" t="str">
        <f>IF(EF65="","",IF(ISERROR(MID(EF65,FIND("male,",EF65)+6,(FIND(")",EF65)-(FIND("male,",EF65)+6))))=TRUE,"missing/error",MID(EF65,FIND("male,",EF65)+6,(FIND(")",EF65)-(FIND("male,",EF65)+6)))))</f>
        <v/>
      </c>
      <c r="EC65" s="103" t="str">
        <f>IF(DY65="","",(MID(DY65,(SEARCH("^^",SUBSTITUTE(DY65," ","^^",LEN(DY65)-LEN(SUBSTITUTE(DY65," ","")))))+1,99)&amp;"_"&amp;LEFT(DY65,FIND(" ",DY65)-1)&amp;"_"&amp;DZ65))</f>
        <v/>
      </c>
      <c r="EE65" s="95"/>
      <c r="EF65" s="95"/>
      <c r="EG65" s="96" t="str">
        <f>IF(EK65="","",EG$3)</f>
        <v/>
      </c>
      <c r="EH65" s="97" t="str">
        <f>IF(EK65="","",EG$1)</f>
        <v/>
      </c>
      <c r="EI65" s="98" t="str">
        <f>IF(EK65="","",EG$2)</f>
        <v/>
      </c>
      <c r="EJ65" s="98" t="str">
        <f>IF(EK65="","",EG$3)</f>
        <v/>
      </c>
      <c r="EK65" s="99" t="str">
        <f>IF(ER65="","",IF(ISNUMBER(SEARCH(":",ER65)),MID(ER65,FIND(":",ER65)+2,FIND("(",ER65)-FIND(":",ER65)-3),LEFT(ER65,FIND("(",ER65)-2)))</f>
        <v/>
      </c>
      <c r="EL65" s="100" t="str">
        <f>IF(ER65="","",MID(ER65,FIND("(",ER65)+1,4))</f>
        <v/>
      </c>
      <c r="EM65" s="101" t="str">
        <f>IF(ISNUMBER(SEARCH("*female*",ER65)),"female",IF(ISNUMBER(SEARCH("*male*",ER65)),"male",""))</f>
        <v/>
      </c>
      <c r="EN65" s="102" t="str">
        <f>IF(ER65="","",IF(ISERROR(MID(ER65,FIND("male,",ER65)+6,(FIND(")",ER65)-(FIND("male,",ER65)+6))))=TRUE,"missing/error",MID(ER65,FIND("male,",ER65)+6,(FIND(")",ER65)-(FIND("male,",ER65)+6)))))</f>
        <v/>
      </c>
      <c r="EO65" s="103" t="str">
        <f>IF(EK65="","",(MID(EK65,(SEARCH("^^",SUBSTITUTE(EK65," ","^^",LEN(EK65)-LEN(SUBSTITUTE(EK65," ","")))))+1,99)&amp;"_"&amp;LEFT(EK65,FIND(" ",EK65)-1)&amp;"_"&amp;EL65))</f>
        <v/>
      </c>
      <c r="EQ65" s="95"/>
      <c r="ER65" s="95"/>
      <c r="ES65" s="96" t="str">
        <f>IF(EW65="","",ES$3)</f>
        <v/>
      </c>
      <c r="ET65" s="97" t="str">
        <f>IF(EW65="","",ES$1)</f>
        <v/>
      </c>
      <c r="EU65" s="98" t="str">
        <f>IF(EW65="","",ES$2)</f>
        <v/>
      </c>
      <c r="EV65" s="98" t="str">
        <f>IF(EW65="","",ES$3)</f>
        <v/>
      </c>
      <c r="EW65" s="99" t="str">
        <f>IF(FD65="","",IF(ISNUMBER(SEARCH(":",FD65)),MID(FD65,FIND(":",FD65)+2,FIND("(",FD65)-FIND(":",FD65)-3),LEFT(FD65,FIND("(",FD65)-2)))</f>
        <v/>
      </c>
      <c r="EX65" s="100" t="str">
        <f>IF(FD65="","",MID(FD65,FIND("(",FD65)+1,4))</f>
        <v/>
      </c>
      <c r="EY65" s="101" t="str">
        <f>IF(ISNUMBER(SEARCH("*female*",FD65)),"female",IF(ISNUMBER(SEARCH("*male*",FD65)),"male",""))</f>
        <v/>
      </c>
      <c r="EZ65" s="102" t="str">
        <f>IF(FD65="","",IF(ISERROR(MID(FD65,FIND("male,",FD65)+6,(FIND(")",FD65)-(FIND("male,",FD65)+6))))=TRUE,"missing/error",MID(FD65,FIND("male,",FD65)+6,(FIND(")",FD65)-(FIND("male,",FD65)+6)))))</f>
        <v/>
      </c>
      <c r="FA65" s="103" t="str">
        <f>IF(EW65="","",(MID(EW65,(SEARCH("^^",SUBSTITUTE(EW65," ","^^",LEN(EW65)-LEN(SUBSTITUTE(EW65," ","")))))+1,99)&amp;"_"&amp;LEFT(EW65,FIND(" ",EW65)-1)&amp;"_"&amp;EX65))</f>
        <v/>
      </c>
      <c r="FC65" s="95"/>
      <c r="FD65" s="95"/>
      <c r="FE65" s="96" t="str">
        <f>IF(FI65="","",FE$3)</f>
        <v/>
      </c>
      <c r="FF65" s="97" t="str">
        <f>IF(FI65="","",FE$1)</f>
        <v/>
      </c>
      <c r="FG65" s="98" t="str">
        <f>IF(FI65="","",FE$2)</f>
        <v/>
      </c>
      <c r="FH65" s="98" t="str">
        <f>IF(FI65="","",FE$3)</f>
        <v/>
      </c>
      <c r="FI65" s="99" t="str">
        <f>IF(FP65="","",IF(ISNUMBER(SEARCH(":",FP65)),MID(FP65,FIND(":",FP65)+2,FIND("(",FP65)-FIND(":",FP65)-3),LEFT(FP65,FIND("(",FP65)-2)))</f>
        <v/>
      </c>
      <c r="FJ65" s="100" t="str">
        <f>IF(FP65="","",MID(FP65,FIND("(",FP65)+1,4))</f>
        <v/>
      </c>
      <c r="FK65" s="101" t="str">
        <f>IF(ISNUMBER(SEARCH("*female*",FP65)),"female",IF(ISNUMBER(SEARCH("*male*",FP65)),"male",""))</f>
        <v/>
      </c>
      <c r="FL65" s="102" t="str">
        <f>IF(FP65="","",IF(ISERROR(MID(FP65,FIND("male,",FP65)+6,(FIND(")",FP65)-(FIND("male,",FP65)+6))))=TRUE,"missing/error",MID(FP65,FIND("male,",FP65)+6,(FIND(")",FP65)-(FIND("male,",FP65)+6)))))</f>
        <v/>
      </c>
      <c r="FM65" s="103" t="str">
        <f>IF(FI65="","",(MID(FI65,(SEARCH("^^",SUBSTITUTE(FI65," ","^^",LEN(FI65)-LEN(SUBSTITUTE(FI65," ","")))))+1,99)&amp;"_"&amp;LEFT(FI65,FIND(" ",FI65)-1)&amp;"_"&amp;FJ65))</f>
        <v/>
      </c>
      <c r="FO65" s="95"/>
      <c r="FP65" s="95"/>
      <c r="FQ65" s="96" t="str">
        <f>IF(FU65="","",#REF!)</f>
        <v/>
      </c>
      <c r="FR65" s="97" t="str">
        <f>IF(FU65="","",FQ$1)</f>
        <v/>
      </c>
      <c r="FS65" s="98" t="str">
        <f>IF(FU65="","",FQ$2)</f>
        <v/>
      </c>
      <c r="FT65" s="98" t="str">
        <f>IF(FU65="","",FQ$3)</f>
        <v/>
      </c>
      <c r="FU65" s="99" t="str">
        <f>IF(GB65="","",IF(ISNUMBER(SEARCH(":",GB65)),MID(GB65,FIND(":",GB65)+2,FIND("(",GB65)-FIND(":",GB65)-3),LEFT(GB65,FIND("(",GB65)-2)))</f>
        <v/>
      </c>
      <c r="FV65" s="100" t="str">
        <f>IF(GB65="","",MID(GB65,FIND("(",GB65)+1,4))</f>
        <v/>
      </c>
      <c r="FW65" s="101" t="str">
        <f>IF(ISNUMBER(SEARCH("*female*",GB65)),"female",IF(ISNUMBER(SEARCH("*male*",GB65)),"male",""))</f>
        <v/>
      </c>
      <c r="FX65" s="102" t="str">
        <f>IF(GB65="","",IF(ISERROR(MID(GB65,FIND("male,",GB65)+6,(FIND(")",GB65)-(FIND("male,",GB65)+6))))=TRUE,"missing/error",MID(GB65,FIND("male,",GB65)+6,(FIND(")",GB65)-(FIND("male,",GB65)+6)))))</f>
        <v/>
      </c>
      <c r="FY65" s="103" t="str">
        <f>IF(FU65="","",(MID(FU65,(SEARCH("^^",SUBSTITUTE(FU65," ","^^",LEN(FU65)-LEN(SUBSTITUTE(FU65," ","")))))+1,99)&amp;"_"&amp;LEFT(FU65,FIND(" ",FU65)-1)&amp;"_"&amp;FV65))</f>
        <v/>
      </c>
      <c r="GA65" s="95"/>
      <c r="GB65" s="95"/>
      <c r="GC65" s="96" t="str">
        <f>IF(GG65="","",GC$3)</f>
        <v/>
      </c>
      <c r="GD65" s="97" t="str">
        <f>IF(GG65="","",GC$1)</f>
        <v/>
      </c>
      <c r="GE65" s="98" t="str">
        <f>IF(GG65="","",GC$2)</f>
        <v/>
      </c>
      <c r="GF65" s="98" t="str">
        <f>IF(GG65="","",GC$3)</f>
        <v/>
      </c>
      <c r="GG65" s="99" t="str">
        <f>IF(GN65="","",IF(ISNUMBER(SEARCH(":",GN65)),MID(GN65,FIND(":",GN65)+2,FIND("(",GN65)-FIND(":",GN65)-3),LEFT(GN65,FIND("(",GN65)-2)))</f>
        <v/>
      </c>
      <c r="GH65" s="100" t="str">
        <f>IF(GN65="","",MID(GN65,FIND("(",GN65)+1,4))</f>
        <v/>
      </c>
      <c r="GI65" s="101" t="str">
        <f>IF(ISNUMBER(SEARCH("*female*",GN65)),"female",IF(ISNUMBER(SEARCH("*male*",GN65)),"male",""))</f>
        <v/>
      </c>
      <c r="GJ65" s="102" t="str">
        <f>IF(GN65="","",IF(ISERROR(MID(GN65,FIND("male,",GN65)+6,(FIND(")",GN65)-(FIND("male,",GN65)+6))))=TRUE,"missing/error",MID(GN65,FIND("male,",GN65)+6,(FIND(")",GN65)-(FIND("male,",GN65)+6)))))</f>
        <v/>
      </c>
      <c r="GK65" s="103" t="str">
        <f>IF(GG65="","",(MID(GG65,(SEARCH("^^",SUBSTITUTE(GG65," ","^^",LEN(GG65)-LEN(SUBSTITUTE(GG65," ","")))))+1,99)&amp;"_"&amp;LEFT(GG65,FIND(" ",GG65)-1)&amp;"_"&amp;GH65))</f>
        <v/>
      </c>
      <c r="GM65" s="95"/>
      <c r="GN65" s="95" t="s">
        <v>292</v>
      </c>
      <c r="GO65" s="96" t="str">
        <f>IF(GS65="","",GO$3)</f>
        <v/>
      </c>
      <c r="GP65" s="97" t="str">
        <f>IF(GS65="","",GO$1)</f>
        <v/>
      </c>
      <c r="GQ65" s="98" t="str">
        <f>IF(GS65="","",GO$2)</f>
        <v/>
      </c>
      <c r="GR65" s="98" t="str">
        <f>IF(GS65="","",GO$3)</f>
        <v/>
      </c>
      <c r="GS65" s="99" t="str">
        <f>IF(GZ65="","",IF(ISNUMBER(SEARCH(":",GZ65)),MID(GZ65,FIND(":",GZ65)+2,FIND("(",GZ65)-FIND(":",GZ65)-3),LEFT(GZ65,FIND("(",GZ65)-2)))</f>
        <v/>
      </c>
      <c r="GT65" s="100" t="str">
        <f>IF(GZ65="","",MID(GZ65,FIND("(",GZ65)+1,4))</f>
        <v/>
      </c>
      <c r="GU65" s="101" t="str">
        <f>IF(ISNUMBER(SEARCH("*female*",GZ65)),"female",IF(ISNUMBER(SEARCH("*male*",GZ65)),"male",""))</f>
        <v/>
      </c>
      <c r="GV65" s="102" t="str">
        <f>IF(GZ65="","",IF(ISERROR(MID(GZ65,FIND("male,",GZ65)+6,(FIND(")",GZ65)-(FIND("male,",GZ65)+6))))=TRUE,"missing/error",MID(GZ65,FIND("male,",GZ65)+6,(FIND(")",GZ65)-(FIND("male,",GZ65)+6)))))</f>
        <v/>
      </c>
      <c r="GW65" s="103" t="str">
        <f>IF(GS65="","",(MID(GS65,(SEARCH("^^",SUBSTITUTE(GS65," ","^^",LEN(GS65)-LEN(SUBSTITUTE(GS65," ","")))))+1,99)&amp;"_"&amp;LEFT(GS65,FIND(" ",GS65)-1)&amp;"_"&amp;GT65))</f>
        <v/>
      </c>
      <c r="GY65" s="95"/>
      <c r="GZ65" s="95"/>
      <c r="HA65" s="96" t="str">
        <f>IF(HE65="","",HA$3)</f>
        <v/>
      </c>
      <c r="HB65" s="97" t="str">
        <f>IF(HE65="","",HA$1)</f>
        <v/>
      </c>
      <c r="HC65" s="98" t="str">
        <f>IF(HE65="","",HA$2)</f>
        <v/>
      </c>
      <c r="HD65" s="98" t="str">
        <f>IF(HE65="","",HA$3)</f>
        <v/>
      </c>
      <c r="HE65" s="99" t="str">
        <f>IF(HL65="","",IF(ISNUMBER(SEARCH(":",HL65)),MID(HL65,FIND(":",HL65)+2,FIND("(",HL65)-FIND(":",HL65)-3),LEFT(HL65,FIND("(",HL65)-2)))</f>
        <v/>
      </c>
      <c r="HF65" s="100" t="str">
        <f>IF(HL65="","",MID(HL65,FIND("(",HL65)+1,4))</f>
        <v/>
      </c>
      <c r="HG65" s="101" t="str">
        <f>IF(ISNUMBER(SEARCH("*female*",HL65)),"female",IF(ISNUMBER(SEARCH("*male*",HL65)),"male",""))</f>
        <v/>
      </c>
      <c r="HH65" s="102" t="str">
        <f>IF(HL65="","",IF(ISERROR(MID(HL65,FIND("male,",HL65)+6,(FIND(")",HL65)-(FIND("male,",HL65)+6))))=TRUE,"missing/error",MID(HL65,FIND("male,",HL65)+6,(FIND(")",HL65)-(FIND("male,",HL65)+6)))))</f>
        <v/>
      </c>
      <c r="HI65" s="103" t="str">
        <f>IF(HE65="","",(MID(HE65,(SEARCH("^^",SUBSTITUTE(HE65," ","^^",LEN(HE65)-LEN(SUBSTITUTE(HE65," ","")))))+1,99)&amp;"_"&amp;LEFT(HE65,FIND(" ",HE65)-1)&amp;"_"&amp;HF65))</f>
        <v/>
      </c>
      <c r="HK65" s="95"/>
      <c r="HL65" s="95" t="s">
        <v>292</v>
      </c>
      <c r="HM65" s="96" t="str">
        <f>IF(HQ65="","",HM$3)</f>
        <v/>
      </c>
      <c r="HN65" s="97" t="str">
        <f>IF(HQ65="","",HM$1)</f>
        <v/>
      </c>
      <c r="HO65" s="98" t="str">
        <f>IF(HQ65="","",HM$2)</f>
        <v/>
      </c>
      <c r="HP65" s="98" t="str">
        <f>IF(HQ65="","",HM$3)</f>
        <v/>
      </c>
      <c r="HQ65" s="99" t="str">
        <f>IF(HX65="","",IF(ISNUMBER(SEARCH(":",HX65)),MID(HX65,FIND(":",HX65)+2,FIND("(",HX65)-FIND(":",HX65)-3),LEFT(HX65,FIND("(",HX65)-2)))</f>
        <v/>
      </c>
      <c r="HR65" s="100" t="str">
        <f>IF(HX65="","",MID(HX65,FIND("(",HX65)+1,4))</f>
        <v/>
      </c>
      <c r="HS65" s="101" t="str">
        <f>IF(ISNUMBER(SEARCH("*female*",HX65)),"female",IF(ISNUMBER(SEARCH("*male*",HX65)),"male",""))</f>
        <v/>
      </c>
      <c r="HT65" s="102" t="str">
        <f>IF(HX65="","",IF(ISERROR(MID(HX65,FIND("male,",HX65)+6,(FIND(")",HX65)-(FIND("male,",HX65)+6))))=TRUE,"missing/error",MID(HX65,FIND("male,",HX65)+6,(FIND(")",HX65)-(FIND("male,",HX65)+6)))))</f>
        <v/>
      </c>
      <c r="HU65" s="103" t="str">
        <f>IF(HQ65="","",(MID(HQ65,(SEARCH("^^",SUBSTITUTE(HQ65," ","^^",LEN(HQ65)-LEN(SUBSTITUTE(HQ65," ","")))))+1,99)&amp;"_"&amp;LEFT(HQ65,FIND(" ",HQ65)-1)&amp;"_"&amp;HR65))</f>
        <v/>
      </c>
      <c r="HW65" s="95"/>
      <c r="HX65" s="95"/>
      <c r="HY65" s="96" t="str">
        <f>IF(IC65="","",HY$3)</f>
        <v/>
      </c>
      <c r="HZ65" s="97" t="str">
        <f>IF(IC65="","",HY$1)</f>
        <v/>
      </c>
      <c r="IA65" s="98" t="str">
        <f>IF(IC65="","",HY$2)</f>
        <v/>
      </c>
      <c r="IB65" s="98" t="str">
        <f>IF(IC65="","",HY$3)</f>
        <v/>
      </c>
      <c r="IC65" s="99" t="str">
        <f>IF(IJ65="","",IF(ISNUMBER(SEARCH(":",IJ65)),MID(IJ65,FIND(":",IJ65)+2,FIND("(",IJ65)-FIND(":",IJ65)-3),LEFT(IJ65,FIND("(",IJ65)-2)))</f>
        <v/>
      </c>
      <c r="ID65" s="100" t="str">
        <f>IF(IJ65="","",MID(IJ65,FIND("(",IJ65)+1,4))</f>
        <v/>
      </c>
      <c r="IE65" s="101" t="str">
        <f>IF(ISNUMBER(SEARCH("*female*",IJ65)),"female",IF(ISNUMBER(SEARCH("*male*",IJ65)),"male",""))</f>
        <v/>
      </c>
      <c r="IF65" s="102" t="str">
        <f>IF(IJ65="","",IF(ISERROR(MID(IJ65,FIND("male,",IJ65)+6,(FIND(")",IJ65)-(FIND("male,",IJ65)+6))))=TRUE,"missing/error",MID(IJ65,FIND("male,",IJ65)+6,(FIND(")",IJ65)-(FIND("male,",IJ65)+6)))))</f>
        <v/>
      </c>
      <c r="IG65" s="103" t="str">
        <f>IF(IC65="","",(MID(IC65,(SEARCH("^^",SUBSTITUTE(IC65," ","^^",LEN(IC65)-LEN(SUBSTITUTE(IC65," ","")))))+1,99)&amp;"_"&amp;LEFT(IC65,FIND(" ",IC65)-1)&amp;"_"&amp;ID65))</f>
        <v/>
      </c>
      <c r="II65" s="95"/>
      <c r="IJ65" s="95"/>
      <c r="IK65" s="96" t="str">
        <f>IF(IO65="","",IK$3)</f>
        <v/>
      </c>
      <c r="IL65" s="97" t="str">
        <f>IF(IO65="","",IK$1)</f>
        <v/>
      </c>
      <c r="IM65" s="98" t="str">
        <f>IF(IO65="","",IK$2)</f>
        <v/>
      </c>
      <c r="IN65" s="98" t="str">
        <f>IF(IO65="","",IK$3)</f>
        <v/>
      </c>
      <c r="IO65" s="99" t="str">
        <f>IF(IV65="","",IF(ISNUMBER(SEARCH(":",IV65)),MID(IV65,FIND(":",IV65)+2,FIND("(",IV65)-FIND(":",IV65)-3),LEFT(IV65,FIND("(",IV65)-2)))</f>
        <v/>
      </c>
      <c r="IP65" s="100" t="str">
        <f>IF(IV65="","",MID(IV65,FIND("(",IV65)+1,4))</f>
        <v/>
      </c>
      <c r="IQ65" s="101" t="str">
        <f>IF(ISNUMBER(SEARCH("*female*",IV65)),"female",IF(ISNUMBER(SEARCH("*male*",IV65)),"male",""))</f>
        <v/>
      </c>
      <c r="IR65" s="102" t="str">
        <f>IF(IV65="","",IF(ISERROR(MID(IV65,FIND("male,",IV65)+6,(FIND(")",IV65)-(FIND("male,",IV65)+6))))=TRUE,"missing/error",MID(IV65,FIND("male,",IV65)+6,(FIND(")",IV65)-(FIND("male,",IV65)+6)))))</f>
        <v/>
      </c>
      <c r="IS65" s="103" t="str">
        <f>IF(IO65="","",(MID(IO65,(SEARCH("^^",SUBSTITUTE(IO65," ","^^",LEN(IO65)-LEN(SUBSTITUTE(IO65," ","")))))+1,99)&amp;"_"&amp;LEFT(IO65,FIND(" ",IO65)-1)&amp;"_"&amp;IP65))</f>
        <v/>
      </c>
      <c r="IU65" s="95"/>
      <c r="IV65" s="95"/>
      <c r="IW65" s="96" t="str">
        <f>IF(JA65="","",IW$3)</f>
        <v/>
      </c>
      <c r="IX65" s="97" t="str">
        <f>IF(JA65="","",IW$1)</f>
        <v/>
      </c>
      <c r="IY65" s="98" t="str">
        <f>IF(JA65="","",IW$2)</f>
        <v/>
      </c>
      <c r="IZ65" s="98" t="str">
        <f>IF(JA65="","",IW$3)</f>
        <v/>
      </c>
      <c r="JA65" s="99" t="str">
        <f>IF(JH65="","",IF(ISNUMBER(SEARCH(":",JH65)),MID(JH65,FIND(":",JH65)+2,FIND("(",JH65)-FIND(":",JH65)-3),LEFT(JH65,FIND("(",JH65)-2)))</f>
        <v/>
      </c>
      <c r="JB65" s="100" t="str">
        <f>IF(JH65="","",MID(JH65,FIND("(",JH65)+1,4))</f>
        <v/>
      </c>
      <c r="JC65" s="101" t="str">
        <f>IF(ISNUMBER(SEARCH("*female*",JH65)),"female",IF(ISNUMBER(SEARCH("*male*",JH65)),"male",""))</f>
        <v/>
      </c>
      <c r="JD65" s="102" t="str">
        <f>IF(JH65="","",IF(ISERROR(MID(JH65,FIND("male,",JH65)+6,(FIND(")",JH65)-(FIND("male,",JH65)+6))))=TRUE,"missing/error",MID(JH65,FIND("male,",JH65)+6,(FIND(")",JH65)-(FIND("male,",JH65)+6)))))</f>
        <v/>
      </c>
      <c r="JE65" s="103" t="str">
        <f>IF(JA65="","",(MID(JA65,(SEARCH("^^",SUBSTITUTE(JA65," ","^^",LEN(JA65)-LEN(SUBSTITUTE(JA65," ","")))))+1,99)&amp;"_"&amp;LEFT(JA65,FIND(" ",JA65)-1)&amp;"_"&amp;JB65))</f>
        <v/>
      </c>
      <c r="JG65" s="95"/>
      <c r="JH65" s="95"/>
      <c r="JI65" s="96" t="str">
        <f>IF(JM65="","",JI$3)</f>
        <v/>
      </c>
      <c r="JJ65" s="97" t="str">
        <f>IF(JM65="","",JI$1)</f>
        <v/>
      </c>
      <c r="JK65" s="98" t="str">
        <f>IF(JM65="","",JI$2)</f>
        <v/>
      </c>
      <c r="JL65" s="98" t="str">
        <f>IF(JM65="","",JI$3)</f>
        <v/>
      </c>
      <c r="JM65" s="99" t="str">
        <f>IF(JT65="","",IF(ISNUMBER(SEARCH(":",JT65)),MID(JT65,FIND(":",JT65)+2,FIND("(",JT65)-FIND(":",JT65)-3),LEFT(JT65,FIND("(",JT65)-2)))</f>
        <v/>
      </c>
      <c r="JN65" s="100" t="str">
        <f>IF(JT65="","",MID(JT65,FIND("(",JT65)+1,4))</f>
        <v/>
      </c>
      <c r="JO65" s="101" t="str">
        <f>IF(ISNUMBER(SEARCH("*female*",JT65)),"female",IF(ISNUMBER(SEARCH("*male*",JT65)),"male",""))</f>
        <v/>
      </c>
      <c r="JP65" s="102" t="str">
        <f>IF(JT65="","",IF(ISERROR(MID(JT65,FIND("male,",JT65)+6,(FIND(")",JT65)-(FIND("male,",JT65)+6))))=TRUE,"missing/error",MID(JT65,FIND("male,",JT65)+6,(FIND(")",JT65)-(FIND("male,",JT65)+6)))))</f>
        <v/>
      </c>
      <c r="JQ65" s="103" t="str">
        <f>IF(JM65="","",(MID(JM65,(SEARCH("^^",SUBSTITUTE(JM65," ","^^",LEN(JM65)-LEN(SUBSTITUTE(JM65," ","")))))+1,99)&amp;"_"&amp;LEFT(JM65,FIND(" ",JM65)-1)&amp;"_"&amp;JN65))</f>
        <v/>
      </c>
      <c r="JS65" s="95"/>
      <c r="JT65" s="95"/>
      <c r="JU65" s="96" t="str">
        <f>IF(JY65="","",JU$3)</f>
        <v/>
      </c>
      <c r="JV65" s="97" t="str">
        <f>IF(JY65="","",JU$1)</f>
        <v/>
      </c>
      <c r="JW65" s="98" t="str">
        <f>IF(JY65="","",JU$2)</f>
        <v/>
      </c>
      <c r="JX65" s="98" t="str">
        <f>IF(JY65="","",JU$3)</f>
        <v/>
      </c>
      <c r="JY65" s="99" t="str">
        <f>IF(KF65="","",IF(ISNUMBER(SEARCH(":",KF65)),MID(KF65,FIND(":",KF65)+2,FIND("(",KF65)-FIND(":",KF65)-3),LEFT(KF65,FIND("(",KF65)-2)))</f>
        <v/>
      </c>
      <c r="JZ65" s="100" t="str">
        <f>IF(KF65="","",MID(KF65,FIND("(",KF65)+1,4))</f>
        <v/>
      </c>
      <c r="KA65" s="101" t="str">
        <f>IF(ISNUMBER(SEARCH("*female*",KF65)),"female",IF(ISNUMBER(SEARCH("*male*",KF65)),"male",""))</f>
        <v/>
      </c>
      <c r="KB65" s="102" t="str">
        <f>IF(KF65="","",IF(ISERROR(MID(KF65,FIND("male,",KF65)+6,(FIND(")",KF65)-(FIND("male,",KF65)+6))))=TRUE,"missing/error",MID(KF65,FIND("male,",KF65)+6,(FIND(")",KF65)-(FIND("male,",KF65)+6)))))</f>
        <v/>
      </c>
      <c r="KC65" s="103" t="str">
        <f>IF(JY65="","",(MID(JY65,(SEARCH("^^",SUBSTITUTE(JY65," ","^^",LEN(JY65)-LEN(SUBSTITUTE(JY65," ","")))))+1,99)&amp;"_"&amp;LEFT(JY65,FIND(" ",JY65)-1)&amp;"_"&amp;JZ65))</f>
        <v/>
      </c>
      <c r="KE65" s="95"/>
      <c r="KF65" s="95"/>
    </row>
    <row r="66" spans="1:292" ht="13.5" customHeight="1">
      <c r="A66" s="21"/>
      <c r="B66" s="95" t="s">
        <v>409</v>
      </c>
      <c r="C66" s="2" t="s">
        <v>410</v>
      </c>
      <c r="D66" s="149"/>
      <c r="E66" s="96">
        <f>IF(I66="","",E$3)</f>
        <v>41612</v>
      </c>
      <c r="F66" s="97" t="str">
        <f>IF(I66="","",E$1)</f>
        <v>Juncker Asselborn II</v>
      </c>
      <c r="G66" s="98">
        <v>41394</v>
      </c>
      <c r="H66" s="98">
        <f>IF(I66="","",E$3)</f>
        <v>41612</v>
      </c>
      <c r="I66" s="99" t="str">
        <f>IF(P66="","",IF(ISNUMBER(SEARCH(":",P66)),MID(P66,FIND(":",P66)+2,FIND("(",P66)-FIND(":",P66)-3),LEFT(P66,FIND("(",P66)-2)))</f>
        <v>Octavie Modert</v>
      </c>
      <c r="J66" s="100" t="str">
        <f>IF(P66="","",MID(P66,FIND("(",P66)+1,4))</f>
        <v>1966</v>
      </c>
      <c r="K66" s="101" t="str">
        <f>IF(ISNUMBER(SEARCH("*female*",P66)),"female",IF(ISNUMBER(SEARCH("*male*",P66)),"male",""))</f>
        <v>female</v>
      </c>
      <c r="L66" s="102" t="str">
        <f>IF(P66="","",IF(ISERROR(MID(P66,FIND("male,",P66)+6,(FIND(")",P66)-(FIND("male,",P66)+6))))=TRUE,"missing/error",MID(P66,FIND("male,",P66)+6,(FIND(")",P66)-(FIND("male,",P66)+6)))))</f>
        <v>lu_csv01</v>
      </c>
      <c r="M66" s="103" t="str">
        <f>IF(I66="","",(MID(I66,(SEARCH("^^",SUBSTITUTE(I66," ","^^",LEN(I66)-LEN(SUBSTITUTE(I66," ","")))))+1,99)&amp;"_"&amp;LEFT(I66,FIND(" ",I66)-1)&amp;"_"&amp;J66))</f>
        <v>Modert_Octavie_1966</v>
      </c>
      <c r="N66" s="2" t="str">
        <f>IF(P66="","",IF((LEN(P66)-LEN(SUBSTITUTE(P66,"male","")))/LEN("male")&gt;1,"!",IF(RIGHT(P66,1)=")","",IF(RIGHT(P66,2)=") ","",IF(RIGHT(P66,2)=").","","!!")))))</f>
        <v/>
      </c>
      <c r="O66" s="95"/>
      <c r="P66" s="153" t="s">
        <v>457</v>
      </c>
      <c r="Q66" s="96"/>
      <c r="R66" s="97"/>
      <c r="S66" s="98"/>
      <c r="T66" s="98"/>
      <c r="U66" s="99"/>
      <c r="V66" s="100"/>
      <c r="W66" s="101"/>
      <c r="X66" s="102"/>
      <c r="Y66" s="103"/>
      <c r="AA66" s="95"/>
      <c r="AB66" s="95"/>
      <c r="AC66" s="96"/>
      <c r="AD66" s="97"/>
      <c r="AE66" s="98"/>
      <c r="AF66" s="98"/>
      <c r="AG66" s="99"/>
      <c r="AH66" s="100"/>
      <c r="AI66" s="101"/>
      <c r="AJ66" s="102"/>
      <c r="AK66" s="103"/>
      <c r="AM66" s="95"/>
      <c r="AN66" s="95"/>
      <c r="AO66" s="96" t="str">
        <f t="shared" si="264"/>
        <v/>
      </c>
      <c r="AP66" s="97" t="str">
        <f t="shared" si="265"/>
        <v/>
      </c>
      <c r="AQ66" s="98" t="str">
        <f t="shared" ref="AQ66:AQ82" si="272">IF(AS66="","",AO$2)</f>
        <v/>
      </c>
      <c r="AR66" s="98" t="str">
        <f t="shared" si="266"/>
        <v/>
      </c>
      <c r="AS66" s="99" t="str">
        <f t="shared" si="267"/>
        <v/>
      </c>
      <c r="AT66" s="100" t="str">
        <f t="shared" si="268"/>
        <v/>
      </c>
      <c r="AU66" s="101" t="str">
        <f t="shared" si="269"/>
        <v/>
      </c>
      <c r="AV66" s="102" t="str">
        <f t="shared" si="270"/>
        <v/>
      </c>
      <c r="AW66" s="103" t="str">
        <f t="shared" si="271"/>
        <v/>
      </c>
      <c r="AY66" s="95"/>
      <c r="AZ66" s="95"/>
      <c r="BA66" s="96"/>
      <c r="BB66" s="97"/>
      <c r="BC66" s="98"/>
      <c r="BD66" s="98"/>
      <c r="BE66" s="99"/>
      <c r="BF66" s="100"/>
      <c r="BG66" s="101"/>
      <c r="BH66" s="102"/>
      <c r="BI66" s="103"/>
      <c r="BK66" s="95"/>
      <c r="BL66" s="95"/>
      <c r="BM66" s="96"/>
      <c r="BN66" s="97"/>
      <c r="BO66" s="98"/>
      <c r="BP66" s="98"/>
      <c r="BQ66" s="99"/>
      <c r="BR66" s="100"/>
      <c r="BS66" s="101"/>
      <c r="BT66" s="102"/>
      <c r="BU66" s="103"/>
      <c r="BW66" s="95"/>
      <c r="BX66" s="95"/>
      <c r="BY66" s="96"/>
      <c r="BZ66" s="97"/>
      <c r="CA66" s="98"/>
      <c r="CB66" s="98"/>
      <c r="CC66" s="99"/>
      <c r="CD66" s="100"/>
      <c r="CE66" s="101"/>
      <c r="CF66" s="102"/>
      <c r="CG66" s="103"/>
      <c r="CI66" s="95"/>
      <c r="CJ66" s="95"/>
      <c r="CK66" s="96"/>
      <c r="CL66" s="97"/>
      <c r="CM66" s="98"/>
      <c r="CN66" s="98"/>
      <c r="CO66" s="99"/>
      <c r="CP66" s="100"/>
      <c r="CQ66" s="101"/>
      <c r="CR66" s="102"/>
      <c r="CS66" s="103"/>
      <c r="CU66" s="95"/>
      <c r="CV66" s="95"/>
      <c r="CW66" s="96"/>
      <c r="CX66" s="97"/>
      <c r="CY66" s="98"/>
      <c r="CZ66" s="98"/>
      <c r="DA66" s="99"/>
      <c r="DB66" s="100"/>
      <c r="DC66" s="101"/>
      <c r="DD66" s="102"/>
      <c r="DE66" s="103"/>
      <c r="DG66" s="95"/>
      <c r="DH66" s="95"/>
      <c r="DI66" s="96"/>
      <c r="DJ66" s="97"/>
      <c r="DK66" s="98"/>
      <c r="DL66" s="98"/>
      <c r="DM66" s="99"/>
      <c r="DN66" s="100"/>
      <c r="DO66" s="101"/>
      <c r="DP66" s="102"/>
      <c r="DQ66" s="103"/>
      <c r="DS66" s="95"/>
      <c r="DT66" s="95"/>
      <c r="DU66" s="96"/>
      <c r="DV66" s="97"/>
      <c r="DW66" s="98"/>
      <c r="DX66" s="98"/>
      <c r="DY66" s="99"/>
      <c r="DZ66" s="100"/>
      <c r="EA66" s="101"/>
      <c r="EB66" s="102"/>
      <c r="EC66" s="103"/>
      <c r="EE66" s="95"/>
      <c r="EF66" s="95"/>
      <c r="EG66" s="96"/>
      <c r="EH66" s="97"/>
      <c r="EI66" s="98"/>
      <c r="EJ66" s="98"/>
      <c r="EK66" s="99"/>
      <c r="EL66" s="100"/>
      <c r="EM66" s="101"/>
      <c r="EN66" s="102"/>
      <c r="EO66" s="103"/>
      <c r="EQ66" s="95"/>
      <c r="ER66" s="95"/>
      <c r="ES66" s="96"/>
      <c r="ET66" s="97"/>
      <c r="EU66" s="98"/>
      <c r="EV66" s="98"/>
      <c r="EW66" s="99"/>
      <c r="EX66" s="100"/>
      <c r="EY66" s="101"/>
      <c r="EZ66" s="102"/>
      <c r="FA66" s="103"/>
      <c r="FC66" s="95"/>
      <c r="FD66" s="95"/>
      <c r="FE66" s="96"/>
      <c r="FF66" s="97"/>
      <c r="FG66" s="98"/>
      <c r="FH66" s="98"/>
      <c r="FI66" s="99"/>
      <c r="FJ66" s="100"/>
      <c r="FK66" s="101"/>
      <c r="FL66" s="102"/>
      <c r="FM66" s="103"/>
      <c r="FO66" s="95"/>
      <c r="FP66" s="95"/>
      <c r="FQ66" s="96"/>
      <c r="FR66" s="97"/>
      <c r="FS66" s="98"/>
      <c r="FT66" s="98"/>
      <c r="FU66" s="99"/>
      <c r="FV66" s="100"/>
      <c r="FW66" s="101"/>
      <c r="FX66" s="102"/>
      <c r="FY66" s="103"/>
      <c r="GA66" s="95"/>
      <c r="GB66" s="95"/>
      <c r="GC66" s="96"/>
      <c r="GD66" s="97"/>
      <c r="GE66" s="98"/>
      <c r="GF66" s="98"/>
      <c r="GG66" s="99"/>
      <c r="GH66" s="100"/>
      <c r="GI66" s="101"/>
      <c r="GJ66" s="102"/>
      <c r="GK66" s="103"/>
      <c r="GM66" s="95"/>
      <c r="GN66" s="95"/>
      <c r="GO66" s="96"/>
      <c r="GP66" s="97"/>
      <c r="GQ66" s="98"/>
      <c r="GR66" s="98"/>
      <c r="GS66" s="99"/>
      <c r="GT66" s="100"/>
      <c r="GU66" s="101"/>
      <c r="GV66" s="102"/>
      <c r="GW66" s="103"/>
      <c r="GY66" s="95"/>
      <c r="GZ66" s="95"/>
      <c r="HA66" s="96"/>
      <c r="HB66" s="97"/>
      <c r="HC66" s="98"/>
      <c r="HD66" s="98"/>
      <c r="HE66" s="99"/>
      <c r="HF66" s="100"/>
      <c r="HG66" s="101"/>
      <c r="HH66" s="102"/>
      <c r="HI66" s="103"/>
      <c r="HK66" s="95"/>
      <c r="HL66" s="95"/>
      <c r="HM66" s="96"/>
      <c r="HN66" s="97"/>
      <c r="HO66" s="98"/>
      <c r="HP66" s="98"/>
      <c r="HQ66" s="99"/>
      <c r="HR66" s="100"/>
      <c r="HS66" s="101"/>
      <c r="HT66" s="102"/>
      <c r="HU66" s="103"/>
      <c r="HW66" s="95"/>
      <c r="HX66" s="95"/>
      <c r="HY66" s="96"/>
      <c r="HZ66" s="97"/>
      <c r="IA66" s="98"/>
      <c r="IB66" s="98"/>
      <c r="IC66" s="99"/>
      <c r="ID66" s="100"/>
      <c r="IE66" s="101"/>
      <c r="IF66" s="102"/>
      <c r="IG66" s="103"/>
      <c r="II66" s="95"/>
      <c r="IJ66" s="95"/>
      <c r="IK66" s="96"/>
      <c r="IL66" s="97"/>
      <c r="IM66" s="98"/>
      <c r="IN66" s="98"/>
      <c r="IO66" s="99"/>
      <c r="IP66" s="100"/>
      <c r="IQ66" s="101"/>
      <c r="IR66" s="102"/>
      <c r="IS66" s="103"/>
      <c r="IU66" s="95"/>
      <c r="IV66" s="95"/>
      <c r="IW66" s="96"/>
      <c r="IX66" s="97"/>
      <c r="IY66" s="98"/>
      <c r="IZ66" s="98"/>
      <c r="JA66" s="99"/>
      <c r="JB66" s="100"/>
      <c r="JC66" s="101"/>
      <c r="JD66" s="102"/>
      <c r="JE66" s="103"/>
      <c r="JG66" s="95"/>
      <c r="JH66" s="95"/>
      <c r="JI66" s="96"/>
      <c r="JJ66" s="97"/>
      <c r="JK66" s="98"/>
      <c r="JL66" s="98"/>
      <c r="JM66" s="99"/>
      <c r="JN66" s="100"/>
      <c r="JO66" s="101"/>
      <c r="JP66" s="102"/>
      <c r="JQ66" s="103"/>
      <c r="JS66" s="95"/>
      <c r="JT66" s="95"/>
      <c r="JU66" s="96"/>
      <c r="JV66" s="97"/>
      <c r="JW66" s="98"/>
      <c r="JX66" s="98"/>
      <c r="JY66" s="99"/>
      <c r="JZ66" s="100"/>
      <c r="KA66" s="101"/>
      <c r="KB66" s="102"/>
      <c r="KC66" s="103"/>
      <c r="KE66" s="95"/>
      <c r="KF66" s="95"/>
    </row>
    <row r="67" spans="1:292" ht="13.5" customHeight="1">
      <c r="A67" s="21"/>
      <c r="B67" s="95" t="s">
        <v>701</v>
      </c>
      <c r="C67" s="140" t="s">
        <v>700</v>
      </c>
      <c r="D67" s="149"/>
      <c r="E67" s="96"/>
      <c r="F67" s="97"/>
      <c r="G67" s="98"/>
      <c r="H67" s="98"/>
      <c r="I67" s="99"/>
      <c r="J67" s="100"/>
      <c r="K67" s="101"/>
      <c r="L67" s="102"/>
      <c r="M67" s="103"/>
      <c r="O67" s="95"/>
      <c r="P67" s="153"/>
      <c r="Q67" s="96">
        <f>IF(U67="","",Q$3)</f>
        <v>43439</v>
      </c>
      <c r="R67" s="97" t="str">
        <f>IF(U67="","",Q$1)</f>
        <v>Bettel-Schneider I</v>
      </c>
      <c r="S67" s="98">
        <f>IF(U67="","",Q$2)</f>
        <v>41612</v>
      </c>
      <c r="T67" s="98">
        <f>IF(U67="","",Q$3)</f>
        <v>43439</v>
      </c>
      <c r="U67" s="99" t="str">
        <f>IF(AB67="","",IF(ISNUMBER(SEARCH(":",AB67)),MID(AB67,FIND(":",AB67)+2,FIND("(",AB67)-FIND(":",AB67)-3),LEFT(AB67,FIND("(",AB67)-2)))</f>
        <v>Carole Dieschbourg</v>
      </c>
      <c r="V67" s="100" t="str">
        <f>IF(AB67="","",MID(AB67,FIND("(",AB67)+1,4))</f>
        <v>1977</v>
      </c>
      <c r="W67" s="101" t="str">
        <f>IF(ISNUMBER(SEARCH("*female*",AB67)),"female",IF(ISNUMBER(SEARCH("*male*",AB67)),"male",""))</f>
        <v>female</v>
      </c>
      <c r="X67" s="102" t="str">
        <f>IF(AB67="","",IF(ISERROR(MID(AB67,FIND("male,",AB67)+6,(FIND(")",AB67)-(FIND("male,",AB67)+6))))=TRUE,"missing/error",MID(AB67,FIND("male,",AB67)+6,(FIND(")",AB67)-(FIND("male,",AB67)+6)))))</f>
        <v>lu_g01</v>
      </c>
      <c r="Y67" s="103" t="str">
        <f>IF(U67="","",(MID(U67,(SEARCH("^^",SUBSTITUTE(U67," ","^^",LEN(U67)-LEN(SUBSTITUTE(U67," ","")))))+1,99)&amp;"_"&amp;LEFT(U67,FIND(" ",U67)-1)&amp;"_"&amp;V67))</f>
        <v>Dieschbourg_Carole_1977</v>
      </c>
      <c r="AA67" s="95"/>
      <c r="AB67" s="140" t="s">
        <v>734</v>
      </c>
      <c r="AC67" s="96" t="str">
        <f>IF(AG67="","",AC$3)</f>
        <v/>
      </c>
      <c r="AD67" s="97" t="str">
        <f>IF(AG67="","",AC$1)</f>
        <v/>
      </c>
      <c r="AE67" s="98" t="str">
        <f>IF(AG67="","",AC$2)</f>
        <v/>
      </c>
      <c r="AF67" s="98" t="str">
        <f>IF(AG67="","",AC$3)</f>
        <v/>
      </c>
      <c r="AG67" s="99" t="str">
        <f>IF(AN67="","",IF(ISNUMBER(SEARCH(":",AN67)),MID(AN67,FIND(":",AN67)+2,FIND("(",AN67)-FIND(":",AN67)-3),LEFT(AN67,FIND("(",AN67)-2)))</f>
        <v/>
      </c>
      <c r="AH67" s="100" t="str">
        <f>IF(AN67="","",MID(AN67,FIND("(",AN67)+1,4))</f>
        <v/>
      </c>
      <c r="AI67" s="101" t="str">
        <f>IF(ISNUMBER(SEARCH("*female*",AN67)),"female",IF(ISNUMBER(SEARCH("*male*",AN67)),"male",""))</f>
        <v/>
      </c>
      <c r="AJ67" s="102" t="str">
        <f>IF(AN67="","",IF(ISERROR(MID(AN67,FIND("male,",AN67)+6,(FIND(")",AN67)-(FIND("male,",AN67)+6))))=TRUE,"missing/error",MID(AN67,FIND("male,",AN67)+6,(FIND(")",AN67)-(FIND("male,",AN67)+6)))))</f>
        <v/>
      </c>
      <c r="AK67" s="103" t="str">
        <f>IF(AG67="","",(MID(AG67,(SEARCH("^^",SUBSTITUTE(AG67," ","^^",LEN(AG67)-LEN(SUBSTITUTE(AG67," ","")))))+1,99)&amp;"_"&amp;LEFT(AG67,FIND(" ",AG67)-1)&amp;"_"&amp;AH67))</f>
        <v/>
      </c>
      <c r="AM67" s="95"/>
      <c r="AO67" s="96" t="str">
        <f t="shared" si="264"/>
        <v/>
      </c>
      <c r="AP67" s="97" t="str">
        <f t="shared" si="265"/>
        <v/>
      </c>
      <c r="AQ67" s="98" t="str">
        <f t="shared" si="272"/>
        <v/>
      </c>
      <c r="AR67" s="98" t="str">
        <f t="shared" si="266"/>
        <v/>
      </c>
      <c r="AS67" s="99" t="str">
        <f t="shared" si="267"/>
        <v/>
      </c>
      <c r="AT67" s="100" t="str">
        <f t="shared" si="268"/>
        <v/>
      </c>
      <c r="AU67" s="101" t="str">
        <f t="shared" si="269"/>
        <v/>
      </c>
      <c r="AV67" s="102" t="str">
        <f t="shared" si="270"/>
        <v/>
      </c>
      <c r="AW67" s="103" t="str">
        <f t="shared" si="271"/>
        <v/>
      </c>
      <c r="AY67" s="95"/>
      <c r="AZ67" s="106"/>
      <c r="BA67" s="96"/>
      <c r="BB67" s="97"/>
      <c r="BC67" s="98"/>
      <c r="BD67" s="98"/>
      <c r="BE67" s="99"/>
      <c r="BF67" s="100"/>
      <c r="BG67" s="101"/>
      <c r="BH67" s="102"/>
      <c r="BI67" s="103"/>
      <c r="BK67" s="95"/>
      <c r="BL67" s="106"/>
      <c r="BM67" s="96"/>
      <c r="BN67" s="97"/>
      <c r="BO67" s="98"/>
      <c r="BP67" s="98"/>
      <c r="BQ67" s="99"/>
      <c r="BR67" s="100"/>
      <c r="BS67" s="101"/>
      <c r="BT67" s="102"/>
      <c r="BU67" s="103"/>
      <c r="BW67" s="95"/>
      <c r="BX67" s="106"/>
      <c r="BY67" s="96"/>
      <c r="BZ67" s="97"/>
      <c r="CA67" s="98"/>
      <c r="CB67" s="98"/>
      <c r="CC67" s="99"/>
      <c r="CD67" s="100"/>
      <c r="CE67" s="101"/>
      <c r="CF67" s="102"/>
      <c r="CG67" s="103"/>
      <c r="CI67" s="95"/>
      <c r="CJ67" s="106"/>
      <c r="CK67" s="96"/>
      <c r="CL67" s="97"/>
      <c r="CM67" s="98"/>
      <c r="CN67" s="98"/>
      <c r="CO67" s="99"/>
      <c r="CP67" s="100"/>
      <c r="CQ67" s="101"/>
      <c r="CR67" s="102"/>
      <c r="CS67" s="103"/>
      <c r="CU67" s="95"/>
      <c r="CV67" s="106"/>
      <c r="CW67" s="96"/>
      <c r="CX67" s="97"/>
      <c r="CY67" s="98"/>
      <c r="CZ67" s="98"/>
      <c r="DA67" s="99"/>
      <c r="DB67" s="100"/>
      <c r="DC67" s="101"/>
      <c r="DD67" s="102"/>
      <c r="DE67" s="103"/>
      <c r="DG67" s="95"/>
      <c r="DH67" s="106"/>
      <c r="DI67" s="96"/>
      <c r="DJ67" s="97"/>
      <c r="DK67" s="98"/>
      <c r="DL67" s="98"/>
      <c r="DM67" s="99"/>
      <c r="DN67" s="100"/>
      <c r="DO67" s="101"/>
      <c r="DP67" s="102"/>
      <c r="DQ67" s="103"/>
      <c r="DS67" s="95"/>
      <c r="DT67" s="106"/>
      <c r="DU67" s="96"/>
      <c r="DV67" s="97"/>
      <c r="DW67" s="98"/>
      <c r="DX67" s="98"/>
      <c r="DY67" s="99"/>
      <c r="DZ67" s="100"/>
      <c r="EA67" s="101"/>
      <c r="EB67" s="102"/>
      <c r="EC67" s="103"/>
      <c r="EE67" s="95"/>
      <c r="EF67" s="106"/>
      <c r="EG67" s="96"/>
      <c r="EH67" s="97"/>
      <c r="EI67" s="98"/>
      <c r="EJ67" s="98"/>
      <c r="EK67" s="99"/>
      <c r="EL67" s="100"/>
      <c r="EM67" s="101"/>
      <c r="EN67" s="102"/>
      <c r="EO67" s="103"/>
      <c r="EQ67" s="95"/>
      <c r="ER67" s="106"/>
      <c r="ES67" s="96"/>
      <c r="ET67" s="97"/>
      <c r="EU67" s="98"/>
      <c r="EV67" s="98"/>
      <c r="EW67" s="99"/>
      <c r="EX67" s="100"/>
      <c r="EY67" s="101"/>
      <c r="EZ67" s="102"/>
      <c r="FA67" s="103"/>
      <c r="FC67" s="95"/>
      <c r="FD67" s="106"/>
      <c r="FE67" s="96"/>
      <c r="FF67" s="97"/>
      <c r="FG67" s="98"/>
      <c r="FH67" s="98"/>
      <c r="FI67" s="99"/>
      <c r="FJ67" s="100"/>
      <c r="FK67" s="101"/>
      <c r="FL67" s="102"/>
      <c r="FM67" s="103"/>
      <c r="FO67" s="95"/>
      <c r="FP67" s="106"/>
      <c r="FQ67" s="96"/>
      <c r="FR67" s="97"/>
      <c r="FS67" s="98"/>
      <c r="FT67" s="98"/>
      <c r="FU67" s="99"/>
      <c r="FV67" s="100"/>
      <c r="FW67" s="101"/>
      <c r="FX67" s="102"/>
      <c r="FY67" s="103"/>
      <c r="GA67" s="95"/>
      <c r="GB67" s="106"/>
      <c r="GC67" s="96"/>
      <c r="GD67" s="97"/>
      <c r="GE67" s="98"/>
      <c r="GF67" s="98"/>
      <c r="GG67" s="99"/>
      <c r="GH67" s="100"/>
      <c r="GI67" s="101"/>
      <c r="GJ67" s="102"/>
      <c r="GK67" s="103"/>
      <c r="GM67" s="95"/>
      <c r="GN67" s="106"/>
      <c r="GO67" s="96"/>
      <c r="GP67" s="97"/>
      <c r="GQ67" s="98"/>
      <c r="GR67" s="98"/>
      <c r="GS67" s="99"/>
      <c r="GT67" s="100"/>
      <c r="GU67" s="101"/>
      <c r="GV67" s="102"/>
      <c r="GW67" s="103"/>
      <c r="GY67" s="95"/>
      <c r="GZ67" s="106"/>
      <c r="HA67" s="96"/>
      <c r="HB67" s="97"/>
      <c r="HC67" s="98"/>
      <c r="HD67" s="98"/>
      <c r="HE67" s="99"/>
      <c r="HF67" s="100"/>
      <c r="HG67" s="101"/>
      <c r="HH67" s="102"/>
      <c r="HI67" s="103"/>
      <c r="HK67" s="95"/>
      <c r="HL67" s="106"/>
      <c r="HM67" s="96"/>
      <c r="HN67" s="97"/>
      <c r="HO67" s="98"/>
      <c r="HP67" s="98"/>
      <c r="HQ67" s="99"/>
      <c r="HR67" s="100"/>
      <c r="HS67" s="101"/>
      <c r="HT67" s="102"/>
      <c r="HU67" s="103"/>
      <c r="HW67" s="95"/>
      <c r="HX67" s="106"/>
      <c r="HY67" s="96"/>
      <c r="HZ67" s="97"/>
      <c r="IA67" s="98"/>
      <c r="IB67" s="98"/>
      <c r="IC67" s="99"/>
      <c r="ID67" s="100"/>
      <c r="IE67" s="101"/>
      <c r="IF67" s="102"/>
      <c r="IG67" s="103"/>
      <c r="II67" s="95"/>
      <c r="IJ67" s="106"/>
      <c r="IK67" s="96"/>
      <c r="IL67" s="97"/>
      <c r="IM67" s="98"/>
      <c r="IN67" s="98"/>
      <c r="IO67" s="99"/>
      <c r="IP67" s="100"/>
      <c r="IQ67" s="101"/>
      <c r="IR67" s="102"/>
      <c r="IS67" s="103"/>
      <c r="IU67" s="95"/>
      <c r="IV67" s="106"/>
      <c r="IW67" s="96"/>
      <c r="IX67" s="97"/>
      <c r="IY67" s="98"/>
      <c r="IZ67" s="98"/>
      <c r="JA67" s="99"/>
      <c r="JB67" s="100"/>
      <c r="JC67" s="101"/>
      <c r="JD67" s="102"/>
      <c r="JE67" s="103"/>
      <c r="JG67" s="95"/>
      <c r="JH67" s="106"/>
      <c r="JI67" s="96"/>
      <c r="JJ67" s="97"/>
      <c r="JK67" s="98"/>
      <c r="JL67" s="98"/>
      <c r="JM67" s="99"/>
      <c r="JN67" s="100"/>
      <c r="JO67" s="101"/>
      <c r="JP67" s="102"/>
      <c r="JQ67" s="103"/>
      <c r="JS67" s="95"/>
      <c r="JT67" s="106"/>
      <c r="JU67" s="96"/>
      <c r="JV67" s="97"/>
      <c r="JW67" s="98"/>
      <c r="JX67" s="98"/>
      <c r="JY67" s="99"/>
      <c r="JZ67" s="100"/>
      <c r="KA67" s="101"/>
      <c r="KB67" s="102"/>
      <c r="KC67" s="103"/>
      <c r="KE67" s="95"/>
      <c r="KF67" s="106"/>
    </row>
    <row r="68" spans="1:292" ht="13.5" customHeight="1">
      <c r="A68" s="21"/>
      <c r="B68" s="95" t="s">
        <v>884</v>
      </c>
      <c r="C68" s="140"/>
      <c r="D68" s="149"/>
      <c r="E68" s="96"/>
      <c r="F68" s="97"/>
      <c r="G68" s="98"/>
      <c r="H68" s="98"/>
      <c r="I68" s="99"/>
      <c r="J68" s="100"/>
      <c r="K68" s="101"/>
      <c r="L68" s="102"/>
      <c r="M68" s="103"/>
      <c r="O68" s="95"/>
      <c r="P68" s="153"/>
      <c r="Q68" s="96"/>
      <c r="R68" s="97"/>
      <c r="S68" s="98"/>
      <c r="T68" s="98"/>
      <c r="U68" s="99"/>
      <c r="V68" s="100"/>
      <c r="W68" s="101"/>
      <c r="X68" s="102"/>
      <c r="Y68" s="103"/>
      <c r="AA68" s="95"/>
      <c r="AB68" s="140"/>
      <c r="AC68" s="96">
        <f>IF(AG68="","",AC$3)</f>
        <v>45247</v>
      </c>
      <c r="AD68" s="97" t="str">
        <f>IF(AG68="","",AC$1)</f>
        <v>Bettel-Schneider II</v>
      </c>
      <c r="AE68" s="98">
        <f>IF(AG68="","",AC$2)</f>
        <v>43439</v>
      </c>
      <c r="AF68" s="98">
        <v>44673</v>
      </c>
      <c r="AG68" s="99" t="str">
        <f>IF(AN68="","",IF(ISNUMBER(SEARCH(":",AN68)),MID(AN68,FIND(":",AN68)+2,FIND("(",AN68)-FIND(":",AN68)-3),LEFT(AN68,FIND("(",AN68)-2)))</f>
        <v>Carole Dieschbourg</v>
      </c>
      <c r="AH68" s="100" t="str">
        <f>IF(AN68="","",MID(AN68,FIND("(",AN68)+1,4))</f>
        <v>1977</v>
      </c>
      <c r="AI68" s="101" t="str">
        <f>IF(ISNUMBER(SEARCH("*female*",AN68)),"female",IF(ISNUMBER(SEARCH("*male*",AN68)),"male",""))</f>
        <v>female</v>
      </c>
      <c r="AJ68" s="102" t="str">
        <f>IF(AN68="","",IF(ISERROR(MID(AN68,FIND("male,",AN68)+6,(FIND(")",AN68)-(FIND("male,",AN68)+6))))=TRUE,"missing/error",MID(AN68,FIND("male,",AN68)+6,(FIND(")",AN68)-(FIND("male,",AN68)+6)))))</f>
        <v>lu_g01</v>
      </c>
      <c r="AK68" s="103" t="str">
        <f>IF(AG68="","",(MID(AG68,(SEARCH("^^",SUBSTITUTE(AG68," ","^^",LEN(AG68)-LEN(SUBSTITUTE(AG68," ","")))))+1,99)&amp;"_"&amp;LEFT(AG68,FIND(" ",AG68)-1)&amp;"_"&amp;AH68))</f>
        <v>Dieschbourg_Carole_1977</v>
      </c>
      <c r="AM68" s="95" t="s">
        <v>886</v>
      </c>
      <c r="AN68" s="140" t="s">
        <v>734</v>
      </c>
      <c r="AO68" s="96" t="str">
        <f t="shared" si="264"/>
        <v/>
      </c>
      <c r="AP68" s="97" t="str">
        <f t="shared" si="265"/>
        <v/>
      </c>
      <c r="AQ68" s="98" t="str">
        <f t="shared" si="272"/>
        <v/>
      </c>
      <c r="AR68" s="98" t="str">
        <f t="shared" si="266"/>
        <v/>
      </c>
      <c r="AS68" s="99" t="str">
        <f t="shared" si="267"/>
        <v/>
      </c>
      <c r="AT68" s="100" t="str">
        <f t="shared" si="268"/>
        <v/>
      </c>
      <c r="AU68" s="101" t="str">
        <f t="shared" si="269"/>
        <v/>
      </c>
      <c r="AV68" s="102" t="str">
        <f t="shared" si="270"/>
        <v/>
      </c>
      <c r="AW68" s="103" t="str">
        <f t="shared" si="271"/>
        <v/>
      </c>
      <c r="AY68" s="95"/>
      <c r="AZ68" s="106"/>
      <c r="BA68" s="96"/>
      <c r="BB68" s="97"/>
      <c r="BC68" s="98"/>
      <c r="BD68" s="98"/>
      <c r="BE68" s="99"/>
      <c r="BF68" s="100"/>
      <c r="BG68" s="101"/>
      <c r="BH68" s="102"/>
      <c r="BI68" s="103"/>
      <c r="BK68" s="95"/>
      <c r="BL68" s="106"/>
      <c r="BM68" s="96"/>
      <c r="BN68" s="97"/>
      <c r="BO68" s="98"/>
      <c r="BP68" s="98"/>
      <c r="BQ68" s="99"/>
      <c r="BR68" s="100"/>
      <c r="BS68" s="101"/>
      <c r="BT68" s="102"/>
      <c r="BU68" s="103"/>
      <c r="BW68" s="95"/>
      <c r="BX68" s="106"/>
      <c r="BY68" s="96"/>
      <c r="BZ68" s="97"/>
      <c r="CA68" s="98"/>
      <c r="CB68" s="98"/>
      <c r="CC68" s="99"/>
      <c r="CD68" s="100"/>
      <c r="CE68" s="101"/>
      <c r="CF68" s="102"/>
      <c r="CG68" s="103"/>
      <c r="CI68" s="95"/>
      <c r="CJ68" s="106"/>
      <c r="CK68" s="96"/>
      <c r="CL68" s="97"/>
      <c r="CM68" s="98"/>
      <c r="CN68" s="98"/>
      <c r="CO68" s="99"/>
      <c r="CP68" s="100"/>
      <c r="CQ68" s="101"/>
      <c r="CR68" s="102"/>
      <c r="CS68" s="103"/>
      <c r="CU68" s="95"/>
      <c r="CV68" s="106"/>
      <c r="CW68" s="96"/>
      <c r="CX68" s="97"/>
      <c r="CY68" s="98"/>
      <c r="CZ68" s="98"/>
      <c r="DA68" s="99"/>
      <c r="DB68" s="100"/>
      <c r="DC68" s="101"/>
      <c r="DD68" s="102"/>
      <c r="DE68" s="103"/>
      <c r="DG68" s="95"/>
      <c r="DH68" s="106"/>
      <c r="DI68" s="96"/>
      <c r="DJ68" s="97"/>
      <c r="DK68" s="98"/>
      <c r="DL68" s="98"/>
      <c r="DM68" s="99"/>
      <c r="DN68" s="100"/>
      <c r="DO68" s="101"/>
      <c r="DP68" s="102"/>
      <c r="DQ68" s="103"/>
      <c r="DS68" s="95"/>
      <c r="DT68" s="106"/>
      <c r="DU68" s="96"/>
      <c r="DV68" s="97"/>
      <c r="DW68" s="98"/>
      <c r="DX68" s="98"/>
      <c r="DY68" s="99"/>
      <c r="DZ68" s="100"/>
      <c r="EA68" s="101"/>
      <c r="EB68" s="102"/>
      <c r="EC68" s="103"/>
      <c r="EE68" s="95"/>
      <c r="EF68" s="106"/>
      <c r="EG68" s="96"/>
      <c r="EH68" s="97"/>
      <c r="EI68" s="98"/>
      <c r="EJ68" s="98"/>
      <c r="EK68" s="99"/>
      <c r="EL68" s="100"/>
      <c r="EM68" s="101"/>
      <c r="EN68" s="102"/>
      <c r="EO68" s="103"/>
      <c r="EQ68" s="95"/>
      <c r="ER68" s="106"/>
      <c r="ES68" s="96"/>
      <c r="ET68" s="97"/>
      <c r="EU68" s="98"/>
      <c r="EV68" s="98"/>
      <c r="EW68" s="99"/>
      <c r="EX68" s="100"/>
      <c r="EY68" s="101"/>
      <c r="EZ68" s="102"/>
      <c r="FA68" s="103"/>
      <c r="FC68" s="95"/>
      <c r="FD68" s="106"/>
      <c r="FE68" s="96"/>
      <c r="FF68" s="97"/>
      <c r="FG68" s="98"/>
      <c r="FH68" s="98"/>
      <c r="FI68" s="99"/>
      <c r="FJ68" s="100"/>
      <c r="FK68" s="101"/>
      <c r="FL68" s="102"/>
      <c r="FM68" s="103"/>
      <c r="FO68" s="95"/>
      <c r="FP68" s="106"/>
      <c r="FQ68" s="96"/>
      <c r="FR68" s="97"/>
      <c r="FS68" s="98"/>
      <c r="FT68" s="98"/>
      <c r="FU68" s="99"/>
      <c r="FV68" s="100"/>
      <c r="FW68" s="101"/>
      <c r="FX68" s="102"/>
      <c r="FY68" s="103"/>
      <c r="GA68" s="95"/>
      <c r="GB68" s="106"/>
      <c r="GC68" s="96"/>
      <c r="GD68" s="97"/>
      <c r="GE68" s="98"/>
      <c r="GF68" s="98"/>
      <c r="GG68" s="99"/>
      <c r="GH68" s="100"/>
      <c r="GI68" s="101"/>
      <c r="GJ68" s="102"/>
      <c r="GK68" s="103"/>
      <c r="GM68" s="95"/>
      <c r="GN68" s="106"/>
      <c r="GO68" s="96"/>
      <c r="GP68" s="97"/>
      <c r="GQ68" s="98"/>
      <c r="GR68" s="98"/>
      <c r="GS68" s="99"/>
      <c r="GT68" s="100"/>
      <c r="GU68" s="101"/>
      <c r="GV68" s="102"/>
      <c r="GW68" s="103"/>
      <c r="GY68" s="95"/>
      <c r="GZ68" s="106"/>
      <c r="HA68" s="96"/>
      <c r="HB68" s="97"/>
      <c r="HC68" s="98"/>
      <c r="HD68" s="98"/>
      <c r="HE68" s="99"/>
      <c r="HF68" s="100"/>
      <c r="HG68" s="101"/>
      <c r="HH68" s="102"/>
      <c r="HI68" s="103"/>
      <c r="HK68" s="95"/>
      <c r="HL68" s="106"/>
      <c r="HM68" s="96"/>
      <c r="HN68" s="97"/>
      <c r="HO68" s="98"/>
      <c r="HP68" s="98"/>
      <c r="HQ68" s="99"/>
      <c r="HR68" s="100"/>
      <c r="HS68" s="101"/>
      <c r="HT68" s="102"/>
      <c r="HU68" s="103"/>
      <c r="HW68" s="95"/>
      <c r="HX68" s="106"/>
      <c r="HY68" s="96"/>
      <c r="HZ68" s="97"/>
      <c r="IA68" s="98"/>
      <c r="IB68" s="98"/>
      <c r="IC68" s="99"/>
      <c r="ID68" s="100"/>
      <c r="IE68" s="101"/>
      <c r="IF68" s="102"/>
      <c r="IG68" s="103"/>
      <c r="II68" s="95"/>
      <c r="IJ68" s="106"/>
      <c r="IK68" s="96"/>
      <c r="IL68" s="97"/>
      <c r="IM68" s="98"/>
      <c r="IN68" s="98"/>
      <c r="IO68" s="99"/>
      <c r="IP68" s="100"/>
      <c r="IQ68" s="101"/>
      <c r="IR68" s="102"/>
      <c r="IS68" s="103"/>
      <c r="IU68" s="95"/>
      <c r="IV68" s="106"/>
      <c r="IW68" s="96"/>
      <c r="IX68" s="97"/>
      <c r="IY68" s="98"/>
      <c r="IZ68" s="98"/>
      <c r="JA68" s="99"/>
      <c r="JB68" s="100"/>
      <c r="JC68" s="101"/>
      <c r="JD68" s="102"/>
      <c r="JE68" s="103"/>
      <c r="JG68" s="95"/>
      <c r="JH68" s="106"/>
      <c r="JI68" s="96"/>
      <c r="JJ68" s="97"/>
      <c r="JK68" s="98"/>
      <c r="JL68" s="98"/>
      <c r="JM68" s="99"/>
      <c r="JN68" s="100"/>
      <c r="JO68" s="101"/>
      <c r="JP68" s="102"/>
      <c r="JQ68" s="103"/>
      <c r="JS68" s="95"/>
      <c r="JT68" s="106"/>
      <c r="JU68" s="96"/>
      <c r="JV68" s="97"/>
      <c r="JW68" s="98"/>
      <c r="JX68" s="98"/>
      <c r="JY68" s="99"/>
      <c r="JZ68" s="100"/>
      <c r="KA68" s="101"/>
      <c r="KB68" s="102"/>
      <c r="KC68" s="103"/>
      <c r="KE68" s="95"/>
      <c r="KF68" s="106"/>
    </row>
    <row r="69" spans="1:292" ht="13.5" customHeight="1">
      <c r="A69" s="21"/>
      <c r="B69" s="95" t="s">
        <v>884</v>
      </c>
      <c r="C69" s="140"/>
      <c r="D69" s="149"/>
      <c r="E69" s="96"/>
      <c r="F69" s="97"/>
      <c r="G69" s="98"/>
      <c r="H69" s="98"/>
      <c r="I69" s="99"/>
      <c r="J69" s="100"/>
      <c r="K69" s="101"/>
      <c r="L69" s="102"/>
      <c r="M69" s="103"/>
      <c r="O69" s="95"/>
      <c r="P69" s="153"/>
      <c r="Q69" s="96"/>
      <c r="R69" s="97"/>
      <c r="S69" s="98"/>
      <c r="T69" s="98"/>
      <c r="U69" s="99"/>
      <c r="V69" s="100"/>
      <c r="W69" s="101"/>
      <c r="X69" s="102"/>
      <c r="Y69" s="103"/>
      <c r="AA69" s="95"/>
      <c r="AB69" s="140"/>
      <c r="AC69" s="96">
        <f>IF(AG69="","",AC$3)</f>
        <v>45247</v>
      </c>
      <c r="AD69" s="97" t="str">
        <f>IF(AG69="","",AC$1)</f>
        <v>Bettel-Schneider II</v>
      </c>
      <c r="AE69" s="98">
        <v>44673</v>
      </c>
      <c r="AF69" s="98">
        <f>IF(AG69="","",AC$3)</f>
        <v>45247</v>
      </c>
      <c r="AG69" s="99" t="str">
        <f>IF(AN69="","",IF(ISNUMBER(SEARCH(":",AN69)),MID(AN69,FIND(":",AN69)+2,FIND("(",AN69)-FIND(":",AN69)-3),LEFT(AN69,FIND("(",AN69)-2)))</f>
        <v>Joëlle Welfring</v>
      </c>
      <c r="AH69" s="100" t="str">
        <f>IF(AN69="","",MID(AN69,FIND("(",AN69)+1,4))</f>
        <v>1970</v>
      </c>
      <c r="AI69" s="101" t="str">
        <f>IF(ISNUMBER(SEARCH("*female*",AN69)),"female",IF(ISNUMBER(SEARCH("*male*",AN69)),"male",""))</f>
        <v>female</v>
      </c>
      <c r="AJ69" s="102" t="str">
        <f>IF(AN69="","",IF(ISERROR(MID(AN69,FIND("male,",AN69)+6,(FIND(")",AN69)-(FIND("male,",AN69)+6))))=TRUE,"missing/error",MID(AN69,FIND("male,",AN69)+6,(FIND(")",AN69)-(FIND("male,",AN69)+6)))))</f>
        <v>lu_g01</v>
      </c>
      <c r="AK69" s="103" t="str">
        <f>IF(AG69="","",(MID(AG69,(SEARCH("^^",SUBSTITUTE(AG69," ","^^",LEN(AG69)-LEN(SUBSTITUTE(AG69," ","")))))+1,99)&amp;"_"&amp;LEFT(AG69,FIND(" ",AG69)-1)&amp;"_"&amp;AH69))</f>
        <v>Welfring_Joëlle_1970</v>
      </c>
      <c r="AM69" s="95"/>
      <c r="AN69" s="140" t="s">
        <v>885</v>
      </c>
      <c r="AO69" s="96" t="str">
        <f t="shared" si="264"/>
        <v/>
      </c>
      <c r="AP69" s="97" t="str">
        <f t="shared" si="265"/>
        <v/>
      </c>
      <c r="AQ69" s="98" t="str">
        <f t="shared" si="272"/>
        <v/>
      </c>
      <c r="AR69" s="98" t="str">
        <f t="shared" si="266"/>
        <v/>
      </c>
      <c r="AS69" s="99" t="str">
        <f t="shared" si="267"/>
        <v/>
      </c>
      <c r="AT69" s="100" t="str">
        <f t="shared" si="268"/>
        <v/>
      </c>
      <c r="AU69" s="101" t="str">
        <f t="shared" si="269"/>
        <v/>
      </c>
      <c r="AV69" s="102" t="str">
        <f t="shared" si="270"/>
        <v/>
      </c>
      <c r="AW69" s="103" t="str">
        <f t="shared" si="271"/>
        <v/>
      </c>
      <c r="AY69" s="95"/>
      <c r="AZ69" s="106"/>
      <c r="BA69" s="96"/>
      <c r="BB69" s="97"/>
      <c r="BC69" s="98"/>
      <c r="BD69" s="98"/>
      <c r="BE69" s="99"/>
      <c r="BF69" s="100"/>
      <c r="BG69" s="101"/>
      <c r="BH69" s="102"/>
      <c r="BI69" s="103"/>
      <c r="BK69" s="95"/>
      <c r="BL69" s="106"/>
      <c r="BM69" s="96"/>
      <c r="BN69" s="97"/>
      <c r="BO69" s="98"/>
      <c r="BP69" s="98"/>
      <c r="BQ69" s="99"/>
      <c r="BR69" s="100"/>
      <c r="BS69" s="101"/>
      <c r="BT69" s="102"/>
      <c r="BU69" s="103"/>
      <c r="BW69" s="95"/>
      <c r="BX69" s="106"/>
      <c r="BY69" s="96"/>
      <c r="BZ69" s="97"/>
      <c r="CA69" s="98"/>
      <c r="CB69" s="98"/>
      <c r="CC69" s="99"/>
      <c r="CD69" s="100"/>
      <c r="CE69" s="101"/>
      <c r="CF69" s="102"/>
      <c r="CG69" s="103"/>
      <c r="CI69" s="95"/>
      <c r="CJ69" s="106"/>
      <c r="CK69" s="96"/>
      <c r="CL69" s="97"/>
      <c r="CM69" s="98"/>
      <c r="CN69" s="98"/>
      <c r="CO69" s="99"/>
      <c r="CP69" s="100"/>
      <c r="CQ69" s="101"/>
      <c r="CR69" s="102"/>
      <c r="CS69" s="103"/>
      <c r="CU69" s="95"/>
      <c r="CV69" s="106"/>
      <c r="CW69" s="96"/>
      <c r="CX69" s="97"/>
      <c r="CY69" s="98"/>
      <c r="CZ69" s="98"/>
      <c r="DA69" s="99"/>
      <c r="DB69" s="100"/>
      <c r="DC69" s="101"/>
      <c r="DD69" s="102"/>
      <c r="DE69" s="103"/>
      <c r="DG69" s="95"/>
      <c r="DH69" s="106"/>
      <c r="DI69" s="96"/>
      <c r="DJ69" s="97"/>
      <c r="DK69" s="98"/>
      <c r="DL69" s="98"/>
      <c r="DM69" s="99"/>
      <c r="DN69" s="100"/>
      <c r="DO69" s="101"/>
      <c r="DP69" s="102"/>
      <c r="DQ69" s="103"/>
      <c r="DS69" s="95"/>
      <c r="DT69" s="106"/>
      <c r="DU69" s="96"/>
      <c r="DV69" s="97"/>
      <c r="DW69" s="98"/>
      <c r="DX69" s="98"/>
      <c r="DY69" s="99"/>
      <c r="DZ69" s="100"/>
      <c r="EA69" s="101"/>
      <c r="EB69" s="102"/>
      <c r="EC69" s="103"/>
      <c r="EE69" s="95"/>
      <c r="EF69" s="106"/>
      <c r="EG69" s="96"/>
      <c r="EH69" s="97"/>
      <c r="EI69" s="98"/>
      <c r="EJ69" s="98"/>
      <c r="EK69" s="99"/>
      <c r="EL69" s="100"/>
      <c r="EM69" s="101"/>
      <c r="EN69" s="102"/>
      <c r="EO69" s="103"/>
      <c r="EQ69" s="95"/>
      <c r="ER69" s="106"/>
      <c r="ES69" s="96"/>
      <c r="ET69" s="97"/>
      <c r="EU69" s="98"/>
      <c r="EV69" s="98"/>
      <c r="EW69" s="99"/>
      <c r="EX69" s="100"/>
      <c r="EY69" s="101"/>
      <c r="EZ69" s="102"/>
      <c r="FA69" s="103"/>
      <c r="FC69" s="95"/>
      <c r="FD69" s="106"/>
      <c r="FE69" s="96"/>
      <c r="FF69" s="97"/>
      <c r="FG69" s="98"/>
      <c r="FH69" s="98"/>
      <c r="FI69" s="99"/>
      <c r="FJ69" s="100"/>
      <c r="FK69" s="101"/>
      <c r="FL69" s="102"/>
      <c r="FM69" s="103"/>
      <c r="FO69" s="95"/>
      <c r="FP69" s="106"/>
      <c r="FQ69" s="96"/>
      <c r="FR69" s="97"/>
      <c r="FS69" s="98"/>
      <c r="FT69" s="98"/>
      <c r="FU69" s="99"/>
      <c r="FV69" s="100"/>
      <c r="FW69" s="101"/>
      <c r="FX69" s="102"/>
      <c r="FY69" s="103"/>
      <c r="GA69" s="95"/>
      <c r="GB69" s="106"/>
      <c r="GC69" s="96"/>
      <c r="GD69" s="97"/>
      <c r="GE69" s="98"/>
      <c r="GF69" s="98"/>
      <c r="GG69" s="99"/>
      <c r="GH69" s="100"/>
      <c r="GI69" s="101"/>
      <c r="GJ69" s="102"/>
      <c r="GK69" s="103"/>
      <c r="GM69" s="95"/>
      <c r="GN69" s="106"/>
      <c r="GO69" s="96"/>
      <c r="GP69" s="97"/>
      <c r="GQ69" s="98"/>
      <c r="GR69" s="98"/>
      <c r="GS69" s="99"/>
      <c r="GT69" s="100"/>
      <c r="GU69" s="101"/>
      <c r="GV69" s="102"/>
      <c r="GW69" s="103"/>
      <c r="GY69" s="95"/>
      <c r="GZ69" s="106"/>
      <c r="HA69" s="96"/>
      <c r="HB69" s="97"/>
      <c r="HC69" s="98"/>
      <c r="HD69" s="98"/>
      <c r="HE69" s="99"/>
      <c r="HF69" s="100"/>
      <c r="HG69" s="101"/>
      <c r="HH69" s="102"/>
      <c r="HI69" s="103"/>
      <c r="HK69" s="95"/>
      <c r="HL69" s="106"/>
      <c r="HM69" s="96"/>
      <c r="HN69" s="97"/>
      <c r="HO69" s="98"/>
      <c r="HP69" s="98"/>
      <c r="HQ69" s="99"/>
      <c r="HR69" s="100"/>
      <c r="HS69" s="101"/>
      <c r="HT69" s="102"/>
      <c r="HU69" s="103"/>
      <c r="HW69" s="95"/>
      <c r="HX69" s="106"/>
      <c r="HY69" s="96"/>
      <c r="HZ69" s="97"/>
      <c r="IA69" s="98"/>
      <c r="IB69" s="98"/>
      <c r="IC69" s="99"/>
      <c r="ID69" s="100"/>
      <c r="IE69" s="101"/>
      <c r="IF69" s="102"/>
      <c r="IG69" s="103"/>
      <c r="II69" s="95"/>
      <c r="IJ69" s="106"/>
      <c r="IK69" s="96"/>
      <c r="IL69" s="97"/>
      <c r="IM69" s="98"/>
      <c r="IN69" s="98"/>
      <c r="IO69" s="99"/>
      <c r="IP69" s="100"/>
      <c r="IQ69" s="101"/>
      <c r="IR69" s="102"/>
      <c r="IS69" s="103"/>
      <c r="IU69" s="95"/>
      <c r="IV69" s="106"/>
      <c r="IW69" s="96"/>
      <c r="IX69" s="97"/>
      <c r="IY69" s="98"/>
      <c r="IZ69" s="98"/>
      <c r="JA69" s="99"/>
      <c r="JB69" s="100"/>
      <c r="JC69" s="101"/>
      <c r="JD69" s="102"/>
      <c r="JE69" s="103"/>
      <c r="JG69" s="95"/>
      <c r="JH69" s="106"/>
      <c r="JI69" s="96"/>
      <c r="JJ69" s="97"/>
      <c r="JK69" s="98"/>
      <c r="JL69" s="98"/>
      <c r="JM69" s="99"/>
      <c r="JN69" s="100"/>
      <c r="JO69" s="101"/>
      <c r="JP69" s="102"/>
      <c r="JQ69" s="103"/>
      <c r="JS69" s="95"/>
      <c r="JT69" s="106"/>
      <c r="JU69" s="96"/>
      <c r="JV69" s="97"/>
      <c r="JW69" s="98"/>
      <c r="JX69" s="98"/>
      <c r="JY69" s="99"/>
      <c r="JZ69" s="100"/>
      <c r="KA69" s="101"/>
      <c r="KB69" s="102"/>
      <c r="KC69" s="103"/>
      <c r="KE69" s="95"/>
      <c r="KF69" s="106"/>
    </row>
    <row r="70" spans="1:292" ht="13.5" customHeight="1">
      <c r="A70" s="21"/>
      <c r="B70" s="95" t="s">
        <v>949</v>
      </c>
      <c r="C70" s="240" t="s">
        <v>950</v>
      </c>
      <c r="D70" s="149"/>
      <c r="E70" s="96"/>
      <c r="F70" s="97"/>
      <c r="G70" s="98"/>
      <c r="H70" s="98"/>
      <c r="I70" s="99"/>
      <c r="J70" s="100"/>
      <c r="K70" s="101"/>
      <c r="L70" s="102"/>
      <c r="M70" s="103"/>
      <c r="O70" s="95"/>
      <c r="P70" s="153"/>
      <c r="Q70" s="96"/>
      <c r="R70" s="97"/>
      <c r="S70" s="98"/>
      <c r="T70" s="98"/>
      <c r="U70" s="99"/>
      <c r="V70" s="100"/>
      <c r="W70" s="101"/>
      <c r="X70" s="102"/>
      <c r="Y70" s="103"/>
      <c r="AA70" s="95"/>
      <c r="AB70" s="140"/>
      <c r="AC70" s="96"/>
      <c r="AD70" s="97"/>
      <c r="AE70" s="98"/>
      <c r="AF70" s="98"/>
      <c r="AG70" s="99"/>
      <c r="AH70" s="100"/>
      <c r="AI70" s="101"/>
      <c r="AJ70" s="102"/>
      <c r="AK70" s="103"/>
      <c r="AM70" s="95"/>
      <c r="AN70" s="140"/>
      <c r="AO70" s="96">
        <f t="shared" si="264"/>
        <v>45291</v>
      </c>
      <c r="AP70" s="97" t="str">
        <f t="shared" si="265"/>
        <v>Frieden I</v>
      </c>
      <c r="AQ70" s="98">
        <f t="shared" si="272"/>
        <v>45247</v>
      </c>
      <c r="AR70" s="98">
        <f t="shared" si="266"/>
        <v>45291</v>
      </c>
      <c r="AS70" s="99" t="str">
        <f t="shared" si="267"/>
        <v>Serge Wilmes</v>
      </c>
      <c r="AT70" s="100" t="str">
        <f t="shared" si="268"/>
        <v>1982</v>
      </c>
      <c r="AU70" s="101" t="str">
        <f t="shared" si="269"/>
        <v>male</v>
      </c>
      <c r="AV70" s="102" t="str">
        <f t="shared" si="270"/>
        <v>lu_csv01</v>
      </c>
      <c r="AW70" s="103" t="str">
        <f t="shared" si="271"/>
        <v>Wilmes_Serge_1982</v>
      </c>
      <c r="AY70" s="95"/>
      <c r="AZ70" s="95" t="s">
        <v>952</v>
      </c>
      <c r="BA70" s="96"/>
      <c r="BB70" s="97"/>
      <c r="BC70" s="98"/>
      <c r="BD70" s="98"/>
      <c r="BE70" s="99"/>
      <c r="BF70" s="100"/>
      <c r="BG70" s="101"/>
      <c r="BH70" s="102"/>
      <c r="BI70" s="103"/>
      <c r="BK70" s="95"/>
      <c r="BL70" s="106"/>
      <c r="BM70" s="96"/>
      <c r="BN70" s="97"/>
      <c r="BO70" s="98"/>
      <c r="BP70" s="98"/>
      <c r="BQ70" s="99"/>
      <c r="BR70" s="100"/>
      <c r="BS70" s="101"/>
      <c r="BT70" s="102"/>
      <c r="BU70" s="103"/>
      <c r="BW70" s="95"/>
      <c r="BX70" s="106"/>
      <c r="BY70" s="96"/>
      <c r="BZ70" s="97"/>
      <c r="CA70" s="98"/>
      <c r="CB70" s="98"/>
      <c r="CC70" s="99"/>
      <c r="CD70" s="100"/>
      <c r="CE70" s="101"/>
      <c r="CF70" s="102"/>
      <c r="CG70" s="103"/>
      <c r="CI70" s="95"/>
      <c r="CJ70" s="106"/>
      <c r="CK70" s="96"/>
      <c r="CL70" s="97"/>
      <c r="CM70" s="98"/>
      <c r="CN70" s="98"/>
      <c r="CO70" s="99"/>
      <c r="CP70" s="100"/>
      <c r="CQ70" s="101"/>
      <c r="CR70" s="102"/>
      <c r="CS70" s="103"/>
      <c r="CU70" s="95"/>
      <c r="CV70" s="106"/>
      <c r="CW70" s="96"/>
      <c r="CX70" s="97"/>
      <c r="CY70" s="98"/>
      <c r="CZ70" s="98"/>
      <c r="DA70" s="99"/>
      <c r="DB70" s="100"/>
      <c r="DC70" s="101"/>
      <c r="DD70" s="102"/>
      <c r="DE70" s="103"/>
      <c r="DG70" s="95"/>
      <c r="DH70" s="106"/>
      <c r="DI70" s="96"/>
      <c r="DJ70" s="97"/>
      <c r="DK70" s="98"/>
      <c r="DL70" s="98"/>
      <c r="DM70" s="99"/>
      <c r="DN70" s="100"/>
      <c r="DO70" s="101"/>
      <c r="DP70" s="102"/>
      <c r="DQ70" s="103"/>
      <c r="DS70" s="95"/>
      <c r="DT70" s="106"/>
      <c r="DU70" s="96"/>
      <c r="DV70" s="97"/>
      <c r="DW70" s="98"/>
      <c r="DX70" s="98"/>
      <c r="DY70" s="99"/>
      <c r="DZ70" s="100"/>
      <c r="EA70" s="101"/>
      <c r="EB70" s="102"/>
      <c r="EC70" s="103"/>
      <c r="EE70" s="95"/>
      <c r="EF70" s="106"/>
      <c r="EG70" s="96"/>
      <c r="EH70" s="97"/>
      <c r="EI70" s="98"/>
      <c r="EJ70" s="98"/>
      <c r="EK70" s="99"/>
      <c r="EL70" s="100"/>
      <c r="EM70" s="101"/>
      <c r="EN70" s="102"/>
      <c r="EO70" s="103"/>
      <c r="EQ70" s="95"/>
      <c r="ER70" s="106"/>
      <c r="ES70" s="96"/>
      <c r="ET70" s="97"/>
      <c r="EU70" s="98"/>
      <c r="EV70" s="98"/>
      <c r="EW70" s="99"/>
      <c r="EX70" s="100"/>
      <c r="EY70" s="101"/>
      <c r="EZ70" s="102"/>
      <c r="FA70" s="103"/>
      <c r="FC70" s="95"/>
      <c r="FD70" s="106"/>
      <c r="FE70" s="96"/>
      <c r="FF70" s="97"/>
      <c r="FG70" s="98"/>
      <c r="FH70" s="98"/>
      <c r="FI70" s="99"/>
      <c r="FJ70" s="100"/>
      <c r="FK70" s="101"/>
      <c r="FL70" s="102"/>
      <c r="FM70" s="103"/>
      <c r="FO70" s="95"/>
      <c r="FP70" s="106"/>
      <c r="FQ70" s="96"/>
      <c r="FR70" s="97"/>
      <c r="FS70" s="98"/>
      <c r="FT70" s="98"/>
      <c r="FU70" s="99"/>
      <c r="FV70" s="100"/>
      <c r="FW70" s="101"/>
      <c r="FX70" s="102"/>
      <c r="FY70" s="103"/>
      <c r="GA70" s="95"/>
      <c r="GB70" s="106"/>
      <c r="GC70" s="96"/>
      <c r="GD70" s="97"/>
      <c r="GE70" s="98"/>
      <c r="GF70" s="98"/>
      <c r="GG70" s="99"/>
      <c r="GH70" s="100"/>
      <c r="GI70" s="101"/>
      <c r="GJ70" s="102"/>
      <c r="GK70" s="103"/>
      <c r="GM70" s="95"/>
      <c r="GN70" s="106"/>
      <c r="GO70" s="96"/>
      <c r="GP70" s="97"/>
      <c r="GQ70" s="98"/>
      <c r="GR70" s="98"/>
      <c r="GS70" s="99"/>
      <c r="GT70" s="100"/>
      <c r="GU70" s="101"/>
      <c r="GV70" s="102"/>
      <c r="GW70" s="103"/>
      <c r="GY70" s="95"/>
      <c r="GZ70" s="106"/>
      <c r="HA70" s="96"/>
      <c r="HB70" s="97"/>
      <c r="HC70" s="98"/>
      <c r="HD70" s="98"/>
      <c r="HE70" s="99"/>
      <c r="HF70" s="100"/>
      <c r="HG70" s="101"/>
      <c r="HH70" s="102"/>
      <c r="HI70" s="103"/>
      <c r="HK70" s="95"/>
      <c r="HL70" s="106"/>
      <c r="HM70" s="96"/>
      <c r="HN70" s="97"/>
      <c r="HO70" s="98"/>
      <c r="HP70" s="98"/>
      <c r="HQ70" s="99"/>
      <c r="HR70" s="100"/>
      <c r="HS70" s="101"/>
      <c r="HT70" s="102"/>
      <c r="HU70" s="103"/>
      <c r="HW70" s="95"/>
      <c r="HX70" s="106"/>
      <c r="HY70" s="96"/>
      <c r="HZ70" s="97"/>
      <c r="IA70" s="98"/>
      <c r="IB70" s="98"/>
      <c r="IC70" s="99"/>
      <c r="ID70" s="100"/>
      <c r="IE70" s="101"/>
      <c r="IF70" s="102"/>
      <c r="IG70" s="103"/>
      <c r="II70" s="95"/>
      <c r="IJ70" s="106"/>
      <c r="IK70" s="96"/>
      <c r="IL70" s="97"/>
      <c r="IM70" s="98"/>
      <c r="IN70" s="98"/>
      <c r="IO70" s="99"/>
      <c r="IP70" s="100"/>
      <c r="IQ70" s="101"/>
      <c r="IR70" s="102"/>
      <c r="IS70" s="103"/>
      <c r="IU70" s="95"/>
      <c r="IV70" s="106"/>
      <c r="IW70" s="96"/>
      <c r="IX70" s="97"/>
      <c r="IY70" s="98"/>
      <c r="IZ70" s="98"/>
      <c r="JA70" s="99"/>
      <c r="JB70" s="100"/>
      <c r="JC70" s="101"/>
      <c r="JD70" s="102"/>
      <c r="JE70" s="103"/>
      <c r="JG70" s="95"/>
      <c r="JH70" s="106"/>
      <c r="JI70" s="96"/>
      <c r="JJ70" s="97"/>
      <c r="JK70" s="98"/>
      <c r="JL70" s="98"/>
      <c r="JM70" s="99"/>
      <c r="JN70" s="100"/>
      <c r="JO70" s="101"/>
      <c r="JP70" s="102"/>
      <c r="JQ70" s="103"/>
      <c r="JS70" s="95"/>
      <c r="JT70" s="106"/>
      <c r="JU70" s="96"/>
      <c r="JV70" s="97"/>
      <c r="JW70" s="98"/>
      <c r="JX70" s="98"/>
      <c r="JY70" s="99"/>
      <c r="JZ70" s="100"/>
      <c r="KA70" s="101"/>
      <c r="KB70" s="102"/>
      <c r="KC70" s="103"/>
      <c r="KE70" s="95"/>
      <c r="KF70" s="106"/>
    </row>
    <row r="71" spans="1:292" ht="13.5" customHeight="1">
      <c r="A71" s="21"/>
      <c r="B71" s="140" t="s">
        <v>698</v>
      </c>
      <c r="C71" s="140" t="s">
        <v>699</v>
      </c>
      <c r="D71" s="149"/>
      <c r="E71" s="96"/>
      <c r="F71" s="97"/>
      <c r="G71" s="98"/>
      <c r="H71" s="98"/>
      <c r="I71" s="99"/>
      <c r="J71" s="100"/>
      <c r="K71" s="101"/>
      <c r="L71" s="102"/>
      <c r="M71" s="103"/>
      <c r="O71" s="95"/>
      <c r="P71" s="153"/>
      <c r="Q71" s="96">
        <f>IF(U71="","",Q$3)</f>
        <v>43439</v>
      </c>
      <c r="R71" s="97" t="str">
        <f>IF(U71="","",Q$1)</f>
        <v>Bettel-Schneider I</v>
      </c>
      <c r="S71" s="98">
        <f>IF(U71="","",Q$2)</f>
        <v>41612</v>
      </c>
      <c r="T71" s="98">
        <f>IF(U71="","",Q$3)</f>
        <v>43439</v>
      </c>
      <c r="U71" s="99" t="str">
        <f>IF(AB71="","",IF(ISNUMBER(SEARCH(":",AB71)),MID(AB71,FIND(":",AB71)+2,FIND("(",AB71)-FIND(":",AB71)-3),LEFT(AB71,FIND("(",AB71)-2)))</f>
        <v>Corinne Cahen</v>
      </c>
      <c r="V71" s="100" t="str">
        <f>IF(AB71="","",MID(AB71,FIND("(",AB71)+1,4))</f>
        <v>1973</v>
      </c>
      <c r="W71" s="101" t="str">
        <f>IF(ISNUMBER(SEARCH("*female*",AB71)),"female",IF(ISNUMBER(SEARCH("*male*",AB71)),"male",""))</f>
        <v>female</v>
      </c>
      <c r="X71" s="102" t="str">
        <f>IF(AB71="","",IF(ISERROR(MID(AB71,FIND("male,",AB71)+6,(FIND(")",AB71)-(FIND("male,",AB71)+6))))=TRUE,"missing/error",MID(AB71,FIND("male,",AB71)+6,(FIND(")",AB71)-(FIND("male,",AB71)+6)))))</f>
        <v>lu_dp01</v>
      </c>
      <c r="Y71" s="103" t="str">
        <f>IF(U71="","",(MID(U71,(SEARCH("^^",SUBSTITUTE(U71," ","^^",LEN(U71)-LEN(SUBSTITUTE(U71," ","")))))+1,99)&amp;"_"&amp;LEFT(U71,FIND(" ",U71)-1)&amp;"_"&amp;V71))</f>
        <v>Cahen_Corinne_1973</v>
      </c>
      <c r="AA71" s="95"/>
      <c r="AB71" s="140" t="s">
        <v>720</v>
      </c>
      <c r="AC71" s="96">
        <f>IF(AG71="","",AC$3)</f>
        <v>45247</v>
      </c>
      <c r="AD71" s="97" t="str">
        <f>IF(AG71="","",AC$1)</f>
        <v>Bettel-Schneider II</v>
      </c>
      <c r="AE71" s="98">
        <f>IF(AG71="","",AC$2)</f>
        <v>43439</v>
      </c>
      <c r="AF71" s="98">
        <v>45092</v>
      </c>
      <c r="AG71" s="99" t="str">
        <f>IF(AN71="","",IF(ISNUMBER(SEARCH(":",AN71)),MID(AN71,FIND(":",AN71)+2,FIND("(",AN71)-FIND(":",AN71)-3),LEFT(AN71,FIND("(",AN71)-2)))</f>
        <v>Corinne Cahen</v>
      </c>
      <c r="AH71" s="100" t="str">
        <f>IF(AN71="","",MID(AN71,FIND("(",AN71)+1,4))</f>
        <v>1973</v>
      </c>
      <c r="AI71" s="101" t="str">
        <f>IF(ISNUMBER(SEARCH("*female*",AN71)),"female",IF(ISNUMBER(SEARCH("*male*",AN71)),"male",""))</f>
        <v>female</v>
      </c>
      <c r="AJ71" s="102" t="str">
        <f>IF(AN71="","",IF(ISERROR(MID(AN71,FIND("male,",AN71)+6,(FIND(")",AN71)-(FIND("male,",AN71)+6))))=TRUE,"missing/error",MID(AN71,FIND("male,",AN71)+6,(FIND(")",AN71)-(FIND("male,",AN71)+6)))))</f>
        <v>lu_dp01</v>
      </c>
      <c r="AK71" s="103" t="str">
        <f>IF(AG71="","",(MID(AG71,(SEARCH("^^",SUBSTITUTE(AG71," ","^^",LEN(AG71)-LEN(SUBSTITUTE(AG71," ","")))))+1,99)&amp;"_"&amp;LEFT(AG71,FIND(" ",AG71)-1)&amp;"_"&amp;AH71))</f>
        <v>Cahen_Corinne_1973</v>
      </c>
      <c r="AM71" s="95"/>
      <c r="AN71" s="140" t="s">
        <v>720</v>
      </c>
      <c r="AO71" s="96" t="str">
        <f t="shared" si="264"/>
        <v/>
      </c>
      <c r="AP71" s="97" t="str">
        <f t="shared" si="265"/>
        <v/>
      </c>
      <c r="AQ71" s="98" t="str">
        <f t="shared" si="272"/>
        <v/>
      </c>
      <c r="AR71" s="98" t="str">
        <f t="shared" si="266"/>
        <v/>
      </c>
      <c r="AS71" s="99" t="str">
        <f t="shared" si="267"/>
        <v/>
      </c>
      <c r="AT71" s="100" t="str">
        <f t="shared" si="268"/>
        <v/>
      </c>
      <c r="AU71" s="101" t="str">
        <f t="shared" si="269"/>
        <v/>
      </c>
      <c r="AV71" s="102" t="str">
        <f t="shared" si="270"/>
        <v/>
      </c>
      <c r="AW71" s="103" t="str">
        <f t="shared" si="271"/>
        <v/>
      </c>
      <c r="AY71" s="95"/>
      <c r="AZ71" s="105"/>
      <c r="BA71" s="96"/>
      <c r="BB71" s="97"/>
      <c r="BC71" s="98"/>
      <c r="BD71" s="98"/>
      <c r="BE71" s="99"/>
      <c r="BF71" s="100"/>
      <c r="BG71" s="101"/>
      <c r="BH71" s="102"/>
      <c r="BI71" s="103"/>
      <c r="BK71" s="95"/>
      <c r="BL71" s="105"/>
      <c r="BM71" s="96"/>
      <c r="BN71" s="97"/>
      <c r="BO71" s="98"/>
      <c r="BP71" s="98"/>
      <c r="BQ71" s="99"/>
      <c r="BR71" s="100"/>
      <c r="BS71" s="101"/>
      <c r="BT71" s="102"/>
      <c r="BU71" s="103"/>
      <c r="BW71" s="95"/>
      <c r="BX71" s="105"/>
      <c r="BY71" s="96"/>
      <c r="BZ71" s="97"/>
      <c r="CA71" s="98"/>
      <c r="CB71" s="98"/>
      <c r="CC71" s="99"/>
      <c r="CD71" s="100"/>
      <c r="CE71" s="101"/>
      <c r="CF71" s="102"/>
      <c r="CG71" s="103"/>
      <c r="CI71" s="95"/>
      <c r="CJ71" s="105"/>
      <c r="CK71" s="96"/>
      <c r="CL71" s="97"/>
      <c r="CM71" s="98"/>
      <c r="CN71" s="98"/>
      <c r="CO71" s="99"/>
      <c r="CP71" s="100"/>
      <c r="CQ71" s="101"/>
      <c r="CR71" s="102"/>
      <c r="CS71" s="103"/>
      <c r="CU71" s="95"/>
      <c r="CV71" s="105"/>
      <c r="CW71" s="96"/>
      <c r="CX71" s="97"/>
      <c r="CY71" s="98"/>
      <c r="CZ71" s="98"/>
      <c r="DA71" s="99"/>
      <c r="DB71" s="100"/>
      <c r="DC71" s="101"/>
      <c r="DD71" s="102"/>
      <c r="DE71" s="103"/>
      <c r="DG71" s="95"/>
      <c r="DH71" s="105"/>
      <c r="DI71" s="96"/>
      <c r="DJ71" s="97"/>
      <c r="DK71" s="98"/>
      <c r="DL71" s="98"/>
      <c r="DM71" s="99"/>
      <c r="DN71" s="100"/>
      <c r="DO71" s="101"/>
      <c r="DP71" s="102"/>
      <c r="DQ71" s="103"/>
      <c r="DS71" s="95"/>
      <c r="DT71" s="105"/>
      <c r="DU71" s="96"/>
      <c r="DV71" s="97"/>
      <c r="DW71" s="98"/>
      <c r="DX71" s="98"/>
      <c r="DY71" s="99"/>
      <c r="DZ71" s="100"/>
      <c r="EA71" s="101"/>
      <c r="EB71" s="102"/>
      <c r="EC71" s="103"/>
      <c r="EE71" s="95"/>
      <c r="EF71" s="105"/>
      <c r="EG71" s="96"/>
      <c r="EH71" s="97"/>
      <c r="EI71" s="98"/>
      <c r="EJ71" s="98"/>
      <c r="EK71" s="99"/>
      <c r="EL71" s="100"/>
      <c r="EM71" s="101"/>
      <c r="EN71" s="102"/>
      <c r="EO71" s="103"/>
      <c r="EQ71" s="95"/>
      <c r="ER71" s="105"/>
      <c r="ES71" s="96"/>
      <c r="ET71" s="97"/>
      <c r="EU71" s="98"/>
      <c r="EV71" s="98"/>
      <c r="EW71" s="99"/>
      <c r="EX71" s="100"/>
      <c r="EY71" s="101"/>
      <c r="EZ71" s="102"/>
      <c r="FA71" s="103"/>
      <c r="FC71" s="95"/>
      <c r="FD71" s="105"/>
      <c r="FE71" s="96"/>
      <c r="FF71" s="97"/>
      <c r="FG71" s="98"/>
      <c r="FH71" s="98"/>
      <c r="FI71" s="99"/>
      <c r="FJ71" s="100"/>
      <c r="FK71" s="101"/>
      <c r="FL71" s="102"/>
      <c r="FM71" s="103"/>
      <c r="FO71" s="95"/>
      <c r="FP71" s="105"/>
      <c r="FQ71" s="96"/>
      <c r="FR71" s="97"/>
      <c r="FS71" s="98"/>
      <c r="FT71" s="98"/>
      <c r="FU71" s="99"/>
      <c r="FV71" s="100"/>
      <c r="FW71" s="101"/>
      <c r="FX71" s="102"/>
      <c r="FY71" s="103"/>
      <c r="GA71" s="95"/>
      <c r="GB71" s="105"/>
      <c r="GC71" s="96"/>
      <c r="GD71" s="97"/>
      <c r="GE71" s="98"/>
      <c r="GF71" s="98"/>
      <c r="GG71" s="99"/>
      <c r="GH71" s="100"/>
      <c r="GI71" s="101"/>
      <c r="GJ71" s="102"/>
      <c r="GK71" s="103"/>
      <c r="GM71" s="95"/>
      <c r="GN71" s="105"/>
      <c r="GO71" s="96"/>
      <c r="GP71" s="97"/>
      <c r="GQ71" s="98"/>
      <c r="GR71" s="98"/>
      <c r="GS71" s="99"/>
      <c r="GT71" s="100"/>
      <c r="GU71" s="101"/>
      <c r="GV71" s="102"/>
      <c r="GW71" s="103"/>
      <c r="GY71" s="95"/>
      <c r="GZ71" s="105"/>
      <c r="HA71" s="96"/>
      <c r="HB71" s="97"/>
      <c r="HC71" s="98"/>
      <c r="HD71" s="98"/>
      <c r="HE71" s="99"/>
      <c r="HF71" s="100"/>
      <c r="HG71" s="101"/>
      <c r="HH71" s="102"/>
      <c r="HI71" s="103"/>
      <c r="HK71" s="95"/>
      <c r="HL71" s="105"/>
      <c r="HM71" s="96"/>
      <c r="HN71" s="97"/>
      <c r="HO71" s="98"/>
      <c r="HP71" s="98"/>
      <c r="HQ71" s="99"/>
      <c r="HR71" s="100"/>
      <c r="HS71" s="101"/>
      <c r="HT71" s="102"/>
      <c r="HU71" s="103"/>
      <c r="HW71" s="95"/>
      <c r="HX71" s="105"/>
      <c r="HY71" s="96"/>
      <c r="HZ71" s="97"/>
      <c r="IA71" s="98"/>
      <c r="IB71" s="98"/>
      <c r="IC71" s="99"/>
      <c r="ID71" s="100"/>
      <c r="IE71" s="101"/>
      <c r="IF71" s="102"/>
      <c r="IG71" s="103"/>
      <c r="II71" s="95"/>
      <c r="IJ71" s="105"/>
      <c r="IK71" s="96"/>
      <c r="IL71" s="97"/>
      <c r="IM71" s="98"/>
      <c r="IN71" s="98"/>
      <c r="IO71" s="99"/>
      <c r="IP71" s="100"/>
      <c r="IQ71" s="101"/>
      <c r="IR71" s="102"/>
      <c r="IS71" s="103"/>
      <c r="IU71" s="95"/>
      <c r="IV71" s="105"/>
      <c r="IW71" s="96"/>
      <c r="IX71" s="97"/>
      <c r="IY71" s="98"/>
      <c r="IZ71" s="98"/>
      <c r="JA71" s="99"/>
      <c r="JB71" s="100"/>
      <c r="JC71" s="101"/>
      <c r="JD71" s="102"/>
      <c r="JE71" s="103"/>
      <c r="JG71" s="95"/>
      <c r="JH71" s="105"/>
      <c r="JI71" s="96"/>
      <c r="JJ71" s="97"/>
      <c r="JK71" s="98"/>
      <c r="JL71" s="98"/>
      <c r="JM71" s="99"/>
      <c r="JN71" s="100"/>
      <c r="JO71" s="101"/>
      <c r="JP71" s="102"/>
      <c r="JQ71" s="103"/>
      <c r="JS71" s="95"/>
      <c r="JT71" s="105"/>
      <c r="JU71" s="96"/>
      <c r="JV71" s="97"/>
      <c r="JW71" s="98"/>
      <c r="JX71" s="98"/>
      <c r="JY71" s="99"/>
      <c r="JZ71" s="100"/>
      <c r="KA71" s="101"/>
      <c r="KB71" s="102"/>
      <c r="KC71" s="103"/>
      <c r="KE71" s="95"/>
      <c r="KF71" s="105"/>
    </row>
    <row r="72" spans="1:292" ht="13.5" customHeight="1">
      <c r="A72" s="21"/>
      <c r="B72" s="140" t="s">
        <v>698</v>
      </c>
      <c r="C72" s="140" t="s">
        <v>699</v>
      </c>
      <c r="D72" s="149"/>
      <c r="E72" s="96"/>
      <c r="F72" s="97"/>
      <c r="G72" s="98"/>
      <c r="H72" s="98"/>
      <c r="I72" s="99"/>
      <c r="J72" s="100"/>
      <c r="K72" s="101"/>
      <c r="L72" s="102"/>
      <c r="M72" s="103"/>
      <c r="O72" s="95"/>
      <c r="P72" s="153"/>
      <c r="Q72" s="96"/>
      <c r="R72" s="97"/>
      <c r="S72" s="98"/>
      <c r="T72" s="98"/>
      <c r="U72" s="99"/>
      <c r="V72" s="100"/>
      <c r="W72" s="101"/>
      <c r="X72" s="102"/>
      <c r="Y72" s="103"/>
      <c r="AA72" s="95"/>
      <c r="AB72" s="140"/>
      <c r="AC72" s="96">
        <f>IF(AG72="","",AC$3)</f>
        <v>45247</v>
      </c>
      <c r="AD72" s="97" t="str">
        <f>IF(AG72="","",AC$1)</f>
        <v>Bettel-Schneider II</v>
      </c>
      <c r="AE72" s="98">
        <v>45092</v>
      </c>
      <c r="AF72" s="98">
        <f>IF(AG72="","",AC$3)</f>
        <v>45247</v>
      </c>
      <c r="AG72" s="99" t="str">
        <f>IF(AN72="","",IF(ISNUMBER(SEARCH(":",AN72)),MID(AN72,FIND(":",AN72)+2,FIND("(",AN72)-FIND(":",AN72)-3),LEFT(AN72,FIND("(",AN72)-2)))</f>
        <v>Max Hahn</v>
      </c>
      <c r="AH72" s="100" t="str">
        <f>IF(AN72="","",MID(AN72,FIND("(",AN72)+1,4))</f>
        <v>1981</v>
      </c>
      <c r="AI72" s="101" t="str">
        <f>IF(ISNUMBER(SEARCH("*female*",AN72)),"female",IF(ISNUMBER(SEARCH("*male*",AN72)),"male",""))</f>
        <v>male</v>
      </c>
      <c r="AJ72" s="102" t="str">
        <f>IF(AN72="","",IF(ISERROR(MID(AN72,FIND("male,",AN72)+6,(FIND(")",AN72)-(FIND("male,",AN72)+6))))=TRUE,"missing/error",MID(AN72,FIND("male,",AN72)+6,(FIND(")",AN72)-(FIND("male,",AN72)+6)))))</f>
        <v>lu_dp01</v>
      </c>
      <c r="AK72" s="103" t="str">
        <f>IF(AG72="","",(MID(AG72,(SEARCH("^^",SUBSTITUTE(AG72," ","^^",LEN(AG72)-LEN(SUBSTITUTE(AG72," ","")))))+1,99)&amp;"_"&amp;LEFT(AG72,FIND(" ",AG72)-1)&amp;"_"&amp;AH72))</f>
        <v>Hahn_Max_1981</v>
      </c>
      <c r="AM72" s="95"/>
      <c r="AN72" s="140" t="s">
        <v>921</v>
      </c>
      <c r="AO72" s="96" t="str">
        <f t="shared" si="264"/>
        <v/>
      </c>
      <c r="AP72" s="97" t="str">
        <f t="shared" si="265"/>
        <v/>
      </c>
      <c r="AQ72" s="98" t="str">
        <f t="shared" si="272"/>
        <v/>
      </c>
      <c r="AR72" s="98" t="str">
        <f t="shared" si="266"/>
        <v/>
      </c>
      <c r="AS72" s="99" t="str">
        <f t="shared" si="267"/>
        <v/>
      </c>
      <c r="AT72" s="100" t="str">
        <f t="shared" si="268"/>
        <v/>
      </c>
      <c r="AU72" s="101" t="str">
        <f t="shared" si="269"/>
        <v/>
      </c>
      <c r="AV72" s="102" t="str">
        <f t="shared" si="270"/>
        <v/>
      </c>
      <c r="AW72" s="103" t="str">
        <f t="shared" si="271"/>
        <v/>
      </c>
      <c r="AY72" s="95"/>
      <c r="AZ72" s="105"/>
      <c r="BA72" s="96"/>
      <c r="BB72" s="97"/>
      <c r="BC72" s="98"/>
      <c r="BD72" s="98"/>
      <c r="BE72" s="99"/>
      <c r="BF72" s="100"/>
      <c r="BG72" s="101"/>
      <c r="BH72" s="102"/>
      <c r="BI72" s="103"/>
      <c r="BK72" s="95"/>
      <c r="BL72" s="105"/>
      <c r="BM72" s="96"/>
      <c r="BN72" s="97"/>
      <c r="BO72" s="98"/>
      <c r="BP72" s="98"/>
      <c r="BQ72" s="99"/>
      <c r="BR72" s="100"/>
      <c r="BS72" s="101"/>
      <c r="BT72" s="102"/>
      <c r="BU72" s="103"/>
      <c r="BW72" s="95"/>
      <c r="BX72" s="105"/>
      <c r="BY72" s="96"/>
      <c r="BZ72" s="97"/>
      <c r="CA72" s="98"/>
      <c r="CB72" s="98"/>
      <c r="CC72" s="99"/>
      <c r="CD72" s="100"/>
      <c r="CE72" s="101"/>
      <c r="CF72" s="102"/>
      <c r="CG72" s="103"/>
      <c r="CI72" s="95"/>
      <c r="CJ72" s="105"/>
      <c r="CK72" s="96"/>
      <c r="CL72" s="97"/>
      <c r="CM72" s="98"/>
      <c r="CN72" s="98"/>
      <c r="CO72" s="99"/>
      <c r="CP72" s="100"/>
      <c r="CQ72" s="101"/>
      <c r="CR72" s="102"/>
      <c r="CS72" s="103"/>
      <c r="CU72" s="95"/>
      <c r="CV72" s="105"/>
      <c r="CW72" s="96"/>
      <c r="CX72" s="97"/>
      <c r="CY72" s="98"/>
      <c r="CZ72" s="98"/>
      <c r="DA72" s="99"/>
      <c r="DB72" s="100"/>
      <c r="DC72" s="101"/>
      <c r="DD72" s="102"/>
      <c r="DE72" s="103"/>
      <c r="DG72" s="95"/>
      <c r="DH72" s="105"/>
      <c r="DI72" s="96"/>
      <c r="DJ72" s="97"/>
      <c r="DK72" s="98"/>
      <c r="DL72" s="98"/>
      <c r="DM72" s="99"/>
      <c r="DN72" s="100"/>
      <c r="DO72" s="101"/>
      <c r="DP72" s="102"/>
      <c r="DQ72" s="103"/>
      <c r="DS72" s="95"/>
      <c r="DT72" s="105"/>
      <c r="DU72" s="96"/>
      <c r="DV72" s="97"/>
      <c r="DW72" s="98"/>
      <c r="DX72" s="98"/>
      <c r="DY72" s="99"/>
      <c r="DZ72" s="100"/>
      <c r="EA72" s="101"/>
      <c r="EB72" s="102"/>
      <c r="EC72" s="103"/>
      <c r="EE72" s="95"/>
      <c r="EF72" s="105"/>
      <c r="EG72" s="96"/>
      <c r="EH72" s="97"/>
      <c r="EI72" s="98"/>
      <c r="EJ72" s="98"/>
      <c r="EK72" s="99"/>
      <c r="EL72" s="100"/>
      <c r="EM72" s="101"/>
      <c r="EN72" s="102"/>
      <c r="EO72" s="103"/>
      <c r="EQ72" s="95"/>
      <c r="ER72" s="105"/>
      <c r="ES72" s="96"/>
      <c r="ET72" s="97"/>
      <c r="EU72" s="98"/>
      <c r="EV72" s="98"/>
      <c r="EW72" s="99"/>
      <c r="EX72" s="100"/>
      <c r="EY72" s="101"/>
      <c r="EZ72" s="102"/>
      <c r="FA72" s="103"/>
      <c r="FC72" s="95"/>
      <c r="FD72" s="105"/>
      <c r="FE72" s="96"/>
      <c r="FF72" s="97"/>
      <c r="FG72" s="98"/>
      <c r="FH72" s="98"/>
      <c r="FI72" s="99"/>
      <c r="FJ72" s="100"/>
      <c r="FK72" s="101"/>
      <c r="FL72" s="102"/>
      <c r="FM72" s="103"/>
      <c r="FO72" s="95"/>
      <c r="FP72" s="105"/>
      <c r="FQ72" s="96"/>
      <c r="FR72" s="97"/>
      <c r="FS72" s="98"/>
      <c r="FT72" s="98"/>
      <c r="FU72" s="99"/>
      <c r="FV72" s="100"/>
      <c r="FW72" s="101"/>
      <c r="FX72" s="102"/>
      <c r="FY72" s="103"/>
      <c r="GA72" s="95"/>
      <c r="GB72" s="105"/>
      <c r="GC72" s="96"/>
      <c r="GD72" s="97"/>
      <c r="GE72" s="98"/>
      <c r="GF72" s="98"/>
      <c r="GG72" s="99"/>
      <c r="GH72" s="100"/>
      <c r="GI72" s="101"/>
      <c r="GJ72" s="102"/>
      <c r="GK72" s="103"/>
      <c r="GM72" s="95"/>
      <c r="GN72" s="105"/>
      <c r="GO72" s="96"/>
      <c r="GP72" s="97"/>
      <c r="GQ72" s="98"/>
      <c r="GR72" s="98"/>
      <c r="GS72" s="99"/>
      <c r="GT72" s="100"/>
      <c r="GU72" s="101"/>
      <c r="GV72" s="102"/>
      <c r="GW72" s="103"/>
      <c r="GY72" s="95"/>
      <c r="GZ72" s="105"/>
      <c r="HA72" s="96"/>
      <c r="HB72" s="97"/>
      <c r="HC72" s="98"/>
      <c r="HD72" s="98"/>
      <c r="HE72" s="99"/>
      <c r="HF72" s="100"/>
      <c r="HG72" s="101"/>
      <c r="HH72" s="102"/>
      <c r="HI72" s="103"/>
      <c r="HK72" s="95"/>
      <c r="HL72" s="105"/>
      <c r="HM72" s="96"/>
      <c r="HN72" s="97"/>
      <c r="HO72" s="98"/>
      <c r="HP72" s="98"/>
      <c r="HQ72" s="99"/>
      <c r="HR72" s="100"/>
      <c r="HS72" s="101"/>
      <c r="HT72" s="102"/>
      <c r="HU72" s="103"/>
      <c r="HW72" s="95"/>
      <c r="HX72" s="105"/>
      <c r="HY72" s="96"/>
      <c r="HZ72" s="97"/>
      <c r="IA72" s="98"/>
      <c r="IB72" s="98"/>
      <c r="IC72" s="99"/>
      <c r="ID72" s="100"/>
      <c r="IE72" s="101"/>
      <c r="IF72" s="102"/>
      <c r="IG72" s="103"/>
      <c r="II72" s="95"/>
      <c r="IJ72" s="105"/>
      <c r="IK72" s="96"/>
      <c r="IL72" s="97"/>
      <c r="IM72" s="98"/>
      <c r="IN72" s="98"/>
      <c r="IO72" s="99"/>
      <c r="IP72" s="100"/>
      <c r="IQ72" s="101"/>
      <c r="IR72" s="102"/>
      <c r="IS72" s="103"/>
      <c r="IU72" s="95"/>
      <c r="IV72" s="105"/>
      <c r="IW72" s="96"/>
      <c r="IX72" s="97"/>
      <c r="IY72" s="98"/>
      <c r="IZ72" s="98"/>
      <c r="JA72" s="99"/>
      <c r="JB72" s="100"/>
      <c r="JC72" s="101"/>
      <c r="JD72" s="102"/>
      <c r="JE72" s="103"/>
      <c r="JG72" s="95"/>
      <c r="JH72" s="105"/>
      <c r="JI72" s="96"/>
      <c r="JJ72" s="97"/>
      <c r="JK72" s="98"/>
      <c r="JL72" s="98"/>
      <c r="JM72" s="99"/>
      <c r="JN72" s="100"/>
      <c r="JO72" s="101"/>
      <c r="JP72" s="102"/>
      <c r="JQ72" s="103"/>
      <c r="JS72" s="95"/>
      <c r="JT72" s="105"/>
      <c r="JU72" s="96"/>
      <c r="JV72" s="97"/>
      <c r="JW72" s="98"/>
      <c r="JX72" s="98"/>
      <c r="JY72" s="99"/>
      <c r="JZ72" s="100"/>
      <c r="KA72" s="101"/>
      <c r="KB72" s="102"/>
      <c r="KC72" s="103"/>
      <c r="KE72" s="95"/>
      <c r="KF72" s="105"/>
    </row>
    <row r="73" spans="1:292" ht="13.5" customHeight="1">
      <c r="A73" s="21"/>
      <c r="B73" s="95" t="s">
        <v>799</v>
      </c>
      <c r="D73" s="149"/>
      <c r="E73" s="96"/>
      <c r="F73" s="97"/>
      <c r="G73" s="98"/>
      <c r="H73" s="98"/>
      <c r="I73" s="99"/>
      <c r="J73" s="100"/>
      <c r="K73" s="101"/>
      <c r="L73" s="102"/>
      <c r="M73" s="103"/>
      <c r="O73" s="95"/>
      <c r="P73" s="153"/>
      <c r="Q73" s="96"/>
      <c r="R73" s="97"/>
      <c r="S73" s="98"/>
      <c r="T73" s="98"/>
      <c r="U73" s="99"/>
      <c r="V73" s="100"/>
      <c r="W73" s="101"/>
      <c r="X73" s="102"/>
      <c r="Y73" s="103"/>
      <c r="AA73" s="95"/>
      <c r="AB73" s="95"/>
      <c r="AC73" s="96">
        <f>IF(AG73="","",AC$3)</f>
        <v>45247</v>
      </c>
      <c r="AD73" s="97" t="str">
        <f>IF(AG73="","",AC$1)</f>
        <v>Bettel-Schneider II</v>
      </c>
      <c r="AE73" s="98">
        <f>IF(AG73="","",AC$2)</f>
        <v>43439</v>
      </c>
      <c r="AF73" s="98">
        <f>IF(AG73="","",AC$3)</f>
        <v>45247</v>
      </c>
      <c r="AG73" s="99" t="str">
        <f>IF(AN73="","",IF(ISNUMBER(SEARCH(":",AN73)),MID(AN73,FIND(":",AN73)+2,FIND("(",AN73)-FIND(":",AN73)-3),LEFT(AN73,FIND("(",AN73)-2)))</f>
        <v>François Bausch</v>
      </c>
      <c r="AH73" s="100" t="str">
        <f>IF(AN73="","",MID(AN73,FIND("(",AN73)+1,4))</f>
        <v>1956</v>
      </c>
      <c r="AI73" s="101" t="str">
        <f>IF(ISNUMBER(SEARCH("*female*",AN73)),"female",IF(ISNUMBER(SEARCH("*male*",AN73)),"male",""))</f>
        <v>male</v>
      </c>
      <c r="AJ73" s="102" t="str">
        <f>IF(AN73="","",IF(ISERROR(MID(AN73,FIND("male,",AN73)+6,(FIND(")",AN73)-(FIND("male,",AN73)+6))))=TRUE,"missing/error",MID(AN73,FIND("male,",AN73)+6,(FIND(")",AN73)-(FIND("male,",AN73)+6)))))</f>
        <v>lu_g01</v>
      </c>
      <c r="AK73" s="103" t="str">
        <f>IF(AG73="","",(MID(AG73,(SEARCH("^^",SUBSTITUTE(AG73," ","^^",LEN(AG73)-LEN(SUBSTITUTE(AG73," ","")))))+1,99)&amp;"_"&amp;LEFT(AG73,FIND(" ",AG73)-1)&amp;"_"&amp;AH73))</f>
        <v>Bausch_François_1956</v>
      </c>
      <c r="AM73" s="95"/>
      <c r="AN73" s="95" t="s">
        <v>732</v>
      </c>
      <c r="AO73" s="96" t="str">
        <f t="shared" si="264"/>
        <v/>
      </c>
      <c r="AP73" s="97" t="str">
        <f t="shared" si="265"/>
        <v/>
      </c>
      <c r="AQ73" s="98" t="str">
        <f t="shared" si="272"/>
        <v/>
      </c>
      <c r="AR73" s="98" t="str">
        <f t="shared" si="266"/>
        <v/>
      </c>
      <c r="AS73" s="99" t="str">
        <f t="shared" si="267"/>
        <v/>
      </c>
      <c r="AT73" s="100" t="str">
        <f t="shared" si="268"/>
        <v/>
      </c>
      <c r="AU73" s="101" t="str">
        <f t="shared" si="269"/>
        <v/>
      </c>
      <c r="AV73" s="102" t="str">
        <f t="shared" si="270"/>
        <v/>
      </c>
      <c r="AW73" s="103" t="str">
        <f t="shared" si="271"/>
        <v/>
      </c>
      <c r="AY73" s="95"/>
      <c r="AZ73" s="95"/>
      <c r="BA73" s="96" t="str">
        <f>IF(BE73="","",BA$3)</f>
        <v/>
      </c>
      <c r="BB73" s="97" t="str">
        <f>IF(BE73="","",BA$1)</f>
        <v/>
      </c>
      <c r="BC73" s="98" t="str">
        <f>IF(BE73="","",BA$2)</f>
        <v/>
      </c>
      <c r="BD73" s="98" t="str">
        <f>IF(BE73="","",BA$3)</f>
        <v/>
      </c>
      <c r="BE73" s="99" t="str">
        <f>IF(BL73="","",IF(ISNUMBER(SEARCH(":",BL73)),MID(BL73,FIND(":",BL73)+2,FIND("(",BL73)-FIND(":",BL73)-3),LEFT(BL73,FIND("(",BL73)-2)))</f>
        <v/>
      </c>
      <c r="BF73" s="100" t="str">
        <f>IF(BL73="","",MID(BL73,FIND("(",BL73)+1,4))</f>
        <v/>
      </c>
      <c r="BG73" s="101" t="str">
        <f>IF(ISNUMBER(SEARCH("*female*",BL73)),"female",IF(ISNUMBER(SEARCH("*male*",BL73)),"male",""))</f>
        <v/>
      </c>
      <c r="BH73" s="102" t="str">
        <f>IF(BL73="","",IF(ISERROR(MID(BL73,FIND("male,",BL73)+6,(FIND(")",BL73)-(FIND("male,",BL73)+6))))=TRUE,"missing/error",MID(BL73,FIND("male,",BL73)+6,(FIND(")",BL73)-(FIND("male,",BL73)+6)))))</f>
        <v/>
      </c>
      <c r="BI73" s="103" t="str">
        <f>IF(BE73="","",(MID(BE73,(SEARCH("^^",SUBSTITUTE(BE73," ","^^",LEN(BE73)-LEN(SUBSTITUTE(BE73," ","")))))+1,99)&amp;"_"&amp;LEFT(BE73,FIND(" ",BE73)-1)&amp;"_"&amp;BF73))</f>
        <v/>
      </c>
      <c r="BK73" s="95"/>
      <c r="BL73" s="95"/>
      <c r="BM73" s="96" t="str">
        <f>IF(BQ73="","",BM$3)</f>
        <v/>
      </c>
      <c r="BN73" s="97" t="str">
        <f>IF(BQ73="","",BM$1)</f>
        <v/>
      </c>
      <c r="BO73" s="98" t="str">
        <f>IF(BQ73="","",BM$2)</f>
        <v/>
      </c>
      <c r="BP73" s="98" t="str">
        <f>IF(BQ73="","",BM$3)</f>
        <v/>
      </c>
      <c r="BQ73" s="99" t="str">
        <f>IF(BX73="","",IF(ISNUMBER(SEARCH(":",BX73)),MID(BX73,FIND(":",BX73)+2,FIND("(",BX73)-FIND(":",BX73)-3),LEFT(BX73,FIND("(",BX73)-2)))</f>
        <v/>
      </c>
      <c r="BR73" s="100" t="str">
        <f>IF(BX73="","",MID(BX73,FIND("(",BX73)+1,4))</f>
        <v/>
      </c>
      <c r="BS73" s="101" t="str">
        <f>IF(ISNUMBER(SEARCH("*female*",BX73)),"female",IF(ISNUMBER(SEARCH("*male*",BX73)),"male",""))</f>
        <v/>
      </c>
      <c r="BT73" s="102" t="str">
        <f>IF(BX73="","",IF(ISERROR(MID(BX73,FIND("male,",BX73)+6,(FIND(")",BX73)-(FIND("male,",BX73)+6))))=TRUE,"missing/error",MID(BX73,FIND("male,",BX73)+6,(FIND(")",BX73)-(FIND("male,",BX73)+6)))))</f>
        <v/>
      </c>
      <c r="BU73" s="103" t="str">
        <f>IF(BQ73="","",(MID(BQ73,(SEARCH("^^",SUBSTITUTE(BQ73," ","^^",LEN(BQ73)-LEN(SUBSTITUTE(BQ73," ","")))))+1,99)&amp;"_"&amp;LEFT(BQ73,FIND(" ",BQ73)-1)&amp;"_"&amp;BR73))</f>
        <v/>
      </c>
      <c r="BW73" s="95"/>
      <c r="BX73" s="95"/>
      <c r="BY73" s="96" t="str">
        <f>IF(CC73="","",BY$3)</f>
        <v/>
      </c>
      <c r="BZ73" s="97" t="str">
        <f>IF(CC73="","",BY$1)</f>
        <v/>
      </c>
      <c r="CA73" s="98" t="str">
        <f>IF(CC73="","",BY$2)</f>
        <v/>
      </c>
      <c r="CB73" s="98" t="str">
        <f>IF(CC73="","",BY$3)</f>
        <v/>
      </c>
      <c r="CC73" s="99" t="str">
        <f>IF(CJ73="","",IF(ISNUMBER(SEARCH(":",CJ73)),MID(CJ73,FIND(":",CJ73)+2,FIND("(",CJ73)-FIND(":",CJ73)-3),LEFT(CJ73,FIND("(",CJ73)-2)))</f>
        <v/>
      </c>
      <c r="CD73" s="100" t="str">
        <f>IF(CJ73="","",MID(CJ73,FIND("(",CJ73)+1,4))</f>
        <v/>
      </c>
      <c r="CE73" s="101" t="str">
        <f>IF(ISNUMBER(SEARCH("*female*",CJ73)),"female",IF(ISNUMBER(SEARCH("*male*",CJ73)),"male",""))</f>
        <v/>
      </c>
      <c r="CF73" s="102" t="str">
        <f>IF(CJ73="","",IF(ISERROR(MID(CJ73,FIND("male,",CJ73)+6,(FIND(")",CJ73)-(FIND("male,",CJ73)+6))))=TRUE,"missing/error",MID(CJ73,FIND("male,",CJ73)+6,(FIND(")",CJ73)-(FIND("male,",CJ73)+6)))))</f>
        <v/>
      </c>
      <c r="CG73" s="103" t="str">
        <f>IF(CC73="","",(MID(CC73,(SEARCH("^^",SUBSTITUTE(CC73," ","^^",LEN(CC73)-LEN(SUBSTITUTE(CC73," ","")))))+1,99)&amp;"_"&amp;LEFT(CC73,FIND(" ",CC73)-1)&amp;"_"&amp;CD73))</f>
        <v/>
      </c>
      <c r="CI73" s="95"/>
      <c r="CJ73" s="95"/>
      <c r="CK73" s="96" t="str">
        <f>IF(CO73="","",CK$3)</f>
        <v/>
      </c>
      <c r="CL73" s="97" t="str">
        <f>IF(CO73="","",CK$1)</f>
        <v/>
      </c>
      <c r="CM73" s="98" t="str">
        <f>IF(CO73="","",CK$2)</f>
        <v/>
      </c>
      <c r="CN73" s="98" t="str">
        <f>IF(CO73="","",CK$3)</f>
        <v/>
      </c>
      <c r="CO73" s="99" t="str">
        <f>IF(CV73="","",IF(ISNUMBER(SEARCH(":",CV73)),MID(CV73,FIND(":",CV73)+2,FIND("(",CV73)-FIND(":",CV73)-3),LEFT(CV73,FIND("(",CV73)-2)))</f>
        <v/>
      </c>
      <c r="CP73" s="100" t="str">
        <f>IF(CV73="","",MID(CV73,FIND("(",CV73)+1,4))</f>
        <v/>
      </c>
      <c r="CQ73" s="101" t="str">
        <f>IF(ISNUMBER(SEARCH("*female*",CV73)),"female",IF(ISNUMBER(SEARCH("*male*",CV73)),"male",""))</f>
        <v/>
      </c>
      <c r="CR73" s="102" t="str">
        <f>IF(CV73="","",IF(ISERROR(MID(CV73,FIND("male,",CV73)+6,(FIND(")",CV73)-(FIND("male,",CV73)+6))))=TRUE,"missing/error",MID(CV73,FIND("male,",CV73)+6,(FIND(")",CV73)-(FIND("male,",CV73)+6)))))</f>
        <v/>
      </c>
      <c r="CS73" s="103" t="str">
        <f>IF(CO73="","",(MID(CO73,(SEARCH("^^",SUBSTITUTE(CO73," ","^^",LEN(CO73)-LEN(SUBSTITUTE(CO73," ","")))))+1,99)&amp;"_"&amp;LEFT(CO73,FIND(" ",CO73)-1)&amp;"_"&amp;CP73))</f>
        <v/>
      </c>
      <c r="CU73" s="95"/>
      <c r="CV73" s="95"/>
      <c r="CW73" s="96" t="str">
        <f>IF(DA73="","",CW$3)</f>
        <v/>
      </c>
      <c r="CX73" s="97" t="str">
        <f>IF(DA73="","",CW$1)</f>
        <v/>
      </c>
      <c r="CY73" s="98" t="str">
        <f>IF(DA73="","",CW$2)</f>
        <v/>
      </c>
      <c r="CZ73" s="98" t="str">
        <f>IF(DA73="","",CW$3)</f>
        <v/>
      </c>
      <c r="DA73" s="99" t="str">
        <f>IF(DH73="","",IF(ISNUMBER(SEARCH(":",DH73)),MID(DH73,FIND(":",DH73)+2,FIND("(",DH73)-FIND(":",DH73)-3),LEFT(DH73,FIND("(",DH73)-2)))</f>
        <v/>
      </c>
      <c r="DB73" s="100" t="str">
        <f>IF(DH73="","",MID(DH73,FIND("(",DH73)+1,4))</f>
        <v/>
      </c>
      <c r="DC73" s="101" t="str">
        <f>IF(ISNUMBER(SEARCH("*female*",DH73)),"female",IF(ISNUMBER(SEARCH("*male*",DH73)),"male",""))</f>
        <v/>
      </c>
      <c r="DD73" s="102" t="str">
        <f>IF(DH73="","",IF(ISERROR(MID(DH73,FIND("male,",DH73)+6,(FIND(")",DH73)-(FIND("male,",DH73)+6))))=TRUE,"missing/error",MID(DH73,FIND("male,",DH73)+6,(FIND(")",DH73)-(FIND("male,",DH73)+6)))))</f>
        <v/>
      </c>
      <c r="DE73" s="103" t="str">
        <f>IF(DA73="","",(MID(DA73,(SEARCH("^^",SUBSTITUTE(DA73," ","^^",LEN(DA73)-LEN(SUBSTITUTE(DA73," ","")))))+1,99)&amp;"_"&amp;LEFT(DA73,FIND(" ",DA73)-1)&amp;"_"&amp;DB73))</f>
        <v/>
      </c>
      <c r="DG73" s="95"/>
      <c r="DH73" s="95"/>
      <c r="DI73" s="96" t="str">
        <f>IF(DM73="","",DI$3)</f>
        <v/>
      </c>
      <c r="DJ73" s="97" t="str">
        <f>IF(DM73="","",DI$1)</f>
        <v/>
      </c>
      <c r="DK73" s="98" t="str">
        <f>IF(DM73="","",DI$2)</f>
        <v/>
      </c>
      <c r="DL73" s="98" t="str">
        <f>IF(DM73="","",DI$3)</f>
        <v/>
      </c>
      <c r="DM73" s="99" t="str">
        <f>IF(DT73="","",IF(ISNUMBER(SEARCH(":",DT73)),MID(DT73,FIND(":",DT73)+2,FIND("(",DT73)-FIND(":",DT73)-3),LEFT(DT73,FIND("(",DT73)-2)))</f>
        <v/>
      </c>
      <c r="DN73" s="100" t="str">
        <f>IF(DT73="","",MID(DT73,FIND("(",DT73)+1,4))</f>
        <v/>
      </c>
      <c r="DO73" s="101" t="str">
        <f>IF(ISNUMBER(SEARCH("*female*",DT73)),"female",IF(ISNUMBER(SEARCH("*male*",DT73)),"male",""))</f>
        <v/>
      </c>
      <c r="DP73" s="102" t="str">
        <f>IF(DT73="","",IF(ISERROR(MID(DT73,FIND("male,",DT73)+6,(FIND(")",DT73)-(FIND("male,",DT73)+6))))=TRUE,"missing/error",MID(DT73,FIND("male,",DT73)+6,(FIND(")",DT73)-(FIND("male,",DT73)+6)))))</f>
        <v/>
      </c>
      <c r="DQ73" s="103" t="str">
        <f>IF(DM73="","",(MID(DM73,(SEARCH("^^",SUBSTITUTE(DM73," ","^^",LEN(DM73)-LEN(SUBSTITUTE(DM73," ","")))))+1,99)&amp;"_"&amp;LEFT(DM73,FIND(" ",DM73)-1)&amp;"_"&amp;DN73))</f>
        <v/>
      </c>
      <c r="DS73" s="95"/>
      <c r="DT73" s="95"/>
      <c r="DU73" s="96" t="str">
        <f>IF(DY73="","",DU$3)</f>
        <v/>
      </c>
      <c r="DV73" s="97" t="str">
        <f>IF(DY73="","",DU$1)</f>
        <v/>
      </c>
      <c r="DW73" s="98" t="str">
        <f>IF(DY73="","",DU$2)</f>
        <v/>
      </c>
      <c r="DX73" s="98" t="str">
        <f>IF(DY73="","",DU$3)</f>
        <v/>
      </c>
      <c r="DY73" s="99" t="str">
        <f>IF(EF73="","",IF(ISNUMBER(SEARCH(":",EF73)),MID(EF73,FIND(":",EF73)+2,FIND("(",EF73)-FIND(":",EF73)-3),LEFT(EF73,FIND("(",EF73)-2)))</f>
        <v/>
      </c>
      <c r="DZ73" s="100" t="str">
        <f>IF(EF73="","",MID(EF73,FIND("(",EF73)+1,4))</f>
        <v/>
      </c>
      <c r="EA73" s="101" t="str">
        <f>IF(ISNUMBER(SEARCH("*female*",EF73)),"female",IF(ISNUMBER(SEARCH("*male*",EF73)),"male",""))</f>
        <v/>
      </c>
      <c r="EB73" s="102" t="str">
        <f>IF(EF73="","",IF(ISERROR(MID(EF73,FIND("male,",EF73)+6,(FIND(")",EF73)-(FIND("male,",EF73)+6))))=TRUE,"missing/error",MID(EF73,FIND("male,",EF73)+6,(FIND(")",EF73)-(FIND("male,",EF73)+6)))))</f>
        <v/>
      </c>
      <c r="EC73" s="103" t="str">
        <f>IF(DY73="","",(MID(DY73,(SEARCH("^^",SUBSTITUTE(DY73," ","^^",LEN(DY73)-LEN(SUBSTITUTE(DY73," ","")))))+1,99)&amp;"_"&amp;LEFT(DY73,FIND(" ",DY73)-1)&amp;"_"&amp;DZ73))</f>
        <v/>
      </c>
      <c r="EE73" s="95"/>
      <c r="EF73" s="95"/>
      <c r="EG73" s="96" t="str">
        <f>IF(EK73="","",EG$3)</f>
        <v/>
      </c>
      <c r="EH73" s="97" t="str">
        <f>IF(EK73="","",EG$1)</f>
        <v/>
      </c>
      <c r="EI73" s="98" t="str">
        <f>IF(EK73="","",EG$2)</f>
        <v/>
      </c>
      <c r="EJ73" s="98" t="str">
        <f>IF(EK73="","",EG$3)</f>
        <v/>
      </c>
      <c r="EK73" s="99" t="str">
        <f>IF(ER73="","",IF(ISNUMBER(SEARCH(":",ER73)),MID(ER73,FIND(":",ER73)+2,FIND("(",ER73)-FIND(":",ER73)-3),LEFT(ER73,FIND("(",ER73)-2)))</f>
        <v/>
      </c>
      <c r="EL73" s="100" t="str">
        <f>IF(ER73="","",MID(ER73,FIND("(",ER73)+1,4))</f>
        <v/>
      </c>
      <c r="EM73" s="101" t="str">
        <f>IF(ISNUMBER(SEARCH("*female*",ER73)),"female",IF(ISNUMBER(SEARCH("*male*",ER73)),"male",""))</f>
        <v/>
      </c>
      <c r="EN73" s="102" t="str">
        <f>IF(ER73="","",IF(ISERROR(MID(ER73,FIND("male,",ER73)+6,(FIND(")",ER73)-(FIND("male,",ER73)+6))))=TRUE,"missing/error",MID(ER73,FIND("male,",ER73)+6,(FIND(")",ER73)-(FIND("male,",ER73)+6)))))</f>
        <v/>
      </c>
      <c r="EO73" s="103" t="str">
        <f>IF(EK73="","",(MID(EK73,(SEARCH("^^",SUBSTITUTE(EK73," ","^^",LEN(EK73)-LEN(SUBSTITUTE(EK73," ","")))))+1,99)&amp;"_"&amp;LEFT(EK73,FIND(" ",EK73)-1)&amp;"_"&amp;EL73))</f>
        <v/>
      </c>
      <c r="EQ73" s="95"/>
      <c r="ER73" s="95"/>
      <c r="ES73" s="96" t="str">
        <f>IF(EW73="","",ES$3)</f>
        <v/>
      </c>
      <c r="ET73" s="97" t="str">
        <f>IF(EW73="","",ES$1)</f>
        <v/>
      </c>
      <c r="EU73" s="98" t="str">
        <f>IF(EW73="","",ES$2)</f>
        <v/>
      </c>
      <c r="EV73" s="98" t="str">
        <f>IF(EW73="","",ES$3)</f>
        <v/>
      </c>
      <c r="EW73" s="99" t="str">
        <f>IF(FD73="","",IF(ISNUMBER(SEARCH(":",FD73)),MID(FD73,FIND(":",FD73)+2,FIND("(",FD73)-FIND(":",FD73)-3),LEFT(FD73,FIND("(",FD73)-2)))</f>
        <v/>
      </c>
      <c r="EX73" s="100" t="str">
        <f>IF(FD73="","",MID(FD73,FIND("(",FD73)+1,4))</f>
        <v/>
      </c>
      <c r="EY73" s="101" t="str">
        <f>IF(ISNUMBER(SEARCH("*female*",FD73)),"female",IF(ISNUMBER(SEARCH("*male*",FD73)),"male",""))</f>
        <v/>
      </c>
      <c r="EZ73" s="102" t="str">
        <f>IF(FD73="","",IF(ISERROR(MID(FD73,FIND("male,",FD73)+6,(FIND(")",FD73)-(FIND("male,",FD73)+6))))=TRUE,"missing/error",MID(FD73,FIND("male,",FD73)+6,(FIND(")",FD73)-(FIND("male,",FD73)+6)))))</f>
        <v/>
      </c>
      <c r="FA73" s="103" t="str">
        <f>IF(EW73="","",(MID(EW73,(SEARCH("^^",SUBSTITUTE(EW73," ","^^",LEN(EW73)-LEN(SUBSTITUTE(EW73," ","")))))+1,99)&amp;"_"&amp;LEFT(EW73,FIND(" ",EW73)-1)&amp;"_"&amp;EX73))</f>
        <v/>
      </c>
      <c r="FC73" s="95"/>
      <c r="FD73" s="95"/>
      <c r="FE73" s="96" t="str">
        <f>IF(FI73="","",FE$3)</f>
        <v/>
      </c>
      <c r="FF73" s="97" t="str">
        <f>IF(FI73="","",FE$1)</f>
        <v/>
      </c>
      <c r="FG73" s="98" t="str">
        <f>IF(FI73="","",FE$2)</f>
        <v/>
      </c>
      <c r="FH73" s="98" t="str">
        <f>IF(FI73="","",FE$3)</f>
        <v/>
      </c>
      <c r="FI73" s="99" t="str">
        <f>IF(FP73="","",IF(ISNUMBER(SEARCH(":",FP73)),MID(FP73,FIND(":",FP73)+2,FIND("(",FP73)-FIND(":",FP73)-3),LEFT(FP73,FIND("(",FP73)-2)))</f>
        <v/>
      </c>
      <c r="FJ73" s="100" t="str">
        <f>IF(FP73="","",MID(FP73,FIND("(",FP73)+1,4))</f>
        <v/>
      </c>
      <c r="FK73" s="101" t="str">
        <f>IF(ISNUMBER(SEARCH("*female*",FP73)),"female",IF(ISNUMBER(SEARCH("*male*",FP73)),"male",""))</f>
        <v/>
      </c>
      <c r="FL73" s="102" t="str">
        <f>IF(FP73="","",IF(ISERROR(MID(FP73,FIND("male,",FP73)+6,(FIND(")",FP73)-(FIND("male,",FP73)+6))))=TRUE,"missing/error",MID(FP73,FIND("male,",FP73)+6,(FIND(")",FP73)-(FIND("male,",FP73)+6)))))</f>
        <v/>
      </c>
      <c r="FM73" s="103" t="str">
        <f>IF(FI73="","",(MID(FI73,(SEARCH("^^",SUBSTITUTE(FI73," ","^^",LEN(FI73)-LEN(SUBSTITUTE(FI73," ","")))))+1,99)&amp;"_"&amp;LEFT(FI73,FIND(" ",FI73)-1)&amp;"_"&amp;FJ73))</f>
        <v/>
      </c>
      <c r="FO73" s="95"/>
      <c r="FP73" s="95"/>
      <c r="FQ73" s="96" t="str">
        <f>IF(FU73="","",#REF!)</f>
        <v/>
      </c>
      <c r="FR73" s="97" t="str">
        <f>IF(FU73="","",FQ$1)</f>
        <v/>
      </c>
      <c r="FS73" s="98" t="str">
        <f>IF(FU73="","",FQ$2)</f>
        <v/>
      </c>
      <c r="FT73" s="98" t="str">
        <f>IF(FU73="","",FQ$3)</f>
        <v/>
      </c>
      <c r="FU73" s="99" t="str">
        <f>IF(GB73="","",IF(ISNUMBER(SEARCH(":",GB73)),MID(GB73,FIND(":",GB73)+2,FIND("(",GB73)-FIND(":",GB73)-3),LEFT(GB73,FIND("(",GB73)-2)))</f>
        <v/>
      </c>
      <c r="FV73" s="100" t="str">
        <f>IF(GB73="","",MID(GB73,FIND("(",GB73)+1,4))</f>
        <v/>
      </c>
      <c r="FW73" s="101" t="str">
        <f>IF(ISNUMBER(SEARCH("*female*",GB73)),"female",IF(ISNUMBER(SEARCH("*male*",GB73)),"male",""))</f>
        <v/>
      </c>
      <c r="FX73" s="102" t="str">
        <f>IF(GB73="","",IF(ISERROR(MID(GB73,FIND("male,",GB73)+6,(FIND(")",GB73)-(FIND("male,",GB73)+6))))=TRUE,"missing/error",MID(GB73,FIND("male,",GB73)+6,(FIND(")",GB73)-(FIND("male,",GB73)+6)))))</f>
        <v/>
      </c>
      <c r="FY73" s="103" t="str">
        <f>IF(FU73="","",(MID(FU73,(SEARCH("^^",SUBSTITUTE(FU73," ","^^",LEN(FU73)-LEN(SUBSTITUTE(FU73," ","")))))+1,99)&amp;"_"&amp;LEFT(FU73,FIND(" ",FU73)-1)&amp;"_"&amp;FV73))</f>
        <v/>
      </c>
      <c r="GA73" s="95"/>
      <c r="GB73" s="95"/>
      <c r="GC73" s="96" t="str">
        <f>IF(GG73="","",GC$3)</f>
        <v/>
      </c>
      <c r="GD73" s="97" t="str">
        <f>IF(GG73="","",GC$1)</f>
        <v/>
      </c>
      <c r="GE73" s="98" t="str">
        <f>IF(GG73="","",GC$2)</f>
        <v/>
      </c>
      <c r="GF73" s="98" t="str">
        <f>IF(GG73="","",GC$3)</f>
        <v/>
      </c>
      <c r="GG73" s="99" t="str">
        <f>IF(GN73="","",IF(ISNUMBER(SEARCH(":",GN73)),MID(GN73,FIND(":",GN73)+2,FIND("(",GN73)-FIND(":",GN73)-3),LEFT(GN73,FIND("(",GN73)-2)))</f>
        <v/>
      </c>
      <c r="GH73" s="100" t="str">
        <f>IF(GN73="","",MID(GN73,FIND("(",GN73)+1,4))</f>
        <v/>
      </c>
      <c r="GI73" s="101" t="str">
        <f>IF(ISNUMBER(SEARCH("*female*",GN73)),"female",IF(ISNUMBER(SEARCH("*male*",GN73)),"male",""))</f>
        <v/>
      </c>
      <c r="GJ73" s="102" t="str">
        <f>IF(GN73="","",IF(ISERROR(MID(GN73,FIND("male,",GN73)+6,(FIND(")",GN73)-(FIND("male,",GN73)+6))))=TRUE,"missing/error",MID(GN73,FIND("male,",GN73)+6,(FIND(")",GN73)-(FIND("male,",GN73)+6)))))</f>
        <v/>
      </c>
      <c r="GK73" s="103" t="str">
        <f>IF(GG73="","",(MID(GG73,(SEARCH("^^",SUBSTITUTE(GG73," ","^^",LEN(GG73)-LEN(SUBSTITUTE(GG73," ","")))))+1,99)&amp;"_"&amp;LEFT(GG73,FIND(" ",GG73)-1)&amp;"_"&amp;GH73))</f>
        <v/>
      </c>
      <c r="GM73" s="95"/>
      <c r="GN73" s="95"/>
      <c r="GO73" s="96" t="str">
        <f>IF(GS73="","",GO$3)</f>
        <v/>
      </c>
      <c r="GP73" s="97" t="str">
        <f>IF(GS73="","",GO$1)</f>
        <v/>
      </c>
      <c r="GQ73" s="98" t="str">
        <f>IF(GS73="","",GO$2)</f>
        <v/>
      </c>
      <c r="GR73" s="98" t="str">
        <f>IF(GS73="","",GO$3)</f>
        <v/>
      </c>
      <c r="GS73" s="99" t="str">
        <f>IF(GZ73="","",IF(ISNUMBER(SEARCH(":",GZ73)),MID(GZ73,FIND(":",GZ73)+2,FIND("(",GZ73)-FIND(":",GZ73)-3),LEFT(GZ73,FIND("(",GZ73)-2)))</f>
        <v/>
      </c>
      <c r="GT73" s="100" t="str">
        <f>IF(GZ73="","",MID(GZ73,FIND("(",GZ73)+1,4))</f>
        <v/>
      </c>
      <c r="GU73" s="101" t="str">
        <f>IF(ISNUMBER(SEARCH("*female*",GZ73)),"female",IF(ISNUMBER(SEARCH("*male*",GZ73)),"male",""))</f>
        <v/>
      </c>
      <c r="GV73" s="102" t="str">
        <f>IF(GZ73="","",IF(ISERROR(MID(GZ73,FIND("male,",GZ73)+6,(FIND(")",GZ73)-(FIND("male,",GZ73)+6))))=TRUE,"missing/error",MID(GZ73,FIND("male,",GZ73)+6,(FIND(")",GZ73)-(FIND("male,",GZ73)+6)))))</f>
        <v/>
      </c>
      <c r="GW73" s="103" t="str">
        <f>IF(GS73="","",(MID(GS73,(SEARCH("^^",SUBSTITUTE(GS73," ","^^",LEN(GS73)-LEN(SUBSTITUTE(GS73," ","")))))+1,99)&amp;"_"&amp;LEFT(GS73,FIND(" ",GS73)-1)&amp;"_"&amp;GT73))</f>
        <v/>
      </c>
      <c r="GY73" s="95"/>
      <c r="GZ73" s="95"/>
      <c r="HA73" s="96" t="str">
        <f>IF(HE73="","",HA$3)</f>
        <v/>
      </c>
      <c r="HB73" s="97" t="str">
        <f>IF(HE73="","",HA$1)</f>
        <v/>
      </c>
      <c r="HC73" s="98" t="str">
        <f>IF(HE73="","",HA$2)</f>
        <v/>
      </c>
      <c r="HD73" s="98" t="str">
        <f>IF(HE73="","",HA$3)</f>
        <v/>
      </c>
      <c r="HE73" s="99" t="str">
        <f>IF(HL73="","",IF(ISNUMBER(SEARCH(":",HL73)),MID(HL73,FIND(":",HL73)+2,FIND("(",HL73)-FIND(":",HL73)-3),LEFT(HL73,FIND("(",HL73)-2)))</f>
        <v/>
      </c>
      <c r="HF73" s="100" t="str">
        <f>IF(HL73="","",MID(HL73,FIND("(",HL73)+1,4))</f>
        <v/>
      </c>
      <c r="HG73" s="101" t="str">
        <f>IF(ISNUMBER(SEARCH("*female*",HL73)),"female",IF(ISNUMBER(SEARCH("*male*",HL73)),"male",""))</f>
        <v/>
      </c>
      <c r="HH73" s="102" t="str">
        <f>IF(HL73="","",IF(ISERROR(MID(HL73,FIND("male,",HL73)+6,(FIND(")",HL73)-(FIND("male,",HL73)+6))))=TRUE,"missing/error",MID(HL73,FIND("male,",HL73)+6,(FIND(")",HL73)-(FIND("male,",HL73)+6)))))</f>
        <v/>
      </c>
      <c r="HI73" s="103" t="str">
        <f>IF(HE73="","",(MID(HE73,(SEARCH("^^",SUBSTITUTE(HE73," ","^^",LEN(HE73)-LEN(SUBSTITUTE(HE73," ","")))))+1,99)&amp;"_"&amp;LEFT(HE73,FIND(" ",HE73)-1)&amp;"_"&amp;HF73))</f>
        <v/>
      </c>
      <c r="HK73" s="95"/>
      <c r="HL73" s="95" t="s">
        <v>292</v>
      </c>
      <c r="HM73" s="96" t="str">
        <f>IF(HQ73="","",HM$3)</f>
        <v/>
      </c>
      <c r="HN73" s="97" t="str">
        <f>IF(HQ73="","",HM$1)</f>
        <v/>
      </c>
      <c r="HO73" s="98" t="str">
        <f>IF(HQ73="","",HM$2)</f>
        <v/>
      </c>
      <c r="HP73" s="98" t="str">
        <f>IF(HQ73="","",HM$3)</f>
        <v/>
      </c>
      <c r="HQ73" s="99" t="str">
        <f>IF(HX73="","",IF(ISNUMBER(SEARCH(":",HX73)),MID(HX73,FIND(":",HX73)+2,FIND("(",HX73)-FIND(":",HX73)-3),LEFT(HX73,FIND("(",HX73)-2)))</f>
        <v/>
      </c>
      <c r="HR73" s="100" t="str">
        <f>IF(HX73="","",MID(HX73,FIND("(",HX73)+1,4))</f>
        <v/>
      </c>
      <c r="HS73" s="101" t="str">
        <f>IF(ISNUMBER(SEARCH("*female*",HX73)),"female",IF(ISNUMBER(SEARCH("*male*",HX73)),"male",""))</f>
        <v/>
      </c>
      <c r="HT73" s="102" t="str">
        <f>IF(HX73="","",IF(ISERROR(MID(HX73,FIND("male,",HX73)+6,(FIND(")",HX73)-(FIND("male,",HX73)+6))))=TRUE,"missing/error",MID(HX73,FIND("male,",HX73)+6,(FIND(")",HX73)-(FIND("male,",HX73)+6)))))</f>
        <v/>
      </c>
      <c r="HU73" s="103" t="str">
        <f>IF(HQ73="","",(MID(HQ73,(SEARCH("^^",SUBSTITUTE(HQ73," ","^^",LEN(HQ73)-LEN(SUBSTITUTE(HQ73," ","")))))+1,99)&amp;"_"&amp;LEFT(HQ73,FIND(" ",HQ73)-1)&amp;"_"&amp;HR73))</f>
        <v/>
      </c>
      <c r="HW73" s="95"/>
      <c r="HX73" s="95"/>
      <c r="HY73" s="96" t="str">
        <f>IF(IC73="","",HY$3)</f>
        <v/>
      </c>
      <c r="HZ73" s="97" t="str">
        <f>IF(IC73="","",HY$1)</f>
        <v/>
      </c>
      <c r="IA73" s="98" t="str">
        <f>IF(IC73="","",HY$2)</f>
        <v/>
      </c>
      <c r="IB73" s="98" t="str">
        <f>IF(IC73="","",HY$3)</f>
        <v/>
      </c>
      <c r="IC73" s="99" t="str">
        <f>IF(IJ73="","",IF(ISNUMBER(SEARCH(":",IJ73)),MID(IJ73,FIND(":",IJ73)+2,FIND("(",IJ73)-FIND(":",IJ73)-3),LEFT(IJ73,FIND("(",IJ73)-2)))</f>
        <v/>
      </c>
      <c r="ID73" s="100" t="str">
        <f>IF(IJ73="","",MID(IJ73,FIND("(",IJ73)+1,4))</f>
        <v/>
      </c>
      <c r="IE73" s="101" t="str">
        <f>IF(ISNUMBER(SEARCH("*female*",IJ73)),"female",IF(ISNUMBER(SEARCH("*male*",IJ73)),"male",""))</f>
        <v/>
      </c>
      <c r="IF73" s="102" t="str">
        <f>IF(IJ73="","",IF(ISERROR(MID(IJ73,FIND("male,",IJ73)+6,(FIND(")",IJ73)-(FIND("male,",IJ73)+6))))=TRUE,"missing/error",MID(IJ73,FIND("male,",IJ73)+6,(FIND(")",IJ73)-(FIND("male,",IJ73)+6)))))</f>
        <v/>
      </c>
      <c r="IG73" s="103" t="str">
        <f>IF(IC73="","",(MID(IC73,(SEARCH("^^",SUBSTITUTE(IC73," ","^^",LEN(IC73)-LEN(SUBSTITUTE(IC73," ","")))))+1,99)&amp;"_"&amp;LEFT(IC73,FIND(" ",IC73)-1)&amp;"_"&amp;ID73))</f>
        <v/>
      </c>
      <c r="II73" s="95"/>
      <c r="IJ73" s="95"/>
      <c r="IK73" s="96" t="str">
        <f>IF(IO73="","",IK$3)</f>
        <v/>
      </c>
      <c r="IL73" s="97" t="str">
        <f>IF(IO73="","",IK$1)</f>
        <v/>
      </c>
      <c r="IM73" s="98" t="str">
        <f>IF(IO73="","",IK$2)</f>
        <v/>
      </c>
      <c r="IN73" s="98" t="str">
        <f>IF(IO73="","",IK$3)</f>
        <v/>
      </c>
      <c r="IO73" s="99" t="str">
        <f>IF(IV73="","",IF(ISNUMBER(SEARCH(":",IV73)),MID(IV73,FIND(":",IV73)+2,FIND("(",IV73)-FIND(":",IV73)-3),LEFT(IV73,FIND("(",IV73)-2)))</f>
        <v/>
      </c>
      <c r="IP73" s="100" t="str">
        <f>IF(IV73="","",MID(IV73,FIND("(",IV73)+1,4))</f>
        <v/>
      </c>
      <c r="IQ73" s="101" t="str">
        <f>IF(ISNUMBER(SEARCH("*female*",IV73)),"female",IF(ISNUMBER(SEARCH("*male*",IV73)),"male",""))</f>
        <v/>
      </c>
      <c r="IR73" s="102" t="str">
        <f>IF(IV73="","",IF(ISERROR(MID(IV73,FIND("male,",IV73)+6,(FIND(")",IV73)-(FIND("male,",IV73)+6))))=TRUE,"missing/error",MID(IV73,FIND("male,",IV73)+6,(FIND(")",IV73)-(FIND("male,",IV73)+6)))))</f>
        <v/>
      </c>
      <c r="IS73" s="103" t="str">
        <f>IF(IO73="","",(MID(IO73,(SEARCH("^^",SUBSTITUTE(IO73," ","^^",LEN(IO73)-LEN(SUBSTITUTE(IO73," ","")))))+1,99)&amp;"_"&amp;LEFT(IO73,FIND(" ",IO73)-1)&amp;"_"&amp;IP73))</f>
        <v/>
      </c>
      <c r="IU73" s="95"/>
      <c r="IV73" s="95"/>
      <c r="IW73" s="96" t="str">
        <f>IF(JA73="","",IW$3)</f>
        <v/>
      </c>
      <c r="IX73" s="97" t="str">
        <f>IF(JA73="","",IW$1)</f>
        <v/>
      </c>
      <c r="IY73" s="98" t="str">
        <f>IF(JA73="","",IW$2)</f>
        <v/>
      </c>
      <c r="IZ73" s="98" t="str">
        <f>IF(JA73="","",IW$3)</f>
        <v/>
      </c>
      <c r="JA73" s="99" t="str">
        <f>IF(JH73="","",IF(ISNUMBER(SEARCH(":",JH73)),MID(JH73,FIND(":",JH73)+2,FIND("(",JH73)-FIND(":",JH73)-3),LEFT(JH73,FIND("(",JH73)-2)))</f>
        <v/>
      </c>
      <c r="JB73" s="100" t="str">
        <f>IF(JH73="","",MID(JH73,FIND("(",JH73)+1,4))</f>
        <v/>
      </c>
      <c r="JC73" s="101" t="str">
        <f>IF(ISNUMBER(SEARCH("*female*",JH73)),"female",IF(ISNUMBER(SEARCH("*male*",JH73)),"male",""))</f>
        <v/>
      </c>
      <c r="JD73" s="102" t="str">
        <f>IF(JH73="","",IF(ISERROR(MID(JH73,FIND("male,",JH73)+6,(FIND(")",JH73)-(FIND("male,",JH73)+6))))=TRUE,"missing/error",MID(JH73,FIND("male,",JH73)+6,(FIND(")",JH73)-(FIND("male,",JH73)+6)))))</f>
        <v/>
      </c>
      <c r="JE73" s="103" t="str">
        <f>IF(JA73="","",(MID(JA73,(SEARCH("^^",SUBSTITUTE(JA73," ","^^",LEN(JA73)-LEN(SUBSTITUTE(JA73," ","")))))+1,99)&amp;"_"&amp;LEFT(JA73,FIND(" ",JA73)-1)&amp;"_"&amp;JB73))</f>
        <v/>
      </c>
      <c r="JG73" s="95"/>
      <c r="JH73" s="95"/>
      <c r="JI73" s="96" t="str">
        <f>IF(JM73="","",JI$3)</f>
        <v/>
      </c>
      <c r="JJ73" s="97" t="str">
        <f>IF(JM73="","",JI$1)</f>
        <v/>
      </c>
      <c r="JK73" s="98" t="str">
        <f>IF(JM73="","",JI$2)</f>
        <v/>
      </c>
      <c r="JL73" s="98" t="str">
        <f>IF(JM73="","",JI$3)</f>
        <v/>
      </c>
      <c r="JM73" s="99" t="str">
        <f>IF(JT73="","",IF(ISNUMBER(SEARCH(":",JT73)),MID(JT73,FIND(":",JT73)+2,FIND("(",JT73)-FIND(":",JT73)-3),LEFT(JT73,FIND("(",JT73)-2)))</f>
        <v/>
      </c>
      <c r="JN73" s="100" t="str">
        <f>IF(JT73="","",MID(JT73,FIND("(",JT73)+1,4))</f>
        <v/>
      </c>
      <c r="JO73" s="101" t="str">
        <f>IF(ISNUMBER(SEARCH("*female*",JT73)),"female",IF(ISNUMBER(SEARCH("*male*",JT73)),"male",""))</f>
        <v/>
      </c>
      <c r="JP73" s="102" t="str">
        <f>IF(JT73="","",IF(ISERROR(MID(JT73,FIND("male,",JT73)+6,(FIND(")",JT73)-(FIND("male,",JT73)+6))))=TRUE,"missing/error",MID(JT73,FIND("male,",JT73)+6,(FIND(")",JT73)-(FIND("male,",JT73)+6)))))</f>
        <v/>
      </c>
      <c r="JQ73" s="103" t="str">
        <f>IF(JM73="","",(MID(JM73,(SEARCH("^^",SUBSTITUTE(JM73," ","^^",LEN(JM73)-LEN(SUBSTITUTE(JM73," ","")))))+1,99)&amp;"_"&amp;LEFT(JM73,FIND(" ",JM73)-1)&amp;"_"&amp;JN73))</f>
        <v/>
      </c>
      <c r="JS73" s="95"/>
      <c r="JT73" s="95"/>
      <c r="JU73" s="96" t="str">
        <f>IF(JY73="","",JU$3)</f>
        <v/>
      </c>
      <c r="JV73" s="97" t="str">
        <f>IF(JY73="","",JU$1)</f>
        <v/>
      </c>
      <c r="JW73" s="98" t="str">
        <f>IF(JY73="","",JU$2)</f>
        <v/>
      </c>
      <c r="JX73" s="98" t="str">
        <f>IF(JY73="","",JU$3)</f>
        <v/>
      </c>
      <c r="JY73" s="99" t="str">
        <f>IF(KF73="","",IF(ISNUMBER(SEARCH(":",KF73)),MID(KF73,FIND(":",KF73)+2,FIND("(",KF73)-FIND(":",KF73)-3),LEFT(KF73,FIND("(",KF73)-2)))</f>
        <v/>
      </c>
      <c r="JZ73" s="100" t="str">
        <f>IF(KF73="","",MID(KF73,FIND("(",KF73)+1,4))</f>
        <v/>
      </c>
      <c r="KA73" s="101" t="str">
        <f>IF(ISNUMBER(SEARCH("*female*",KF73)),"female",IF(ISNUMBER(SEARCH("*male*",KF73)),"male",""))</f>
        <v/>
      </c>
      <c r="KB73" s="102" t="str">
        <f>IF(KF73="","",IF(ISERROR(MID(KF73,FIND("male,",KF73)+6,(FIND(")",KF73)-(FIND("male,",KF73)+6))))=TRUE,"missing/error",MID(KF73,FIND("male,",KF73)+6,(FIND(")",KF73)-(FIND("male,",KF73)+6)))))</f>
        <v/>
      </c>
      <c r="KC73" s="103" t="str">
        <f>IF(JY73="","",(MID(JY73,(SEARCH("^^",SUBSTITUTE(JY73," ","^^",LEN(JY73)-LEN(SUBSTITUTE(JY73," ","")))))+1,99)&amp;"_"&amp;LEFT(JY73,FIND(" ",JY73)-1)&amp;"_"&amp;JZ73))</f>
        <v/>
      </c>
      <c r="KE73" s="95"/>
      <c r="KF73" s="95"/>
    </row>
    <row r="74" spans="1:292" ht="13.5" customHeight="1">
      <c r="A74" s="21"/>
      <c r="B74" s="95" t="s">
        <v>806</v>
      </c>
      <c r="D74" s="149"/>
      <c r="E74" s="96"/>
      <c r="F74" s="97"/>
      <c r="G74" s="98"/>
      <c r="H74" s="98"/>
      <c r="I74" s="99"/>
      <c r="J74" s="100"/>
      <c r="K74" s="101"/>
      <c r="L74" s="102"/>
      <c r="M74" s="103"/>
      <c r="O74" s="95"/>
      <c r="P74" s="153"/>
      <c r="Q74" s="96"/>
      <c r="R74" s="97"/>
      <c r="S74" s="98"/>
      <c r="T74" s="98"/>
      <c r="U74" s="99"/>
      <c r="V74" s="100"/>
      <c r="W74" s="101"/>
      <c r="X74" s="102"/>
      <c r="Y74" s="103"/>
      <c r="AA74" s="95"/>
      <c r="AB74" s="140"/>
      <c r="AC74" s="96" t="str">
        <f>IF(AG74="","",AC$3)</f>
        <v/>
      </c>
      <c r="AD74" s="97" t="str">
        <f>IF(AG74="","",AC$1)</f>
        <v/>
      </c>
      <c r="AE74" s="98" t="str">
        <f>IF(AG74="","",AC$2)</f>
        <v/>
      </c>
      <c r="AF74" s="98" t="str">
        <f>IF(AG74="","",AC$3)</f>
        <v/>
      </c>
      <c r="AG74" s="99" t="str">
        <f>IF(AN74="","",IF(ISNUMBER(SEARCH(":",AN74)),MID(AN74,FIND(":",AN74)+2,FIND("(",AN74)-FIND(":",AN74)-3),LEFT(AN74,FIND("(",AN74)-2)))</f>
        <v/>
      </c>
      <c r="AH74" s="100" t="str">
        <f>IF(AN74="","",MID(AN74,FIND("(",AN74)+1,4))</f>
        <v/>
      </c>
      <c r="AI74" s="101" t="str">
        <f>IF(ISNUMBER(SEARCH("*female*",AN74)),"female",IF(ISNUMBER(SEARCH("*male*",AN74)),"male",""))</f>
        <v/>
      </c>
      <c r="AJ74" s="102" t="str">
        <f>IF(AN74="","",IF(ISERROR(MID(AN74,FIND("male,",AN74)+6,(FIND(")",AN74)-(FIND("male,",AN74)+6))))=TRUE,"missing/error",MID(AN74,FIND("male,",AN74)+6,(FIND(")",AN74)-(FIND("male,",AN74)+6)))))</f>
        <v/>
      </c>
      <c r="AK74" s="103" t="str">
        <f>IF(AG74="","",(MID(AG74,(SEARCH("^^",SUBSTITUTE(AG74," ","^^",LEN(AG74)-LEN(SUBSTITUTE(AG74," ","")))))+1,99)&amp;"_"&amp;LEFT(AG74,FIND(" ",AG74)-1)&amp;"_"&amp;AH74))</f>
        <v/>
      </c>
      <c r="AM74" s="95"/>
      <c r="AO74" s="96" t="str">
        <f t="shared" si="264"/>
        <v/>
      </c>
      <c r="AP74" s="97" t="str">
        <f t="shared" si="265"/>
        <v/>
      </c>
      <c r="AQ74" s="98" t="str">
        <f t="shared" si="272"/>
        <v/>
      </c>
      <c r="AR74" s="98" t="str">
        <f t="shared" si="266"/>
        <v/>
      </c>
      <c r="AS74" s="99" t="str">
        <f t="shared" si="267"/>
        <v/>
      </c>
      <c r="AT74" s="100" t="str">
        <f t="shared" si="268"/>
        <v/>
      </c>
      <c r="AU74" s="101" t="str">
        <f t="shared" si="269"/>
        <v/>
      </c>
      <c r="AV74" s="102" t="str">
        <f t="shared" si="270"/>
        <v/>
      </c>
      <c r="AW74" s="103" t="str">
        <f t="shared" si="271"/>
        <v/>
      </c>
      <c r="AY74" s="95"/>
      <c r="AZ74" s="95"/>
      <c r="BA74" s="96"/>
      <c r="BB74" s="97"/>
      <c r="BC74" s="98"/>
      <c r="BD74" s="98"/>
      <c r="BE74" s="99"/>
      <c r="BF74" s="100"/>
      <c r="BG74" s="101"/>
      <c r="BH74" s="102"/>
      <c r="BI74" s="103"/>
      <c r="BK74" s="95"/>
      <c r="BL74" s="95"/>
      <c r="BM74" s="96"/>
      <c r="BN74" s="97"/>
      <c r="BO74" s="98"/>
      <c r="BP74" s="98"/>
      <c r="BQ74" s="99"/>
      <c r="BR74" s="100"/>
      <c r="BS74" s="101"/>
      <c r="BT74" s="102"/>
      <c r="BU74" s="103"/>
      <c r="BW74" s="95"/>
      <c r="BX74" s="95"/>
      <c r="BY74" s="96"/>
      <c r="BZ74" s="97"/>
      <c r="CA74" s="98"/>
      <c r="CB74" s="98"/>
      <c r="CC74" s="99"/>
      <c r="CD74" s="100"/>
      <c r="CE74" s="101"/>
      <c r="CF74" s="102"/>
      <c r="CG74" s="103"/>
      <c r="CI74" s="95"/>
      <c r="CJ74" s="95"/>
      <c r="CK74" s="96"/>
      <c r="CL74" s="97"/>
      <c r="CM74" s="98"/>
      <c r="CN74" s="98"/>
      <c r="CO74" s="99"/>
      <c r="CP74" s="100"/>
      <c r="CQ74" s="101"/>
      <c r="CR74" s="102"/>
      <c r="CS74" s="103"/>
      <c r="CU74" s="95"/>
      <c r="CV74" s="95"/>
      <c r="CW74" s="96"/>
      <c r="CX74" s="97"/>
      <c r="CY74" s="98"/>
      <c r="CZ74" s="98"/>
      <c r="DA74" s="99"/>
      <c r="DB74" s="100"/>
      <c r="DC74" s="101"/>
      <c r="DD74" s="102"/>
      <c r="DE74" s="103"/>
      <c r="DG74" s="95"/>
      <c r="DH74" s="95"/>
      <c r="DI74" s="96"/>
      <c r="DJ74" s="97"/>
      <c r="DK74" s="98"/>
      <c r="DL74" s="98"/>
      <c r="DM74" s="99"/>
      <c r="DN74" s="100"/>
      <c r="DO74" s="101"/>
      <c r="DP74" s="102"/>
      <c r="DQ74" s="103"/>
      <c r="DS74" s="95"/>
      <c r="DT74" s="95"/>
      <c r="DU74" s="96"/>
      <c r="DV74" s="97"/>
      <c r="DW74" s="98"/>
      <c r="DX74" s="98"/>
      <c r="DY74" s="99"/>
      <c r="DZ74" s="100"/>
      <c r="EA74" s="101"/>
      <c r="EB74" s="102"/>
      <c r="EC74" s="103"/>
      <c r="EE74" s="95"/>
      <c r="EF74" s="95"/>
      <c r="EG74" s="96"/>
      <c r="EH74" s="97"/>
      <c r="EI74" s="98"/>
      <c r="EJ74" s="98"/>
      <c r="EK74" s="99"/>
      <c r="EL74" s="100"/>
      <c r="EM74" s="101"/>
      <c r="EN74" s="102"/>
      <c r="EO74" s="103"/>
      <c r="EQ74" s="95"/>
      <c r="ER74" s="95"/>
      <c r="ES74" s="96"/>
      <c r="ET74" s="97"/>
      <c r="EU74" s="98"/>
      <c r="EV74" s="98"/>
      <c r="EW74" s="99"/>
      <c r="EX74" s="100"/>
      <c r="EY74" s="101"/>
      <c r="EZ74" s="102"/>
      <c r="FA74" s="103"/>
      <c r="FC74" s="95"/>
      <c r="FD74" s="95"/>
      <c r="FE74" s="96"/>
      <c r="FF74" s="97"/>
      <c r="FG74" s="98"/>
      <c r="FH74" s="98"/>
      <c r="FI74" s="99"/>
      <c r="FJ74" s="100"/>
      <c r="FK74" s="101"/>
      <c r="FL74" s="102"/>
      <c r="FM74" s="103"/>
      <c r="FO74" s="95"/>
      <c r="FP74" s="95"/>
      <c r="FQ74" s="96"/>
      <c r="FR74" s="97"/>
      <c r="FS74" s="98"/>
      <c r="FT74" s="98"/>
      <c r="FU74" s="99"/>
      <c r="FV74" s="100"/>
      <c r="FW74" s="101"/>
      <c r="FX74" s="102"/>
      <c r="FY74" s="103"/>
      <c r="GA74" s="95"/>
      <c r="GB74" s="95"/>
      <c r="GC74" s="96"/>
      <c r="GD74" s="97"/>
      <c r="GE74" s="98"/>
      <c r="GF74" s="98"/>
      <c r="GG74" s="99"/>
      <c r="GH74" s="100"/>
      <c r="GI74" s="101"/>
      <c r="GJ74" s="102"/>
      <c r="GK74" s="103"/>
      <c r="GM74" s="95"/>
      <c r="GN74" s="95"/>
      <c r="GO74" s="96"/>
      <c r="GP74" s="97"/>
      <c r="GQ74" s="98"/>
      <c r="GR74" s="98"/>
      <c r="GS74" s="99"/>
      <c r="GT74" s="100"/>
      <c r="GU74" s="101"/>
      <c r="GV74" s="102"/>
      <c r="GW74" s="103"/>
      <c r="GY74" s="95"/>
      <c r="GZ74" s="95"/>
      <c r="HA74" s="96"/>
      <c r="HB74" s="97"/>
      <c r="HC74" s="98"/>
      <c r="HD74" s="98"/>
      <c r="HE74" s="99"/>
      <c r="HF74" s="100"/>
      <c r="HG74" s="101"/>
      <c r="HH74" s="102"/>
      <c r="HI74" s="103"/>
      <c r="HK74" s="95"/>
      <c r="HL74" s="95"/>
      <c r="HM74" s="96"/>
      <c r="HN74" s="97"/>
      <c r="HO74" s="98"/>
      <c r="HP74" s="98"/>
      <c r="HQ74" s="99"/>
      <c r="HR74" s="100"/>
      <c r="HS74" s="101"/>
      <c r="HT74" s="102"/>
      <c r="HU74" s="103"/>
      <c r="HW74" s="95"/>
      <c r="HX74" s="95"/>
      <c r="HY74" s="96"/>
      <c r="HZ74" s="97"/>
      <c r="IA74" s="98"/>
      <c r="IB74" s="98"/>
      <c r="IC74" s="99"/>
      <c r="ID74" s="100"/>
      <c r="IE74" s="101"/>
      <c r="IF74" s="102"/>
      <c r="IG74" s="103"/>
      <c r="II74" s="95"/>
      <c r="IJ74" s="95"/>
      <c r="IK74" s="96"/>
      <c r="IL74" s="97"/>
      <c r="IM74" s="98"/>
      <c r="IN74" s="98"/>
      <c r="IO74" s="99"/>
      <c r="IP74" s="100"/>
      <c r="IQ74" s="101"/>
      <c r="IR74" s="102"/>
      <c r="IS74" s="103"/>
      <c r="IU74" s="95"/>
      <c r="IV74" s="95"/>
      <c r="IW74" s="96"/>
      <c r="IX74" s="97"/>
      <c r="IY74" s="98"/>
      <c r="IZ74" s="98"/>
      <c r="JA74" s="99"/>
      <c r="JB74" s="100"/>
      <c r="JC74" s="101"/>
      <c r="JD74" s="102"/>
      <c r="JE74" s="103"/>
      <c r="JG74" s="95"/>
      <c r="JH74" s="95"/>
      <c r="JI74" s="96"/>
      <c r="JJ74" s="97"/>
      <c r="JK74" s="98"/>
      <c r="JL74" s="98"/>
      <c r="JM74" s="99"/>
      <c r="JN74" s="100"/>
      <c r="JO74" s="101"/>
      <c r="JP74" s="102"/>
      <c r="JQ74" s="103"/>
      <c r="JS74" s="95"/>
      <c r="JT74" s="95"/>
      <c r="JU74" s="96"/>
      <c r="JV74" s="97"/>
      <c r="JW74" s="98"/>
      <c r="JX74" s="98"/>
      <c r="JY74" s="99"/>
      <c r="JZ74" s="100"/>
      <c r="KA74" s="101"/>
      <c r="KB74" s="102"/>
      <c r="KC74" s="103"/>
      <c r="KE74" s="95"/>
      <c r="KF74" s="95"/>
    </row>
    <row r="75" spans="1:292" ht="13.5" customHeight="1">
      <c r="A75" s="21"/>
      <c r="B75" s="95" t="s">
        <v>923</v>
      </c>
      <c r="C75" s="2" t="s">
        <v>924</v>
      </c>
      <c r="D75" s="149"/>
      <c r="E75" s="96"/>
      <c r="F75" s="97"/>
      <c r="G75" s="98"/>
      <c r="H75" s="98"/>
      <c r="I75" s="99"/>
      <c r="J75" s="100"/>
      <c r="K75" s="101"/>
      <c r="L75" s="102"/>
      <c r="M75" s="103"/>
      <c r="O75" s="95"/>
      <c r="P75" s="153"/>
      <c r="Q75" s="96"/>
      <c r="R75" s="97"/>
      <c r="S75" s="98"/>
      <c r="T75" s="98"/>
      <c r="U75" s="99"/>
      <c r="V75" s="100"/>
      <c r="W75" s="101"/>
      <c r="X75" s="102"/>
      <c r="Y75" s="103"/>
      <c r="AA75" s="95"/>
      <c r="AB75" s="140"/>
      <c r="AC75" s="96"/>
      <c r="AD75" s="97"/>
      <c r="AE75" s="98"/>
      <c r="AF75" s="98"/>
      <c r="AG75" s="99"/>
      <c r="AH75" s="100"/>
      <c r="AI75" s="101"/>
      <c r="AJ75" s="102"/>
      <c r="AK75" s="103"/>
      <c r="AM75" s="95"/>
      <c r="AO75" s="96">
        <f t="shared" si="264"/>
        <v>45291</v>
      </c>
      <c r="AP75" s="97" t="str">
        <f t="shared" si="265"/>
        <v>Frieden I</v>
      </c>
      <c r="AQ75" s="98">
        <f t="shared" si="272"/>
        <v>45247</v>
      </c>
      <c r="AR75" s="98">
        <f t="shared" si="266"/>
        <v>45291</v>
      </c>
      <c r="AS75" s="99" t="str">
        <f t="shared" si="267"/>
        <v>Martine Hansen</v>
      </c>
      <c r="AT75" s="100" t="str">
        <f t="shared" si="268"/>
        <v>1965</v>
      </c>
      <c r="AU75" s="101" t="str">
        <f t="shared" si="269"/>
        <v>female</v>
      </c>
      <c r="AV75" s="102" t="str">
        <f t="shared" si="270"/>
        <v>lu_csv01</v>
      </c>
      <c r="AW75" s="103" t="str">
        <f t="shared" si="271"/>
        <v>Hansen_Martine_1965</v>
      </c>
      <c r="AY75" s="95"/>
      <c r="AZ75" s="153" t="s">
        <v>936</v>
      </c>
      <c r="BA75" s="96"/>
      <c r="BB75" s="97"/>
      <c r="BC75" s="98"/>
      <c r="BD75" s="98"/>
      <c r="BE75" s="99"/>
      <c r="BF75" s="100"/>
      <c r="BG75" s="101"/>
      <c r="BH75" s="102"/>
      <c r="BI75" s="103"/>
      <c r="BK75" s="95"/>
      <c r="BL75" s="95"/>
      <c r="BM75" s="96"/>
      <c r="BN75" s="97"/>
      <c r="BO75" s="98"/>
      <c r="BP75" s="98"/>
      <c r="BQ75" s="99"/>
      <c r="BR75" s="100"/>
      <c r="BS75" s="101"/>
      <c r="BT75" s="102"/>
      <c r="BU75" s="103"/>
      <c r="BW75" s="95"/>
      <c r="BX75" s="95"/>
      <c r="BY75" s="96"/>
      <c r="BZ75" s="97"/>
      <c r="CA75" s="98"/>
      <c r="CB75" s="98"/>
      <c r="CC75" s="99"/>
      <c r="CD75" s="100"/>
      <c r="CE75" s="101"/>
      <c r="CF75" s="102"/>
      <c r="CG75" s="103"/>
      <c r="CI75" s="95"/>
      <c r="CJ75" s="95"/>
      <c r="CK75" s="96"/>
      <c r="CL75" s="97"/>
      <c r="CM75" s="98"/>
      <c r="CN75" s="98"/>
      <c r="CO75" s="99"/>
      <c r="CP75" s="100"/>
      <c r="CQ75" s="101"/>
      <c r="CR75" s="102"/>
      <c r="CS75" s="103"/>
      <c r="CU75" s="95"/>
      <c r="CV75" s="95"/>
      <c r="CW75" s="96"/>
      <c r="CX75" s="97"/>
      <c r="CY75" s="98"/>
      <c r="CZ75" s="98"/>
      <c r="DA75" s="99"/>
      <c r="DB75" s="100"/>
      <c r="DC75" s="101"/>
      <c r="DD75" s="102"/>
      <c r="DE75" s="103"/>
      <c r="DG75" s="95"/>
      <c r="DH75" s="95"/>
      <c r="DI75" s="96"/>
      <c r="DJ75" s="97"/>
      <c r="DK75" s="98"/>
      <c r="DL75" s="98"/>
      <c r="DM75" s="99"/>
      <c r="DN75" s="100"/>
      <c r="DO75" s="101"/>
      <c r="DP75" s="102"/>
      <c r="DQ75" s="103"/>
      <c r="DS75" s="95"/>
      <c r="DT75" s="95"/>
      <c r="DU75" s="96"/>
      <c r="DV75" s="97"/>
      <c r="DW75" s="98"/>
      <c r="DX75" s="98"/>
      <c r="DY75" s="99"/>
      <c r="DZ75" s="100"/>
      <c r="EA75" s="101"/>
      <c r="EB75" s="102"/>
      <c r="EC75" s="103"/>
      <c r="EE75" s="95"/>
      <c r="EF75" s="95"/>
      <c r="EG75" s="96"/>
      <c r="EH75" s="97"/>
      <c r="EI75" s="98"/>
      <c r="EJ75" s="98"/>
      <c r="EK75" s="99"/>
      <c r="EL75" s="100"/>
      <c r="EM75" s="101"/>
      <c r="EN75" s="102"/>
      <c r="EO75" s="103"/>
      <c r="EQ75" s="95"/>
      <c r="ER75" s="95"/>
      <c r="ES75" s="96"/>
      <c r="ET75" s="97"/>
      <c r="EU75" s="98"/>
      <c r="EV75" s="98"/>
      <c r="EW75" s="99"/>
      <c r="EX75" s="100"/>
      <c r="EY75" s="101"/>
      <c r="EZ75" s="102"/>
      <c r="FA75" s="103"/>
      <c r="FC75" s="95"/>
      <c r="FD75" s="95"/>
      <c r="FE75" s="96"/>
      <c r="FF75" s="97"/>
      <c r="FG75" s="98"/>
      <c r="FH75" s="98"/>
      <c r="FI75" s="99"/>
      <c r="FJ75" s="100"/>
      <c r="FK75" s="101"/>
      <c r="FL75" s="102"/>
      <c r="FM75" s="103"/>
      <c r="FO75" s="95"/>
      <c r="FP75" s="95"/>
      <c r="FQ75" s="96"/>
      <c r="FR75" s="97"/>
      <c r="FS75" s="98"/>
      <c r="FT75" s="98"/>
      <c r="FU75" s="99"/>
      <c r="FV75" s="100"/>
      <c r="FW75" s="101"/>
      <c r="FX75" s="102"/>
      <c r="FY75" s="103"/>
      <c r="GA75" s="95"/>
      <c r="GB75" s="95"/>
      <c r="GC75" s="96"/>
      <c r="GD75" s="97"/>
      <c r="GE75" s="98"/>
      <c r="GF75" s="98"/>
      <c r="GG75" s="99"/>
      <c r="GH75" s="100"/>
      <c r="GI75" s="101"/>
      <c r="GJ75" s="102"/>
      <c r="GK75" s="103"/>
      <c r="GM75" s="95"/>
      <c r="GN75" s="95"/>
      <c r="GO75" s="96"/>
      <c r="GP75" s="97"/>
      <c r="GQ75" s="98"/>
      <c r="GR75" s="98"/>
      <c r="GS75" s="99"/>
      <c r="GT75" s="100"/>
      <c r="GU75" s="101"/>
      <c r="GV75" s="102"/>
      <c r="GW75" s="103"/>
      <c r="GY75" s="95"/>
      <c r="GZ75" s="95"/>
      <c r="HA75" s="96"/>
      <c r="HB75" s="97"/>
      <c r="HC75" s="98"/>
      <c r="HD75" s="98"/>
      <c r="HE75" s="99"/>
      <c r="HF75" s="100"/>
      <c r="HG75" s="101"/>
      <c r="HH75" s="102"/>
      <c r="HI75" s="103"/>
      <c r="HK75" s="95"/>
      <c r="HL75" s="95"/>
      <c r="HM75" s="96"/>
      <c r="HN75" s="97"/>
      <c r="HO75" s="98"/>
      <c r="HP75" s="98"/>
      <c r="HQ75" s="99"/>
      <c r="HR75" s="100"/>
      <c r="HS75" s="101"/>
      <c r="HT75" s="102"/>
      <c r="HU75" s="103"/>
      <c r="HW75" s="95"/>
      <c r="HX75" s="95"/>
      <c r="HY75" s="96"/>
      <c r="HZ75" s="97"/>
      <c r="IA75" s="98"/>
      <c r="IB75" s="98"/>
      <c r="IC75" s="99"/>
      <c r="ID75" s="100"/>
      <c r="IE75" s="101"/>
      <c r="IF75" s="102"/>
      <c r="IG75" s="103"/>
      <c r="II75" s="95"/>
      <c r="IJ75" s="95"/>
      <c r="IK75" s="96"/>
      <c r="IL75" s="97"/>
      <c r="IM75" s="98"/>
      <c r="IN75" s="98"/>
      <c r="IO75" s="99"/>
      <c r="IP75" s="100"/>
      <c r="IQ75" s="101"/>
      <c r="IR75" s="102"/>
      <c r="IS75" s="103"/>
      <c r="IU75" s="95"/>
      <c r="IV75" s="95"/>
      <c r="IW75" s="96"/>
      <c r="IX75" s="97"/>
      <c r="IY75" s="98"/>
      <c r="IZ75" s="98"/>
      <c r="JA75" s="99"/>
      <c r="JB75" s="100"/>
      <c r="JC75" s="101"/>
      <c r="JD75" s="102"/>
      <c r="JE75" s="103"/>
      <c r="JG75" s="95"/>
      <c r="JH75" s="95"/>
      <c r="JI75" s="96"/>
      <c r="JJ75" s="97"/>
      <c r="JK75" s="98"/>
      <c r="JL75" s="98"/>
      <c r="JM75" s="99"/>
      <c r="JN75" s="100"/>
      <c r="JO75" s="101"/>
      <c r="JP75" s="102"/>
      <c r="JQ75" s="103"/>
      <c r="JS75" s="95"/>
      <c r="JT75" s="95"/>
      <c r="JU75" s="96"/>
      <c r="JV75" s="97"/>
      <c r="JW75" s="98"/>
      <c r="JX75" s="98"/>
      <c r="JY75" s="99"/>
      <c r="JZ75" s="100"/>
      <c r="KA75" s="101"/>
      <c r="KB75" s="102"/>
      <c r="KC75" s="103"/>
      <c r="KE75" s="95"/>
      <c r="KF75" s="95"/>
    </row>
    <row r="76" spans="1:292" ht="13.5" customHeight="1">
      <c r="A76" s="21"/>
      <c r="B76" s="95" t="s">
        <v>713</v>
      </c>
      <c r="C76" s="140" t="s">
        <v>693</v>
      </c>
      <c r="D76" s="149"/>
      <c r="E76" s="96"/>
      <c r="F76" s="97"/>
      <c r="G76" s="98"/>
      <c r="H76" s="98"/>
      <c r="I76" s="99"/>
      <c r="J76" s="100"/>
      <c r="K76" s="101"/>
      <c r="L76" s="102"/>
      <c r="M76" s="103"/>
      <c r="O76" s="95"/>
      <c r="P76" s="153"/>
      <c r="Q76" s="96">
        <f>IF(U76="","",Q$3)</f>
        <v>43439</v>
      </c>
      <c r="R76" s="97" t="str">
        <f>IF(U76="","",Q$1)</f>
        <v>Bettel-Schneider I</v>
      </c>
      <c r="S76" s="98">
        <f>IF(U76="","",Q$2)</f>
        <v>41612</v>
      </c>
      <c r="T76" s="98">
        <f>IF(U76="","",Q$3)</f>
        <v>43439</v>
      </c>
      <c r="U76" s="99" t="str">
        <f>IF(AB76="","",IF(ISNUMBER(SEARCH(":",AB76)),MID(AB76,FIND(":",AB76)+2,FIND("(",AB76)-FIND(":",AB76)-3),LEFT(AB76,FIND("(",AB76)-2)))</f>
        <v>Fernand Etgen</v>
      </c>
      <c r="V76" s="100" t="str">
        <f>IF(AB76="","",MID(AB76,FIND("(",AB76)+1,4))</f>
        <v>1957</v>
      </c>
      <c r="W76" s="101" t="str">
        <f>IF(ISNUMBER(SEARCH("*female*",AB76)),"female",IF(ISNUMBER(SEARCH("*male*",AB76)),"male",""))</f>
        <v>male</v>
      </c>
      <c r="X76" s="102" t="str">
        <f>IF(AB76="","",IF(ISERROR(MID(AB76,FIND("male,",AB76)+6,(FIND(")",AB76)-(FIND("male,",AB76)+6))))=TRUE,"missing/error",MID(AB76,FIND("male,",AB76)+6,(FIND(")",AB76)-(FIND("male,",AB76)+6)))))</f>
        <v>lu_dp01</v>
      </c>
      <c r="Y76" s="103" t="str">
        <f>IF(U76="","",(MID(U76,(SEARCH("^^",SUBSTITUTE(U76," ","^^",LEN(U76)-LEN(SUBSTITUTE(U76," ","")))))+1,99)&amp;"_"&amp;LEFT(U76,FIND(" ",U76)-1)&amp;"_"&amp;V76))</f>
        <v>Etgen_Fernand_1957</v>
      </c>
      <c r="AA76" s="95"/>
      <c r="AB76" s="140" t="s">
        <v>724</v>
      </c>
      <c r="AC76" s="96" t="str">
        <f t="shared" ref="AC76:AC82" si="273">IF(AG76="","",AC$3)</f>
        <v/>
      </c>
      <c r="AD76" s="97" t="str">
        <f t="shared" ref="AD76:AD82" si="274">IF(AG76="","",AC$1)</f>
        <v/>
      </c>
      <c r="AE76" s="98" t="str">
        <f>IF(AG76="","",AC$2)</f>
        <v/>
      </c>
      <c r="AF76" s="98" t="str">
        <f>IF(AG76="","",AC$3)</f>
        <v/>
      </c>
      <c r="AG76" s="99" t="str">
        <f t="shared" ref="AG76:AG82" si="275">IF(AN76="","",IF(ISNUMBER(SEARCH(":",AN76)),MID(AN76,FIND(":",AN76)+2,FIND("(",AN76)-FIND(":",AN76)-3),LEFT(AN76,FIND("(",AN76)-2)))</f>
        <v/>
      </c>
      <c r="AH76" s="100" t="str">
        <f t="shared" ref="AH76:AH82" si="276">IF(AN76="","",MID(AN76,FIND("(",AN76)+1,4))</f>
        <v/>
      </c>
      <c r="AI76" s="101" t="str">
        <f t="shared" ref="AI76:AI82" si="277">IF(ISNUMBER(SEARCH("*female*",AN76)),"female",IF(ISNUMBER(SEARCH("*male*",AN76)),"male",""))</f>
        <v/>
      </c>
      <c r="AJ76" s="102" t="str">
        <f t="shared" ref="AJ76:AJ82" si="278">IF(AN76="","",IF(ISERROR(MID(AN76,FIND("male,",AN76)+6,(FIND(")",AN76)-(FIND("male,",AN76)+6))))=TRUE,"missing/error",MID(AN76,FIND("male,",AN76)+6,(FIND(")",AN76)-(FIND("male,",AN76)+6)))))</f>
        <v/>
      </c>
      <c r="AK76" s="103" t="str">
        <f t="shared" ref="AK76:AK82" si="279">IF(AG76="","",(MID(AG76,(SEARCH("^^",SUBSTITUTE(AG76," ","^^",LEN(AG76)-LEN(SUBSTITUTE(AG76," ","")))))+1,99)&amp;"_"&amp;LEFT(AG76,FIND(" ",AG76)-1)&amp;"_"&amp;AH76))</f>
        <v/>
      </c>
      <c r="AM76" s="95"/>
      <c r="AN76" s="95"/>
      <c r="AO76" s="96" t="str">
        <f t="shared" si="264"/>
        <v/>
      </c>
      <c r="AP76" s="97" t="str">
        <f t="shared" si="265"/>
        <v/>
      </c>
      <c r="AQ76" s="98" t="str">
        <f t="shared" si="272"/>
        <v/>
      </c>
      <c r="AR76" s="98" t="str">
        <f t="shared" si="266"/>
        <v/>
      </c>
      <c r="AS76" s="99" t="str">
        <f t="shared" si="267"/>
        <v/>
      </c>
      <c r="AT76" s="100" t="str">
        <f t="shared" si="268"/>
        <v/>
      </c>
      <c r="AU76" s="101" t="str">
        <f t="shared" si="269"/>
        <v/>
      </c>
      <c r="AV76" s="102" t="str">
        <f t="shared" si="270"/>
        <v/>
      </c>
      <c r="AW76" s="103" t="str">
        <f t="shared" si="271"/>
        <v/>
      </c>
      <c r="AY76" s="95"/>
      <c r="AZ76" s="95"/>
      <c r="BA76" s="96"/>
      <c r="BB76" s="97"/>
      <c r="BC76" s="98"/>
      <c r="BD76" s="98"/>
      <c r="BE76" s="99"/>
      <c r="BF76" s="100"/>
      <c r="BG76" s="101"/>
      <c r="BH76" s="102"/>
      <c r="BI76" s="103"/>
      <c r="BK76" s="95"/>
      <c r="BL76" s="95"/>
      <c r="BM76" s="96"/>
      <c r="BN76" s="97"/>
      <c r="BO76" s="98"/>
      <c r="BP76" s="98"/>
      <c r="BQ76" s="99"/>
      <c r="BR76" s="100"/>
      <c r="BS76" s="101"/>
      <c r="BT76" s="102"/>
      <c r="BU76" s="103"/>
      <c r="BW76" s="95"/>
      <c r="BX76" s="95"/>
      <c r="BY76" s="96"/>
      <c r="BZ76" s="97"/>
      <c r="CA76" s="98"/>
      <c r="CB76" s="98"/>
      <c r="CC76" s="99"/>
      <c r="CD76" s="100"/>
      <c r="CE76" s="101"/>
      <c r="CF76" s="102"/>
      <c r="CG76" s="103"/>
      <c r="CI76" s="95"/>
      <c r="CJ76" s="95"/>
      <c r="CK76" s="96"/>
      <c r="CL76" s="97"/>
      <c r="CM76" s="98"/>
      <c r="CN76" s="98"/>
      <c r="CO76" s="99"/>
      <c r="CP76" s="100"/>
      <c r="CQ76" s="101"/>
      <c r="CR76" s="102"/>
      <c r="CS76" s="103"/>
      <c r="CU76" s="95"/>
      <c r="CV76" s="95"/>
      <c r="CW76" s="96"/>
      <c r="CX76" s="97"/>
      <c r="CY76" s="98"/>
      <c r="CZ76" s="98"/>
      <c r="DA76" s="99"/>
      <c r="DB76" s="100"/>
      <c r="DC76" s="101"/>
      <c r="DD76" s="102"/>
      <c r="DE76" s="103"/>
      <c r="DG76" s="95"/>
      <c r="DH76" s="95"/>
      <c r="DI76" s="96"/>
      <c r="DJ76" s="97"/>
      <c r="DK76" s="98"/>
      <c r="DL76" s="98"/>
      <c r="DM76" s="99"/>
      <c r="DN76" s="100"/>
      <c r="DO76" s="101"/>
      <c r="DP76" s="102"/>
      <c r="DQ76" s="103"/>
      <c r="DS76" s="95"/>
      <c r="DT76" s="95"/>
      <c r="DU76" s="96"/>
      <c r="DV76" s="97"/>
      <c r="DW76" s="98"/>
      <c r="DX76" s="98"/>
      <c r="DY76" s="99"/>
      <c r="DZ76" s="100"/>
      <c r="EA76" s="101"/>
      <c r="EB76" s="102"/>
      <c r="EC76" s="103"/>
      <c r="EE76" s="95"/>
      <c r="EF76" s="95"/>
      <c r="EG76" s="96"/>
      <c r="EH76" s="97"/>
      <c r="EI76" s="98"/>
      <c r="EJ76" s="98"/>
      <c r="EK76" s="99"/>
      <c r="EL76" s="100"/>
      <c r="EM76" s="101"/>
      <c r="EN76" s="102"/>
      <c r="EO76" s="103"/>
      <c r="EQ76" s="95"/>
      <c r="ER76" s="95"/>
      <c r="ES76" s="96"/>
      <c r="ET76" s="97"/>
      <c r="EU76" s="98"/>
      <c r="EV76" s="98"/>
      <c r="EW76" s="99"/>
      <c r="EX76" s="100"/>
      <c r="EY76" s="101"/>
      <c r="EZ76" s="102"/>
      <c r="FA76" s="103"/>
      <c r="FC76" s="95"/>
      <c r="FD76" s="95"/>
      <c r="FE76" s="96"/>
      <c r="FF76" s="97"/>
      <c r="FG76" s="98"/>
      <c r="FH76" s="98"/>
      <c r="FI76" s="99"/>
      <c r="FJ76" s="100"/>
      <c r="FK76" s="101"/>
      <c r="FL76" s="102"/>
      <c r="FM76" s="103"/>
      <c r="FO76" s="95"/>
      <c r="FP76" s="95"/>
      <c r="FQ76" s="96"/>
      <c r="FR76" s="97"/>
      <c r="FS76" s="98"/>
      <c r="FT76" s="98"/>
      <c r="FU76" s="99"/>
      <c r="FV76" s="100"/>
      <c r="FW76" s="101"/>
      <c r="FX76" s="102"/>
      <c r="FY76" s="103"/>
      <c r="GA76" s="95"/>
      <c r="GB76" s="95"/>
      <c r="GC76" s="96"/>
      <c r="GD76" s="97"/>
      <c r="GE76" s="98"/>
      <c r="GF76" s="98"/>
      <c r="GG76" s="99"/>
      <c r="GH76" s="100"/>
      <c r="GI76" s="101"/>
      <c r="GJ76" s="102"/>
      <c r="GK76" s="103"/>
      <c r="GM76" s="95"/>
      <c r="GN76" s="95"/>
      <c r="GO76" s="96"/>
      <c r="GP76" s="97"/>
      <c r="GQ76" s="98"/>
      <c r="GR76" s="98"/>
      <c r="GS76" s="99"/>
      <c r="GT76" s="100"/>
      <c r="GU76" s="101"/>
      <c r="GV76" s="102"/>
      <c r="GW76" s="103"/>
      <c r="GY76" s="95"/>
      <c r="GZ76" s="95"/>
      <c r="HA76" s="96"/>
      <c r="HB76" s="97"/>
      <c r="HC76" s="98"/>
      <c r="HD76" s="98"/>
      <c r="HE76" s="99"/>
      <c r="HF76" s="100"/>
      <c r="HG76" s="101"/>
      <c r="HH76" s="102"/>
      <c r="HI76" s="103"/>
      <c r="HK76" s="95"/>
      <c r="HL76" s="95"/>
      <c r="HM76" s="96"/>
      <c r="HN76" s="97"/>
      <c r="HO76" s="98"/>
      <c r="HP76" s="98"/>
      <c r="HQ76" s="99"/>
      <c r="HR76" s="100"/>
      <c r="HS76" s="101"/>
      <c r="HT76" s="102"/>
      <c r="HU76" s="103"/>
      <c r="HW76" s="95"/>
      <c r="HX76" s="95"/>
      <c r="HY76" s="96"/>
      <c r="HZ76" s="97"/>
      <c r="IA76" s="98"/>
      <c r="IB76" s="98"/>
      <c r="IC76" s="99"/>
      <c r="ID76" s="100"/>
      <c r="IE76" s="101"/>
      <c r="IF76" s="102"/>
      <c r="IG76" s="103"/>
      <c r="II76" s="95"/>
      <c r="IJ76" s="95"/>
      <c r="IK76" s="96"/>
      <c r="IL76" s="97"/>
      <c r="IM76" s="98"/>
      <c r="IN76" s="98"/>
      <c r="IO76" s="99"/>
      <c r="IP76" s="100"/>
      <c r="IQ76" s="101"/>
      <c r="IR76" s="102"/>
      <c r="IS76" s="103"/>
      <c r="IU76" s="95"/>
      <c r="IV76" s="95"/>
      <c r="IW76" s="96"/>
      <c r="IX76" s="97"/>
      <c r="IY76" s="98"/>
      <c r="IZ76" s="98"/>
      <c r="JA76" s="99"/>
      <c r="JB76" s="100"/>
      <c r="JC76" s="101"/>
      <c r="JD76" s="102"/>
      <c r="JE76" s="103"/>
      <c r="JG76" s="95"/>
      <c r="JH76" s="95"/>
      <c r="JI76" s="96"/>
      <c r="JJ76" s="97"/>
      <c r="JK76" s="98"/>
      <c r="JL76" s="98"/>
      <c r="JM76" s="99"/>
      <c r="JN76" s="100"/>
      <c r="JO76" s="101"/>
      <c r="JP76" s="102"/>
      <c r="JQ76" s="103"/>
      <c r="JS76" s="95"/>
      <c r="JT76" s="95"/>
      <c r="JU76" s="96"/>
      <c r="JV76" s="97"/>
      <c r="JW76" s="98"/>
      <c r="JX76" s="98"/>
      <c r="JY76" s="99"/>
      <c r="JZ76" s="100"/>
      <c r="KA76" s="101"/>
      <c r="KB76" s="102"/>
      <c r="KC76" s="103"/>
      <c r="KE76" s="95"/>
      <c r="KF76" s="95"/>
    </row>
    <row r="77" spans="1:292" ht="13.5" customHeight="1">
      <c r="A77" s="21"/>
      <c r="B77" s="95" t="s">
        <v>478</v>
      </c>
      <c r="C77" s="2" t="s">
        <v>479</v>
      </c>
      <c r="D77" s="149"/>
      <c r="E77" s="96">
        <f>IF(I77="","",E$3)</f>
        <v>41612</v>
      </c>
      <c r="F77" s="97" t="str">
        <f>IF(I77="","",E$1)</f>
        <v>Juncker Asselborn II</v>
      </c>
      <c r="G77" s="98">
        <v>40017</v>
      </c>
      <c r="H77" s="98">
        <v>41612</v>
      </c>
      <c r="I77" s="99" t="s">
        <v>480</v>
      </c>
      <c r="J77" s="100" t="s">
        <v>481</v>
      </c>
      <c r="K77" s="101" t="s">
        <v>368</v>
      </c>
      <c r="L77" s="102" t="s">
        <v>298</v>
      </c>
      <c r="M77" s="103" t="s">
        <v>482</v>
      </c>
      <c r="O77" s="95"/>
      <c r="P77" s="153" t="s">
        <v>483</v>
      </c>
      <c r="Q77" s="96" t="str">
        <f>IF(U77="","",Q$3)</f>
        <v/>
      </c>
      <c r="R77" s="97" t="str">
        <f>IF(U77="","",Q$1)</f>
        <v/>
      </c>
      <c r="S77" s="98" t="str">
        <f>IF(U77="","",Q$2)</f>
        <v/>
      </c>
      <c r="T77" s="98" t="str">
        <f>IF(U77="","",Q$3)</f>
        <v/>
      </c>
      <c r="U77" s="99" t="str">
        <f>IF(AB77="","",IF(ISNUMBER(SEARCH(":",AB77)),MID(AB77,FIND(":",AB77)+2,FIND("(",AB77)-FIND(":",AB77)-3),LEFT(AB77,FIND("(",AB77)-2)))</f>
        <v/>
      </c>
      <c r="V77" s="100" t="str">
        <f>IF(AB77="","",MID(AB77,FIND("(",AB77)+1,4))</f>
        <v/>
      </c>
      <c r="W77" s="101" t="str">
        <f>IF(ISNUMBER(SEARCH("*female*",AB77)),"female",IF(ISNUMBER(SEARCH("*male*",AB77)),"male",""))</f>
        <v/>
      </c>
      <c r="X77" s="102" t="str">
        <f>IF(AB77="","",IF(ISERROR(MID(AB77,FIND("male,",AB77)+6,(FIND(")",AB77)-(FIND("male,",AB77)+6))))=TRUE,"missing/error",MID(AB77,FIND("male,",AB77)+6,(FIND(")",AB77)-(FIND("male,",AB77)+6)))))</f>
        <v/>
      </c>
      <c r="Y77" s="103" t="str">
        <f>IF(U77="","",(MID(U77,(SEARCH("^^",SUBSTITUTE(U77," ","^^",LEN(U77)-LEN(SUBSTITUTE(U77," ","")))))+1,99)&amp;"_"&amp;LEFT(U77,FIND(" ",U77)-1)&amp;"_"&amp;V77))</f>
        <v/>
      </c>
      <c r="AA77" s="95"/>
      <c r="AB77" s="95"/>
      <c r="AC77" s="96">
        <f t="shared" si="273"/>
        <v>45247</v>
      </c>
      <c r="AD77" s="97" t="str">
        <f t="shared" si="274"/>
        <v>Bettel-Schneider II</v>
      </c>
      <c r="AE77" s="98">
        <f>IF(AG77="","",AC$2)</f>
        <v>43439</v>
      </c>
      <c r="AF77" s="98">
        <v>44566</v>
      </c>
      <c r="AG77" s="99" t="str">
        <f t="shared" si="275"/>
        <v>Romain Schneider</v>
      </c>
      <c r="AH77" s="100" t="str">
        <f t="shared" si="276"/>
        <v>1962</v>
      </c>
      <c r="AI77" s="101" t="str">
        <f t="shared" si="277"/>
        <v>male</v>
      </c>
      <c r="AJ77" s="102" t="str">
        <f t="shared" si="278"/>
        <v>lu_lsap01</v>
      </c>
      <c r="AK77" s="103" t="str">
        <f t="shared" si="279"/>
        <v>Schneider_Romain_1962</v>
      </c>
      <c r="AM77" s="95" t="s">
        <v>880</v>
      </c>
      <c r="AN77" s="95" t="s">
        <v>483</v>
      </c>
      <c r="AO77" s="96" t="str">
        <f t="shared" si="264"/>
        <v/>
      </c>
      <c r="AP77" s="97" t="str">
        <f t="shared" si="265"/>
        <v/>
      </c>
      <c r="AQ77" s="98" t="str">
        <f t="shared" si="272"/>
        <v/>
      </c>
      <c r="AR77" s="98" t="str">
        <f t="shared" si="266"/>
        <v/>
      </c>
      <c r="AS77" s="99" t="str">
        <f t="shared" si="267"/>
        <v/>
      </c>
      <c r="AT77" s="100" t="str">
        <f t="shared" si="268"/>
        <v/>
      </c>
      <c r="AU77" s="101" t="str">
        <f t="shared" si="269"/>
        <v/>
      </c>
      <c r="AV77" s="102" t="str">
        <f t="shared" si="270"/>
        <v/>
      </c>
      <c r="AW77" s="103" t="str">
        <f t="shared" si="271"/>
        <v/>
      </c>
      <c r="AY77" s="95"/>
      <c r="AZ77" s="95"/>
      <c r="BA77" s="96" t="str">
        <f>IF(BE77="","",BA$3)</f>
        <v/>
      </c>
      <c r="BB77" s="97" t="str">
        <f>IF(BE77="","",BA$1)</f>
        <v/>
      </c>
      <c r="BC77" s="98" t="str">
        <f>IF(BE77="","",BA$2)</f>
        <v/>
      </c>
      <c r="BD77" s="98" t="str">
        <f>IF(BE77="","",BA$3)</f>
        <v/>
      </c>
      <c r="BE77" s="99" t="str">
        <f>IF(BL77="","",IF(ISNUMBER(SEARCH(":",BL77)),MID(BL77,FIND(":",BL77)+2,FIND("(",BL77)-FIND(":",BL77)-3),LEFT(BL77,FIND("(",BL77)-2)))</f>
        <v/>
      </c>
      <c r="BF77" s="100" t="str">
        <f>IF(BL77="","",MID(BL77,FIND("(",BL77)+1,4))</f>
        <v/>
      </c>
      <c r="BG77" s="101" t="str">
        <f>IF(ISNUMBER(SEARCH("*female*",BL77)),"female",IF(ISNUMBER(SEARCH("*male*",BL77)),"male",""))</f>
        <v/>
      </c>
      <c r="BH77" s="102" t="str">
        <f>IF(BL77="","",IF(ISERROR(MID(BL77,FIND("male,",BL77)+6,(FIND(")",BL77)-(FIND("male,",BL77)+6))))=TRUE,"missing/error",MID(BL77,FIND("male,",BL77)+6,(FIND(")",BL77)-(FIND("male,",BL77)+6)))))</f>
        <v/>
      </c>
      <c r="BI77" s="103" t="str">
        <f>IF(BE77="","",(MID(BE77,(SEARCH("^^",SUBSTITUTE(BE77," ","^^",LEN(BE77)-LEN(SUBSTITUTE(BE77," ","")))))+1,99)&amp;"_"&amp;LEFT(BE77,FIND(" ",BE77)-1)&amp;"_"&amp;BF77))</f>
        <v/>
      </c>
      <c r="BK77" s="95"/>
      <c r="BL77" s="95"/>
      <c r="BM77" s="96" t="str">
        <f>IF(BQ77="","",BM$3)</f>
        <v/>
      </c>
      <c r="BN77" s="97" t="str">
        <f>IF(BQ77="","",BM$1)</f>
        <v/>
      </c>
      <c r="BO77" s="98" t="str">
        <f>IF(BQ77="","",BM$2)</f>
        <v/>
      </c>
      <c r="BP77" s="98" t="str">
        <f>IF(BQ77="","",BM$3)</f>
        <v/>
      </c>
      <c r="BQ77" s="99" t="str">
        <f>IF(BX77="","",IF(ISNUMBER(SEARCH(":",BX77)),MID(BX77,FIND(":",BX77)+2,FIND("(",BX77)-FIND(":",BX77)-3),LEFT(BX77,FIND("(",BX77)-2)))</f>
        <v/>
      </c>
      <c r="BR77" s="100" t="str">
        <f>IF(BX77="","",MID(BX77,FIND("(",BX77)+1,4))</f>
        <v/>
      </c>
      <c r="BS77" s="101" t="str">
        <f>IF(ISNUMBER(SEARCH("*female*",BX77)),"female",IF(ISNUMBER(SEARCH("*male*",BX77)),"male",""))</f>
        <v/>
      </c>
      <c r="BT77" s="102" t="str">
        <f>IF(BX77="","",IF(ISERROR(MID(BX77,FIND("male,",BX77)+6,(FIND(")",BX77)-(FIND("male,",BX77)+6))))=TRUE,"missing/error",MID(BX77,FIND("male,",BX77)+6,(FIND(")",BX77)-(FIND("male,",BX77)+6)))))</f>
        <v/>
      </c>
      <c r="BU77" s="103" t="str">
        <f>IF(BQ77="","",(MID(BQ77,(SEARCH("^^",SUBSTITUTE(BQ77," ","^^",LEN(BQ77)-LEN(SUBSTITUTE(BQ77," ","")))))+1,99)&amp;"_"&amp;LEFT(BQ77,FIND(" ",BQ77)-1)&amp;"_"&amp;BR77))</f>
        <v/>
      </c>
      <c r="BW77" s="95"/>
      <c r="BX77" s="95"/>
      <c r="BY77" s="96" t="str">
        <f>IF(CC77="","",BY$3)</f>
        <v/>
      </c>
      <c r="BZ77" s="97" t="str">
        <f>IF(CC77="","",BY$1)</f>
        <v/>
      </c>
      <c r="CA77" s="98" t="str">
        <f>IF(CC77="","",BY$2)</f>
        <v/>
      </c>
      <c r="CB77" s="98" t="str">
        <f>IF(CC77="","",BY$3)</f>
        <v/>
      </c>
      <c r="CC77" s="99" t="str">
        <f>IF(CJ77="","",IF(ISNUMBER(SEARCH(":",CJ77)),MID(CJ77,FIND(":",CJ77)+2,FIND("(",CJ77)-FIND(":",CJ77)-3),LEFT(CJ77,FIND("(",CJ77)-2)))</f>
        <v/>
      </c>
      <c r="CD77" s="100" t="str">
        <f>IF(CJ77="","",MID(CJ77,FIND("(",CJ77)+1,4))</f>
        <v/>
      </c>
      <c r="CE77" s="101" t="str">
        <f>IF(ISNUMBER(SEARCH("*female*",CJ77)),"female",IF(ISNUMBER(SEARCH("*male*",CJ77)),"male",""))</f>
        <v/>
      </c>
      <c r="CF77" s="102" t="str">
        <f>IF(CJ77="","",IF(ISERROR(MID(CJ77,FIND("male,",CJ77)+6,(FIND(")",CJ77)-(FIND("male,",CJ77)+6))))=TRUE,"missing/error",MID(CJ77,FIND("male,",CJ77)+6,(FIND(")",CJ77)-(FIND("male,",CJ77)+6)))))</f>
        <v/>
      </c>
      <c r="CG77" s="103" t="str">
        <f>IF(CC77="","",(MID(CC77,(SEARCH("^^",SUBSTITUTE(CC77," ","^^",LEN(CC77)-LEN(SUBSTITUTE(CC77," ","")))))+1,99)&amp;"_"&amp;LEFT(CC77,FIND(" ",CC77)-1)&amp;"_"&amp;CD77))</f>
        <v/>
      </c>
      <c r="CI77" s="95"/>
      <c r="CJ77" s="95"/>
      <c r="CK77" s="96" t="str">
        <f>IF(CO77="","",CK$3)</f>
        <v/>
      </c>
      <c r="CL77" s="97" t="str">
        <f>IF(CO77="","",CK$1)</f>
        <v/>
      </c>
      <c r="CM77" s="98" t="str">
        <f>IF(CO77="","",CK$2)</f>
        <v/>
      </c>
      <c r="CN77" s="98" t="str">
        <f>IF(CO77="","",CK$3)</f>
        <v/>
      </c>
      <c r="CO77" s="99" t="str">
        <f>IF(CV77="","",IF(ISNUMBER(SEARCH(":",CV77)),MID(CV77,FIND(":",CV77)+2,FIND("(",CV77)-FIND(":",CV77)-3),LEFT(CV77,FIND("(",CV77)-2)))</f>
        <v/>
      </c>
      <c r="CP77" s="100" t="str">
        <f>IF(CV77="","",MID(CV77,FIND("(",CV77)+1,4))</f>
        <v/>
      </c>
      <c r="CQ77" s="101" t="str">
        <f>IF(ISNUMBER(SEARCH("*female*",CV77)),"female",IF(ISNUMBER(SEARCH("*male*",CV77)),"male",""))</f>
        <v/>
      </c>
      <c r="CR77" s="102" t="str">
        <f>IF(CV77="","",IF(ISERROR(MID(CV77,FIND("male,",CV77)+6,(FIND(")",CV77)-(FIND("male,",CV77)+6))))=TRUE,"missing/error",MID(CV77,FIND("male,",CV77)+6,(FIND(")",CV77)-(FIND("male,",CV77)+6)))))</f>
        <v/>
      </c>
      <c r="CS77" s="103" t="str">
        <f>IF(CO77="","",(MID(CO77,(SEARCH("^^",SUBSTITUTE(CO77," ","^^",LEN(CO77)-LEN(SUBSTITUTE(CO77," ","")))))+1,99)&amp;"_"&amp;LEFT(CO77,FIND(" ",CO77)-1)&amp;"_"&amp;CP77))</f>
        <v/>
      </c>
      <c r="CU77" s="95"/>
      <c r="CV77" s="95"/>
      <c r="CW77" s="96" t="str">
        <f>IF(DA77="","",CW$3)</f>
        <v/>
      </c>
      <c r="CX77" s="97" t="str">
        <f>IF(DA77="","",CW$1)</f>
        <v/>
      </c>
      <c r="CY77" s="98" t="str">
        <f>IF(DA77="","",CW$2)</f>
        <v/>
      </c>
      <c r="CZ77" s="98" t="str">
        <f>IF(DA77="","",CW$3)</f>
        <v/>
      </c>
      <c r="DA77" s="99" t="str">
        <f>IF(DH77="","",IF(ISNUMBER(SEARCH(":",DH77)),MID(DH77,FIND(":",DH77)+2,FIND("(",DH77)-FIND(":",DH77)-3),LEFT(DH77,FIND("(",DH77)-2)))</f>
        <v/>
      </c>
      <c r="DB77" s="100" t="str">
        <f>IF(DH77="","",MID(DH77,FIND("(",DH77)+1,4))</f>
        <v/>
      </c>
      <c r="DC77" s="101" t="str">
        <f>IF(ISNUMBER(SEARCH("*female*",DH77)),"female",IF(ISNUMBER(SEARCH("*male*",DH77)),"male",""))</f>
        <v/>
      </c>
      <c r="DD77" s="102" t="str">
        <f>IF(DH77="","",IF(ISERROR(MID(DH77,FIND("male,",DH77)+6,(FIND(")",DH77)-(FIND("male,",DH77)+6))))=TRUE,"missing/error",MID(DH77,FIND("male,",DH77)+6,(FIND(")",DH77)-(FIND("male,",DH77)+6)))))</f>
        <v/>
      </c>
      <c r="DE77" s="103" t="str">
        <f>IF(DA77="","",(MID(DA77,(SEARCH("^^",SUBSTITUTE(DA77," ","^^",LEN(DA77)-LEN(SUBSTITUTE(DA77," ","")))))+1,99)&amp;"_"&amp;LEFT(DA77,FIND(" ",DA77)-1)&amp;"_"&amp;DB77))</f>
        <v/>
      </c>
      <c r="DG77" s="95"/>
      <c r="DH77" s="95"/>
      <c r="DI77" s="96" t="str">
        <f>IF(DM77="","",DI$3)</f>
        <v/>
      </c>
      <c r="DJ77" s="97" t="str">
        <f>IF(DM77="","",DI$1)</f>
        <v/>
      </c>
      <c r="DK77" s="98" t="str">
        <f>IF(DM77="","",DI$2)</f>
        <v/>
      </c>
      <c r="DL77" s="98" t="str">
        <f>IF(DM77="","",DI$3)</f>
        <v/>
      </c>
      <c r="DM77" s="99" t="str">
        <f>IF(DT77="","",IF(ISNUMBER(SEARCH(":",DT77)),MID(DT77,FIND(":",DT77)+2,FIND("(",DT77)-FIND(":",DT77)-3),LEFT(DT77,FIND("(",DT77)-2)))</f>
        <v/>
      </c>
      <c r="DN77" s="100" t="str">
        <f>IF(DT77="","",MID(DT77,FIND("(",DT77)+1,4))</f>
        <v/>
      </c>
      <c r="DO77" s="101" t="str">
        <f>IF(ISNUMBER(SEARCH("*female*",DT77)),"female",IF(ISNUMBER(SEARCH("*male*",DT77)),"male",""))</f>
        <v/>
      </c>
      <c r="DP77" s="102" t="str">
        <f>IF(DT77="","",IF(ISERROR(MID(DT77,FIND("male,",DT77)+6,(FIND(")",DT77)-(FIND("male,",DT77)+6))))=TRUE,"missing/error",MID(DT77,FIND("male,",DT77)+6,(FIND(")",DT77)-(FIND("male,",DT77)+6)))))</f>
        <v/>
      </c>
      <c r="DQ77" s="103" t="str">
        <f>IF(DM77="","",(MID(DM77,(SEARCH("^^",SUBSTITUTE(DM77," ","^^",LEN(DM77)-LEN(SUBSTITUTE(DM77," ","")))))+1,99)&amp;"_"&amp;LEFT(DM77,FIND(" ",DM77)-1)&amp;"_"&amp;DN77))</f>
        <v/>
      </c>
      <c r="DS77" s="95"/>
      <c r="DT77" s="95"/>
      <c r="DU77" s="96" t="str">
        <f>IF(DY77="","",DU$3)</f>
        <v/>
      </c>
      <c r="DV77" s="97" t="str">
        <f>IF(DY77="","",DU$1)</f>
        <v/>
      </c>
      <c r="DW77" s="98" t="str">
        <f>IF(DY77="","",DU$2)</f>
        <v/>
      </c>
      <c r="DX77" s="98" t="str">
        <f>IF(DY77="","",DU$3)</f>
        <v/>
      </c>
      <c r="DY77" s="99" t="str">
        <f>IF(EF77="","",IF(ISNUMBER(SEARCH(":",EF77)),MID(EF77,FIND(":",EF77)+2,FIND("(",EF77)-FIND(":",EF77)-3),LEFT(EF77,FIND("(",EF77)-2)))</f>
        <v/>
      </c>
      <c r="DZ77" s="100" t="str">
        <f>IF(EF77="","",MID(EF77,FIND("(",EF77)+1,4))</f>
        <v/>
      </c>
      <c r="EA77" s="101" t="str">
        <f>IF(ISNUMBER(SEARCH("*female*",EF77)),"female",IF(ISNUMBER(SEARCH("*male*",EF77)),"male",""))</f>
        <v/>
      </c>
      <c r="EB77" s="102" t="str">
        <f>IF(EF77="","",IF(ISERROR(MID(EF77,FIND("male,",EF77)+6,(FIND(")",EF77)-(FIND("male,",EF77)+6))))=TRUE,"missing/error",MID(EF77,FIND("male,",EF77)+6,(FIND(")",EF77)-(FIND("male,",EF77)+6)))))</f>
        <v/>
      </c>
      <c r="EC77" s="103" t="str">
        <f>IF(DY77="","",(MID(DY77,(SEARCH("^^",SUBSTITUTE(DY77," ","^^",LEN(DY77)-LEN(SUBSTITUTE(DY77," ","")))))+1,99)&amp;"_"&amp;LEFT(DY77,FIND(" ",DY77)-1)&amp;"_"&amp;DZ77))</f>
        <v/>
      </c>
      <c r="EE77" s="95"/>
      <c r="EF77" s="95"/>
      <c r="EG77" s="96" t="str">
        <f>IF(EK77="","",EG$3)</f>
        <v/>
      </c>
      <c r="EH77" s="97" t="str">
        <f>IF(EK77="","",EG$1)</f>
        <v/>
      </c>
      <c r="EI77" s="98" t="str">
        <f>IF(EK77="","",EG$2)</f>
        <v/>
      </c>
      <c r="EJ77" s="98" t="str">
        <f>IF(EK77="","",EG$3)</f>
        <v/>
      </c>
      <c r="EK77" s="99" t="str">
        <f>IF(ER77="","",IF(ISNUMBER(SEARCH(":",ER77)),MID(ER77,FIND(":",ER77)+2,FIND("(",ER77)-FIND(":",ER77)-3),LEFT(ER77,FIND("(",ER77)-2)))</f>
        <v/>
      </c>
      <c r="EL77" s="100" t="str">
        <f>IF(ER77="","",MID(ER77,FIND("(",ER77)+1,4))</f>
        <v/>
      </c>
      <c r="EM77" s="101" t="str">
        <f>IF(ISNUMBER(SEARCH("*female*",ER77)),"female",IF(ISNUMBER(SEARCH("*male*",ER77)),"male",""))</f>
        <v/>
      </c>
      <c r="EN77" s="102" t="str">
        <f>IF(ER77="","",IF(ISERROR(MID(ER77,FIND("male,",ER77)+6,(FIND(")",ER77)-(FIND("male,",ER77)+6))))=TRUE,"missing/error",MID(ER77,FIND("male,",ER77)+6,(FIND(")",ER77)-(FIND("male,",ER77)+6)))))</f>
        <v/>
      </c>
      <c r="EO77" s="103" t="str">
        <f>IF(EK77="","",(MID(EK77,(SEARCH("^^",SUBSTITUTE(EK77," ","^^",LEN(EK77)-LEN(SUBSTITUTE(EK77," ","")))))+1,99)&amp;"_"&amp;LEFT(EK77,FIND(" ",EK77)-1)&amp;"_"&amp;EL77))</f>
        <v/>
      </c>
      <c r="EQ77" s="95"/>
      <c r="ER77" s="95"/>
      <c r="ES77" s="96" t="str">
        <f>IF(EW77="","",ES$3)</f>
        <v/>
      </c>
      <c r="ET77" s="97" t="str">
        <f>IF(EW77="","",ES$1)</f>
        <v/>
      </c>
      <c r="EU77" s="98" t="str">
        <f>IF(EW77="","",ES$2)</f>
        <v/>
      </c>
      <c r="EV77" s="98" t="str">
        <f>IF(EW77="","",ES$3)</f>
        <v/>
      </c>
      <c r="EW77" s="99" t="str">
        <f>IF(FD77="","",IF(ISNUMBER(SEARCH(":",FD77)),MID(FD77,FIND(":",FD77)+2,FIND("(",FD77)-FIND(":",FD77)-3),LEFT(FD77,FIND("(",FD77)-2)))</f>
        <v/>
      </c>
      <c r="EX77" s="100" t="str">
        <f>IF(FD77="","",MID(FD77,FIND("(",FD77)+1,4))</f>
        <v/>
      </c>
      <c r="EY77" s="101" t="str">
        <f>IF(ISNUMBER(SEARCH("*female*",FD77)),"female",IF(ISNUMBER(SEARCH("*male*",FD77)),"male",""))</f>
        <v/>
      </c>
      <c r="EZ77" s="102" t="str">
        <f>IF(FD77="","",IF(ISERROR(MID(FD77,FIND("male,",FD77)+6,(FIND(")",FD77)-(FIND("male,",FD77)+6))))=TRUE,"missing/error",MID(FD77,FIND("male,",FD77)+6,(FIND(")",FD77)-(FIND("male,",FD77)+6)))))</f>
        <v/>
      </c>
      <c r="FA77" s="103" t="str">
        <f>IF(EW77="","",(MID(EW77,(SEARCH("^^",SUBSTITUTE(EW77," ","^^",LEN(EW77)-LEN(SUBSTITUTE(EW77," ","")))))+1,99)&amp;"_"&amp;LEFT(EW77,FIND(" ",EW77)-1)&amp;"_"&amp;EX77))</f>
        <v/>
      </c>
      <c r="FC77" s="95"/>
      <c r="FD77" s="95"/>
      <c r="FE77" s="96" t="str">
        <f>IF(FI77="","",FE$3)</f>
        <v/>
      </c>
      <c r="FF77" s="97" t="str">
        <f>IF(FI77="","",FE$1)</f>
        <v/>
      </c>
      <c r="FG77" s="98" t="str">
        <f>IF(FI77="","",FE$2)</f>
        <v/>
      </c>
      <c r="FH77" s="98" t="str">
        <f>IF(FI77="","",FE$3)</f>
        <v/>
      </c>
      <c r="FI77" s="99" t="str">
        <f>IF(FP77="","",IF(ISNUMBER(SEARCH(":",FP77)),MID(FP77,FIND(":",FP77)+2,FIND("(",FP77)-FIND(":",FP77)-3),LEFT(FP77,FIND("(",FP77)-2)))</f>
        <v/>
      </c>
      <c r="FJ77" s="100" t="str">
        <f>IF(FP77="","",MID(FP77,FIND("(",FP77)+1,4))</f>
        <v/>
      </c>
      <c r="FK77" s="101" t="str">
        <f>IF(ISNUMBER(SEARCH("*female*",FP77)),"female",IF(ISNUMBER(SEARCH("*male*",FP77)),"male",""))</f>
        <v/>
      </c>
      <c r="FL77" s="102" t="str">
        <f>IF(FP77="","",IF(ISERROR(MID(FP77,FIND("male,",FP77)+6,(FIND(")",FP77)-(FIND("male,",FP77)+6))))=TRUE,"missing/error",MID(FP77,FIND("male,",FP77)+6,(FIND(")",FP77)-(FIND("male,",FP77)+6)))))</f>
        <v/>
      </c>
      <c r="FM77" s="103" t="str">
        <f>IF(FI77="","",(MID(FI77,(SEARCH("^^",SUBSTITUTE(FI77," ","^^",LEN(FI77)-LEN(SUBSTITUTE(FI77," ","")))))+1,99)&amp;"_"&amp;LEFT(FI77,FIND(" ",FI77)-1)&amp;"_"&amp;FJ77))</f>
        <v/>
      </c>
      <c r="FO77" s="95"/>
      <c r="FP77" s="95"/>
      <c r="FQ77" s="96" t="str">
        <f>IF(FU77="","",#REF!)</f>
        <v/>
      </c>
      <c r="FR77" s="97" t="str">
        <f>IF(FU77="","",FQ$1)</f>
        <v/>
      </c>
      <c r="FS77" s="98" t="str">
        <f>IF(FU77="","",FQ$2)</f>
        <v/>
      </c>
      <c r="FT77" s="98" t="str">
        <f>IF(FU77="","",FQ$3)</f>
        <v/>
      </c>
      <c r="FU77" s="99" t="str">
        <f>IF(GB77="","",IF(ISNUMBER(SEARCH(":",GB77)),MID(GB77,FIND(":",GB77)+2,FIND("(",GB77)-FIND(":",GB77)-3),LEFT(GB77,FIND("(",GB77)-2)))</f>
        <v/>
      </c>
      <c r="FV77" s="100" t="str">
        <f>IF(GB77="","",MID(GB77,FIND("(",GB77)+1,4))</f>
        <v/>
      </c>
      <c r="FW77" s="101" t="str">
        <f>IF(ISNUMBER(SEARCH("*female*",GB77)),"female",IF(ISNUMBER(SEARCH("*male*",GB77)),"male",""))</f>
        <v/>
      </c>
      <c r="FX77" s="102" t="str">
        <f>IF(GB77="","",IF(ISERROR(MID(GB77,FIND("male,",GB77)+6,(FIND(")",GB77)-(FIND("male,",GB77)+6))))=TRUE,"missing/error",MID(GB77,FIND("male,",GB77)+6,(FIND(")",GB77)-(FIND("male,",GB77)+6)))))</f>
        <v/>
      </c>
      <c r="FY77" s="103" t="str">
        <f>IF(FU77="","",(MID(FU77,(SEARCH("^^",SUBSTITUTE(FU77," ","^^",LEN(FU77)-LEN(SUBSTITUTE(FU77," ","")))))+1,99)&amp;"_"&amp;LEFT(FU77,FIND(" ",FU77)-1)&amp;"_"&amp;FV77))</f>
        <v/>
      </c>
      <c r="GA77" s="95"/>
      <c r="GB77" s="95"/>
      <c r="GC77" s="96" t="str">
        <f>IF(GG77="","",GC$3)</f>
        <v/>
      </c>
      <c r="GD77" s="97" t="str">
        <f>IF(GG77="","",GC$1)</f>
        <v/>
      </c>
      <c r="GE77" s="98" t="str">
        <f>IF(GG77="","",GC$2)</f>
        <v/>
      </c>
      <c r="GF77" s="98" t="str">
        <f>IF(GG77="","",GC$3)</f>
        <v/>
      </c>
      <c r="GG77" s="99" t="str">
        <f>IF(GN77="","",IF(ISNUMBER(SEARCH(":",GN77)),MID(GN77,FIND(":",GN77)+2,FIND("(",GN77)-FIND(":",GN77)-3),LEFT(GN77,FIND("(",GN77)-2)))</f>
        <v/>
      </c>
      <c r="GH77" s="100" t="str">
        <f>IF(GN77="","",MID(GN77,FIND("(",GN77)+1,4))</f>
        <v/>
      </c>
      <c r="GI77" s="101" t="str">
        <f>IF(ISNUMBER(SEARCH("*female*",GN77)),"female",IF(ISNUMBER(SEARCH("*male*",GN77)),"male",""))</f>
        <v/>
      </c>
      <c r="GJ77" s="102" t="str">
        <f>IF(GN77="","",IF(ISERROR(MID(GN77,FIND("male,",GN77)+6,(FIND(")",GN77)-(FIND("male,",GN77)+6))))=TRUE,"missing/error",MID(GN77,FIND("male,",GN77)+6,(FIND(")",GN77)-(FIND("male,",GN77)+6)))))</f>
        <v/>
      </c>
      <c r="GK77" s="103" t="str">
        <f>IF(GG77="","",(MID(GG77,(SEARCH("^^",SUBSTITUTE(GG77," ","^^",LEN(GG77)-LEN(SUBSTITUTE(GG77," ","")))))+1,99)&amp;"_"&amp;LEFT(GG77,FIND(" ",GG77)-1)&amp;"_"&amp;GH77))</f>
        <v/>
      </c>
      <c r="GM77" s="95"/>
      <c r="GN77" s="95"/>
      <c r="GO77" s="96" t="str">
        <f>IF(GS77="","",GO$3)</f>
        <v/>
      </c>
      <c r="GP77" s="97" t="str">
        <f>IF(GS77="","",GO$1)</f>
        <v/>
      </c>
      <c r="GQ77" s="98" t="str">
        <f>IF(GS77="","",GO$2)</f>
        <v/>
      </c>
      <c r="GR77" s="98" t="str">
        <f>IF(GS77="","",GO$3)</f>
        <v/>
      </c>
      <c r="GS77" s="99" t="str">
        <f>IF(GZ77="","",IF(ISNUMBER(SEARCH(":",GZ77)),MID(GZ77,FIND(":",GZ77)+2,FIND("(",GZ77)-FIND(":",GZ77)-3),LEFT(GZ77,FIND("(",GZ77)-2)))</f>
        <v/>
      </c>
      <c r="GT77" s="100" t="str">
        <f>IF(GZ77="","",MID(GZ77,FIND("(",GZ77)+1,4))</f>
        <v/>
      </c>
      <c r="GU77" s="101" t="str">
        <f>IF(ISNUMBER(SEARCH("*female*",GZ77)),"female",IF(ISNUMBER(SEARCH("*male*",GZ77)),"male",""))</f>
        <v/>
      </c>
      <c r="GV77" s="102" t="str">
        <f>IF(GZ77="","",IF(ISERROR(MID(GZ77,FIND("male,",GZ77)+6,(FIND(")",GZ77)-(FIND("male,",GZ77)+6))))=TRUE,"missing/error",MID(GZ77,FIND("male,",GZ77)+6,(FIND(")",GZ77)-(FIND("male,",GZ77)+6)))))</f>
        <v/>
      </c>
      <c r="GW77" s="103" t="str">
        <f>IF(GS77="","",(MID(GS77,(SEARCH("^^",SUBSTITUTE(GS77," ","^^",LEN(GS77)-LEN(SUBSTITUTE(GS77," ","")))))+1,99)&amp;"_"&amp;LEFT(GS77,FIND(" ",GS77)-1)&amp;"_"&amp;GT77))</f>
        <v/>
      </c>
      <c r="GY77" s="95"/>
      <c r="GZ77" s="95"/>
      <c r="HA77" s="96" t="str">
        <f>IF(HE77="","",HA$3)</f>
        <v/>
      </c>
      <c r="HB77" s="97" t="str">
        <f>IF(HE77="","",HA$1)</f>
        <v/>
      </c>
      <c r="HC77" s="98" t="str">
        <f>IF(HE77="","",HA$2)</f>
        <v/>
      </c>
      <c r="HD77" s="98" t="str">
        <f>IF(HE77="","",HA$3)</f>
        <v/>
      </c>
      <c r="HE77" s="99" t="str">
        <f>IF(HL77="","",IF(ISNUMBER(SEARCH(":",HL77)),MID(HL77,FIND(":",HL77)+2,FIND("(",HL77)-FIND(":",HL77)-3),LEFT(HL77,FIND("(",HL77)-2)))</f>
        <v/>
      </c>
      <c r="HF77" s="100" t="str">
        <f>IF(HL77="","",MID(HL77,FIND("(",HL77)+1,4))</f>
        <v/>
      </c>
      <c r="HG77" s="101" t="str">
        <f>IF(ISNUMBER(SEARCH("*female*",HL77)),"female",IF(ISNUMBER(SEARCH("*male*",HL77)),"male",""))</f>
        <v/>
      </c>
      <c r="HH77" s="102" t="str">
        <f>IF(HL77="","",IF(ISERROR(MID(HL77,FIND("male,",HL77)+6,(FIND(")",HL77)-(FIND("male,",HL77)+6))))=TRUE,"missing/error",MID(HL77,FIND("male,",HL77)+6,(FIND(")",HL77)-(FIND("male,",HL77)+6)))))</f>
        <v/>
      </c>
      <c r="HI77" s="103" t="str">
        <f>IF(HE77="","",(MID(HE77,(SEARCH("^^",SUBSTITUTE(HE77," ","^^",LEN(HE77)-LEN(SUBSTITUTE(HE77," ","")))))+1,99)&amp;"_"&amp;LEFT(HE77,FIND(" ",HE77)-1)&amp;"_"&amp;HF77))</f>
        <v/>
      </c>
      <c r="HK77" s="95"/>
      <c r="HL77" s="95" t="s">
        <v>292</v>
      </c>
      <c r="HM77" s="96" t="str">
        <f>IF(HQ77="","",HM$3)</f>
        <v/>
      </c>
      <c r="HN77" s="97" t="str">
        <f>IF(HQ77="","",HM$1)</f>
        <v/>
      </c>
      <c r="HO77" s="98" t="str">
        <f>IF(HQ77="","",HM$2)</f>
        <v/>
      </c>
      <c r="HP77" s="98" t="str">
        <f>IF(HQ77="","",HM$3)</f>
        <v/>
      </c>
      <c r="HQ77" s="99" t="str">
        <f>IF(HX77="","",IF(ISNUMBER(SEARCH(":",HX77)),MID(HX77,FIND(":",HX77)+2,FIND("(",HX77)-FIND(":",HX77)-3),LEFT(HX77,FIND("(",HX77)-2)))</f>
        <v/>
      </c>
      <c r="HR77" s="100" t="str">
        <f>IF(HX77="","",MID(HX77,FIND("(",HX77)+1,4))</f>
        <v/>
      </c>
      <c r="HS77" s="101" t="str">
        <f>IF(ISNUMBER(SEARCH("*female*",HX77)),"female",IF(ISNUMBER(SEARCH("*male*",HX77)),"male",""))</f>
        <v/>
      </c>
      <c r="HT77" s="102" t="str">
        <f>IF(HX77="","",IF(ISERROR(MID(HX77,FIND("male,",HX77)+6,(FIND(")",HX77)-(FIND("male,",HX77)+6))))=TRUE,"missing/error",MID(HX77,FIND("male,",HX77)+6,(FIND(")",HX77)-(FIND("male,",HX77)+6)))))</f>
        <v/>
      </c>
      <c r="HU77" s="103" t="str">
        <f>IF(HQ77="","",(MID(HQ77,(SEARCH("^^",SUBSTITUTE(HQ77," ","^^",LEN(HQ77)-LEN(SUBSTITUTE(HQ77," ","")))))+1,99)&amp;"_"&amp;LEFT(HQ77,FIND(" ",HQ77)-1)&amp;"_"&amp;HR77))</f>
        <v/>
      </c>
      <c r="HW77" s="95"/>
      <c r="HX77" s="95"/>
      <c r="HY77" s="96" t="str">
        <f>IF(IC77="","",HY$3)</f>
        <v/>
      </c>
      <c r="HZ77" s="97" t="str">
        <f>IF(IC77="","",HY$1)</f>
        <v/>
      </c>
      <c r="IA77" s="98" t="str">
        <f>IF(IC77="","",HY$2)</f>
        <v/>
      </c>
      <c r="IB77" s="98" t="str">
        <f>IF(IC77="","",HY$3)</f>
        <v/>
      </c>
      <c r="IC77" s="99" t="str">
        <f>IF(IJ77="","",IF(ISNUMBER(SEARCH(":",IJ77)),MID(IJ77,FIND(":",IJ77)+2,FIND("(",IJ77)-FIND(":",IJ77)-3),LEFT(IJ77,FIND("(",IJ77)-2)))</f>
        <v/>
      </c>
      <c r="ID77" s="100" t="str">
        <f>IF(IJ77="","",MID(IJ77,FIND("(",IJ77)+1,4))</f>
        <v/>
      </c>
      <c r="IE77" s="101" t="str">
        <f>IF(ISNUMBER(SEARCH("*female*",IJ77)),"female",IF(ISNUMBER(SEARCH("*male*",IJ77)),"male",""))</f>
        <v/>
      </c>
      <c r="IF77" s="102" t="str">
        <f>IF(IJ77="","",IF(ISERROR(MID(IJ77,FIND("male,",IJ77)+6,(FIND(")",IJ77)-(FIND("male,",IJ77)+6))))=TRUE,"missing/error",MID(IJ77,FIND("male,",IJ77)+6,(FIND(")",IJ77)-(FIND("male,",IJ77)+6)))))</f>
        <v/>
      </c>
      <c r="IG77" s="103" t="str">
        <f>IF(IC77="","",(MID(IC77,(SEARCH("^^",SUBSTITUTE(IC77," ","^^",LEN(IC77)-LEN(SUBSTITUTE(IC77," ","")))))+1,99)&amp;"_"&amp;LEFT(IC77,FIND(" ",IC77)-1)&amp;"_"&amp;ID77))</f>
        <v/>
      </c>
      <c r="II77" s="95"/>
      <c r="IJ77" s="95"/>
      <c r="IK77" s="96" t="str">
        <f>IF(IO77="","",IK$3)</f>
        <v/>
      </c>
      <c r="IL77" s="97" t="str">
        <f>IF(IO77="","",IK$1)</f>
        <v/>
      </c>
      <c r="IM77" s="98" t="str">
        <f>IF(IO77="","",IK$2)</f>
        <v/>
      </c>
      <c r="IN77" s="98" t="str">
        <f>IF(IO77="","",IK$3)</f>
        <v/>
      </c>
      <c r="IO77" s="99" t="str">
        <f>IF(IV77="","",IF(ISNUMBER(SEARCH(":",IV77)),MID(IV77,FIND(":",IV77)+2,FIND("(",IV77)-FIND(":",IV77)-3),LEFT(IV77,FIND("(",IV77)-2)))</f>
        <v/>
      </c>
      <c r="IP77" s="100" t="str">
        <f>IF(IV77="","",MID(IV77,FIND("(",IV77)+1,4))</f>
        <v/>
      </c>
      <c r="IQ77" s="101" t="str">
        <f>IF(ISNUMBER(SEARCH("*female*",IV77)),"female",IF(ISNUMBER(SEARCH("*male*",IV77)),"male",""))</f>
        <v/>
      </c>
      <c r="IR77" s="102" t="str">
        <f>IF(IV77="","",IF(ISERROR(MID(IV77,FIND("male,",IV77)+6,(FIND(")",IV77)-(FIND("male,",IV77)+6))))=TRUE,"missing/error",MID(IV77,FIND("male,",IV77)+6,(FIND(")",IV77)-(FIND("male,",IV77)+6)))))</f>
        <v/>
      </c>
      <c r="IS77" s="103" t="str">
        <f>IF(IO77="","",(MID(IO77,(SEARCH("^^",SUBSTITUTE(IO77," ","^^",LEN(IO77)-LEN(SUBSTITUTE(IO77," ","")))))+1,99)&amp;"_"&amp;LEFT(IO77,FIND(" ",IO77)-1)&amp;"_"&amp;IP77))</f>
        <v/>
      </c>
      <c r="IU77" s="95"/>
      <c r="IV77" s="95"/>
      <c r="IW77" s="96" t="str">
        <f>IF(JA77="","",IW$3)</f>
        <v/>
      </c>
      <c r="IX77" s="97" t="str">
        <f>IF(JA77="","",IW$1)</f>
        <v/>
      </c>
      <c r="IY77" s="98" t="str">
        <f>IF(JA77="","",IW$2)</f>
        <v/>
      </c>
      <c r="IZ77" s="98" t="str">
        <f>IF(JA77="","",IW$3)</f>
        <v/>
      </c>
      <c r="JA77" s="99" t="str">
        <f>IF(JH77="","",IF(ISNUMBER(SEARCH(":",JH77)),MID(JH77,FIND(":",JH77)+2,FIND("(",JH77)-FIND(":",JH77)-3),LEFT(JH77,FIND("(",JH77)-2)))</f>
        <v/>
      </c>
      <c r="JB77" s="100" t="str">
        <f>IF(JH77="","",MID(JH77,FIND("(",JH77)+1,4))</f>
        <v/>
      </c>
      <c r="JC77" s="101" t="str">
        <f>IF(ISNUMBER(SEARCH("*female*",JH77)),"female",IF(ISNUMBER(SEARCH("*male*",JH77)),"male",""))</f>
        <v/>
      </c>
      <c r="JD77" s="102" t="str">
        <f>IF(JH77="","",IF(ISERROR(MID(JH77,FIND("male,",JH77)+6,(FIND(")",JH77)-(FIND("male,",JH77)+6))))=TRUE,"missing/error",MID(JH77,FIND("male,",JH77)+6,(FIND(")",JH77)-(FIND("male,",JH77)+6)))))</f>
        <v/>
      </c>
      <c r="JE77" s="103" t="str">
        <f>IF(JA77="","",(MID(JA77,(SEARCH("^^",SUBSTITUTE(JA77," ","^^",LEN(JA77)-LEN(SUBSTITUTE(JA77," ","")))))+1,99)&amp;"_"&amp;LEFT(JA77,FIND(" ",JA77)-1)&amp;"_"&amp;JB77))</f>
        <v/>
      </c>
      <c r="JG77" s="95"/>
      <c r="JH77" s="95"/>
      <c r="JI77" s="96" t="str">
        <f>IF(JM77="","",JI$3)</f>
        <v/>
      </c>
      <c r="JJ77" s="97" t="str">
        <f>IF(JM77="","",JI$1)</f>
        <v/>
      </c>
      <c r="JK77" s="98" t="str">
        <f>IF(JM77="","",JI$2)</f>
        <v/>
      </c>
      <c r="JL77" s="98" t="str">
        <f>IF(JM77="","",JI$3)</f>
        <v/>
      </c>
      <c r="JM77" s="99" t="str">
        <f>IF(JT77="","",IF(ISNUMBER(SEARCH(":",JT77)),MID(JT77,FIND(":",JT77)+2,FIND("(",JT77)-FIND(":",JT77)-3),LEFT(JT77,FIND("(",JT77)-2)))</f>
        <v/>
      </c>
      <c r="JN77" s="100" t="str">
        <f>IF(JT77="","",MID(JT77,FIND("(",JT77)+1,4))</f>
        <v/>
      </c>
      <c r="JO77" s="101" t="str">
        <f>IF(ISNUMBER(SEARCH("*female*",JT77)),"female",IF(ISNUMBER(SEARCH("*male*",JT77)),"male",""))</f>
        <v/>
      </c>
      <c r="JP77" s="102" t="str">
        <f>IF(JT77="","",IF(ISERROR(MID(JT77,FIND("male,",JT77)+6,(FIND(")",JT77)-(FIND("male,",JT77)+6))))=TRUE,"missing/error",MID(JT77,FIND("male,",JT77)+6,(FIND(")",JT77)-(FIND("male,",JT77)+6)))))</f>
        <v/>
      </c>
      <c r="JQ77" s="103" t="str">
        <f>IF(JM77="","",(MID(JM77,(SEARCH("^^",SUBSTITUTE(JM77," ","^^",LEN(JM77)-LEN(SUBSTITUTE(JM77," ","")))))+1,99)&amp;"_"&amp;LEFT(JM77,FIND(" ",JM77)-1)&amp;"_"&amp;JN77))</f>
        <v/>
      </c>
      <c r="JS77" s="95"/>
      <c r="JT77" s="95"/>
      <c r="JU77" s="96" t="str">
        <f>IF(JY77="","",JU$3)</f>
        <v/>
      </c>
      <c r="JV77" s="97" t="str">
        <f>IF(JY77="","",JU$1)</f>
        <v/>
      </c>
      <c r="JW77" s="98" t="str">
        <f>IF(JY77="","",JU$2)</f>
        <v/>
      </c>
      <c r="JX77" s="98" t="str">
        <f>IF(JY77="","",JU$3)</f>
        <v/>
      </c>
      <c r="JY77" s="99" t="str">
        <f>IF(KF77="","",IF(ISNUMBER(SEARCH(":",KF77)),MID(KF77,FIND(":",KF77)+2,FIND("(",KF77)-FIND(":",KF77)-3),LEFT(KF77,FIND("(",KF77)-2)))</f>
        <v/>
      </c>
      <c r="JZ77" s="100" t="str">
        <f>IF(KF77="","",MID(KF77,FIND("(",KF77)+1,4))</f>
        <v/>
      </c>
      <c r="KA77" s="101" t="str">
        <f>IF(ISNUMBER(SEARCH("*female*",KF77)),"female",IF(ISNUMBER(SEARCH("*male*",KF77)),"male",""))</f>
        <v/>
      </c>
      <c r="KB77" s="102" t="str">
        <f>IF(KF77="","",IF(ISERROR(MID(KF77,FIND("male,",KF77)+6,(FIND(")",KF77)-(FIND("male,",KF77)+6))))=TRUE,"missing/error",MID(KF77,FIND("male,",KF77)+6,(FIND(")",KF77)-(FIND("male,",KF77)+6)))))</f>
        <v/>
      </c>
      <c r="KC77" s="103" t="str">
        <f>IF(JY77="","",(MID(JY77,(SEARCH("^^",SUBSTITUTE(JY77," ","^^",LEN(JY77)-LEN(SUBSTITUTE(JY77," ","")))))+1,99)&amp;"_"&amp;LEFT(JY77,FIND(" ",JY77)-1)&amp;"_"&amp;JZ77))</f>
        <v/>
      </c>
      <c r="KE77" s="95"/>
      <c r="KF77" s="95"/>
    </row>
    <row r="78" spans="1:292" ht="13.5" customHeight="1">
      <c r="A78" s="21"/>
      <c r="B78" s="95" t="s">
        <v>478</v>
      </c>
      <c r="C78" s="2" t="s">
        <v>479</v>
      </c>
      <c r="D78" s="149"/>
      <c r="E78" s="96"/>
      <c r="F78" s="97"/>
      <c r="G78" s="98"/>
      <c r="H78" s="98"/>
      <c r="I78" s="99"/>
      <c r="J78" s="100"/>
      <c r="K78" s="101"/>
      <c r="L78" s="102"/>
      <c r="M78" s="103"/>
      <c r="O78" s="95"/>
      <c r="P78" s="153"/>
      <c r="Q78" s="96"/>
      <c r="R78" s="97"/>
      <c r="S78" s="98"/>
      <c r="T78" s="98"/>
      <c r="U78" s="99"/>
      <c r="V78" s="100"/>
      <c r="W78" s="101"/>
      <c r="X78" s="102"/>
      <c r="Y78" s="103"/>
      <c r="AA78" s="95"/>
      <c r="AB78" s="95"/>
      <c r="AC78" s="96">
        <f t="shared" si="273"/>
        <v>45247</v>
      </c>
      <c r="AD78" s="97" t="str">
        <f t="shared" si="274"/>
        <v>Bettel-Schneider II</v>
      </c>
      <c r="AE78" s="98">
        <v>44566</v>
      </c>
      <c r="AF78" s="98">
        <f>IF(AG78="","",AC$3)</f>
        <v>45247</v>
      </c>
      <c r="AG78" s="99" t="str">
        <f t="shared" si="275"/>
        <v>Claude Haagen</v>
      </c>
      <c r="AH78" s="100" t="str">
        <f t="shared" si="276"/>
        <v>1962</v>
      </c>
      <c r="AI78" s="101" t="str">
        <f t="shared" si="277"/>
        <v>male</v>
      </c>
      <c r="AJ78" s="102" t="str">
        <f t="shared" si="278"/>
        <v>lu_lsap01</v>
      </c>
      <c r="AK78" s="103" t="str">
        <f t="shared" si="279"/>
        <v>Haagen_Claude_1962</v>
      </c>
      <c r="AM78" s="95"/>
      <c r="AN78" s="95" t="s">
        <v>881</v>
      </c>
      <c r="AO78" s="96" t="str">
        <f t="shared" si="264"/>
        <v/>
      </c>
      <c r="AP78" s="97" t="str">
        <f t="shared" si="265"/>
        <v/>
      </c>
      <c r="AQ78" s="98" t="str">
        <f t="shared" si="272"/>
        <v/>
      </c>
      <c r="AR78" s="98" t="str">
        <f t="shared" si="266"/>
        <v/>
      </c>
      <c r="AS78" s="99" t="str">
        <f t="shared" si="267"/>
        <v/>
      </c>
      <c r="AT78" s="100" t="str">
        <f t="shared" si="268"/>
        <v/>
      </c>
      <c r="AU78" s="101" t="str">
        <f t="shared" si="269"/>
        <v/>
      </c>
      <c r="AV78" s="102" t="str">
        <f t="shared" si="270"/>
        <v/>
      </c>
      <c r="AW78" s="103" t="str">
        <f t="shared" si="271"/>
        <v/>
      </c>
      <c r="AY78" s="95"/>
      <c r="AZ78" s="95"/>
      <c r="BA78" s="96"/>
      <c r="BB78" s="97"/>
      <c r="BC78" s="98"/>
      <c r="BD78" s="98"/>
      <c r="BE78" s="99"/>
      <c r="BF78" s="100"/>
      <c r="BG78" s="101"/>
      <c r="BH78" s="102"/>
      <c r="BI78" s="103"/>
      <c r="BK78" s="95"/>
      <c r="BL78" s="95"/>
      <c r="BM78" s="96"/>
      <c r="BN78" s="97"/>
      <c r="BO78" s="98"/>
      <c r="BP78" s="98"/>
      <c r="BQ78" s="99"/>
      <c r="BR78" s="100"/>
      <c r="BS78" s="101"/>
      <c r="BT78" s="102"/>
      <c r="BU78" s="103"/>
      <c r="BW78" s="95"/>
      <c r="BX78" s="95"/>
      <c r="BY78" s="96"/>
      <c r="BZ78" s="97"/>
      <c r="CA78" s="98"/>
      <c r="CB78" s="98"/>
      <c r="CC78" s="99"/>
      <c r="CD78" s="100"/>
      <c r="CE78" s="101"/>
      <c r="CF78" s="102"/>
      <c r="CG78" s="103"/>
      <c r="CI78" s="95"/>
      <c r="CJ78" s="95"/>
      <c r="CK78" s="96"/>
      <c r="CL78" s="97"/>
      <c r="CM78" s="98"/>
      <c r="CN78" s="98"/>
      <c r="CO78" s="99"/>
      <c r="CP78" s="100"/>
      <c r="CQ78" s="101"/>
      <c r="CR78" s="102"/>
      <c r="CS78" s="103"/>
      <c r="CU78" s="95"/>
      <c r="CV78" s="95"/>
      <c r="CW78" s="96"/>
      <c r="CX78" s="97"/>
      <c r="CY78" s="98"/>
      <c r="CZ78" s="98"/>
      <c r="DA78" s="99"/>
      <c r="DB78" s="100"/>
      <c r="DC78" s="101"/>
      <c r="DD78" s="102"/>
      <c r="DE78" s="103"/>
      <c r="DG78" s="95"/>
      <c r="DH78" s="95"/>
      <c r="DI78" s="96"/>
      <c r="DJ78" s="97"/>
      <c r="DK78" s="98"/>
      <c r="DL78" s="98"/>
      <c r="DM78" s="99"/>
      <c r="DN78" s="100"/>
      <c r="DO78" s="101"/>
      <c r="DP78" s="102"/>
      <c r="DQ78" s="103"/>
      <c r="DS78" s="95"/>
      <c r="DT78" s="95"/>
      <c r="DU78" s="96"/>
      <c r="DV78" s="97"/>
      <c r="DW78" s="98"/>
      <c r="DX78" s="98"/>
      <c r="DY78" s="99"/>
      <c r="DZ78" s="100"/>
      <c r="EA78" s="101"/>
      <c r="EB78" s="102"/>
      <c r="EC78" s="103"/>
      <c r="EE78" s="95"/>
      <c r="EF78" s="95"/>
      <c r="EG78" s="96"/>
      <c r="EH78" s="97"/>
      <c r="EI78" s="98"/>
      <c r="EJ78" s="98"/>
      <c r="EK78" s="99"/>
      <c r="EL78" s="100"/>
      <c r="EM78" s="101"/>
      <c r="EN78" s="102"/>
      <c r="EO78" s="103"/>
      <c r="EQ78" s="95"/>
      <c r="ER78" s="95"/>
      <c r="ES78" s="96"/>
      <c r="ET78" s="97"/>
      <c r="EU78" s="98"/>
      <c r="EV78" s="98"/>
      <c r="EW78" s="99"/>
      <c r="EX78" s="100"/>
      <c r="EY78" s="101"/>
      <c r="EZ78" s="102"/>
      <c r="FA78" s="103"/>
      <c r="FC78" s="95"/>
      <c r="FD78" s="95"/>
      <c r="FE78" s="96"/>
      <c r="FF78" s="97"/>
      <c r="FG78" s="98"/>
      <c r="FH78" s="98"/>
      <c r="FI78" s="99"/>
      <c r="FJ78" s="100"/>
      <c r="FK78" s="101"/>
      <c r="FL78" s="102"/>
      <c r="FM78" s="103"/>
      <c r="FO78" s="95"/>
      <c r="FP78" s="95"/>
      <c r="FQ78" s="96"/>
      <c r="FR78" s="97"/>
      <c r="FS78" s="98"/>
      <c r="FT78" s="98"/>
      <c r="FU78" s="99"/>
      <c r="FV78" s="100"/>
      <c r="FW78" s="101"/>
      <c r="FX78" s="102"/>
      <c r="FY78" s="103"/>
      <c r="GA78" s="95"/>
      <c r="GB78" s="95"/>
      <c r="GC78" s="96"/>
      <c r="GD78" s="97"/>
      <c r="GE78" s="98"/>
      <c r="GF78" s="98"/>
      <c r="GG78" s="99"/>
      <c r="GH78" s="100"/>
      <c r="GI78" s="101"/>
      <c r="GJ78" s="102"/>
      <c r="GK78" s="103"/>
      <c r="GM78" s="95"/>
      <c r="GN78" s="95"/>
      <c r="GO78" s="96"/>
      <c r="GP78" s="97"/>
      <c r="GQ78" s="98"/>
      <c r="GR78" s="98"/>
      <c r="GS78" s="99"/>
      <c r="GT78" s="100"/>
      <c r="GU78" s="101"/>
      <c r="GV78" s="102"/>
      <c r="GW78" s="103"/>
      <c r="GY78" s="95"/>
      <c r="GZ78" s="95"/>
      <c r="HA78" s="96"/>
      <c r="HB78" s="97"/>
      <c r="HC78" s="98"/>
      <c r="HD78" s="98"/>
      <c r="HE78" s="99"/>
      <c r="HF78" s="100"/>
      <c r="HG78" s="101"/>
      <c r="HH78" s="102"/>
      <c r="HI78" s="103"/>
      <c r="HK78" s="95"/>
      <c r="HL78" s="95"/>
      <c r="HM78" s="96"/>
      <c r="HN78" s="97"/>
      <c r="HO78" s="98"/>
      <c r="HP78" s="98"/>
      <c r="HQ78" s="99"/>
      <c r="HR78" s="100"/>
      <c r="HS78" s="101"/>
      <c r="HT78" s="102"/>
      <c r="HU78" s="103"/>
      <c r="HW78" s="95"/>
      <c r="HX78" s="95"/>
      <c r="HY78" s="96"/>
      <c r="HZ78" s="97"/>
      <c r="IA78" s="98"/>
      <c r="IB78" s="98"/>
      <c r="IC78" s="99"/>
      <c r="ID78" s="100"/>
      <c r="IE78" s="101"/>
      <c r="IF78" s="102"/>
      <c r="IG78" s="103"/>
      <c r="II78" s="95"/>
      <c r="IJ78" s="95"/>
      <c r="IK78" s="96"/>
      <c r="IL78" s="97"/>
      <c r="IM78" s="98"/>
      <c r="IN78" s="98"/>
      <c r="IO78" s="99"/>
      <c r="IP78" s="100"/>
      <c r="IQ78" s="101"/>
      <c r="IR78" s="102"/>
      <c r="IS78" s="103"/>
      <c r="IU78" s="95"/>
      <c r="IV78" s="95"/>
      <c r="IW78" s="96"/>
      <c r="IX78" s="97"/>
      <c r="IY78" s="98"/>
      <c r="IZ78" s="98"/>
      <c r="JA78" s="99"/>
      <c r="JB78" s="100"/>
      <c r="JC78" s="101"/>
      <c r="JD78" s="102"/>
      <c r="JE78" s="103"/>
      <c r="JG78" s="95"/>
      <c r="JH78" s="95"/>
      <c r="JI78" s="96"/>
      <c r="JJ78" s="97"/>
      <c r="JK78" s="98"/>
      <c r="JL78" s="98"/>
      <c r="JM78" s="99"/>
      <c r="JN78" s="100"/>
      <c r="JO78" s="101"/>
      <c r="JP78" s="102"/>
      <c r="JQ78" s="103"/>
      <c r="JS78" s="95"/>
      <c r="JT78" s="95"/>
      <c r="JU78" s="96"/>
      <c r="JV78" s="97"/>
      <c r="JW78" s="98"/>
      <c r="JX78" s="98"/>
      <c r="JY78" s="99"/>
      <c r="JZ78" s="100"/>
      <c r="KA78" s="101"/>
      <c r="KB78" s="102"/>
      <c r="KC78" s="103"/>
      <c r="KE78" s="95"/>
      <c r="KF78" s="95"/>
    </row>
    <row r="79" spans="1:292" ht="13.5" customHeight="1">
      <c r="A79" s="21"/>
      <c r="B79" s="95" t="s">
        <v>440</v>
      </c>
      <c r="C79" s="2" t="s">
        <v>441</v>
      </c>
      <c r="D79" s="149"/>
      <c r="E79" s="96">
        <f>IF(I79="","",E$3)</f>
        <v>41612</v>
      </c>
      <c r="F79" s="97" t="str">
        <f>IF(I79="","",E$1)</f>
        <v>Juncker Asselborn II</v>
      </c>
      <c r="G79" s="98">
        <v>40017</v>
      </c>
      <c r="H79" s="98">
        <f>IF(I79="","",E$3)</f>
        <v>41612</v>
      </c>
      <c r="I79" s="99" t="s">
        <v>436</v>
      </c>
      <c r="J79" s="100" t="s">
        <v>437</v>
      </c>
      <c r="K79" s="101" t="s">
        <v>368</v>
      </c>
      <c r="L79" s="102" t="s">
        <v>296</v>
      </c>
      <c r="M79" s="103" t="s">
        <v>438</v>
      </c>
      <c r="O79" s="95"/>
      <c r="P79" s="153" t="s">
        <v>439</v>
      </c>
      <c r="Q79" s="96">
        <f>IF(U79="","",Q$3)</f>
        <v>43439</v>
      </c>
      <c r="R79" s="97" t="str">
        <f>IF(U79="","",Q$1)</f>
        <v>Bettel-Schneider I</v>
      </c>
      <c r="S79" s="98">
        <f>IF(U79="","",Q$2)</f>
        <v>41612</v>
      </c>
      <c r="T79" s="98">
        <f>IF(U79="","",Q$3)</f>
        <v>43439</v>
      </c>
      <c r="U79" s="99" t="str">
        <f>IF(AB79="","",IF(ISNUMBER(SEARCH(":",AB79)),MID(AB79,FIND(":",AB79)+2,FIND("(",AB79)-FIND(":",AB79)-3),LEFT(AB79,FIND("(",AB79)-2)))</f>
        <v>Etienne Schneider</v>
      </c>
      <c r="V79" s="100" t="str">
        <f>IF(AB79="","",MID(AB79,FIND("(",AB79)+1,4))</f>
        <v>1971</v>
      </c>
      <c r="W79" s="101" t="str">
        <f>IF(ISNUMBER(SEARCH("*female*",AB79)),"female",IF(ISNUMBER(SEARCH("*male*",AB79)),"male",""))</f>
        <v>male</v>
      </c>
      <c r="X79" s="102" t="str">
        <f>IF(AB79="","",IF(ISERROR(MID(AB79,FIND("male,",AB79)+6,(FIND(")",AB79)-(FIND("male,",AB79)+6))))=TRUE,"missing/error",MID(AB79,FIND("male,",AB79)+6,(FIND(")",AB79)-(FIND("male,",AB79)+6)))))</f>
        <v>lu_lsap01</v>
      </c>
      <c r="Y79" s="103" t="str">
        <f>IF(U79="","",(MID(U79,(SEARCH("^^",SUBSTITUTE(U79," ","^^",LEN(U79)-LEN(SUBSTITUTE(U79," ","")))))+1,99)&amp;"_"&amp;LEFT(U79,FIND(" ",U79)-1)&amp;"_"&amp;V79))</f>
        <v>Schneider_Etienne_1971</v>
      </c>
      <c r="AA79" s="95"/>
      <c r="AB79" s="140" t="s">
        <v>425</v>
      </c>
      <c r="AC79" s="96" t="str">
        <f t="shared" si="273"/>
        <v/>
      </c>
      <c r="AD79" s="97" t="str">
        <f t="shared" si="274"/>
        <v/>
      </c>
      <c r="AE79" s="98" t="str">
        <f>IF(AG79="","",AC$2)</f>
        <v/>
      </c>
      <c r="AF79" s="98" t="str">
        <f>IF(AG79="","",AC$3)</f>
        <v/>
      </c>
      <c r="AG79" s="99" t="str">
        <f t="shared" si="275"/>
        <v/>
      </c>
      <c r="AH79" s="100" t="str">
        <f t="shared" si="276"/>
        <v/>
      </c>
      <c r="AI79" s="101" t="str">
        <f t="shared" si="277"/>
        <v/>
      </c>
      <c r="AJ79" s="102" t="str">
        <f t="shared" si="278"/>
        <v/>
      </c>
      <c r="AK79" s="103" t="str">
        <f t="shared" si="279"/>
        <v/>
      </c>
      <c r="AM79" s="95"/>
      <c r="AN79" s="95"/>
      <c r="AO79" s="96">
        <f t="shared" si="264"/>
        <v>45291</v>
      </c>
      <c r="AP79" s="97" t="str">
        <f t="shared" si="265"/>
        <v>Frieden I</v>
      </c>
      <c r="AQ79" s="98">
        <f t="shared" si="272"/>
        <v>45247</v>
      </c>
      <c r="AR79" s="98">
        <f t="shared" si="266"/>
        <v>45291</v>
      </c>
      <c r="AS79" s="99" t="str">
        <f t="shared" si="267"/>
        <v>Yuriko Backes</v>
      </c>
      <c r="AT79" s="100" t="str">
        <f t="shared" si="268"/>
        <v>1970</v>
      </c>
      <c r="AU79" s="101" t="str">
        <f t="shared" si="269"/>
        <v>female</v>
      </c>
      <c r="AV79" s="102" t="str">
        <f t="shared" si="270"/>
        <v>lu_dp01</v>
      </c>
      <c r="AW79" s="103" t="str">
        <f t="shared" si="271"/>
        <v>Backes_Yuriko_1970</v>
      </c>
      <c r="AY79" s="95"/>
      <c r="AZ79" s="140" t="s">
        <v>882</v>
      </c>
      <c r="BA79" s="96" t="str">
        <f>IF(BE79="","",BA$3)</f>
        <v/>
      </c>
      <c r="BB79" s="97" t="str">
        <f>IF(BE79="","",BA$1)</f>
        <v/>
      </c>
      <c r="BC79" s="98" t="str">
        <f>IF(BE79="","",BA$2)</f>
        <v/>
      </c>
      <c r="BD79" s="98" t="str">
        <f>IF(BE79="","",BA$3)</f>
        <v/>
      </c>
      <c r="BE79" s="99" t="str">
        <f>IF(BL79="","",IF(ISNUMBER(SEARCH(":",BL79)),MID(BL79,FIND(":",BL79)+2,FIND("(",BL79)-FIND(":",BL79)-3),LEFT(BL79,FIND("(",BL79)-2)))</f>
        <v/>
      </c>
      <c r="BF79" s="100" t="str">
        <f>IF(BL79="","",MID(BL79,FIND("(",BL79)+1,4))</f>
        <v/>
      </c>
      <c r="BG79" s="101" t="str">
        <f>IF(ISNUMBER(SEARCH("*female*",BL79)),"female",IF(ISNUMBER(SEARCH("*male*",BL79)),"male",""))</f>
        <v/>
      </c>
      <c r="BH79" s="102" t="str">
        <f>IF(BL79="","",IF(ISERROR(MID(BL79,FIND("male,",BL79)+6,(FIND(")",BL79)-(FIND("male,",BL79)+6))))=TRUE,"missing/error",MID(BL79,FIND("male,",BL79)+6,(FIND(")",BL79)-(FIND("male,",BL79)+6)))))</f>
        <v/>
      </c>
      <c r="BI79" s="103" t="str">
        <f>IF(BE79="","",(MID(BE79,(SEARCH("^^",SUBSTITUTE(BE79," ","^^",LEN(BE79)-LEN(SUBSTITUTE(BE79," ","")))))+1,99)&amp;"_"&amp;LEFT(BE79,FIND(" ",BE79)-1)&amp;"_"&amp;BF79))</f>
        <v/>
      </c>
      <c r="BK79" s="95"/>
      <c r="BL79" s="95"/>
      <c r="BM79" s="96" t="str">
        <f>IF(BQ79="","",BM$3)</f>
        <v/>
      </c>
      <c r="BN79" s="97" t="str">
        <f>IF(BQ79="","",BM$1)</f>
        <v/>
      </c>
      <c r="BO79" s="98" t="str">
        <f>IF(BQ79="","",BM$2)</f>
        <v/>
      </c>
      <c r="BP79" s="98" t="str">
        <f>IF(BQ79="","",BM$3)</f>
        <v/>
      </c>
      <c r="BQ79" s="99" t="str">
        <f>IF(BX79="","",IF(ISNUMBER(SEARCH(":",BX79)),MID(BX79,FIND(":",BX79)+2,FIND("(",BX79)-FIND(":",BX79)-3),LEFT(BX79,FIND("(",BX79)-2)))</f>
        <v/>
      </c>
      <c r="BR79" s="100" t="str">
        <f>IF(BX79="","",MID(BX79,FIND("(",BX79)+1,4))</f>
        <v/>
      </c>
      <c r="BS79" s="101" t="str">
        <f>IF(ISNUMBER(SEARCH("*female*",BX79)),"female",IF(ISNUMBER(SEARCH("*male*",BX79)),"male",""))</f>
        <v/>
      </c>
      <c r="BT79" s="102" t="str">
        <f>IF(BX79="","",IF(ISERROR(MID(BX79,FIND("male,",BX79)+6,(FIND(")",BX79)-(FIND("male,",BX79)+6))))=TRUE,"missing/error",MID(BX79,FIND("male,",BX79)+6,(FIND(")",BX79)-(FIND("male,",BX79)+6)))))</f>
        <v/>
      </c>
      <c r="BU79" s="103" t="str">
        <f>IF(BQ79="","",(MID(BQ79,(SEARCH("^^",SUBSTITUTE(BQ79," ","^^",LEN(BQ79)-LEN(SUBSTITUTE(BQ79," ","")))))+1,99)&amp;"_"&amp;LEFT(BQ79,FIND(" ",BQ79)-1)&amp;"_"&amp;BR79))</f>
        <v/>
      </c>
      <c r="BW79" s="95"/>
      <c r="BX79" s="95"/>
      <c r="BY79" s="96" t="str">
        <f>IF(CC79="","",BY$3)</f>
        <v/>
      </c>
      <c r="BZ79" s="97" t="str">
        <f>IF(CC79="","",BY$1)</f>
        <v/>
      </c>
      <c r="CA79" s="98" t="str">
        <f>IF(CC79="","",BY$2)</f>
        <v/>
      </c>
      <c r="CB79" s="98" t="str">
        <f>IF(CC79="","",BY$3)</f>
        <v/>
      </c>
      <c r="CC79" s="99" t="str">
        <f>IF(CJ79="","",IF(ISNUMBER(SEARCH(":",CJ79)),MID(CJ79,FIND(":",CJ79)+2,FIND("(",CJ79)-FIND(":",CJ79)-3),LEFT(CJ79,FIND("(",CJ79)-2)))</f>
        <v/>
      </c>
      <c r="CD79" s="100" t="str">
        <f>IF(CJ79="","",MID(CJ79,FIND("(",CJ79)+1,4))</f>
        <v/>
      </c>
      <c r="CE79" s="101" t="str">
        <f>IF(ISNUMBER(SEARCH("*female*",CJ79)),"female",IF(ISNUMBER(SEARCH("*male*",CJ79)),"male",""))</f>
        <v/>
      </c>
      <c r="CF79" s="102" t="str">
        <f>IF(CJ79="","",IF(ISERROR(MID(CJ79,FIND("male,",CJ79)+6,(FIND(")",CJ79)-(FIND("male,",CJ79)+6))))=TRUE,"missing/error",MID(CJ79,FIND("male,",CJ79)+6,(FIND(")",CJ79)-(FIND("male,",CJ79)+6)))))</f>
        <v/>
      </c>
      <c r="CG79" s="103" t="str">
        <f>IF(CC79="","",(MID(CC79,(SEARCH("^^",SUBSTITUTE(CC79," ","^^",LEN(CC79)-LEN(SUBSTITUTE(CC79," ","")))))+1,99)&amp;"_"&amp;LEFT(CC79,FIND(" ",CC79)-1)&amp;"_"&amp;CD79))</f>
        <v/>
      </c>
      <c r="CI79" s="95"/>
      <c r="CJ79" s="95"/>
      <c r="CK79" s="96" t="str">
        <f>IF(CO79="","",CK$3)</f>
        <v/>
      </c>
      <c r="CL79" s="97" t="str">
        <f>IF(CO79="","",CK$1)</f>
        <v/>
      </c>
      <c r="CM79" s="98" t="str">
        <f>IF(CO79="","",CK$2)</f>
        <v/>
      </c>
      <c r="CN79" s="98" t="str">
        <f>IF(CO79="","",CK$3)</f>
        <v/>
      </c>
      <c r="CO79" s="99" t="str">
        <f>IF(CV79="","",IF(ISNUMBER(SEARCH(":",CV79)),MID(CV79,FIND(":",CV79)+2,FIND("(",CV79)-FIND(":",CV79)-3),LEFT(CV79,FIND("(",CV79)-2)))</f>
        <v/>
      </c>
      <c r="CP79" s="100" t="str">
        <f>IF(CV79="","",MID(CV79,FIND("(",CV79)+1,4))</f>
        <v/>
      </c>
      <c r="CQ79" s="101" t="str">
        <f>IF(ISNUMBER(SEARCH("*female*",CV79)),"female",IF(ISNUMBER(SEARCH("*male*",CV79)),"male",""))</f>
        <v/>
      </c>
      <c r="CR79" s="102" t="str">
        <f>IF(CV79="","",IF(ISERROR(MID(CV79,FIND("male,",CV79)+6,(FIND(")",CV79)-(FIND("male,",CV79)+6))))=TRUE,"missing/error",MID(CV79,FIND("male,",CV79)+6,(FIND(")",CV79)-(FIND("male,",CV79)+6)))))</f>
        <v/>
      </c>
      <c r="CS79" s="103" t="str">
        <f>IF(CO79="","",(MID(CO79,(SEARCH("^^",SUBSTITUTE(CO79," ","^^",LEN(CO79)-LEN(SUBSTITUTE(CO79," ","")))))+1,99)&amp;"_"&amp;LEFT(CO79,FIND(" ",CO79)-1)&amp;"_"&amp;CP79))</f>
        <v/>
      </c>
      <c r="CU79" s="95"/>
      <c r="CV79" s="95"/>
      <c r="CW79" s="96" t="str">
        <f>IF(DA79="","",CW$3)</f>
        <v/>
      </c>
      <c r="CX79" s="97" t="str">
        <f>IF(DA79="","",CW$1)</f>
        <v/>
      </c>
      <c r="CY79" s="98" t="str">
        <f>IF(DA79="","",CW$2)</f>
        <v/>
      </c>
      <c r="CZ79" s="98" t="str">
        <f>IF(DA79="","",CW$3)</f>
        <v/>
      </c>
      <c r="DA79" s="99" t="str">
        <f>IF(DH79="","",IF(ISNUMBER(SEARCH(":",DH79)),MID(DH79,FIND(":",DH79)+2,FIND("(",DH79)-FIND(":",DH79)-3),LEFT(DH79,FIND("(",DH79)-2)))</f>
        <v/>
      </c>
      <c r="DB79" s="100" t="str">
        <f>IF(DH79="","",MID(DH79,FIND("(",DH79)+1,4))</f>
        <v/>
      </c>
      <c r="DC79" s="101" t="str">
        <f>IF(ISNUMBER(SEARCH("*female*",DH79)),"female",IF(ISNUMBER(SEARCH("*male*",DH79)),"male",""))</f>
        <v/>
      </c>
      <c r="DD79" s="102" t="str">
        <f>IF(DH79="","",IF(ISERROR(MID(DH79,FIND("male,",DH79)+6,(FIND(")",DH79)-(FIND("male,",DH79)+6))))=TRUE,"missing/error",MID(DH79,FIND("male,",DH79)+6,(FIND(")",DH79)-(FIND("male,",DH79)+6)))))</f>
        <v/>
      </c>
      <c r="DE79" s="103" t="str">
        <f>IF(DA79="","",(MID(DA79,(SEARCH("^^",SUBSTITUTE(DA79," ","^^",LEN(DA79)-LEN(SUBSTITUTE(DA79," ","")))))+1,99)&amp;"_"&amp;LEFT(DA79,FIND(" ",DA79)-1)&amp;"_"&amp;DB79))</f>
        <v/>
      </c>
      <c r="DG79" s="95"/>
      <c r="DH79" s="95"/>
      <c r="DI79" s="96" t="str">
        <f>IF(DM79="","",DI$3)</f>
        <v/>
      </c>
      <c r="DJ79" s="97" t="str">
        <f>IF(DM79="","",DI$1)</f>
        <v/>
      </c>
      <c r="DK79" s="98" t="str">
        <f>IF(DM79="","",DI$2)</f>
        <v/>
      </c>
      <c r="DL79" s="98" t="str">
        <f>IF(DM79="","",DI$3)</f>
        <v/>
      </c>
      <c r="DM79" s="99" t="str">
        <f>IF(DT79="","",IF(ISNUMBER(SEARCH(":",DT79)),MID(DT79,FIND(":",DT79)+2,FIND("(",DT79)-FIND(":",DT79)-3),LEFT(DT79,FIND("(",DT79)-2)))</f>
        <v/>
      </c>
      <c r="DN79" s="100" t="str">
        <f>IF(DT79="","",MID(DT79,FIND("(",DT79)+1,4))</f>
        <v/>
      </c>
      <c r="DO79" s="101" t="str">
        <f>IF(ISNUMBER(SEARCH("*female*",DT79)),"female",IF(ISNUMBER(SEARCH("*male*",DT79)),"male",""))</f>
        <v/>
      </c>
      <c r="DP79" s="102" t="str">
        <f>IF(DT79="","",IF(ISERROR(MID(DT79,FIND("male,",DT79)+6,(FIND(")",DT79)-(FIND("male,",DT79)+6))))=TRUE,"missing/error",MID(DT79,FIND("male,",DT79)+6,(FIND(")",DT79)-(FIND("male,",DT79)+6)))))</f>
        <v/>
      </c>
      <c r="DQ79" s="103" t="str">
        <f>IF(DM79="","",(MID(DM79,(SEARCH("^^",SUBSTITUTE(DM79," ","^^",LEN(DM79)-LEN(SUBSTITUTE(DM79," ","")))))+1,99)&amp;"_"&amp;LEFT(DM79,FIND(" ",DM79)-1)&amp;"_"&amp;DN79))</f>
        <v/>
      </c>
      <c r="DS79" s="95"/>
      <c r="DT79" s="95"/>
      <c r="DU79" s="96" t="str">
        <f>IF(DY79="","",DU$3)</f>
        <v/>
      </c>
      <c r="DV79" s="97" t="str">
        <f>IF(DY79="","",DU$1)</f>
        <v/>
      </c>
      <c r="DW79" s="98" t="str">
        <f>IF(DY79="","",DU$2)</f>
        <v/>
      </c>
      <c r="DX79" s="98" t="str">
        <f>IF(DY79="","",DU$3)</f>
        <v/>
      </c>
      <c r="DY79" s="99" t="str">
        <f>IF(EF79="","",IF(ISNUMBER(SEARCH(":",EF79)),MID(EF79,FIND(":",EF79)+2,FIND("(",EF79)-FIND(":",EF79)-3),LEFT(EF79,FIND("(",EF79)-2)))</f>
        <v/>
      </c>
      <c r="DZ79" s="100" t="str">
        <f>IF(EF79="","",MID(EF79,FIND("(",EF79)+1,4))</f>
        <v/>
      </c>
      <c r="EA79" s="101" t="str">
        <f>IF(ISNUMBER(SEARCH("*female*",EF79)),"female",IF(ISNUMBER(SEARCH("*male*",EF79)),"male",""))</f>
        <v/>
      </c>
      <c r="EB79" s="102" t="str">
        <f>IF(EF79="","",IF(ISERROR(MID(EF79,FIND("male,",EF79)+6,(FIND(")",EF79)-(FIND("male,",EF79)+6))))=TRUE,"missing/error",MID(EF79,FIND("male,",EF79)+6,(FIND(")",EF79)-(FIND("male,",EF79)+6)))))</f>
        <v/>
      </c>
      <c r="EC79" s="103" t="str">
        <f>IF(DY79="","",(MID(DY79,(SEARCH("^^",SUBSTITUTE(DY79," ","^^",LEN(DY79)-LEN(SUBSTITUTE(DY79," ","")))))+1,99)&amp;"_"&amp;LEFT(DY79,FIND(" ",DY79)-1)&amp;"_"&amp;DZ79))</f>
        <v/>
      </c>
      <c r="EE79" s="95"/>
      <c r="EF79" s="95"/>
      <c r="EG79" s="96" t="str">
        <f>IF(EK79="","",EG$3)</f>
        <v/>
      </c>
      <c r="EH79" s="97" t="str">
        <f>IF(EK79="","",EG$1)</f>
        <v/>
      </c>
      <c r="EI79" s="98" t="str">
        <f>IF(EK79="","",EG$2)</f>
        <v/>
      </c>
      <c r="EJ79" s="98" t="str">
        <f>IF(EK79="","",EG$3)</f>
        <v/>
      </c>
      <c r="EK79" s="99" t="str">
        <f>IF(ER79="","",IF(ISNUMBER(SEARCH(":",ER79)),MID(ER79,FIND(":",ER79)+2,FIND("(",ER79)-FIND(":",ER79)-3),LEFT(ER79,FIND("(",ER79)-2)))</f>
        <v/>
      </c>
      <c r="EL79" s="100" t="str">
        <f>IF(ER79="","",MID(ER79,FIND("(",ER79)+1,4))</f>
        <v/>
      </c>
      <c r="EM79" s="101" t="str">
        <f>IF(ISNUMBER(SEARCH("*female*",ER79)),"female",IF(ISNUMBER(SEARCH("*male*",ER79)),"male",""))</f>
        <v/>
      </c>
      <c r="EN79" s="102" t="str">
        <f>IF(ER79="","",IF(ISERROR(MID(ER79,FIND("male,",ER79)+6,(FIND(")",ER79)-(FIND("male,",ER79)+6))))=TRUE,"missing/error",MID(ER79,FIND("male,",ER79)+6,(FIND(")",ER79)-(FIND("male,",ER79)+6)))))</f>
        <v/>
      </c>
      <c r="EO79" s="103" t="str">
        <f>IF(EK79="","",(MID(EK79,(SEARCH("^^",SUBSTITUTE(EK79," ","^^",LEN(EK79)-LEN(SUBSTITUTE(EK79," ","")))))+1,99)&amp;"_"&amp;LEFT(EK79,FIND(" ",EK79)-1)&amp;"_"&amp;EL79))</f>
        <v/>
      </c>
      <c r="EQ79" s="95"/>
      <c r="ER79" s="95"/>
      <c r="ES79" s="96" t="str">
        <f>IF(EW79="","",ES$3)</f>
        <v/>
      </c>
      <c r="ET79" s="97" t="str">
        <f>IF(EW79="","",ES$1)</f>
        <v/>
      </c>
      <c r="EU79" s="98" t="str">
        <f>IF(EW79="","",ES$2)</f>
        <v/>
      </c>
      <c r="EV79" s="98" t="str">
        <f>IF(EW79="","",ES$3)</f>
        <v/>
      </c>
      <c r="EW79" s="99" t="str">
        <f>IF(FD79="","",IF(ISNUMBER(SEARCH(":",FD79)),MID(FD79,FIND(":",FD79)+2,FIND("(",FD79)-FIND(":",FD79)-3),LEFT(FD79,FIND("(",FD79)-2)))</f>
        <v/>
      </c>
      <c r="EX79" s="100" t="str">
        <f>IF(FD79="","",MID(FD79,FIND("(",FD79)+1,4))</f>
        <v/>
      </c>
      <c r="EY79" s="101" t="str">
        <f>IF(ISNUMBER(SEARCH("*female*",FD79)),"female",IF(ISNUMBER(SEARCH("*male*",FD79)),"male",""))</f>
        <v/>
      </c>
      <c r="EZ79" s="102" t="str">
        <f>IF(FD79="","",IF(ISERROR(MID(FD79,FIND("male,",FD79)+6,(FIND(")",FD79)-(FIND("male,",FD79)+6))))=TRUE,"missing/error",MID(FD79,FIND("male,",FD79)+6,(FIND(")",FD79)-(FIND("male,",FD79)+6)))))</f>
        <v/>
      </c>
      <c r="FA79" s="103" t="str">
        <f>IF(EW79="","",(MID(EW79,(SEARCH("^^",SUBSTITUTE(EW79," ","^^",LEN(EW79)-LEN(SUBSTITUTE(EW79," ","")))))+1,99)&amp;"_"&amp;LEFT(EW79,FIND(" ",EW79)-1)&amp;"_"&amp;EX79))</f>
        <v/>
      </c>
      <c r="FC79" s="95"/>
      <c r="FD79" s="95"/>
      <c r="FE79" s="96" t="str">
        <f>IF(FI79="","",FE$3)</f>
        <v/>
      </c>
      <c r="FF79" s="97" t="str">
        <f>IF(FI79="","",FE$1)</f>
        <v/>
      </c>
      <c r="FG79" s="98" t="str">
        <f>IF(FI79="","",FE$2)</f>
        <v/>
      </c>
      <c r="FH79" s="98" t="str">
        <f>IF(FI79="","",FE$3)</f>
        <v/>
      </c>
      <c r="FI79" s="99" t="str">
        <f>IF(FP79="","",IF(ISNUMBER(SEARCH(":",FP79)),MID(FP79,FIND(":",FP79)+2,FIND("(",FP79)-FIND(":",FP79)-3),LEFT(FP79,FIND("(",FP79)-2)))</f>
        <v/>
      </c>
      <c r="FJ79" s="100" t="str">
        <f>IF(FP79="","",MID(FP79,FIND("(",FP79)+1,4))</f>
        <v/>
      </c>
      <c r="FK79" s="101" t="str">
        <f>IF(ISNUMBER(SEARCH("*female*",FP79)),"female",IF(ISNUMBER(SEARCH("*male*",FP79)),"male",""))</f>
        <v/>
      </c>
      <c r="FL79" s="102" t="str">
        <f>IF(FP79="","",IF(ISERROR(MID(FP79,FIND("male,",FP79)+6,(FIND(")",FP79)-(FIND("male,",FP79)+6))))=TRUE,"missing/error",MID(FP79,FIND("male,",FP79)+6,(FIND(")",FP79)-(FIND("male,",FP79)+6)))))</f>
        <v/>
      </c>
      <c r="FM79" s="103" t="str">
        <f>IF(FI79="","",(MID(FI79,(SEARCH("^^",SUBSTITUTE(FI79," ","^^",LEN(FI79)-LEN(SUBSTITUTE(FI79," ","")))))+1,99)&amp;"_"&amp;LEFT(FI79,FIND(" ",FI79)-1)&amp;"_"&amp;FJ79))</f>
        <v/>
      </c>
      <c r="FO79" s="95"/>
      <c r="FP79" s="95"/>
      <c r="FQ79" s="96" t="str">
        <f>IF(FU79="","",#REF!)</f>
        <v/>
      </c>
      <c r="FR79" s="97" t="str">
        <f>IF(FU79="","",FQ$1)</f>
        <v/>
      </c>
      <c r="FS79" s="98" t="str">
        <f>IF(FU79="","",FQ$2)</f>
        <v/>
      </c>
      <c r="FT79" s="98" t="str">
        <f>IF(FU79="","",FQ$3)</f>
        <v/>
      </c>
      <c r="FU79" s="99" t="str">
        <f>IF(GB79="","",IF(ISNUMBER(SEARCH(":",GB79)),MID(GB79,FIND(":",GB79)+2,FIND("(",GB79)-FIND(":",GB79)-3),LEFT(GB79,FIND("(",GB79)-2)))</f>
        <v/>
      </c>
      <c r="FV79" s="100" t="str">
        <f>IF(GB79="","",MID(GB79,FIND("(",GB79)+1,4))</f>
        <v/>
      </c>
      <c r="FW79" s="101" t="str">
        <f>IF(ISNUMBER(SEARCH("*female*",GB79)),"female",IF(ISNUMBER(SEARCH("*male*",GB79)),"male",""))</f>
        <v/>
      </c>
      <c r="FX79" s="102" t="str">
        <f>IF(GB79="","",IF(ISERROR(MID(GB79,FIND("male,",GB79)+6,(FIND(")",GB79)-(FIND("male,",GB79)+6))))=TRUE,"missing/error",MID(GB79,FIND("male,",GB79)+6,(FIND(")",GB79)-(FIND("male,",GB79)+6)))))</f>
        <v/>
      </c>
      <c r="FY79" s="103" t="str">
        <f>IF(FU79="","",(MID(FU79,(SEARCH("^^",SUBSTITUTE(FU79," ","^^",LEN(FU79)-LEN(SUBSTITUTE(FU79," ","")))))+1,99)&amp;"_"&amp;LEFT(FU79,FIND(" ",FU79)-1)&amp;"_"&amp;FV79))</f>
        <v/>
      </c>
      <c r="GA79" s="95"/>
      <c r="GB79" s="95"/>
      <c r="GC79" s="96" t="str">
        <f>IF(GG79="","",GC$3)</f>
        <v/>
      </c>
      <c r="GD79" s="97" t="str">
        <f>IF(GG79="","",GC$1)</f>
        <v/>
      </c>
      <c r="GE79" s="98" t="str">
        <f>IF(GG79="","",GC$2)</f>
        <v/>
      </c>
      <c r="GF79" s="98" t="str">
        <f>IF(GG79="","",GC$3)</f>
        <v/>
      </c>
      <c r="GG79" s="99" t="str">
        <f>IF(GN79="","",IF(ISNUMBER(SEARCH(":",GN79)),MID(GN79,FIND(":",GN79)+2,FIND("(",GN79)-FIND(":",GN79)-3),LEFT(GN79,FIND("(",GN79)-2)))</f>
        <v/>
      </c>
      <c r="GH79" s="100" t="str">
        <f>IF(GN79="","",MID(GN79,FIND("(",GN79)+1,4))</f>
        <v/>
      </c>
      <c r="GI79" s="101" t="str">
        <f>IF(ISNUMBER(SEARCH("*female*",GN79)),"female",IF(ISNUMBER(SEARCH("*male*",GN79)),"male",""))</f>
        <v/>
      </c>
      <c r="GJ79" s="102" t="str">
        <f>IF(GN79="","",IF(ISERROR(MID(GN79,FIND("male,",GN79)+6,(FIND(")",GN79)-(FIND("male,",GN79)+6))))=TRUE,"missing/error",MID(GN79,FIND("male,",GN79)+6,(FIND(")",GN79)-(FIND("male,",GN79)+6)))))</f>
        <v/>
      </c>
      <c r="GK79" s="103" t="str">
        <f>IF(GG79="","",(MID(GG79,(SEARCH("^^",SUBSTITUTE(GG79," ","^^",LEN(GG79)-LEN(SUBSTITUTE(GG79," ","")))))+1,99)&amp;"_"&amp;LEFT(GG79,FIND(" ",GG79)-1)&amp;"_"&amp;GH79))</f>
        <v/>
      </c>
      <c r="GM79" s="95"/>
      <c r="GN79" s="95"/>
      <c r="GO79" s="96" t="str">
        <f>IF(GS79="","",GO$3)</f>
        <v/>
      </c>
      <c r="GP79" s="97" t="str">
        <f>IF(GS79="","",GO$1)</f>
        <v/>
      </c>
      <c r="GQ79" s="98" t="str">
        <f>IF(GS79="","",GO$2)</f>
        <v/>
      </c>
      <c r="GR79" s="98" t="str">
        <f>IF(GS79="","",GO$3)</f>
        <v/>
      </c>
      <c r="GS79" s="99" t="str">
        <f>IF(GZ79="","",IF(ISNUMBER(SEARCH(":",GZ79)),MID(GZ79,FIND(":",GZ79)+2,FIND("(",GZ79)-FIND(":",GZ79)-3),LEFT(GZ79,FIND("(",GZ79)-2)))</f>
        <v/>
      </c>
      <c r="GT79" s="100" t="str">
        <f>IF(GZ79="","",MID(GZ79,FIND("(",GZ79)+1,4))</f>
        <v/>
      </c>
      <c r="GU79" s="101" t="str">
        <f>IF(ISNUMBER(SEARCH("*female*",GZ79)),"female",IF(ISNUMBER(SEARCH("*male*",GZ79)),"male",""))</f>
        <v/>
      </c>
      <c r="GV79" s="102" t="str">
        <f>IF(GZ79="","",IF(ISERROR(MID(GZ79,FIND("male,",GZ79)+6,(FIND(")",GZ79)-(FIND("male,",GZ79)+6))))=TRUE,"missing/error",MID(GZ79,FIND("male,",GZ79)+6,(FIND(")",GZ79)-(FIND("male,",GZ79)+6)))))</f>
        <v/>
      </c>
      <c r="GW79" s="103" t="str">
        <f>IF(GS79="","",(MID(GS79,(SEARCH("^^",SUBSTITUTE(GS79," ","^^",LEN(GS79)-LEN(SUBSTITUTE(GS79," ","")))))+1,99)&amp;"_"&amp;LEFT(GS79,FIND(" ",GS79)-1)&amp;"_"&amp;GT79))</f>
        <v/>
      </c>
      <c r="GY79" s="95"/>
      <c r="GZ79" s="95"/>
      <c r="HA79" s="96" t="str">
        <f>IF(HE79="","",HA$3)</f>
        <v/>
      </c>
      <c r="HB79" s="97" t="str">
        <f>IF(HE79="","",HA$1)</f>
        <v/>
      </c>
      <c r="HC79" s="98" t="str">
        <f>IF(HE79="","",HA$2)</f>
        <v/>
      </c>
      <c r="HD79" s="98" t="str">
        <f>IF(HE79="","",HA$3)</f>
        <v/>
      </c>
      <c r="HE79" s="99" t="str">
        <f>IF(HL79="","",IF(ISNUMBER(SEARCH(":",HL79)),MID(HL79,FIND(":",HL79)+2,FIND("(",HL79)-FIND(":",HL79)-3),LEFT(HL79,FIND("(",HL79)-2)))</f>
        <v/>
      </c>
      <c r="HF79" s="100" t="str">
        <f>IF(HL79="","",MID(HL79,FIND("(",HL79)+1,4))</f>
        <v/>
      </c>
      <c r="HG79" s="101" t="str">
        <f>IF(ISNUMBER(SEARCH("*female*",HL79)),"female",IF(ISNUMBER(SEARCH("*male*",HL79)),"male",""))</f>
        <v/>
      </c>
      <c r="HH79" s="102" t="str">
        <f>IF(HL79="","",IF(ISERROR(MID(HL79,FIND("male,",HL79)+6,(FIND(")",HL79)-(FIND("male,",HL79)+6))))=TRUE,"missing/error",MID(HL79,FIND("male,",HL79)+6,(FIND(")",HL79)-(FIND("male,",HL79)+6)))))</f>
        <v/>
      </c>
      <c r="HI79" s="103" t="str">
        <f>IF(HE79="","",(MID(HE79,(SEARCH("^^",SUBSTITUTE(HE79," ","^^",LEN(HE79)-LEN(SUBSTITUTE(HE79," ","")))))+1,99)&amp;"_"&amp;LEFT(HE79,FIND(" ",HE79)-1)&amp;"_"&amp;HF79))</f>
        <v/>
      </c>
      <c r="HK79" s="95"/>
      <c r="HL79" s="95" t="s">
        <v>292</v>
      </c>
      <c r="HM79" s="96" t="str">
        <f>IF(HQ79="","",HM$3)</f>
        <v/>
      </c>
      <c r="HN79" s="97" t="str">
        <f>IF(HQ79="","",HM$1)</f>
        <v/>
      </c>
      <c r="HO79" s="98" t="str">
        <f>IF(HQ79="","",HM$2)</f>
        <v/>
      </c>
      <c r="HP79" s="98" t="str">
        <f>IF(HQ79="","",HM$3)</f>
        <v/>
      </c>
      <c r="HQ79" s="99" t="str">
        <f>IF(HX79="","",IF(ISNUMBER(SEARCH(":",HX79)),MID(HX79,FIND(":",HX79)+2,FIND("(",HX79)-FIND(":",HX79)-3),LEFT(HX79,FIND("(",HX79)-2)))</f>
        <v/>
      </c>
      <c r="HR79" s="100" t="str">
        <f>IF(HX79="","",MID(HX79,FIND("(",HX79)+1,4))</f>
        <v/>
      </c>
      <c r="HS79" s="101" t="str">
        <f>IF(ISNUMBER(SEARCH("*female*",HX79)),"female",IF(ISNUMBER(SEARCH("*male*",HX79)),"male",""))</f>
        <v/>
      </c>
      <c r="HT79" s="102" t="str">
        <f>IF(HX79="","",IF(ISERROR(MID(HX79,FIND("male,",HX79)+6,(FIND(")",HX79)-(FIND("male,",HX79)+6))))=TRUE,"missing/error",MID(HX79,FIND("male,",HX79)+6,(FIND(")",HX79)-(FIND("male,",HX79)+6)))))</f>
        <v/>
      </c>
      <c r="HU79" s="103" t="str">
        <f>IF(HQ79="","",(MID(HQ79,(SEARCH("^^",SUBSTITUTE(HQ79," ","^^",LEN(HQ79)-LEN(SUBSTITUTE(HQ79," ","")))))+1,99)&amp;"_"&amp;LEFT(HQ79,FIND(" ",HQ79)-1)&amp;"_"&amp;HR79))</f>
        <v/>
      </c>
      <c r="HW79" s="95"/>
      <c r="HX79" s="95"/>
      <c r="HY79" s="96" t="str">
        <f>IF(IC79="","",HY$3)</f>
        <v/>
      </c>
      <c r="HZ79" s="97" t="str">
        <f>IF(IC79="","",HY$1)</f>
        <v/>
      </c>
      <c r="IA79" s="98" t="str">
        <f>IF(IC79="","",HY$2)</f>
        <v/>
      </c>
      <c r="IB79" s="98" t="str">
        <f>IF(IC79="","",HY$3)</f>
        <v/>
      </c>
      <c r="IC79" s="99" t="str">
        <f>IF(IJ79="","",IF(ISNUMBER(SEARCH(":",IJ79)),MID(IJ79,FIND(":",IJ79)+2,FIND("(",IJ79)-FIND(":",IJ79)-3),LEFT(IJ79,FIND("(",IJ79)-2)))</f>
        <v/>
      </c>
      <c r="ID79" s="100" t="str">
        <f>IF(IJ79="","",MID(IJ79,FIND("(",IJ79)+1,4))</f>
        <v/>
      </c>
      <c r="IE79" s="101" t="str">
        <f>IF(ISNUMBER(SEARCH("*female*",IJ79)),"female",IF(ISNUMBER(SEARCH("*male*",IJ79)),"male",""))</f>
        <v/>
      </c>
      <c r="IF79" s="102" t="str">
        <f>IF(IJ79="","",IF(ISERROR(MID(IJ79,FIND("male,",IJ79)+6,(FIND(")",IJ79)-(FIND("male,",IJ79)+6))))=TRUE,"missing/error",MID(IJ79,FIND("male,",IJ79)+6,(FIND(")",IJ79)-(FIND("male,",IJ79)+6)))))</f>
        <v/>
      </c>
      <c r="IG79" s="103" t="str">
        <f>IF(IC79="","",(MID(IC79,(SEARCH("^^",SUBSTITUTE(IC79," ","^^",LEN(IC79)-LEN(SUBSTITUTE(IC79," ","")))))+1,99)&amp;"_"&amp;LEFT(IC79,FIND(" ",IC79)-1)&amp;"_"&amp;ID79))</f>
        <v/>
      </c>
      <c r="II79" s="95"/>
      <c r="IJ79" s="95"/>
      <c r="IK79" s="96" t="str">
        <f>IF(IO79="","",IK$3)</f>
        <v/>
      </c>
      <c r="IL79" s="97" t="str">
        <f>IF(IO79="","",IK$1)</f>
        <v/>
      </c>
      <c r="IM79" s="98" t="str">
        <f>IF(IO79="","",IK$2)</f>
        <v/>
      </c>
      <c r="IN79" s="98" t="str">
        <f>IF(IO79="","",IK$3)</f>
        <v/>
      </c>
      <c r="IO79" s="99" t="str">
        <f>IF(IV79="","",IF(ISNUMBER(SEARCH(":",IV79)),MID(IV79,FIND(":",IV79)+2,FIND("(",IV79)-FIND(":",IV79)-3),LEFT(IV79,FIND("(",IV79)-2)))</f>
        <v/>
      </c>
      <c r="IP79" s="100" t="str">
        <f>IF(IV79="","",MID(IV79,FIND("(",IV79)+1,4))</f>
        <v/>
      </c>
      <c r="IQ79" s="101" t="str">
        <f>IF(ISNUMBER(SEARCH("*female*",IV79)),"female",IF(ISNUMBER(SEARCH("*male*",IV79)),"male",""))</f>
        <v/>
      </c>
      <c r="IR79" s="102" t="str">
        <f>IF(IV79="","",IF(ISERROR(MID(IV79,FIND("male,",IV79)+6,(FIND(")",IV79)-(FIND("male,",IV79)+6))))=TRUE,"missing/error",MID(IV79,FIND("male,",IV79)+6,(FIND(")",IV79)-(FIND("male,",IV79)+6)))))</f>
        <v/>
      </c>
      <c r="IS79" s="103" t="str">
        <f>IF(IO79="","",(MID(IO79,(SEARCH("^^",SUBSTITUTE(IO79," ","^^",LEN(IO79)-LEN(SUBSTITUTE(IO79," ","")))))+1,99)&amp;"_"&amp;LEFT(IO79,FIND(" ",IO79)-1)&amp;"_"&amp;IP79))</f>
        <v/>
      </c>
      <c r="IU79" s="95"/>
      <c r="IV79" s="95"/>
      <c r="IW79" s="96" t="str">
        <f>IF(JA79="","",IW$3)</f>
        <v/>
      </c>
      <c r="IX79" s="97" t="str">
        <f>IF(JA79="","",IW$1)</f>
        <v/>
      </c>
      <c r="IY79" s="98" t="str">
        <f>IF(JA79="","",IW$2)</f>
        <v/>
      </c>
      <c r="IZ79" s="98" t="str">
        <f>IF(JA79="","",IW$3)</f>
        <v/>
      </c>
      <c r="JA79" s="99" t="str">
        <f>IF(JH79="","",IF(ISNUMBER(SEARCH(":",JH79)),MID(JH79,FIND(":",JH79)+2,FIND("(",JH79)-FIND(":",JH79)-3),LEFT(JH79,FIND("(",JH79)-2)))</f>
        <v/>
      </c>
      <c r="JB79" s="100" t="str">
        <f>IF(JH79="","",MID(JH79,FIND("(",JH79)+1,4))</f>
        <v/>
      </c>
      <c r="JC79" s="101" t="str">
        <f>IF(ISNUMBER(SEARCH("*female*",JH79)),"female",IF(ISNUMBER(SEARCH("*male*",JH79)),"male",""))</f>
        <v/>
      </c>
      <c r="JD79" s="102" t="str">
        <f>IF(JH79="","",IF(ISERROR(MID(JH79,FIND("male,",JH79)+6,(FIND(")",JH79)-(FIND("male,",JH79)+6))))=TRUE,"missing/error",MID(JH79,FIND("male,",JH79)+6,(FIND(")",JH79)-(FIND("male,",JH79)+6)))))</f>
        <v/>
      </c>
      <c r="JE79" s="103" t="str">
        <f>IF(JA79="","",(MID(JA79,(SEARCH("^^",SUBSTITUTE(JA79," ","^^",LEN(JA79)-LEN(SUBSTITUTE(JA79," ","")))))+1,99)&amp;"_"&amp;LEFT(JA79,FIND(" ",JA79)-1)&amp;"_"&amp;JB79))</f>
        <v/>
      </c>
      <c r="JG79" s="95"/>
      <c r="JH79" s="95"/>
      <c r="JI79" s="96" t="str">
        <f>IF(JM79="","",JI$3)</f>
        <v/>
      </c>
      <c r="JJ79" s="97" t="str">
        <f>IF(JM79="","",JI$1)</f>
        <v/>
      </c>
      <c r="JK79" s="98" t="str">
        <f>IF(JM79="","",JI$2)</f>
        <v/>
      </c>
      <c r="JL79" s="98" t="str">
        <f>IF(JM79="","",JI$3)</f>
        <v/>
      </c>
      <c r="JM79" s="99" t="str">
        <f>IF(JT79="","",IF(ISNUMBER(SEARCH(":",JT79)),MID(JT79,FIND(":",JT79)+2,FIND("(",JT79)-FIND(":",JT79)-3),LEFT(JT79,FIND("(",JT79)-2)))</f>
        <v/>
      </c>
      <c r="JN79" s="100" t="str">
        <f>IF(JT79="","",MID(JT79,FIND("(",JT79)+1,4))</f>
        <v/>
      </c>
      <c r="JO79" s="101" t="str">
        <f>IF(ISNUMBER(SEARCH("*female*",JT79)),"female",IF(ISNUMBER(SEARCH("*male*",JT79)),"male",""))</f>
        <v/>
      </c>
      <c r="JP79" s="102" t="str">
        <f>IF(JT79="","",IF(ISERROR(MID(JT79,FIND("male,",JT79)+6,(FIND(")",JT79)-(FIND("male,",JT79)+6))))=TRUE,"missing/error",MID(JT79,FIND("male,",JT79)+6,(FIND(")",JT79)-(FIND("male,",JT79)+6)))))</f>
        <v/>
      </c>
      <c r="JQ79" s="103" t="str">
        <f>IF(JM79="","",(MID(JM79,(SEARCH("^^",SUBSTITUTE(JM79," ","^^",LEN(JM79)-LEN(SUBSTITUTE(JM79," ","")))))+1,99)&amp;"_"&amp;LEFT(JM79,FIND(" ",JM79)-1)&amp;"_"&amp;JN79))</f>
        <v/>
      </c>
      <c r="JS79" s="95"/>
      <c r="JT79" s="95"/>
      <c r="JU79" s="96" t="str">
        <f>IF(JY79="","",JU$3)</f>
        <v/>
      </c>
      <c r="JV79" s="97" t="str">
        <f>IF(JY79="","",JU$1)</f>
        <v/>
      </c>
      <c r="JW79" s="98" t="str">
        <f>IF(JY79="","",JU$2)</f>
        <v/>
      </c>
      <c r="JX79" s="98" t="str">
        <f>IF(JY79="","",JU$3)</f>
        <v/>
      </c>
      <c r="JY79" s="99" t="str">
        <f>IF(KF79="","",IF(ISNUMBER(SEARCH(":",KF79)),MID(KF79,FIND(":",KF79)+2,FIND("(",KF79)-FIND(":",KF79)-3),LEFT(KF79,FIND("(",KF79)-2)))</f>
        <v/>
      </c>
      <c r="JZ79" s="100" t="str">
        <f>IF(KF79="","",MID(KF79,FIND("(",KF79)+1,4))</f>
        <v/>
      </c>
      <c r="KA79" s="101" t="str">
        <f>IF(ISNUMBER(SEARCH("*female*",KF79)),"female",IF(ISNUMBER(SEARCH("*male*",KF79)),"male",""))</f>
        <v/>
      </c>
      <c r="KB79" s="102" t="str">
        <f>IF(KF79="","",IF(ISERROR(MID(KF79,FIND("male,",KF79)+6,(FIND(")",KF79)-(FIND("male,",KF79)+6))))=TRUE,"missing/error",MID(KF79,FIND("male,",KF79)+6,(FIND(")",KF79)-(FIND("male,",KF79)+6)))))</f>
        <v/>
      </c>
      <c r="KC79" s="103" t="str">
        <f>IF(JY79="","",(MID(JY79,(SEARCH("^^",SUBSTITUTE(JY79," ","^^",LEN(JY79)-LEN(SUBSTITUTE(JY79," ","")))))+1,99)&amp;"_"&amp;LEFT(JY79,FIND(" ",JY79)-1)&amp;"_"&amp;JZ79))</f>
        <v/>
      </c>
      <c r="KE79" s="95"/>
      <c r="KF79" s="95"/>
    </row>
    <row r="80" spans="1:292" ht="13.5" customHeight="1">
      <c r="A80" s="21"/>
      <c r="B80" s="95" t="s">
        <v>397</v>
      </c>
      <c r="C80" s="2" t="s">
        <v>398</v>
      </c>
      <c r="D80" s="149"/>
      <c r="E80" s="96">
        <f>IF(I80="","",E$3)</f>
        <v>41612</v>
      </c>
      <c r="F80" s="97" t="str">
        <f>IF(I80="","",E$1)</f>
        <v>Juncker Asselborn II</v>
      </c>
      <c r="G80" s="98">
        <v>40017</v>
      </c>
      <c r="H80" s="98">
        <f>IF(I80="","",E$3)</f>
        <v>41612</v>
      </c>
      <c r="I80" s="99" t="s">
        <v>399</v>
      </c>
      <c r="J80" s="100" t="s">
        <v>400</v>
      </c>
      <c r="K80" s="101" t="s">
        <v>368</v>
      </c>
      <c r="L80" s="102" t="s">
        <v>296</v>
      </c>
      <c r="M80" s="103" t="s">
        <v>401</v>
      </c>
      <c r="O80" s="95"/>
      <c r="P80" s="153" t="s">
        <v>402</v>
      </c>
      <c r="Q80" s="96">
        <f>IF(U80="","",Q$3)</f>
        <v>43439</v>
      </c>
      <c r="R80" s="97" t="str">
        <f>IF(U80="","",Q$1)</f>
        <v>Bettel-Schneider I</v>
      </c>
      <c r="S80" s="98">
        <f>IF(U80="","",Q$2)</f>
        <v>41612</v>
      </c>
      <c r="T80" s="98">
        <f>IF(U80="","",Q$3)</f>
        <v>43439</v>
      </c>
      <c r="U80" s="99" t="str">
        <f>IF(AB80="","",IF(ISNUMBER(SEARCH(":",AB80)),MID(AB80,FIND(":",AB80)+2,FIND("(",AB80)-FIND(":",AB80)-3),LEFT(AB80,FIND("(",AB80)-2)))</f>
        <v>Pierre Gramegna</v>
      </c>
      <c r="V80" s="100" t="str">
        <f>IF(AB80="","",MID(AB80,FIND("(",AB80)+1,4))</f>
        <v>1958</v>
      </c>
      <c r="W80" s="101" t="str">
        <f>IF(ISNUMBER(SEARCH("*female*",AB80)),"female",IF(ISNUMBER(SEARCH("*male*",AB80)),"male",""))</f>
        <v>male</v>
      </c>
      <c r="X80" s="102" t="str">
        <f>IF(AB80="","",IF(ISERROR(MID(AB80,FIND("male,",AB80)+6,(FIND(")",AB80)-(FIND("male,",AB80)+6))))=TRUE,"missing/error",MID(AB80,FIND("male,",AB80)+6,(FIND(")",AB80)-(FIND("male,",AB80)+6)))))</f>
        <v>lu_dp01</v>
      </c>
      <c r="Y80" s="103" t="str">
        <f>IF(U80="","",(MID(U80,(SEARCH("^^",SUBSTITUTE(U80," ","^^",LEN(U80)-LEN(SUBSTITUTE(U80," ","")))))+1,99)&amp;"_"&amp;LEFT(U80,FIND(" ",U80)-1)&amp;"_"&amp;V80))</f>
        <v>Gramegna_Pierre_1958</v>
      </c>
      <c r="AA80" s="95"/>
      <c r="AB80" s="140" t="s">
        <v>723</v>
      </c>
      <c r="AC80" s="96">
        <f t="shared" si="273"/>
        <v>45247</v>
      </c>
      <c r="AD80" s="97" t="str">
        <f t="shared" si="274"/>
        <v>Bettel-Schneider II</v>
      </c>
      <c r="AE80" s="98">
        <f>IF(AG80="","",AC$2)</f>
        <v>43439</v>
      </c>
      <c r="AF80" s="98">
        <v>44566</v>
      </c>
      <c r="AG80" s="99" t="str">
        <f t="shared" si="275"/>
        <v>Pierre Gramegna</v>
      </c>
      <c r="AH80" s="100" t="str">
        <f t="shared" si="276"/>
        <v>1958</v>
      </c>
      <c r="AI80" s="101" t="str">
        <f t="shared" si="277"/>
        <v>male</v>
      </c>
      <c r="AJ80" s="102" t="str">
        <f t="shared" si="278"/>
        <v>lu_dp01</v>
      </c>
      <c r="AK80" s="103" t="str">
        <f t="shared" si="279"/>
        <v>Gramegna_Pierre_1958</v>
      </c>
      <c r="AM80" s="95" t="s">
        <v>883</v>
      </c>
      <c r="AN80" s="140" t="s">
        <v>723</v>
      </c>
      <c r="AO80" s="96">
        <f t="shared" si="264"/>
        <v>45291</v>
      </c>
      <c r="AP80" s="97" t="str">
        <f t="shared" si="265"/>
        <v>Frieden I</v>
      </c>
      <c r="AQ80" s="98">
        <f t="shared" si="272"/>
        <v>45247</v>
      </c>
      <c r="AR80" s="98">
        <f t="shared" si="266"/>
        <v>45291</v>
      </c>
      <c r="AS80" s="99" t="str">
        <f t="shared" si="267"/>
        <v>Gilles Roth</v>
      </c>
      <c r="AT80" s="100" t="str">
        <f t="shared" si="268"/>
        <v>1967</v>
      </c>
      <c r="AU80" s="101" t="str">
        <f t="shared" si="269"/>
        <v>male</v>
      </c>
      <c r="AV80" s="102" t="str">
        <f t="shared" si="270"/>
        <v>lu_csv01</v>
      </c>
      <c r="AW80" s="103" t="str">
        <f t="shared" si="271"/>
        <v>Roth_Gilles_1967</v>
      </c>
      <c r="AY80" s="95"/>
      <c r="AZ80" s="95" t="s">
        <v>935</v>
      </c>
      <c r="BA80" s="96" t="str">
        <f>IF(BE80="","",BA$3)</f>
        <v/>
      </c>
      <c r="BB80" s="97" t="str">
        <f>IF(BE80="","",BA$1)</f>
        <v/>
      </c>
      <c r="BC80" s="98" t="str">
        <f>IF(BE80="","",BA$2)</f>
        <v/>
      </c>
      <c r="BD80" s="98" t="str">
        <f>IF(BE80="","",BA$3)</f>
        <v/>
      </c>
      <c r="BE80" s="99" t="str">
        <f>IF(BL80="","",IF(ISNUMBER(SEARCH(":",BL80)),MID(BL80,FIND(":",BL80)+2,FIND("(",BL80)-FIND(":",BL80)-3),LEFT(BL80,FIND("(",BL80)-2)))</f>
        <v/>
      </c>
      <c r="BF80" s="100" t="str">
        <f>IF(BL80="","",MID(BL80,FIND("(",BL80)+1,4))</f>
        <v/>
      </c>
      <c r="BG80" s="101" t="str">
        <f>IF(ISNUMBER(SEARCH("*female*",BL80)),"female",IF(ISNUMBER(SEARCH("*male*",BL80)),"male",""))</f>
        <v/>
      </c>
      <c r="BH80" s="102" t="str">
        <f>IF(BL80="","",IF(ISERROR(MID(BL80,FIND("male,",BL80)+6,(FIND(")",BL80)-(FIND("male,",BL80)+6))))=TRUE,"missing/error",MID(BL80,FIND("male,",BL80)+6,(FIND(")",BL80)-(FIND("male,",BL80)+6)))))</f>
        <v/>
      </c>
      <c r="BI80" s="103" t="str">
        <f>IF(BE80="","",(MID(BE80,(SEARCH("^^",SUBSTITUTE(BE80," ","^^",LEN(BE80)-LEN(SUBSTITUTE(BE80," ","")))))+1,99)&amp;"_"&amp;LEFT(BE80,FIND(" ",BE80)-1)&amp;"_"&amp;BF80))</f>
        <v/>
      </c>
      <c r="BK80" s="95"/>
      <c r="BL80" s="95"/>
      <c r="BM80" s="96" t="str">
        <f>IF(BQ80="","",BM$3)</f>
        <v/>
      </c>
      <c r="BN80" s="97" t="str">
        <f>IF(BQ80="","",BM$1)</f>
        <v/>
      </c>
      <c r="BO80" s="98" t="str">
        <f>IF(BQ80="","",BM$2)</f>
        <v/>
      </c>
      <c r="BP80" s="98" t="str">
        <f>IF(BQ80="","",BM$3)</f>
        <v/>
      </c>
      <c r="BQ80" s="99" t="str">
        <f>IF(BX80="","",IF(ISNUMBER(SEARCH(":",BX80)),MID(BX80,FIND(":",BX80)+2,FIND("(",BX80)-FIND(":",BX80)-3),LEFT(BX80,FIND("(",BX80)-2)))</f>
        <v/>
      </c>
      <c r="BR80" s="100" t="str">
        <f>IF(BX80="","",MID(BX80,FIND("(",BX80)+1,4))</f>
        <v/>
      </c>
      <c r="BS80" s="101" t="str">
        <f>IF(ISNUMBER(SEARCH("*female*",BX80)),"female",IF(ISNUMBER(SEARCH("*male*",BX80)),"male",""))</f>
        <v/>
      </c>
      <c r="BT80" s="102" t="str">
        <f>IF(BX80="","",IF(ISERROR(MID(BX80,FIND("male,",BX80)+6,(FIND(")",BX80)-(FIND("male,",BX80)+6))))=TRUE,"missing/error",MID(BX80,FIND("male,",BX80)+6,(FIND(")",BX80)-(FIND("male,",BX80)+6)))))</f>
        <v/>
      </c>
      <c r="BU80" s="103" t="str">
        <f>IF(BQ80="","",(MID(BQ80,(SEARCH("^^",SUBSTITUTE(BQ80," ","^^",LEN(BQ80)-LEN(SUBSTITUTE(BQ80," ","")))))+1,99)&amp;"_"&amp;LEFT(BQ80,FIND(" ",BQ80)-1)&amp;"_"&amp;BR80))</f>
        <v/>
      </c>
      <c r="BW80" s="95"/>
      <c r="BX80" s="95"/>
      <c r="BY80" s="96" t="str">
        <f>IF(CC80="","",BY$3)</f>
        <v/>
      </c>
      <c r="BZ80" s="97" t="str">
        <f>IF(CC80="","",BY$1)</f>
        <v/>
      </c>
      <c r="CA80" s="98" t="str">
        <f>IF(CC80="","",BY$2)</f>
        <v/>
      </c>
      <c r="CB80" s="98" t="str">
        <f>IF(CC80="","",BY$3)</f>
        <v/>
      </c>
      <c r="CC80" s="99" t="str">
        <f>IF(CJ80="","",IF(ISNUMBER(SEARCH(":",CJ80)),MID(CJ80,FIND(":",CJ80)+2,FIND("(",CJ80)-FIND(":",CJ80)-3),LEFT(CJ80,FIND("(",CJ80)-2)))</f>
        <v/>
      </c>
      <c r="CD80" s="100" t="str">
        <f>IF(CJ80="","",MID(CJ80,FIND("(",CJ80)+1,4))</f>
        <v/>
      </c>
      <c r="CE80" s="101" t="str">
        <f>IF(ISNUMBER(SEARCH("*female*",CJ80)),"female",IF(ISNUMBER(SEARCH("*male*",CJ80)),"male",""))</f>
        <v/>
      </c>
      <c r="CF80" s="102" t="str">
        <f>IF(CJ80="","",IF(ISERROR(MID(CJ80,FIND("male,",CJ80)+6,(FIND(")",CJ80)-(FIND("male,",CJ80)+6))))=TRUE,"missing/error",MID(CJ80,FIND("male,",CJ80)+6,(FIND(")",CJ80)-(FIND("male,",CJ80)+6)))))</f>
        <v/>
      </c>
      <c r="CG80" s="103" t="str">
        <f>IF(CC80="","",(MID(CC80,(SEARCH("^^",SUBSTITUTE(CC80," ","^^",LEN(CC80)-LEN(SUBSTITUTE(CC80," ","")))))+1,99)&amp;"_"&amp;LEFT(CC80,FIND(" ",CC80)-1)&amp;"_"&amp;CD80))</f>
        <v/>
      </c>
      <c r="CI80" s="95"/>
      <c r="CJ80" s="95"/>
      <c r="CK80" s="96" t="str">
        <f>IF(CO80="","",CK$3)</f>
        <v/>
      </c>
      <c r="CL80" s="97" t="str">
        <f>IF(CO80="","",CK$1)</f>
        <v/>
      </c>
      <c r="CM80" s="98" t="str">
        <f>IF(CO80="","",CK$2)</f>
        <v/>
      </c>
      <c r="CN80" s="98" t="str">
        <f>IF(CO80="","",CK$3)</f>
        <v/>
      </c>
      <c r="CO80" s="99" t="str">
        <f>IF(CV80="","",IF(ISNUMBER(SEARCH(":",CV80)),MID(CV80,FIND(":",CV80)+2,FIND("(",CV80)-FIND(":",CV80)-3),LEFT(CV80,FIND("(",CV80)-2)))</f>
        <v/>
      </c>
      <c r="CP80" s="100" t="str">
        <f>IF(CV80="","",MID(CV80,FIND("(",CV80)+1,4))</f>
        <v/>
      </c>
      <c r="CQ80" s="101" t="str">
        <f>IF(ISNUMBER(SEARCH("*female*",CV80)),"female",IF(ISNUMBER(SEARCH("*male*",CV80)),"male",""))</f>
        <v/>
      </c>
      <c r="CR80" s="102" t="str">
        <f>IF(CV80="","",IF(ISERROR(MID(CV80,FIND("male,",CV80)+6,(FIND(")",CV80)-(FIND("male,",CV80)+6))))=TRUE,"missing/error",MID(CV80,FIND("male,",CV80)+6,(FIND(")",CV80)-(FIND("male,",CV80)+6)))))</f>
        <v/>
      </c>
      <c r="CS80" s="103" t="str">
        <f>IF(CO80="","",(MID(CO80,(SEARCH("^^",SUBSTITUTE(CO80," ","^^",LEN(CO80)-LEN(SUBSTITUTE(CO80," ","")))))+1,99)&amp;"_"&amp;LEFT(CO80,FIND(" ",CO80)-1)&amp;"_"&amp;CP80))</f>
        <v/>
      </c>
      <c r="CU80" s="95"/>
      <c r="CV80" s="95"/>
      <c r="CW80" s="96" t="str">
        <f>IF(DA80="","",CW$3)</f>
        <v/>
      </c>
      <c r="CX80" s="97" t="str">
        <f>IF(DA80="","",CW$1)</f>
        <v/>
      </c>
      <c r="CY80" s="98" t="str">
        <f>IF(DA80="","",CW$2)</f>
        <v/>
      </c>
      <c r="CZ80" s="98" t="str">
        <f>IF(DA80="","",CW$3)</f>
        <v/>
      </c>
      <c r="DA80" s="99" t="str">
        <f>IF(DH80="","",IF(ISNUMBER(SEARCH(":",DH80)),MID(DH80,FIND(":",DH80)+2,FIND("(",DH80)-FIND(":",DH80)-3),LEFT(DH80,FIND("(",DH80)-2)))</f>
        <v/>
      </c>
      <c r="DB80" s="100" t="str">
        <f>IF(DH80="","",MID(DH80,FIND("(",DH80)+1,4))</f>
        <v/>
      </c>
      <c r="DC80" s="101" t="str">
        <f>IF(ISNUMBER(SEARCH("*female*",DH80)),"female",IF(ISNUMBER(SEARCH("*male*",DH80)),"male",""))</f>
        <v/>
      </c>
      <c r="DD80" s="102" t="str">
        <f>IF(DH80="","",IF(ISERROR(MID(DH80,FIND("male,",DH80)+6,(FIND(")",DH80)-(FIND("male,",DH80)+6))))=TRUE,"missing/error",MID(DH80,FIND("male,",DH80)+6,(FIND(")",DH80)-(FIND("male,",DH80)+6)))))</f>
        <v/>
      </c>
      <c r="DE80" s="103" t="str">
        <f>IF(DA80="","",(MID(DA80,(SEARCH("^^",SUBSTITUTE(DA80," ","^^",LEN(DA80)-LEN(SUBSTITUTE(DA80," ","")))))+1,99)&amp;"_"&amp;LEFT(DA80,FIND(" ",DA80)-1)&amp;"_"&amp;DB80))</f>
        <v/>
      </c>
      <c r="DG80" s="95"/>
      <c r="DH80" s="95"/>
      <c r="DI80" s="96" t="str">
        <f>IF(DM80="","",DI$3)</f>
        <v/>
      </c>
      <c r="DJ80" s="97" t="str">
        <f>IF(DM80="","",DI$1)</f>
        <v/>
      </c>
      <c r="DK80" s="98" t="str">
        <f>IF(DM80="","",DI$2)</f>
        <v/>
      </c>
      <c r="DL80" s="98" t="str">
        <f>IF(DM80="","",DI$3)</f>
        <v/>
      </c>
      <c r="DM80" s="99" t="str">
        <f>IF(DT80="","",IF(ISNUMBER(SEARCH(":",DT80)),MID(DT80,FIND(":",DT80)+2,FIND("(",DT80)-FIND(":",DT80)-3),LEFT(DT80,FIND("(",DT80)-2)))</f>
        <v/>
      </c>
      <c r="DN80" s="100" t="str">
        <f>IF(DT80="","",MID(DT80,FIND("(",DT80)+1,4))</f>
        <v/>
      </c>
      <c r="DO80" s="101" t="str">
        <f>IF(ISNUMBER(SEARCH("*female*",DT80)),"female",IF(ISNUMBER(SEARCH("*male*",DT80)),"male",""))</f>
        <v/>
      </c>
      <c r="DP80" s="102" t="str">
        <f>IF(DT80="","",IF(ISERROR(MID(DT80,FIND("male,",DT80)+6,(FIND(")",DT80)-(FIND("male,",DT80)+6))))=TRUE,"missing/error",MID(DT80,FIND("male,",DT80)+6,(FIND(")",DT80)-(FIND("male,",DT80)+6)))))</f>
        <v/>
      </c>
      <c r="DQ80" s="103" t="str">
        <f>IF(DM80="","",(MID(DM80,(SEARCH("^^",SUBSTITUTE(DM80," ","^^",LEN(DM80)-LEN(SUBSTITUTE(DM80," ","")))))+1,99)&amp;"_"&amp;LEFT(DM80,FIND(" ",DM80)-1)&amp;"_"&amp;DN80))</f>
        <v/>
      </c>
      <c r="DS80" s="95"/>
      <c r="DT80" s="95"/>
      <c r="DU80" s="96" t="str">
        <f>IF(DY80="","",DU$3)</f>
        <v/>
      </c>
      <c r="DV80" s="97" t="str">
        <f>IF(DY80="","",DU$1)</f>
        <v/>
      </c>
      <c r="DW80" s="98" t="str">
        <f>IF(DY80="","",DU$2)</f>
        <v/>
      </c>
      <c r="DX80" s="98" t="str">
        <f>IF(DY80="","",DU$3)</f>
        <v/>
      </c>
      <c r="DY80" s="99" t="str">
        <f>IF(EF80="","",IF(ISNUMBER(SEARCH(":",EF80)),MID(EF80,FIND(":",EF80)+2,FIND("(",EF80)-FIND(":",EF80)-3),LEFT(EF80,FIND("(",EF80)-2)))</f>
        <v/>
      </c>
      <c r="DZ80" s="100" t="str">
        <f>IF(EF80="","",MID(EF80,FIND("(",EF80)+1,4))</f>
        <v/>
      </c>
      <c r="EA80" s="101" t="str">
        <f>IF(ISNUMBER(SEARCH("*female*",EF80)),"female",IF(ISNUMBER(SEARCH("*male*",EF80)),"male",""))</f>
        <v/>
      </c>
      <c r="EB80" s="102" t="str">
        <f>IF(EF80="","",IF(ISERROR(MID(EF80,FIND("male,",EF80)+6,(FIND(")",EF80)-(FIND("male,",EF80)+6))))=TRUE,"missing/error",MID(EF80,FIND("male,",EF80)+6,(FIND(")",EF80)-(FIND("male,",EF80)+6)))))</f>
        <v/>
      </c>
      <c r="EC80" s="103" t="str">
        <f>IF(DY80="","",(MID(DY80,(SEARCH("^^",SUBSTITUTE(DY80," ","^^",LEN(DY80)-LEN(SUBSTITUTE(DY80," ","")))))+1,99)&amp;"_"&amp;LEFT(DY80,FIND(" ",DY80)-1)&amp;"_"&amp;DZ80))</f>
        <v/>
      </c>
      <c r="EE80" s="95"/>
      <c r="EF80" s="95"/>
      <c r="EG80" s="96" t="str">
        <f>IF(EK80="","",EG$3)</f>
        <v/>
      </c>
      <c r="EH80" s="97" t="str">
        <f>IF(EK80="","",EG$1)</f>
        <v/>
      </c>
      <c r="EI80" s="98" t="str">
        <f>IF(EK80="","",EG$2)</f>
        <v/>
      </c>
      <c r="EJ80" s="98" t="str">
        <f>IF(EK80="","",EG$3)</f>
        <v/>
      </c>
      <c r="EK80" s="99" t="str">
        <f>IF(ER80="","",IF(ISNUMBER(SEARCH(":",ER80)),MID(ER80,FIND(":",ER80)+2,FIND("(",ER80)-FIND(":",ER80)-3),LEFT(ER80,FIND("(",ER80)-2)))</f>
        <v/>
      </c>
      <c r="EL80" s="100" t="str">
        <f>IF(ER80="","",MID(ER80,FIND("(",ER80)+1,4))</f>
        <v/>
      </c>
      <c r="EM80" s="101" t="str">
        <f>IF(ISNUMBER(SEARCH("*female*",ER80)),"female",IF(ISNUMBER(SEARCH("*male*",ER80)),"male",""))</f>
        <v/>
      </c>
      <c r="EN80" s="102" t="str">
        <f>IF(ER80="","",IF(ISERROR(MID(ER80,FIND("male,",ER80)+6,(FIND(")",ER80)-(FIND("male,",ER80)+6))))=TRUE,"missing/error",MID(ER80,FIND("male,",ER80)+6,(FIND(")",ER80)-(FIND("male,",ER80)+6)))))</f>
        <v/>
      </c>
      <c r="EO80" s="103" t="str">
        <f>IF(EK80="","",(MID(EK80,(SEARCH("^^",SUBSTITUTE(EK80," ","^^",LEN(EK80)-LEN(SUBSTITUTE(EK80," ","")))))+1,99)&amp;"_"&amp;LEFT(EK80,FIND(" ",EK80)-1)&amp;"_"&amp;EL80))</f>
        <v/>
      </c>
      <c r="EQ80" s="95"/>
      <c r="ER80" s="95"/>
      <c r="ES80" s="96" t="str">
        <f>IF(EW80="","",ES$3)</f>
        <v/>
      </c>
      <c r="ET80" s="97" t="str">
        <f>IF(EW80="","",ES$1)</f>
        <v/>
      </c>
      <c r="EU80" s="98" t="str">
        <f>IF(EW80="","",ES$2)</f>
        <v/>
      </c>
      <c r="EV80" s="98" t="str">
        <f>IF(EW80="","",ES$3)</f>
        <v/>
      </c>
      <c r="EW80" s="99" t="str">
        <f>IF(FD80="","",IF(ISNUMBER(SEARCH(":",FD80)),MID(FD80,FIND(":",FD80)+2,FIND("(",FD80)-FIND(":",FD80)-3),LEFT(FD80,FIND("(",FD80)-2)))</f>
        <v/>
      </c>
      <c r="EX80" s="100" t="str">
        <f>IF(FD80="","",MID(FD80,FIND("(",FD80)+1,4))</f>
        <v/>
      </c>
      <c r="EY80" s="101" t="str">
        <f>IF(ISNUMBER(SEARCH("*female*",FD80)),"female",IF(ISNUMBER(SEARCH("*male*",FD80)),"male",""))</f>
        <v/>
      </c>
      <c r="EZ80" s="102" t="str">
        <f>IF(FD80="","",IF(ISERROR(MID(FD80,FIND("male,",FD80)+6,(FIND(")",FD80)-(FIND("male,",FD80)+6))))=TRUE,"missing/error",MID(FD80,FIND("male,",FD80)+6,(FIND(")",FD80)-(FIND("male,",FD80)+6)))))</f>
        <v/>
      </c>
      <c r="FA80" s="103" t="str">
        <f>IF(EW80="","",(MID(EW80,(SEARCH("^^",SUBSTITUTE(EW80," ","^^",LEN(EW80)-LEN(SUBSTITUTE(EW80," ","")))))+1,99)&amp;"_"&amp;LEFT(EW80,FIND(" ",EW80)-1)&amp;"_"&amp;EX80))</f>
        <v/>
      </c>
      <c r="FC80" s="95"/>
      <c r="FD80" s="95"/>
      <c r="FE80" s="96" t="str">
        <f>IF(FI80="","",FE$3)</f>
        <v/>
      </c>
      <c r="FF80" s="97" t="str">
        <f>IF(FI80="","",FE$1)</f>
        <v/>
      </c>
      <c r="FG80" s="98" t="str">
        <f>IF(FI80="","",FE$2)</f>
        <v/>
      </c>
      <c r="FH80" s="98" t="str">
        <f>IF(FI80="","",FE$3)</f>
        <v/>
      </c>
      <c r="FI80" s="99" t="str">
        <f>IF(FP80="","",IF(ISNUMBER(SEARCH(":",FP80)),MID(FP80,FIND(":",FP80)+2,FIND("(",FP80)-FIND(":",FP80)-3),LEFT(FP80,FIND("(",FP80)-2)))</f>
        <v/>
      </c>
      <c r="FJ80" s="100" t="str">
        <f>IF(FP80="","",MID(FP80,FIND("(",FP80)+1,4))</f>
        <v/>
      </c>
      <c r="FK80" s="101" t="str">
        <f>IF(ISNUMBER(SEARCH("*female*",FP80)),"female",IF(ISNUMBER(SEARCH("*male*",FP80)),"male",""))</f>
        <v/>
      </c>
      <c r="FL80" s="102" t="str">
        <f>IF(FP80="","",IF(ISERROR(MID(FP80,FIND("male,",FP80)+6,(FIND(")",FP80)-(FIND("male,",FP80)+6))))=TRUE,"missing/error",MID(FP80,FIND("male,",FP80)+6,(FIND(")",FP80)-(FIND("male,",FP80)+6)))))</f>
        <v/>
      </c>
      <c r="FM80" s="103" t="str">
        <f>IF(FI80="","",(MID(FI80,(SEARCH("^^",SUBSTITUTE(FI80," ","^^",LEN(FI80)-LEN(SUBSTITUTE(FI80," ","")))))+1,99)&amp;"_"&amp;LEFT(FI80,FIND(" ",FI80)-1)&amp;"_"&amp;FJ80))</f>
        <v/>
      </c>
      <c r="FO80" s="95"/>
      <c r="FP80" s="95"/>
      <c r="FQ80" s="96" t="str">
        <f>IF(FU80="","",#REF!)</f>
        <v/>
      </c>
      <c r="FR80" s="97" t="str">
        <f>IF(FU80="","",FQ$1)</f>
        <v/>
      </c>
      <c r="FS80" s="98" t="str">
        <f>IF(FU80="","",FQ$2)</f>
        <v/>
      </c>
      <c r="FT80" s="98" t="str">
        <f>IF(FU80="","",FQ$3)</f>
        <v/>
      </c>
      <c r="FU80" s="99" t="str">
        <f>IF(GB80="","",IF(ISNUMBER(SEARCH(":",GB80)),MID(GB80,FIND(":",GB80)+2,FIND("(",GB80)-FIND(":",GB80)-3),LEFT(GB80,FIND("(",GB80)-2)))</f>
        <v/>
      </c>
      <c r="FV80" s="100" t="str">
        <f>IF(GB80="","",MID(GB80,FIND("(",GB80)+1,4))</f>
        <v/>
      </c>
      <c r="FW80" s="101" t="str">
        <f>IF(ISNUMBER(SEARCH("*female*",GB80)),"female",IF(ISNUMBER(SEARCH("*male*",GB80)),"male",""))</f>
        <v/>
      </c>
      <c r="FX80" s="102" t="str">
        <f>IF(GB80="","",IF(ISERROR(MID(GB80,FIND("male,",GB80)+6,(FIND(")",GB80)-(FIND("male,",GB80)+6))))=TRUE,"missing/error",MID(GB80,FIND("male,",GB80)+6,(FIND(")",GB80)-(FIND("male,",GB80)+6)))))</f>
        <v/>
      </c>
      <c r="FY80" s="103" t="str">
        <f>IF(FU80="","",(MID(FU80,(SEARCH("^^",SUBSTITUTE(FU80," ","^^",LEN(FU80)-LEN(SUBSTITUTE(FU80," ","")))))+1,99)&amp;"_"&amp;LEFT(FU80,FIND(" ",FU80)-1)&amp;"_"&amp;FV80))</f>
        <v/>
      </c>
      <c r="GA80" s="95"/>
      <c r="GB80" s="95"/>
      <c r="GC80" s="96" t="str">
        <f>IF(GG80="","",GC$3)</f>
        <v/>
      </c>
      <c r="GD80" s="97" t="str">
        <f>IF(GG80="","",GC$1)</f>
        <v/>
      </c>
      <c r="GE80" s="98" t="str">
        <f>IF(GG80="","",GC$2)</f>
        <v/>
      </c>
      <c r="GF80" s="98" t="str">
        <f>IF(GG80="","",GC$3)</f>
        <v/>
      </c>
      <c r="GG80" s="99" t="str">
        <f>IF(GN80="","",IF(ISNUMBER(SEARCH(":",GN80)),MID(GN80,FIND(":",GN80)+2,FIND("(",GN80)-FIND(":",GN80)-3),LEFT(GN80,FIND("(",GN80)-2)))</f>
        <v/>
      </c>
      <c r="GH80" s="100" t="str">
        <f>IF(GN80="","",MID(GN80,FIND("(",GN80)+1,4))</f>
        <v/>
      </c>
      <c r="GI80" s="101" t="str">
        <f>IF(ISNUMBER(SEARCH("*female*",GN80)),"female",IF(ISNUMBER(SEARCH("*male*",GN80)),"male",""))</f>
        <v/>
      </c>
      <c r="GJ80" s="102" t="str">
        <f>IF(GN80="","",IF(ISERROR(MID(GN80,FIND("male,",GN80)+6,(FIND(")",GN80)-(FIND("male,",GN80)+6))))=TRUE,"missing/error",MID(GN80,FIND("male,",GN80)+6,(FIND(")",GN80)-(FIND("male,",GN80)+6)))))</f>
        <v/>
      </c>
      <c r="GK80" s="103" t="str">
        <f>IF(GG80="","",(MID(GG80,(SEARCH("^^",SUBSTITUTE(GG80," ","^^",LEN(GG80)-LEN(SUBSTITUTE(GG80," ","")))))+1,99)&amp;"_"&amp;LEFT(GG80,FIND(" ",GG80)-1)&amp;"_"&amp;GH80))</f>
        <v/>
      </c>
      <c r="GM80" s="95"/>
      <c r="GN80" s="95" t="s">
        <v>292</v>
      </c>
      <c r="GO80" s="96" t="str">
        <f>IF(GS80="","",GO$3)</f>
        <v/>
      </c>
      <c r="GP80" s="97" t="str">
        <f>IF(GS80="","",GO$1)</f>
        <v/>
      </c>
      <c r="GQ80" s="98" t="str">
        <f>IF(GS80="","",GO$2)</f>
        <v/>
      </c>
      <c r="GR80" s="98" t="str">
        <f>IF(GS80="","",GO$3)</f>
        <v/>
      </c>
      <c r="GS80" s="99" t="str">
        <f>IF(GZ80="","",IF(ISNUMBER(SEARCH(":",GZ80)),MID(GZ80,FIND(":",GZ80)+2,FIND("(",GZ80)-FIND(":",GZ80)-3),LEFT(GZ80,FIND("(",GZ80)-2)))</f>
        <v/>
      </c>
      <c r="GT80" s="100" t="str">
        <f>IF(GZ80="","",MID(GZ80,FIND("(",GZ80)+1,4))</f>
        <v/>
      </c>
      <c r="GU80" s="101" t="str">
        <f>IF(ISNUMBER(SEARCH("*female*",GZ80)),"female",IF(ISNUMBER(SEARCH("*male*",GZ80)),"male",""))</f>
        <v/>
      </c>
      <c r="GV80" s="102" t="str">
        <f>IF(GZ80="","",IF(ISERROR(MID(GZ80,FIND("male,",GZ80)+6,(FIND(")",GZ80)-(FIND("male,",GZ80)+6))))=TRUE,"missing/error",MID(GZ80,FIND("male,",GZ80)+6,(FIND(")",GZ80)-(FIND("male,",GZ80)+6)))))</f>
        <v/>
      </c>
      <c r="GW80" s="103" t="str">
        <f>IF(GS80="","",(MID(GS80,(SEARCH("^^",SUBSTITUTE(GS80," ","^^",LEN(GS80)-LEN(SUBSTITUTE(GS80," ","")))))+1,99)&amp;"_"&amp;LEFT(GS80,FIND(" ",GS80)-1)&amp;"_"&amp;GT80))</f>
        <v/>
      </c>
      <c r="GY80" s="95"/>
      <c r="GZ80" s="95"/>
      <c r="HA80" s="96" t="str">
        <f>IF(HE80="","",HA$3)</f>
        <v/>
      </c>
      <c r="HB80" s="97" t="str">
        <f>IF(HE80="","",HA$1)</f>
        <v/>
      </c>
      <c r="HC80" s="98" t="str">
        <f>IF(HE80="","",HA$2)</f>
        <v/>
      </c>
      <c r="HD80" s="98" t="str">
        <f>IF(HE80="","",HA$3)</f>
        <v/>
      </c>
      <c r="HE80" s="99" t="str">
        <f>IF(HL80="","",IF(ISNUMBER(SEARCH(":",HL80)),MID(HL80,FIND(":",HL80)+2,FIND("(",HL80)-FIND(":",HL80)-3),LEFT(HL80,FIND("(",HL80)-2)))</f>
        <v/>
      </c>
      <c r="HF80" s="100" t="str">
        <f>IF(HL80="","",MID(HL80,FIND("(",HL80)+1,4))</f>
        <v/>
      </c>
      <c r="HG80" s="101" t="str">
        <f>IF(ISNUMBER(SEARCH("*female*",HL80)),"female",IF(ISNUMBER(SEARCH("*male*",HL80)),"male",""))</f>
        <v/>
      </c>
      <c r="HH80" s="102" t="str">
        <f>IF(HL80="","",IF(ISERROR(MID(HL80,FIND("male,",HL80)+6,(FIND(")",HL80)-(FIND("male,",HL80)+6))))=TRUE,"missing/error",MID(HL80,FIND("male,",HL80)+6,(FIND(")",HL80)-(FIND("male,",HL80)+6)))))</f>
        <v/>
      </c>
      <c r="HI80" s="103" t="str">
        <f>IF(HE80="","",(MID(HE80,(SEARCH("^^",SUBSTITUTE(HE80," ","^^",LEN(HE80)-LEN(SUBSTITUTE(HE80," ","")))))+1,99)&amp;"_"&amp;LEFT(HE80,FIND(" ",HE80)-1)&amp;"_"&amp;HF80))</f>
        <v/>
      </c>
      <c r="HK80" s="95"/>
      <c r="HL80" s="95" t="s">
        <v>292</v>
      </c>
      <c r="HM80" s="96" t="str">
        <f>IF(HQ80="","",HM$3)</f>
        <v/>
      </c>
      <c r="HN80" s="97" t="str">
        <f>IF(HQ80="","",HM$1)</f>
        <v/>
      </c>
      <c r="HO80" s="98" t="str">
        <f>IF(HQ80="","",HM$2)</f>
        <v/>
      </c>
      <c r="HP80" s="98" t="str">
        <f>IF(HQ80="","",HM$3)</f>
        <v/>
      </c>
      <c r="HQ80" s="99" t="str">
        <f>IF(HX80="","",IF(ISNUMBER(SEARCH(":",HX80)),MID(HX80,FIND(":",HX80)+2,FIND("(",HX80)-FIND(":",HX80)-3),LEFT(HX80,FIND("(",HX80)-2)))</f>
        <v/>
      </c>
      <c r="HR80" s="100" t="str">
        <f>IF(HX80="","",MID(HX80,FIND("(",HX80)+1,4))</f>
        <v/>
      </c>
      <c r="HS80" s="101" t="str">
        <f>IF(ISNUMBER(SEARCH("*female*",HX80)),"female",IF(ISNUMBER(SEARCH("*male*",HX80)),"male",""))</f>
        <v/>
      </c>
      <c r="HT80" s="102" t="str">
        <f>IF(HX80="","",IF(ISERROR(MID(HX80,FIND("male,",HX80)+6,(FIND(")",HX80)-(FIND("male,",HX80)+6))))=TRUE,"missing/error",MID(HX80,FIND("male,",HX80)+6,(FIND(")",HX80)-(FIND("male,",HX80)+6)))))</f>
        <v/>
      </c>
      <c r="HU80" s="103" t="str">
        <f>IF(HQ80="","",(MID(HQ80,(SEARCH("^^",SUBSTITUTE(HQ80," ","^^",LEN(HQ80)-LEN(SUBSTITUTE(HQ80," ","")))))+1,99)&amp;"_"&amp;LEFT(HQ80,FIND(" ",HQ80)-1)&amp;"_"&amp;HR80))</f>
        <v/>
      </c>
      <c r="HW80" s="95"/>
      <c r="HX80" s="95"/>
      <c r="HY80" s="96" t="str">
        <f>IF(IC80="","",HY$3)</f>
        <v/>
      </c>
      <c r="HZ80" s="97" t="str">
        <f>IF(IC80="","",HY$1)</f>
        <v/>
      </c>
      <c r="IA80" s="98" t="str">
        <f>IF(IC80="","",HY$2)</f>
        <v/>
      </c>
      <c r="IB80" s="98" t="str">
        <f>IF(IC80="","",HY$3)</f>
        <v/>
      </c>
      <c r="IC80" s="99" t="str">
        <f>IF(IJ80="","",IF(ISNUMBER(SEARCH(":",IJ80)),MID(IJ80,FIND(":",IJ80)+2,FIND("(",IJ80)-FIND(":",IJ80)-3),LEFT(IJ80,FIND("(",IJ80)-2)))</f>
        <v/>
      </c>
      <c r="ID80" s="100" t="str">
        <f>IF(IJ80="","",MID(IJ80,FIND("(",IJ80)+1,4))</f>
        <v/>
      </c>
      <c r="IE80" s="101" t="str">
        <f>IF(ISNUMBER(SEARCH("*female*",IJ80)),"female",IF(ISNUMBER(SEARCH("*male*",IJ80)),"male",""))</f>
        <v/>
      </c>
      <c r="IF80" s="102" t="str">
        <f>IF(IJ80="","",IF(ISERROR(MID(IJ80,FIND("male,",IJ80)+6,(FIND(")",IJ80)-(FIND("male,",IJ80)+6))))=TRUE,"missing/error",MID(IJ80,FIND("male,",IJ80)+6,(FIND(")",IJ80)-(FIND("male,",IJ80)+6)))))</f>
        <v/>
      </c>
      <c r="IG80" s="103" t="str">
        <f>IF(IC80="","",(MID(IC80,(SEARCH("^^",SUBSTITUTE(IC80," ","^^",LEN(IC80)-LEN(SUBSTITUTE(IC80," ","")))))+1,99)&amp;"_"&amp;LEFT(IC80,FIND(" ",IC80)-1)&amp;"_"&amp;ID80))</f>
        <v/>
      </c>
      <c r="II80" s="95"/>
      <c r="IJ80" s="95"/>
      <c r="IK80" s="96" t="str">
        <f>IF(IO80="","",IK$3)</f>
        <v/>
      </c>
      <c r="IL80" s="97" t="str">
        <f>IF(IO80="","",IK$1)</f>
        <v/>
      </c>
      <c r="IM80" s="98" t="str">
        <f>IF(IO80="","",IK$2)</f>
        <v/>
      </c>
      <c r="IN80" s="98" t="str">
        <f>IF(IO80="","",IK$3)</f>
        <v/>
      </c>
      <c r="IO80" s="99" t="str">
        <f>IF(IV80="","",IF(ISNUMBER(SEARCH(":",IV80)),MID(IV80,FIND(":",IV80)+2,FIND("(",IV80)-FIND(":",IV80)-3),LEFT(IV80,FIND("(",IV80)-2)))</f>
        <v/>
      </c>
      <c r="IP80" s="100" t="str">
        <f>IF(IV80="","",MID(IV80,FIND("(",IV80)+1,4))</f>
        <v/>
      </c>
      <c r="IQ80" s="101" t="str">
        <f>IF(ISNUMBER(SEARCH("*female*",IV80)),"female",IF(ISNUMBER(SEARCH("*male*",IV80)),"male",""))</f>
        <v/>
      </c>
      <c r="IR80" s="102" t="str">
        <f>IF(IV80="","",IF(ISERROR(MID(IV80,FIND("male,",IV80)+6,(FIND(")",IV80)-(FIND("male,",IV80)+6))))=TRUE,"missing/error",MID(IV80,FIND("male,",IV80)+6,(FIND(")",IV80)-(FIND("male,",IV80)+6)))))</f>
        <v/>
      </c>
      <c r="IS80" s="103" t="str">
        <f>IF(IO80="","",(MID(IO80,(SEARCH("^^",SUBSTITUTE(IO80," ","^^",LEN(IO80)-LEN(SUBSTITUTE(IO80," ","")))))+1,99)&amp;"_"&amp;LEFT(IO80,FIND(" ",IO80)-1)&amp;"_"&amp;IP80))</f>
        <v/>
      </c>
      <c r="IU80" s="95"/>
      <c r="IV80" s="95"/>
      <c r="IW80" s="96" t="str">
        <f>IF(JA80="","",IW$3)</f>
        <v/>
      </c>
      <c r="IX80" s="97" t="str">
        <f>IF(JA80="","",IW$1)</f>
        <v/>
      </c>
      <c r="IY80" s="98" t="str">
        <f>IF(JA80="","",IW$2)</f>
        <v/>
      </c>
      <c r="IZ80" s="98" t="str">
        <f>IF(JA80="","",IW$3)</f>
        <v/>
      </c>
      <c r="JA80" s="99" t="str">
        <f>IF(JH80="","",IF(ISNUMBER(SEARCH(":",JH80)),MID(JH80,FIND(":",JH80)+2,FIND("(",JH80)-FIND(":",JH80)-3),LEFT(JH80,FIND("(",JH80)-2)))</f>
        <v/>
      </c>
      <c r="JB80" s="100" t="str">
        <f>IF(JH80="","",MID(JH80,FIND("(",JH80)+1,4))</f>
        <v/>
      </c>
      <c r="JC80" s="101" t="str">
        <f>IF(ISNUMBER(SEARCH("*female*",JH80)),"female",IF(ISNUMBER(SEARCH("*male*",JH80)),"male",""))</f>
        <v/>
      </c>
      <c r="JD80" s="102" t="str">
        <f>IF(JH80="","",IF(ISERROR(MID(JH80,FIND("male,",JH80)+6,(FIND(")",JH80)-(FIND("male,",JH80)+6))))=TRUE,"missing/error",MID(JH80,FIND("male,",JH80)+6,(FIND(")",JH80)-(FIND("male,",JH80)+6)))))</f>
        <v/>
      </c>
      <c r="JE80" s="103" t="str">
        <f>IF(JA80="","",(MID(JA80,(SEARCH("^^",SUBSTITUTE(JA80," ","^^",LEN(JA80)-LEN(SUBSTITUTE(JA80," ","")))))+1,99)&amp;"_"&amp;LEFT(JA80,FIND(" ",JA80)-1)&amp;"_"&amp;JB80))</f>
        <v/>
      </c>
      <c r="JG80" s="95"/>
      <c r="JH80" s="95"/>
      <c r="JI80" s="96" t="str">
        <f>IF(JM80="","",JI$3)</f>
        <v/>
      </c>
      <c r="JJ80" s="97" t="str">
        <f>IF(JM80="","",JI$1)</f>
        <v/>
      </c>
      <c r="JK80" s="98" t="str">
        <f>IF(JM80="","",JI$2)</f>
        <v/>
      </c>
      <c r="JL80" s="98" t="str">
        <f>IF(JM80="","",JI$3)</f>
        <v/>
      </c>
      <c r="JM80" s="99" t="str">
        <f>IF(JT80="","",IF(ISNUMBER(SEARCH(":",JT80)),MID(JT80,FIND(":",JT80)+2,FIND("(",JT80)-FIND(":",JT80)-3),LEFT(JT80,FIND("(",JT80)-2)))</f>
        <v/>
      </c>
      <c r="JN80" s="100" t="str">
        <f>IF(JT80="","",MID(JT80,FIND("(",JT80)+1,4))</f>
        <v/>
      </c>
      <c r="JO80" s="101" t="str">
        <f>IF(ISNUMBER(SEARCH("*female*",JT80)),"female",IF(ISNUMBER(SEARCH("*male*",JT80)),"male",""))</f>
        <v/>
      </c>
      <c r="JP80" s="102" t="str">
        <f>IF(JT80="","",IF(ISERROR(MID(JT80,FIND("male,",JT80)+6,(FIND(")",JT80)-(FIND("male,",JT80)+6))))=TRUE,"missing/error",MID(JT80,FIND("male,",JT80)+6,(FIND(")",JT80)-(FIND("male,",JT80)+6)))))</f>
        <v/>
      </c>
      <c r="JQ80" s="103" t="str">
        <f>IF(JM80="","",(MID(JM80,(SEARCH("^^",SUBSTITUTE(JM80," ","^^",LEN(JM80)-LEN(SUBSTITUTE(JM80," ","")))))+1,99)&amp;"_"&amp;LEFT(JM80,FIND(" ",JM80)-1)&amp;"_"&amp;JN80))</f>
        <v/>
      </c>
      <c r="JS80" s="95"/>
      <c r="JT80" s="95"/>
      <c r="JU80" s="96" t="str">
        <f>IF(JY80="","",JU$3)</f>
        <v/>
      </c>
      <c r="JV80" s="97" t="str">
        <f>IF(JY80="","",JU$1)</f>
        <v/>
      </c>
      <c r="JW80" s="98" t="str">
        <f>IF(JY80="","",JU$2)</f>
        <v/>
      </c>
      <c r="JX80" s="98" t="str">
        <f>IF(JY80="","",JU$3)</f>
        <v/>
      </c>
      <c r="JY80" s="99" t="str">
        <f>IF(KF80="","",IF(ISNUMBER(SEARCH(":",KF80)),MID(KF80,FIND(":",KF80)+2,FIND("(",KF80)-FIND(":",KF80)-3),LEFT(KF80,FIND("(",KF80)-2)))</f>
        <v/>
      </c>
      <c r="JZ80" s="100" t="str">
        <f>IF(KF80="","",MID(KF80,FIND("(",KF80)+1,4))</f>
        <v/>
      </c>
      <c r="KA80" s="101" t="str">
        <f>IF(ISNUMBER(SEARCH("*female*",KF80)),"female",IF(ISNUMBER(SEARCH("*male*",KF80)),"male",""))</f>
        <v/>
      </c>
      <c r="KB80" s="102" t="str">
        <f>IF(KF80="","",IF(ISERROR(MID(KF80,FIND("male,",KF80)+6,(FIND(")",KF80)-(FIND("male,",KF80)+6))))=TRUE,"missing/error",MID(KF80,FIND("male,",KF80)+6,(FIND(")",KF80)-(FIND("male,",KF80)+6)))))</f>
        <v/>
      </c>
      <c r="KC80" s="103" t="str">
        <f>IF(JY80="","",(MID(JY80,(SEARCH("^^",SUBSTITUTE(JY80," ","^^",LEN(JY80)-LEN(SUBSTITUTE(JY80," ","")))))+1,99)&amp;"_"&amp;LEFT(JY80,FIND(" ",JY80)-1)&amp;"_"&amp;JZ80))</f>
        <v/>
      </c>
      <c r="KE80" s="95"/>
      <c r="KF80" s="95"/>
    </row>
    <row r="81" spans="1:292" ht="13.5" customHeight="1">
      <c r="A81" s="21"/>
      <c r="B81" s="95" t="s">
        <v>397</v>
      </c>
      <c r="C81" s="2" t="s">
        <v>398</v>
      </c>
      <c r="D81" s="149"/>
      <c r="E81" s="96"/>
      <c r="F81" s="97"/>
      <c r="G81" s="98"/>
      <c r="H81" s="98"/>
      <c r="I81" s="99"/>
      <c r="J81" s="100"/>
      <c r="K81" s="101"/>
      <c r="L81" s="102"/>
      <c r="M81" s="103"/>
      <c r="O81" s="95"/>
      <c r="P81" s="153"/>
      <c r="Q81" s="96"/>
      <c r="R81" s="97"/>
      <c r="S81" s="98"/>
      <c r="T81" s="98"/>
      <c r="U81" s="99"/>
      <c r="V81" s="100"/>
      <c r="W81" s="101"/>
      <c r="X81" s="102"/>
      <c r="Y81" s="103"/>
      <c r="AA81" s="95"/>
      <c r="AB81" s="140"/>
      <c r="AC81" s="96">
        <f t="shared" si="273"/>
        <v>45247</v>
      </c>
      <c r="AD81" s="97" t="str">
        <f t="shared" si="274"/>
        <v>Bettel-Schneider II</v>
      </c>
      <c r="AE81" s="98">
        <v>44566</v>
      </c>
      <c r="AF81" s="98">
        <f>IF(AG81="","",AC$3)</f>
        <v>45247</v>
      </c>
      <c r="AG81" s="99" t="str">
        <f t="shared" si="275"/>
        <v>Yuriko Backes</v>
      </c>
      <c r="AH81" s="100" t="str">
        <f t="shared" si="276"/>
        <v>1970</v>
      </c>
      <c r="AI81" s="101" t="str">
        <f t="shared" si="277"/>
        <v>female</v>
      </c>
      <c r="AJ81" s="102" t="str">
        <f t="shared" si="278"/>
        <v>lu_dp01</v>
      </c>
      <c r="AK81" s="103" t="str">
        <f t="shared" si="279"/>
        <v>Backes_Yuriko_1970</v>
      </c>
      <c r="AM81" s="95"/>
      <c r="AN81" s="140" t="s">
        <v>882</v>
      </c>
      <c r="AO81" s="96" t="str">
        <f t="shared" si="264"/>
        <v/>
      </c>
      <c r="AP81" s="97" t="str">
        <f t="shared" si="265"/>
        <v/>
      </c>
      <c r="AQ81" s="98" t="str">
        <f t="shared" si="272"/>
        <v/>
      </c>
      <c r="AR81" s="98" t="str">
        <f t="shared" si="266"/>
        <v/>
      </c>
      <c r="AS81" s="99" t="str">
        <f t="shared" si="267"/>
        <v/>
      </c>
      <c r="AT81" s="100" t="str">
        <f t="shared" si="268"/>
        <v/>
      </c>
      <c r="AU81" s="101" t="str">
        <f t="shared" si="269"/>
        <v/>
      </c>
      <c r="AV81" s="102" t="str">
        <f t="shared" si="270"/>
        <v/>
      </c>
      <c r="AW81" s="103" t="str">
        <f t="shared" si="271"/>
        <v/>
      </c>
      <c r="AY81" s="95"/>
      <c r="AZ81" s="95"/>
      <c r="BA81" s="96"/>
      <c r="BB81" s="97"/>
      <c r="BC81" s="98"/>
      <c r="BD81" s="98"/>
      <c r="BE81" s="99"/>
      <c r="BF81" s="100"/>
      <c r="BG81" s="101"/>
      <c r="BH81" s="102"/>
      <c r="BI81" s="103"/>
      <c r="BK81" s="95"/>
      <c r="BL81" s="95"/>
      <c r="BM81" s="96"/>
      <c r="BN81" s="97"/>
      <c r="BO81" s="98"/>
      <c r="BP81" s="98"/>
      <c r="BQ81" s="99"/>
      <c r="BR81" s="100"/>
      <c r="BS81" s="101"/>
      <c r="BT81" s="102"/>
      <c r="BU81" s="103"/>
      <c r="BW81" s="95"/>
      <c r="BX81" s="95"/>
      <c r="BY81" s="96"/>
      <c r="BZ81" s="97"/>
      <c r="CA81" s="98"/>
      <c r="CB81" s="98"/>
      <c r="CC81" s="99"/>
      <c r="CD81" s="100"/>
      <c r="CE81" s="101"/>
      <c r="CF81" s="102"/>
      <c r="CG81" s="103"/>
      <c r="CI81" s="95"/>
      <c r="CJ81" s="95"/>
      <c r="CK81" s="96"/>
      <c r="CL81" s="97"/>
      <c r="CM81" s="98"/>
      <c r="CN81" s="98"/>
      <c r="CO81" s="99"/>
      <c r="CP81" s="100"/>
      <c r="CQ81" s="101"/>
      <c r="CR81" s="102"/>
      <c r="CS81" s="103"/>
      <c r="CU81" s="95"/>
      <c r="CV81" s="95"/>
      <c r="CW81" s="96"/>
      <c r="CX81" s="97"/>
      <c r="CY81" s="98"/>
      <c r="CZ81" s="98"/>
      <c r="DA81" s="99"/>
      <c r="DB81" s="100"/>
      <c r="DC81" s="101"/>
      <c r="DD81" s="102"/>
      <c r="DE81" s="103"/>
      <c r="DG81" s="95"/>
      <c r="DH81" s="95"/>
      <c r="DI81" s="96"/>
      <c r="DJ81" s="97"/>
      <c r="DK81" s="98"/>
      <c r="DL81" s="98"/>
      <c r="DM81" s="99"/>
      <c r="DN81" s="100"/>
      <c r="DO81" s="101"/>
      <c r="DP81" s="102"/>
      <c r="DQ81" s="103"/>
      <c r="DS81" s="95"/>
      <c r="DT81" s="95"/>
      <c r="DU81" s="96"/>
      <c r="DV81" s="97"/>
      <c r="DW81" s="98"/>
      <c r="DX81" s="98"/>
      <c r="DY81" s="99"/>
      <c r="DZ81" s="100"/>
      <c r="EA81" s="101"/>
      <c r="EB81" s="102"/>
      <c r="EC81" s="103"/>
      <c r="EE81" s="95"/>
      <c r="EF81" s="95"/>
      <c r="EG81" s="96"/>
      <c r="EH81" s="97"/>
      <c r="EI81" s="98"/>
      <c r="EJ81" s="98"/>
      <c r="EK81" s="99"/>
      <c r="EL81" s="100"/>
      <c r="EM81" s="101"/>
      <c r="EN81" s="102"/>
      <c r="EO81" s="103"/>
      <c r="EQ81" s="95"/>
      <c r="ER81" s="95"/>
      <c r="ES81" s="96"/>
      <c r="ET81" s="97"/>
      <c r="EU81" s="98"/>
      <c r="EV81" s="98"/>
      <c r="EW81" s="99"/>
      <c r="EX81" s="100"/>
      <c r="EY81" s="101"/>
      <c r="EZ81" s="102"/>
      <c r="FA81" s="103"/>
      <c r="FC81" s="95"/>
      <c r="FD81" s="95"/>
      <c r="FE81" s="96"/>
      <c r="FF81" s="97"/>
      <c r="FG81" s="98"/>
      <c r="FH81" s="98"/>
      <c r="FI81" s="99"/>
      <c r="FJ81" s="100"/>
      <c r="FK81" s="101"/>
      <c r="FL81" s="102"/>
      <c r="FM81" s="103"/>
      <c r="FO81" s="95"/>
      <c r="FP81" s="95"/>
      <c r="FQ81" s="96"/>
      <c r="FR81" s="97"/>
      <c r="FS81" s="98"/>
      <c r="FT81" s="98"/>
      <c r="FU81" s="99"/>
      <c r="FV81" s="100"/>
      <c r="FW81" s="101"/>
      <c r="FX81" s="102"/>
      <c r="FY81" s="103"/>
      <c r="GA81" s="95"/>
      <c r="GB81" s="95"/>
      <c r="GC81" s="96"/>
      <c r="GD81" s="97"/>
      <c r="GE81" s="98"/>
      <c r="GF81" s="98"/>
      <c r="GG81" s="99"/>
      <c r="GH81" s="100"/>
      <c r="GI81" s="101"/>
      <c r="GJ81" s="102"/>
      <c r="GK81" s="103"/>
      <c r="GM81" s="95"/>
      <c r="GN81" s="95"/>
      <c r="GO81" s="96"/>
      <c r="GP81" s="97"/>
      <c r="GQ81" s="98"/>
      <c r="GR81" s="98"/>
      <c r="GS81" s="99"/>
      <c r="GT81" s="100"/>
      <c r="GU81" s="101"/>
      <c r="GV81" s="102"/>
      <c r="GW81" s="103"/>
      <c r="GY81" s="95"/>
      <c r="GZ81" s="95"/>
      <c r="HA81" s="96"/>
      <c r="HB81" s="97"/>
      <c r="HC81" s="98"/>
      <c r="HD81" s="98"/>
      <c r="HE81" s="99"/>
      <c r="HF81" s="100"/>
      <c r="HG81" s="101"/>
      <c r="HH81" s="102"/>
      <c r="HI81" s="103"/>
      <c r="HK81" s="95"/>
      <c r="HL81" s="95"/>
      <c r="HM81" s="96"/>
      <c r="HN81" s="97"/>
      <c r="HO81" s="98"/>
      <c r="HP81" s="98"/>
      <c r="HQ81" s="99"/>
      <c r="HR81" s="100"/>
      <c r="HS81" s="101"/>
      <c r="HT81" s="102"/>
      <c r="HU81" s="103"/>
      <c r="HW81" s="95"/>
      <c r="HX81" s="95"/>
      <c r="HY81" s="96"/>
      <c r="HZ81" s="97"/>
      <c r="IA81" s="98"/>
      <c r="IB81" s="98"/>
      <c r="IC81" s="99"/>
      <c r="ID81" s="100"/>
      <c r="IE81" s="101"/>
      <c r="IF81" s="102"/>
      <c r="IG81" s="103"/>
      <c r="II81" s="95"/>
      <c r="IJ81" s="95"/>
      <c r="IK81" s="96"/>
      <c r="IL81" s="97"/>
      <c r="IM81" s="98"/>
      <c r="IN81" s="98"/>
      <c r="IO81" s="99"/>
      <c r="IP81" s="100"/>
      <c r="IQ81" s="101"/>
      <c r="IR81" s="102"/>
      <c r="IS81" s="103"/>
      <c r="IU81" s="95"/>
      <c r="IV81" s="95"/>
      <c r="IW81" s="96"/>
      <c r="IX81" s="97"/>
      <c r="IY81" s="98"/>
      <c r="IZ81" s="98"/>
      <c r="JA81" s="99"/>
      <c r="JB81" s="100"/>
      <c r="JC81" s="101"/>
      <c r="JD81" s="102"/>
      <c r="JE81" s="103"/>
      <c r="JG81" s="95"/>
      <c r="JH81" s="95"/>
      <c r="JI81" s="96"/>
      <c r="JJ81" s="97"/>
      <c r="JK81" s="98"/>
      <c r="JL81" s="98"/>
      <c r="JM81" s="99"/>
      <c r="JN81" s="100"/>
      <c r="JO81" s="101"/>
      <c r="JP81" s="102"/>
      <c r="JQ81" s="103"/>
      <c r="JS81" s="95"/>
      <c r="JT81" s="95"/>
      <c r="JU81" s="96"/>
      <c r="JV81" s="97"/>
      <c r="JW81" s="98"/>
      <c r="JX81" s="98"/>
      <c r="JY81" s="99"/>
      <c r="JZ81" s="100"/>
      <c r="KA81" s="101"/>
      <c r="KB81" s="102"/>
      <c r="KC81" s="103"/>
      <c r="KE81" s="95"/>
      <c r="KF81" s="95"/>
    </row>
    <row r="82" spans="1:292" ht="13.5" customHeight="1">
      <c r="A82" s="21"/>
      <c r="B82" s="95" t="s">
        <v>381</v>
      </c>
      <c r="C82" s="2" t="s">
        <v>382</v>
      </c>
      <c r="D82" s="149"/>
      <c r="E82" s="96">
        <f>IF(I82="","",E$3)</f>
        <v>41612</v>
      </c>
      <c r="F82" s="97" t="str">
        <f>IF(I82="","",E$1)</f>
        <v>Juncker Asselborn II</v>
      </c>
      <c r="G82" s="98">
        <v>40017</v>
      </c>
      <c r="H82" s="98">
        <f>IF(I82="","",E$3)</f>
        <v>41612</v>
      </c>
      <c r="I82" s="99" t="s">
        <v>377</v>
      </c>
      <c r="J82" s="100" t="s">
        <v>378</v>
      </c>
      <c r="K82" s="101" t="s">
        <v>368</v>
      </c>
      <c r="L82" s="102" t="s">
        <v>298</v>
      </c>
      <c r="M82" s="103" t="s">
        <v>379</v>
      </c>
      <c r="O82" s="95"/>
      <c r="P82" s="153" t="s">
        <v>380</v>
      </c>
      <c r="Q82" s="96" t="str">
        <f>IF(U82="","",Q$3)</f>
        <v/>
      </c>
      <c r="R82" s="97" t="str">
        <f>IF(U82="","",Q$1)</f>
        <v/>
      </c>
      <c r="S82" s="98" t="str">
        <f>IF(U82="","",Q$2)</f>
        <v/>
      </c>
      <c r="T82" s="98" t="str">
        <f>IF(U82="","",Q$3)</f>
        <v/>
      </c>
      <c r="U82" s="99" t="str">
        <f>IF(AB82="","",IF(ISNUMBER(SEARCH(":",AB82)),MID(AB82,FIND(":",AB82)+2,FIND("(",AB82)-FIND(":",AB82)-3),LEFT(AB82,FIND("(",AB82)-2)))</f>
        <v/>
      </c>
      <c r="V82" s="100" t="str">
        <f>IF(AB82="","",MID(AB82,FIND("(",AB82)+1,4))</f>
        <v/>
      </c>
      <c r="W82" s="101" t="str">
        <f>IF(ISNUMBER(SEARCH("*female*",AB82)),"female",IF(ISNUMBER(SEARCH("*male*",AB82)),"male",""))</f>
        <v/>
      </c>
      <c r="X82" s="102" t="str">
        <f>IF(AB82="","",IF(ISERROR(MID(AB82,FIND("male,",AB82)+6,(FIND(")",AB82)-(FIND("male,",AB82)+6))))=TRUE,"missing/error",MID(AB82,FIND("male,",AB82)+6,(FIND(")",AB82)-(FIND("male,",AB82)+6)))))</f>
        <v/>
      </c>
      <c r="Y82" s="103" t="str">
        <f>IF(U82="","",(MID(U82,(SEARCH("^^",SUBSTITUTE(U82," ","^^",LEN(U82)-LEN(SUBSTITUTE(U82," ","")))))+1,99)&amp;"_"&amp;LEFT(U82,FIND(" ",U82)-1)&amp;"_"&amp;V82))</f>
        <v/>
      </c>
      <c r="AA82" s="95"/>
      <c r="AB82" s="153"/>
      <c r="AC82" s="96" t="str">
        <f t="shared" si="273"/>
        <v/>
      </c>
      <c r="AD82" s="97" t="str">
        <f t="shared" si="274"/>
        <v/>
      </c>
      <c r="AE82" s="98" t="str">
        <f>IF(AG82="","",AC$2)</f>
        <v/>
      </c>
      <c r="AF82" s="98" t="str">
        <f>IF(AG82="","",AC$3)</f>
        <v/>
      </c>
      <c r="AG82" s="99" t="str">
        <f t="shared" si="275"/>
        <v/>
      </c>
      <c r="AH82" s="100" t="str">
        <f t="shared" si="276"/>
        <v/>
      </c>
      <c r="AI82" s="101" t="str">
        <f t="shared" si="277"/>
        <v/>
      </c>
      <c r="AJ82" s="102" t="str">
        <f t="shared" si="278"/>
        <v/>
      </c>
      <c r="AK82" s="103" t="str">
        <f t="shared" si="279"/>
        <v/>
      </c>
      <c r="AM82" s="95"/>
      <c r="AN82" s="95"/>
      <c r="AO82" s="96" t="str">
        <f t="shared" si="264"/>
        <v/>
      </c>
      <c r="AP82" s="97" t="str">
        <f t="shared" si="265"/>
        <v/>
      </c>
      <c r="AQ82" s="98" t="str">
        <f t="shared" si="272"/>
        <v/>
      </c>
      <c r="AR82" s="98" t="str">
        <f t="shared" si="266"/>
        <v/>
      </c>
      <c r="AS82" s="99" t="str">
        <f t="shared" si="267"/>
        <v/>
      </c>
      <c r="AT82" s="100" t="str">
        <f t="shared" si="268"/>
        <v/>
      </c>
      <c r="AU82" s="101" t="str">
        <f t="shared" si="269"/>
        <v/>
      </c>
      <c r="AV82" s="102" t="str">
        <f t="shared" si="270"/>
        <v/>
      </c>
      <c r="AW82" s="103" t="str">
        <f t="shared" si="271"/>
        <v/>
      </c>
      <c r="AY82" s="95"/>
      <c r="AZ82" s="95"/>
      <c r="BA82" s="96" t="str">
        <f>IF(BE82="","",BA$3)</f>
        <v/>
      </c>
      <c r="BB82" s="97" t="str">
        <f>IF(BE82="","",BA$1)</f>
        <v/>
      </c>
      <c r="BC82" s="98" t="str">
        <f>IF(BE82="","",BA$2)</f>
        <v/>
      </c>
      <c r="BD82" s="98" t="str">
        <f>IF(BE82="","",BA$3)</f>
        <v/>
      </c>
      <c r="BE82" s="99" t="str">
        <f>IF(BL82="","",IF(ISNUMBER(SEARCH(":",BL82)),MID(BL82,FIND(":",BL82)+2,FIND("(",BL82)-FIND(":",BL82)-3),LEFT(BL82,FIND("(",BL82)-2)))</f>
        <v/>
      </c>
      <c r="BF82" s="100" t="str">
        <f>IF(BL82="","",MID(BL82,FIND("(",BL82)+1,4))</f>
        <v/>
      </c>
      <c r="BG82" s="101" t="str">
        <f>IF(ISNUMBER(SEARCH("*female*",BL82)),"female",IF(ISNUMBER(SEARCH("*male*",BL82)),"male",""))</f>
        <v/>
      </c>
      <c r="BH82" s="102" t="str">
        <f>IF(BL82="","",IF(ISERROR(MID(BL82,FIND("male,",BL82)+6,(FIND(")",BL82)-(FIND("male,",BL82)+6))))=TRUE,"missing/error",MID(BL82,FIND("male,",BL82)+6,(FIND(")",BL82)-(FIND("male,",BL82)+6)))))</f>
        <v/>
      </c>
      <c r="BI82" s="103" t="str">
        <f>IF(BE82="","",(MID(BE82,(SEARCH("^^",SUBSTITUTE(BE82," ","^^",LEN(BE82)-LEN(SUBSTITUTE(BE82," ","")))))+1,99)&amp;"_"&amp;LEFT(BE82,FIND(" ",BE82)-1)&amp;"_"&amp;BF82))</f>
        <v/>
      </c>
      <c r="BK82" s="95"/>
      <c r="BL82" s="95"/>
      <c r="BM82" s="96" t="str">
        <f>IF(BQ82="","",BM$3)</f>
        <v/>
      </c>
      <c r="BN82" s="97" t="str">
        <f>IF(BQ82="","",BM$1)</f>
        <v/>
      </c>
      <c r="BO82" s="98" t="str">
        <f>IF(BQ82="","",BM$2)</f>
        <v/>
      </c>
      <c r="BP82" s="98" t="str">
        <f>IF(BQ82="","",BM$3)</f>
        <v/>
      </c>
      <c r="BQ82" s="99" t="str">
        <f>IF(BX82="","",IF(ISNUMBER(SEARCH(":",BX82)),MID(BX82,FIND(":",BX82)+2,FIND("(",BX82)-FIND(":",BX82)-3),LEFT(BX82,FIND("(",BX82)-2)))</f>
        <v/>
      </c>
      <c r="BR82" s="100" t="str">
        <f>IF(BX82="","",MID(BX82,FIND("(",BX82)+1,4))</f>
        <v/>
      </c>
      <c r="BS82" s="101" t="str">
        <f>IF(ISNUMBER(SEARCH("*female*",BX82)),"female",IF(ISNUMBER(SEARCH("*male*",BX82)),"male",""))</f>
        <v/>
      </c>
      <c r="BT82" s="102" t="str">
        <f>IF(BX82="","",IF(ISERROR(MID(BX82,FIND("male,",BX82)+6,(FIND(")",BX82)-(FIND("male,",BX82)+6))))=TRUE,"missing/error",MID(BX82,FIND("male,",BX82)+6,(FIND(")",BX82)-(FIND("male,",BX82)+6)))))</f>
        <v/>
      </c>
      <c r="BU82" s="103" t="str">
        <f>IF(BQ82="","",(MID(BQ82,(SEARCH("^^",SUBSTITUTE(BQ82," ","^^",LEN(BQ82)-LEN(SUBSTITUTE(BQ82," ","")))))+1,99)&amp;"_"&amp;LEFT(BQ82,FIND(" ",BQ82)-1)&amp;"_"&amp;BR82))</f>
        <v/>
      </c>
      <c r="BW82" s="95"/>
      <c r="BX82" s="95"/>
      <c r="BY82" s="96" t="str">
        <f>IF(CC82="","",BY$3)</f>
        <v/>
      </c>
      <c r="BZ82" s="97" t="str">
        <f>IF(CC82="","",BY$1)</f>
        <v/>
      </c>
      <c r="CA82" s="98" t="str">
        <f>IF(CC82="","",BY$2)</f>
        <v/>
      </c>
      <c r="CB82" s="98" t="str">
        <f>IF(CC82="","",BY$3)</f>
        <v/>
      </c>
      <c r="CC82" s="99" t="str">
        <f>IF(CJ82="","",IF(ISNUMBER(SEARCH(":",CJ82)),MID(CJ82,FIND(":",CJ82)+2,FIND("(",CJ82)-FIND(":",CJ82)-3),LEFT(CJ82,FIND("(",CJ82)-2)))</f>
        <v/>
      </c>
      <c r="CD82" s="100" t="str">
        <f>IF(CJ82="","",MID(CJ82,FIND("(",CJ82)+1,4))</f>
        <v/>
      </c>
      <c r="CE82" s="101" t="str">
        <f>IF(ISNUMBER(SEARCH("*female*",CJ82)),"female",IF(ISNUMBER(SEARCH("*male*",CJ82)),"male",""))</f>
        <v/>
      </c>
      <c r="CF82" s="102" t="str">
        <f>IF(CJ82="","",IF(ISERROR(MID(CJ82,FIND("male,",CJ82)+6,(FIND(")",CJ82)-(FIND("male,",CJ82)+6))))=TRUE,"missing/error",MID(CJ82,FIND("male,",CJ82)+6,(FIND(")",CJ82)-(FIND("male,",CJ82)+6)))))</f>
        <v/>
      </c>
      <c r="CG82" s="103" t="str">
        <f>IF(CC82="","",(MID(CC82,(SEARCH("^^",SUBSTITUTE(CC82," ","^^",LEN(CC82)-LEN(SUBSTITUTE(CC82," ","")))))+1,99)&amp;"_"&amp;LEFT(CC82,FIND(" ",CC82)-1)&amp;"_"&amp;CD82))</f>
        <v/>
      </c>
      <c r="CI82" s="95"/>
      <c r="CJ82" s="95"/>
      <c r="CK82" s="96" t="str">
        <f>IF(CO82="","",CK$3)</f>
        <v/>
      </c>
      <c r="CL82" s="97" t="str">
        <f>IF(CO82="","",CK$1)</f>
        <v/>
      </c>
      <c r="CM82" s="98" t="str">
        <f>IF(CO82="","",CK$2)</f>
        <v/>
      </c>
      <c r="CN82" s="98" t="str">
        <f>IF(CO82="","",CK$3)</f>
        <v/>
      </c>
      <c r="CO82" s="99" t="str">
        <f>IF(CV82="","",IF(ISNUMBER(SEARCH(":",CV82)),MID(CV82,FIND(":",CV82)+2,FIND("(",CV82)-FIND(":",CV82)-3),LEFT(CV82,FIND("(",CV82)-2)))</f>
        <v/>
      </c>
      <c r="CP82" s="100" t="str">
        <f>IF(CV82="","",MID(CV82,FIND("(",CV82)+1,4))</f>
        <v/>
      </c>
      <c r="CQ82" s="101" t="str">
        <f>IF(ISNUMBER(SEARCH("*female*",CV82)),"female",IF(ISNUMBER(SEARCH("*male*",CV82)),"male",""))</f>
        <v/>
      </c>
      <c r="CR82" s="102" t="str">
        <f>IF(CV82="","",IF(ISERROR(MID(CV82,FIND("male,",CV82)+6,(FIND(")",CV82)-(FIND("male,",CV82)+6))))=TRUE,"missing/error",MID(CV82,FIND("male,",CV82)+6,(FIND(")",CV82)-(FIND("male,",CV82)+6)))))</f>
        <v/>
      </c>
      <c r="CS82" s="103" t="str">
        <f>IF(CO82="","",(MID(CO82,(SEARCH("^^",SUBSTITUTE(CO82," ","^^",LEN(CO82)-LEN(SUBSTITUTE(CO82," ","")))))+1,99)&amp;"_"&amp;LEFT(CO82,FIND(" ",CO82)-1)&amp;"_"&amp;CP82))</f>
        <v/>
      </c>
      <c r="CU82" s="95"/>
      <c r="CV82" s="95"/>
      <c r="CW82" s="96" t="str">
        <f>IF(DA82="","",CW$3)</f>
        <v/>
      </c>
      <c r="CX82" s="97" t="str">
        <f>IF(DA82="","",CW$1)</f>
        <v/>
      </c>
      <c r="CY82" s="98" t="str">
        <f>IF(DA82="","",CW$2)</f>
        <v/>
      </c>
      <c r="CZ82" s="98" t="str">
        <f>IF(DA82="","",CW$3)</f>
        <v/>
      </c>
      <c r="DA82" s="99" t="str">
        <f>IF(DH82="","",IF(ISNUMBER(SEARCH(":",DH82)),MID(DH82,FIND(":",DH82)+2,FIND("(",DH82)-FIND(":",DH82)-3),LEFT(DH82,FIND("(",DH82)-2)))</f>
        <v/>
      </c>
      <c r="DB82" s="100" t="str">
        <f>IF(DH82="","",MID(DH82,FIND("(",DH82)+1,4))</f>
        <v/>
      </c>
      <c r="DC82" s="101" t="str">
        <f>IF(ISNUMBER(SEARCH("*female*",DH82)),"female",IF(ISNUMBER(SEARCH("*male*",DH82)),"male",""))</f>
        <v/>
      </c>
      <c r="DD82" s="102" t="str">
        <f>IF(DH82="","",IF(ISERROR(MID(DH82,FIND("male,",DH82)+6,(FIND(")",DH82)-(FIND("male,",DH82)+6))))=TRUE,"missing/error",MID(DH82,FIND("male,",DH82)+6,(FIND(")",DH82)-(FIND("male,",DH82)+6)))))</f>
        <v/>
      </c>
      <c r="DE82" s="103" t="str">
        <f>IF(DA82="","",(MID(DA82,(SEARCH("^^",SUBSTITUTE(DA82," ","^^",LEN(DA82)-LEN(SUBSTITUTE(DA82," ","")))))+1,99)&amp;"_"&amp;LEFT(DA82,FIND(" ",DA82)-1)&amp;"_"&amp;DB82))</f>
        <v/>
      </c>
      <c r="DG82" s="95"/>
      <c r="DH82" s="95"/>
      <c r="DI82" s="96" t="str">
        <f>IF(DM82="","",DI$3)</f>
        <v/>
      </c>
      <c r="DJ82" s="97" t="str">
        <f>IF(DM82="","",DI$1)</f>
        <v/>
      </c>
      <c r="DK82" s="98" t="str">
        <f>IF(DM82="","",DI$2)</f>
        <v/>
      </c>
      <c r="DL82" s="98" t="str">
        <f>IF(DM82="","",DI$3)</f>
        <v/>
      </c>
      <c r="DM82" s="99" t="str">
        <f>IF(DT82="","",IF(ISNUMBER(SEARCH(":",DT82)),MID(DT82,FIND(":",DT82)+2,FIND("(",DT82)-FIND(":",DT82)-3),LEFT(DT82,FIND("(",DT82)-2)))</f>
        <v/>
      </c>
      <c r="DN82" s="100" t="str">
        <f>IF(DT82="","",MID(DT82,FIND("(",DT82)+1,4))</f>
        <v/>
      </c>
      <c r="DO82" s="101" t="str">
        <f>IF(ISNUMBER(SEARCH("*female*",DT82)),"female",IF(ISNUMBER(SEARCH("*male*",DT82)),"male",""))</f>
        <v/>
      </c>
      <c r="DP82" s="102" t="str">
        <f>IF(DT82="","",IF(ISERROR(MID(DT82,FIND("male,",DT82)+6,(FIND(")",DT82)-(FIND("male,",DT82)+6))))=TRUE,"missing/error",MID(DT82,FIND("male,",DT82)+6,(FIND(")",DT82)-(FIND("male,",DT82)+6)))))</f>
        <v/>
      </c>
      <c r="DQ82" s="103" t="str">
        <f>IF(DM82="","",(MID(DM82,(SEARCH("^^",SUBSTITUTE(DM82," ","^^",LEN(DM82)-LEN(SUBSTITUTE(DM82," ","")))))+1,99)&amp;"_"&amp;LEFT(DM82,FIND(" ",DM82)-1)&amp;"_"&amp;DN82))</f>
        <v/>
      </c>
      <c r="DS82" s="95"/>
      <c r="DT82" s="95"/>
      <c r="DU82" s="96" t="str">
        <f>IF(DY82="","",DU$3)</f>
        <v/>
      </c>
      <c r="DV82" s="97" t="str">
        <f>IF(DY82="","",DU$1)</f>
        <v/>
      </c>
      <c r="DW82" s="98" t="str">
        <f>IF(DY82="","",DU$2)</f>
        <v/>
      </c>
      <c r="DX82" s="98" t="str">
        <f>IF(DY82="","",DU$3)</f>
        <v/>
      </c>
      <c r="DY82" s="99" t="str">
        <f>IF(EF82="","",IF(ISNUMBER(SEARCH(":",EF82)),MID(EF82,FIND(":",EF82)+2,FIND("(",EF82)-FIND(":",EF82)-3),LEFT(EF82,FIND("(",EF82)-2)))</f>
        <v/>
      </c>
      <c r="DZ82" s="100" t="str">
        <f>IF(EF82="","",MID(EF82,FIND("(",EF82)+1,4))</f>
        <v/>
      </c>
      <c r="EA82" s="101" t="str">
        <f>IF(ISNUMBER(SEARCH("*female*",EF82)),"female",IF(ISNUMBER(SEARCH("*male*",EF82)),"male",""))</f>
        <v/>
      </c>
      <c r="EB82" s="102" t="str">
        <f>IF(EF82="","",IF(ISERROR(MID(EF82,FIND("male,",EF82)+6,(FIND(")",EF82)-(FIND("male,",EF82)+6))))=TRUE,"missing/error",MID(EF82,FIND("male,",EF82)+6,(FIND(")",EF82)-(FIND("male,",EF82)+6)))))</f>
        <v/>
      </c>
      <c r="EC82" s="103" t="str">
        <f>IF(DY82="","",(MID(DY82,(SEARCH("^^",SUBSTITUTE(DY82," ","^^",LEN(DY82)-LEN(SUBSTITUTE(DY82," ","")))))+1,99)&amp;"_"&amp;LEFT(DY82,FIND(" ",DY82)-1)&amp;"_"&amp;DZ82))</f>
        <v/>
      </c>
      <c r="EE82" s="95"/>
      <c r="EF82" s="95"/>
      <c r="EG82" s="96" t="str">
        <f>IF(EK82="","",EG$3)</f>
        <v/>
      </c>
      <c r="EH82" s="97" t="str">
        <f>IF(EK82="","",EG$1)</f>
        <v/>
      </c>
      <c r="EI82" s="98" t="str">
        <f>IF(EK82="","",EG$2)</f>
        <v/>
      </c>
      <c r="EJ82" s="98" t="str">
        <f>IF(EK82="","",EG$3)</f>
        <v/>
      </c>
      <c r="EK82" s="99" t="str">
        <f>IF(ER82="","",IF(ISNUMBER(SEARCH(":",ER82)),MID(ER82,FIND(":",ER82)+2,FIND("(",ER82)-FIND(":",ER82)-3),LEFT(ER82,FIND("(",ER82)-2)))</f>
        <v/>
      </c>
      <c r="EL82" s="100" t="str">
        <f>IF(ER82="","",MID(ER82,FIND("(",ER82)+1,4))</f>
        <v/>
      </c>
      <c r="EM82" s="101" t="str">
        <f>IF(ISNUMBER(SEARCH("*female*",ER82)),"female",IF(ISNUMBER(SEARCH("*male*",ER82)),"male",""))</f>
        <v/>
      </c>
      <c r="EN82" s="102" t="str">
        <f>IF(ER82="","",IF(ISERROR(MID(ER82,FIND("male,",ER82)+6,(FIND(")",ER82)-(FIND("male,",ER82)+6))))=TRUE,"missing/error",MID(ER82,FIND("male,",ER82)+6,(FIND(")",ER82)-(FIND("male,",ER82)+6)))))</f>
        <v/>
      </c>
      <c r="EO82" s="103" t="str">
        <f>IF(EK82="","",(MID(EK82,(SEARCH("^^",SUBSTITUTE(EK82," ","^^",LEN(EK82)-LEN(SUBSTITUTE(EK82," ","")))))+1,99)&amp;"_"&amp;LEFT(EK82,FIND(" ",EK82)-1)&amp;"_"&amp;EL82))</f>
        <v/>
      </c>
      <c r="EQ82" s="95"/>
      <c r="ER82" s="95"/>
      <c r="ES82" s="96" t="str">
        <f>IF(EW82="","",ES$3)</f>
        <v/>
      </c>
      <c r="ET82" s="97" t="str">
        <f>IF(EW82="","",ES$1)</f>
        <v/>
      </c>
      <c r="EU82" s="98" t="str">
        <f>IF(EW82="","",ES$2)</f>
        <v/>
      </c>
      <c r="EV82" s="98" t="str">
        <f>IF(EW82="","",ES$3)</f>
        <v/>
      </c>
      <c r="EW82" s="99" t="str">
        <f>IF(FD82="","",IF(ISNUMBER(SEARCH(":",FD82)),MID(FD82,FIND(":",FD82)+2,FIND("(",FD82)-FIND(":",FD82)-3),LEFT(FD82,FIND("(",FD82)-2)))</f>
        <v/>
      </c>
      <c r="EX82" s="100" t="str">
        <f>IF(FD82="","",MID(FD82,FIND("(",FD82)+1,4))</f>
        <v/>
      </c>
      <c r="EY82" s="101" t="str">
        <f>IF(ISNUMBER(SEARCH("*female*",FD82)),"female",IF(ISNUMBER(SEARCH("*male*",FD82)),"male",""))</f>
        <v/>
      </c>
      <c r="EZ82" s="102" t="str">
        <f>IF(FD82="","",IF(ISERROR(MID(FD82,FIND("male,",FD82)+6,(FIND(")",FD82)-(FIND("male,",FD82)+6))))=TRUE,"missing/error",MID(FD82,FIND("male,",FD82)+6,(FIND(")",FD82)-(FIND("male,",FD82)+6)))))</f>
        <v/>
      </c>
      <c r="FA82" s="103" t="str">
        <f>IF(EW82="","",(MID(EW82,(SEARCH("^^",SUBSTITUTE(EW82," ","^^",LEN(EW82)-LEN(SUBSTITUTE(EW82," ","")))))+1,99)&amp;"_"&amp;LEFT(EW82,FIND(" ",EW82)-1)&amp;"_"&amp;EX82))</f>
        <v/>
      </c>
      <c r="FC82" s="95"/>
      <c r="FD82" s="95"/>
      <c r="FE82" s="96" t="str">
        <f>IF(FI82="","",FE$3)</f>
        <v/>
      </c>
      <c r="FF82" s="97" t="str">
        <f>IF(FI82="","",FE$1)</f>
        <v/>
      </c>
      <c r="FG82" s="98" t="str">
        <f>IF(FI82="","",FE$2)</f>
        <v/>
      </c>
      <c r="FH82" s="98" t="str">
        <f>IF(FI82="","",FE$3)</f>
        <v/>
      </c>
      <c r="FI82" s="99" t="str">
        <f>IF(FP82="","",IF(ISNUMBER(SEARCH(":",FP82)),MID(FP82,FIND(":",FP82)+2,FIND("(",FP82)-FIND(":",FP82)-3),LEFT(FP82,FIND("(",FP82)-2)))</f>
        <v/>
      </c>
      <c r="FJ82" s="100" t="str">
        <f>IF(FP82="","",MID(FP82,FIND("(",FP82)+1,4))</f>
        <v/>
      </c>
      <c r="FK82" s="101" t="str">
        <f>IF(ISNUMBER(SEARCH("*female*",FP82)),"female",IF(ISNUMBER(SEARCH("*male*",FP82)),"male",""))</f>
        <v/>
      </c>
      <c r="FL82" s="102" t="str">
        <f>IF(FP82="","",IF(ISERROR(MID(FP82,FIND("male,",FP82)+6,(FIND(")",FP82)-(FIND("male,",FP82)+6))))=TRUE,"missing/error",MID(FP82,FIND("male,",FP82)+6,(FIND(")",FP82)-(FIND("male,",FP82)+6)))))</f>
        <v/>
      </c>
      <c r="FM82" s="103" t="str">
        <f>IF(FI82="","",(MID(FI82,(SEARCH("^^",SUBSTITUTE(FI82," ","^^",LEN(FI82)-LEN(SUBSTITUTE(FI82," ","")))))+1,99)&amp;"_"&amp;LEFT(FI82,FIND(" ",FI82)-1)&amp;"_"&amp;FJ82))</f>
        <v/>
      </c>
      <c r="FO82" s="95"/>
      <c r="FP82" s="95"/>
      <c r="FQ82" s="96" t="str">
        <f>IF(FU82="","",#REF!)</f>
        <v/>
      </c>
      <c r="FR82" s="97" t="str">
        <f>IF(FU82="","",FQ$1)</f>
        <v/>
      </c>
      <c r="FS82" s="98" t="str">
        <f>IF(FU82="","",FQ$2)</f>
        <v/>
      </c>
      <c r="FT82" s="98" t="str">
        <f>IF(FU82="","",FQ$3)</f>
        <v/>
      </c>
      <c r="FU82" s="99" t="str">
        <f>IF(GB82="","",IF(ISNUMBER(SEARCH(":",GB82)),MID(GB82,FIND(":",GB82)+2,FIND("(",GB82)-FIND(":",GB82)-3),LEFT(GB82,FIND("(",GB82)-2)))</f>
        <v/>
      </c>
      <c r="FV82" s="100" t="str">
        <f>IF(GB82="","",MID(GB82,FIND("(",GB82)+1,4))</f>
        <v/>
      </c>
      <c r="FW82" s="101" t="str">
        <f>IF(ISNUMBER(SEARCH("*female*",GB82)),"female",IF(ISNUMBER(SEARCH("*male*",GB82)),"male",""))</f>
        <v/>
      </c>
      <c r="FX82" s="102" t="str">
        <f>IF(GB82="","",IF(ISERROR(MID(GB82,FIND("male,",GB82)+6,(FIND(")",GB82)-(FIND("male,",GB82)+6))))=TRUE,"missing/error",MID(GB82,FIND("male,",GB82)+6,(FIND(")",GB82)-(FIND("male,",GB82)+6)))))</f>
        <v/>
      </c>
      <c r="FY82" s="103" t="str">
        <f>IF(FU82="","",(MID(FU82,(SEARCH("^^",SUBSTITUTE(FU82," ","^^",LEN(FU82)-LEN(SUBSTITUTE(FU82," ","")))))+1,99)&amp;"_"&amp;LEFT(FU82,FIND(" ",FU82)-1)&amp;"_"&amp;FV82))</f>
        <v/>
      </c>
      <c r="GA82" s="95"/>
      <c r="GB82" s="95"/>
      <c r="GC82" s="96" t="str">
        <f>IF(GG82="","",GC$3)</f>
        <v/>
      </c>
      <c r="GD82" s="97" t="str">
        <f>IF(GG82="","",GC$1)</f>
        <v/>
      </c>
      <c r="GE82" s="98" t="str">
        <f>IF(GG82="","",GC$2)</f>
        <v/>
      </c>
      <c r="GF82" s="98" t="str">
        <f>IF(GG82="","",GC$3)</f>
        <v/>
      </c>
      <c r="GG82" s="99" t="str">
        <f>IF(GN82="","",IF(ISNUMBER(SEARCH(":",GN82)),MID(GN82,FIND(":",GN82)+2,FIND("(",GN82)-FIND(":",GN82)-3),LEFT(GN82,FIND("(",GN82)-2)))</f>
        <v/>
      </c>
      <c r="GH82" s="100" t="str">
        <f>IF(GN82="","",MID(GN82,FIND("(",GN82)+1,4))</f>
        <v/>
      </c>
      <c r="GI82" s="101" t="str">
        <f>IF(ISNUMBER(SEARCH("*female*",GN82)),"female",IF(ISNUMBER(SEARCH("*male*",GN82)),"male",""))</f>
        <v/>
      </c>
      <c r="GJ82" s="102" t="str">
        <f>IF(GN82="","",IF(ISERROR(MID(GN82,FIND("male,",GN82)+6,(FIND(")",GN82)-(FIND("male,",GN82)+6))))=TRUE,"missing/error",MID(GN82,FIND("male,",GN82)+6,(FIND(")",GN82)-(FIND("male,",GN82)+6)))))</f>
        <v/>
      </c>
      <c r="GK82" s="103" t="str">
        <f>IF(GG82="","",(MID(GG82,(SEARCH("^^",SUBSTITUTE(GG82," ","^^",LEN(GG82)-LEN(SUBSTITUTE(GG82," ","")))))+1,99)&amp;"_"&amp;LEFT(GG82,FIND(" ",GG82)-1)&amp;"_"&amp;GH82))</f>
        <v/>
      </c>
      <c r="GM82" s="95"/>
      <c r="GN82" s="95" t="s">
        <v>292</v>
      </c>
      <c r="GO82" s="96" t="str">
        <f>IF(GS82="","",GO$3)</f>
        <v/>
      </c>
      <c r="GP82" s="97" t="str">
        <f>IF(GS82="","",GO$1)</f>
        <v/>
      </c>
      <c r="GQ82" s="98" t="str">
        <f>IF(GS82="","",GO$2)</f>
        <v/>
      </c>
      <c r="GR82" s="98" t="str">
        <f>IF(GS82="","",GO$3)</f>
        <v/>
      </c>
      <c r="GS82" s="99" t="str">
        <f>IF(GZ82="","",IF(ISNUMBER(SEARCH(":",GZ82)),MID(GZ82,FIND(":",GZ82)+2,FIND("(",GZ82)-FIND(":",GZ82)-3),LEFT(GZ82,FIND("(",GZ82)-2)))</f>
        <v/>
      </c>
      <c r="GT82" s="100" t="str">
        <f>IF(GZ82="","",MID(GZ82,FIND("(",GZ82)+1,4))</f>
        <v/>
      </c>
      <c r="GU82" s="101" t="str">
        <f>IF(ISNUMBER(SEARCH("*female*",GZ82)),"female",IF(ISNUMBER(SEARCH("*male*",GZ82)),"male",""))</f>
        <v/>
      </c>
      <c r="GV82" s="102" t="str">
        <f>IF(GZ82="","",IF(ISERROR(MID(GZ82,FIND("male,",GZ82)+6,(FIND(")",GZ82)-(FIND("male,",GZ82)+6))))=TRUE,"missing/error",MID(GZ82,FIND("male,",GZ82)+6,(FIND(")",GZ82)-(FIND("male,",GZ82)+6)))))</f>
        <v/>
      </c>
      <c r="GW82" s="103" t="str">
        <f>IF(GS82="","",(MID(GS82,(SEARCH("^^",SUBSTITUTE(GS82," ","^^",LEN(GS82)-LEN(SUBSTITUTE(GS82," ","")))))+1,99)&amp;"_"&amp;LEFT(GS82,FIND(" ",GS82)-1)&amp;"_"&amp;GT82))</f>
        <v/>
      </c>
      <c r="GY82" s="95"/>
      <c r="GZ82" s="95"/>
      <c r="HA82" s="96" t="str">
        <f>IF(HE82="","",HA$3)</f>
        <v/>
      </c>
      <c r="HB82" s="97" t="str">
        <f>IF(HE82="","",HA$1)</f>
        <v/>
      </c>
      <c r="HC82" s="98" t="str">
        <f>IF(HE82="","",HA$2)</f>
        <v/>
      </c>
      <c r="HD82" s="98" t="str">
        <f>IF(HE82="","",HA$3)</f>
        <v/>
      </c>
      <c r="HE82" s="99" t="str">
        <f>IF(HL82="","",IF(ISNUMBER(SEARCH(":",HL82)),MID(HL82,FIND(":",HL82)+2,FIND("(",HL82)-FIND(":",HL82)-3),LEFT(HL82,FIND("(",HL82)-2)))</f>
        <v/>
      </c>
      <c r="HF82" s="100" t="str">
        <f>IF(HL82="","",MID(HL82,FIND("(",HL82)+1,4))</f>
        <v/>
      </c>
      <c r="HG82" s="101" t="str">
        <f>IF(ISNUMBER(SEARCH("*female*",HL82)),"female",IF(ISNUMBER(SEARCH("*male*",HL82)),"male",""))</f>
        <v/>
      </c>
      <c r="HH82" s="102" t="str">
        <f>IF(HL82="","",IF(ISERROR(MID(HL82,FIND("male,",HL82)+6,(FIND(")",HL82)-(FIND("male,",HL82)+6))))=TRUE,"missing/error",MID(HL82,FIND("male,",HL82)+6,(FIND(")",HL82)-(FIND("male,",HL82)+6)))))</f>
        <v/>
      </c>
      <c r="HI82" s="103" t="str">
        <f>IF(HE82="","",(MID(HE82,(SEARCH("^^",SUBSTITUTE(HE82," ","^^",LEN(HE82)-LEN(SUBSTITUTE(HE82," ","")))))+1,99)&amp;"_"&amp;LEFT(HE82,FIND(" ",HE82)-1)&amp;"_"&amp;HF82))</f>
        <v/>
      </c>
      <c r="HK82" s="95"/>
      <c r="HL82" s="95" t="s">
        <v>292</v>
      </c>
      <c r="HM82" s="96" t="str">
        <f>IF(HQ82="","",HM$3)</f>
        <v/>
      </c>
      <c r="HN82" s="97" t="str">
        <f>IF(HQ82="","",HM$1)</f>
        <v/>
      </c>
      <c r="HO82" s="98" t="str">
        <f>IF(HQ82="","",HM$2)</f>
        <v/>
      </c>
      <c r="HP82" s="98" t="str">
        <f>IF(HQ82="","",HM$3)</f>
        <v/>
      </c>
      <c r="HQ82" s="99" t="str">
        <f>IF(HX82="","",IF(ISNUMBER(SEARCH(":",HX82)),MID(HX82,FIND(":",HX82)+2,FIND("(",HX82)-FIND(":",HX82)-3),LEFT(HX82,FIND("(",HX82)-2)))</f>
        <v/>
      </c>
      <c r="HR82" s="100" t="str">
        <f>IF(HX82="","",MID(HX82,FIND("(",HX82)+1,4))</f>
        <v/>
      </c>
      <c r="HS82" s="101" t="str">
        <f>IF(ISNUMBER(SEARCH("*female*",HX82)),"female",IF(ISNUMBER(SEARCH("*male*",HX82)),"male",""))</f>
        <v/>
      </c>
      <c r="HT82" s="102" t="str">
        <f>IF(HX82="","",IF(ISERROR(MID(HX82,FIND("male,",HX82)+6,(FIND(")",HX82)-(FIND("male,",HX82)+6))))=TRUE,"missing/error",MID(HX82,FIND("male,",HX82)+6,(FIND(")",HX82)-(FIND("male,",HX82)+6)))))</f>
        <v/>
      </c>
      <c r="HU82" s="103" t="str">
        <f>IF(HQ82="","",(MID(HQ82,(SEARCH("^^",SUBSTITUTE(HQ82," ","^^",LEN(HQ82)-LEN(SUBSTITUTE(HQ82," ","")))))+1,99)&amp;"_"&amp;LEFT(HQ82,FIND(" ",HQ82)-1)&amp;"_"&amp;HR82))</f>
        <v/>
      </c>
      <c r="HW82" s="95"/>
      <c r="HX82" s="95"/>
      <c r="HY82" s="96" t="str">
        <f>IF(IC82="","",HY$3)</f>
        <v/>
      </c>
      <c r="HZ82" s="97" t="str">
        <f>IF(IC82="","",HY$1)</f>
        <v/>
      </c>
      <c r="IA82" s="98" t="str">
        <f>IF(IC82="","",HY$2)</f>
        <v/>
      </c>
      <c r="IB82" s="98" t="str">
        <f>IF(IC82="","",HY$3)</f>
        <v/>
      </c>
      <c r="IC82" s="99" t="str">
        <f>IF(IJ82="","",IF(ISNUMBER(SEARCH(":",IJ82)),MID(IJ82,FIND(":",IJ82)+2,FIND("(",IJ82)-FIND(":",IJ82)-3),LEFT(IJ82,FIND("(",IJ82)-2)))</f>
        <v/>
      </c>
      <c r="ID82" s="100" t="str">
        <f>IF(IJ82="","",MID(IJ82,FIND("(",IJ82)+1,4))</f>
        <v/>
      </c>
      <c r="IE82" s="101" t="str">
        <f>IF(ISNUMBER(SEARCH("*female*",IJ82)),"female",IF(ISNUMBER(SEARCH("*male*",IJ82)),"male",""))</f>
        <v/>
      </c>
      <c r="IF82" s="102" t="str">
        <f>IF(IJ82="","",IF(ISERROR(MID(IJ82,FIND("male,",IJ82)+6,(FIND(")",IJ82)-(FIND("male,",IJ82)+6))))=TRUE,"missing/error",MID(IJ82,FIND("male,",IJ82)+6,(FIND(")",IJ82)-(FIND("male,",IJ82)+6)))))</f>
        <v/>
      </c>
      <c r="IG82" s="103" t="str">
        <f>IF(IC82="","",(MID(IC82,(SEARCH("^^",SUBSTITUTE(IC82," ","^^",LEN(IC82)-LEN(SUBSTITUTE(IC82," ","")))))+1,99)&amp;"_"&amp;LEFT(IC82,FIND(" ",IC82)-1)&amp;"_"&amp;ID82))</f>
        <v/>
      </c>
      <c r="II82" s="95"/>
      <c r="IJ82" s="95"/>
      <c r="IK82" s="96" t="str">
        <f>IF(IO82="","",IK$3)</f>
        <v/>
      </c>
      <c r="IL82" s="97" t="str">
        <f>IF(IO82="","",IK$1)</f>
        <v/>
      </c>
      <c r="IM82" s="98" t="str">
        <f>IF(IO82="","",IK$2)</f>
        <v/>
      </c>
      <c r="IN82" s="98" t="str">
        <f>IF(IO82="","",IK$3)</f>
        <v/>
      </c>
      <c r="IO82" s="99" t="str">
        <f>IF(IV82="","",IF(ISNUMBER(SEARCH(":",IV82)),MID(IV82,FIND(":",IV82)+2,FIND("(",IV82)-FIND(":",IV82)-3),LEFT(IV82,FIND("(",IV82)-2)))</f>
        <v/>
      </c>
      <c r="IP82" s="100" t="str">
        <f>IF(IV82="","",MID(IV82,FIND("(",IV82)+1,4))</f>
        <v/>
      </c>
      <c r="IQ82" s="101" t="str">
        <f>IF(ISNUMBER(SEARCH("*female*",IV82)),"female",IF(ISNUMBER(SEARCH("*male*",IV82)),"male",""))</f>
        <v/>
      </c>
      <c r="IR82" s="102" t="str">
        <f>IF(IV82="","",IF(ISERROR(MID(IV82,FIND("male,",IV82)+6,(FIND(")",IV82)-(FIND("male,",IV82)+6))))=TRUE,"missing/error",MID(IV82,FIND("male,",IV82)+6,(FIND(")",IV82)-(FIND("male,",IV82)+6)))))</f>
        <v/>
      </c>
      <c r="IS82" s="103" t="str">
        <f>IF(IO82="","",(MID(IO82,(SEARCH("^^",SUBSTITUTE(IO82," ","^^",LEN(IO82)-LEN(SUBSTITUTE(IO82," ","")))))+1,99)&amp;"_"&amp;LEFT(IO82,FIND(" ",IO82)-1)&amp;"_"&amp;IP82))</f>
        <v/>
      </c>
      <c r="IU82" s="95"/>
      <c r="IV82" s="95"/>
      <c r="IW82" s="96" t="str">
        <f>IF(JA82="","",IW$3)</f>
        <v/>
      </c>
      <c r="IX82" s="97" t="str">
        <f>IF(JA82="","",IW$1)</f>
        <v/>
      </c>
      <c r="IY82" s="98" t="str">
        <f>IF(JA82="","",IW$2)</f>
        <v/>
      </c>
      <c r="IZ82" s="98" t="str">
        <f>IF(JA82="","",IW$3)</f>
        <v/>
      </c>
      <c r="JA82" s="99" t="str">
        <f>IF(JH82="","",IF(ISNUMBER(SEARCH(":",JH82)),MID(JH82,FIND(":",JH82)+2,FIND("(",JH82)-FIND(":",JH82)-3),LEFT(JH82,FIND("(",JH82)-2)))</f>
        <v/>
      </c>
      <c r="JB82" s="100" t="str">
        <f>IF(JH82="","",MID(JH82,FIND("(",JH82)+1,4))</f>
        <v/>
      </c>
      <c r="JC82" s="101" t="str">
        <f>IF(ISNUMBER(SEARCH("*female*",JH82)),"female",IF(ISNUMBER(SEARCH("*male*",JH82)),"male",""))</f>
        <v/>
      </c>
      <c r="JD82" s="102" t="str">
        <f>IF(JH82="","",IF(ISERROR(MID(JH82,FIND("male,",JH82)+6,(FIND(")",JH82)-(FIND("male,",JH82)+6))))=TRUE,"missing/error",MID(JH82,FIND("male,",JH82)+6,(FIND(")",JH82)-(FIND("male,",JH82)+6)))))</f>
        <v/>
      </c>
      <c r="JE82" s="103" t="str">
        <f>IF(JA82="","",(MID(JA82,(SEARCH("^^",SUBSTITUTE(JA82," ","^^",LEN(JA82)-LEN(SUBSTITUTE(JA82," ","")))))+1,99)&amp;"_"&amp;LEFT(JA82,FIND(" ",JA82)-1)&amp;"_"&amp;JB82))</f>
        <v/>
      </c>
      <c r="JG82" s="95"/>
      <c r="JH82" s="95"/>
      <c r="JI82" s="96" t="str">
        <f>IF(JM82="","",JI$3)</f>
        <v/>
      </c>
      <c r="JJ82" s="97" t="str">
        <f>IF(JM82="","",JI$1)</f>
        <v/>
      </c>
      <c r="JK82" s="98" t="str">
        <f>IF(JM82="","",JI$2)</f>
        <v/>
      </c>
      <c r="JL82" s="98" t="str">
        <f>IF(JM82="","",JI$3)</f>
        <v/>
      </c>
      <c r="JM82" s="99" t="str">
        <f>IF(JT82="","",IF(ISNUMBER(SEARCH(":",JT82)),MID(JT82,FIND(":",JT82)+2,FIND("(",JT82)-FIND(":",JT82)-3),LEFT(JT82,FIND("(",JT82)-2)))</f>
        <v/>
      </c>
      <c r="JN82" s="100" t="str">
        <f>IF(JT82="","",MID(JT82,FIND("(",JT82)+1,4))</f>
        <v/>
      </c>
      <c r="JO82" s="101" t="str">
        <f>IF(ISNUMBER(SEARCH("*female*",JT82)),"female",IF(ISNUMBER(SEARCH("*male*",JT82)),"male",""))</f>
        <v/>
      </c>
      <c r="JP82" s="102" t="str">
        <f>IF(JT82="","",IF(ISERROR(MID(JT82,FIND("male,",JT82)+6,(FIND(")",JT82)-(FIND("male,",JT82)+6))))=TRUE,"missing/error",MID(JT82,FIND("male,",JT82)+6,(FIND(")",JT82)-(FIND("male,",JT82)+6)))))</f>
        <v/>
      </c>
      <c r="JQ82" s="103" t="str">
        <f>IF(JM82="","",(MID(JM82,(SEARCH("^^",SUBSTITUTE(JM82," ","^^",LEN(JM82)-LEN(SUBSTITUTE(JM82," ","")))))+1,99)&amp;"_"&amp;LEFT(JM82,FIND(" ",JM82)-1)&amp;"_"&amp;JN82))</f>
        <v/>
      </c>
      <c r="JS82" s="95"/>
      <c r="JT82" s="95"/>
      <c r="JU82" s="96" t="str">
        <f>IF(JY82="","",JU$3)</f>
        <v/>
      </c>
      <c r="JV82" s="97" t="str">
        <f>IF(JY82="","",JU$1)</f>
        <v/>
      </c>
      <c r="JW82" s="98" t="str">
        <f>IF(JY82="","",JU$2)</f>
        <v/>
      </c>
      <c r="JX82" s="98" t="str">
        <f>IF(JY82="","",JU$3)</f>
        <v/>
      </c>
      <c r="JY82" s="99" t="str">
        <f>IF(KF82="","",IF(ISNUMBER(SEARCH(":",KF82)),MID(KF82,FIND(":",KF82)+2,FIND("(",KF82)-FIND(":",KF82)-3),LEFT(KF82,FIND("(",KF82)-2)))</f>
        <v/>
      </c>
      <c r="JZ82" s="100" t="str">
        <f>IF(KF82="","",MID(KF82,FIND("(",KF82)+1,4))</f>
        <v/>
      </c>
      <c r="KA82" s="101" t="str">
        <f>IF(ISNUMBER(SEARCH("*female*",KF82)),"female",IF(ISNUMBER(SEARCH("*male*",KF82)),"male",""))</f>
        <v/>
      </c>
      <c r="KB82" s="102" t="str">
        <f>IF(KF82="","",IF(ISERROR(MID(KF82,FIND("male,",KF82)+6,(FIND(")",KF82)-(FIND("male,",KF82)+6))))=TRUE,"missing/error",MID(KF82,FIND("male,",KF82)+6,(FIND(")",KF82)-(FIND("male,",KF82)+6)))))</f>
        <v/>
      </c>
      <c r="KC82" s="103" t="str">
        <f>IF(JY82="","",(MID(JY82,(SEARCH("^^",SUBSTITUTE(JY82," ","^^",LEN(JY82)-LEN(SUBSTITUTE(JY82," ","")))))+1,99)&amp;"_"&amp;LEFT(JY82,FIND(" ",JY82)-1)&amp;"_"&amp;JZ82))</f>
        <v/>
      </c>
      <c r="KE82" s="95"/>
      <c r="KF82" s="95"/>
    </row>
    <row r="83" spans="1:292" ht="13.5" customHeight="1">
      <c r="A83" s="21"/>
      <c r="B83" s="95" t="s">
        <v>959</v>
      </c>
      <c r="C83" s="2" t="s">
        <v>960</v>
      </c>
      <c r="D83" s="149"/>
      <c r="E83" s="96"/>
      <c r="F83" s="97"/>
      <c r="G83" s="98"/>
      <c r="H83" s="98"/>
      <c r="I83" s="99"/>
      <c r="J83" s="100"/>
      <c r="K83" s="101"/>
      <c r="L83" s="102"/>
      <c r="M83" s="103"/>
      <c r="O83" s="95"/>
      <c r="P83" s="153"/>
      <c r="Q83" s="96"/>
      <c r="R83" s="97"/>
      <c r="S83" s="98"/>
      <c r="T83" s="98"/>
      <c r="U83" s="99"/>
      <c r="V83" s="100"/>
      <c r="W83" s="101"/>
      <c r="X83" s="102"/>
      <c r="Y83" s="103"/>
      <c r="AA83" s="95"/>
      <c r="AB83" s="153"/>
      <c r="AC83" s="96"/>
      <c r="AD83" s="97"/>
      <c r="AE83" s="98"/>
      <c r="AF83" s="98"/>
      <c r="AG83" s="99"/>
      <c r="AH83" s="100"/>
      <c r="AI83" s="101"/>
      <c r="AJ83" s="102"/>
      <c r="AK83" s="103"/>
      <c r="AM83" s="95"/>
      <c r="AN83" s="95"/>
      <c r="AO83" s="96">
        <f t="shared" ref="AO83:AO114" si="280">IF(AS83="","",AO$3)</f>
        <v>45291</v>
      </c>
      <c r="AP83" s="97" t="str">
        <f t="shared" ref="AP83:AP114" si="281">IF(AS83="","",AO$1)</f>
        <v>Frieden I</v>
      </c>
      <c r="AQ83" s="98">
        <v>45273</v>
      </c>
      <c r="AR83" s="98">
        <f t="shared" ref="AR83:AR114" si="282">IF(AS83="","",AO$3)</f>
        <v>45291</v>
      </c>
      <c r="AS83" s="99" t="str">
        <f t="shared" ref="AS83:AS114" si="283">IF(AZ83="","",IF(ISNUMBER(SEARCH(":",AZ83)),MID(AZ83,FIND(":",AZ83)+2,FIND("(",AZ83)-FIND(":",AZ83)-3),LEFT(AZ83,FIND("(",AZ83)-2)))</f>
        <v>Xavier Bettel</v>
      </c>
      <c r="AT83" s="100" t="str">
        <f t="shared" ref="AT83:AT114" si="284">IF(AZ83="","",MID(AZ83,FIND("(",AZ83)+1,4))</f>
        <v>1973</v>
      </c>
      <c r="AU83" s="101" t="str">
        <f t="shared" ref="AU83:AU114" si="285">IF(ISNUMBER(SEARCH("*female*",AZ83)),"female",IF(ISNUMBER(SEARCH("*male*",AZ83)),"male",""))</f>
        <v>male</v>
      </c>
      <c r="AV83" s="102" t="str">
        <f t="shared" ref="AV83:AV114" si="286">IF(AZ83="","",IF(ISERROR(MID(AZ83,FIND("male,",AZ83)+6,(FIND(")",AZ83)-(FIND("male,",AZ83)+6))))=TRUE,"missing/error",MID(AZ83,FIND("male,",AZ83)+6,(FIND(")",AZ83)-(FIND("male,",AZ83)+6)))))</f>
        <v>lu_dp01</v>
      </c>
      <c r="AW83" s="103" t="str">
        <f t="shared" ref="AW83:AW114" si="287">IF(AS83="","",(MID(AS83,(SEARCH("^^",SUBSTITUTE(AS83," ","^^",LEN(AS83)-LEN(SUBSTITUTE(AS83," ","")))))+1,99)&amp;"_"&amp;LEFT(AS83,FIND(" ",AS83)-1)&amp;"_"&amp;AT83))</f>
        <v>Bettel_Xavier_1973</v>
      </c>
      <c r="AY83" s="95"/>
      <c r="AZ83" s="140" t="s">
        <v>719</v>
      </c>
      <c r="BA83" s="96"/>
      <c r="BB83" s="97"/>
      <c r="BC83" s="98"/>
      <c r="BD83" s="98"/>
      <c r="BE83" s="99"/>
      <c r="BF83" s="100"/>
      <c r="BG83" s="101"/>
      <c r="BH83" s="102"/>
      <c r="BI83" s="103"/>
      <c r="BK83" s="95"/>
      <c r="BL83" s="95"/>
      <c r="BM83" s="96"/>
      <c r="BN83" s="97"/>
      <c r="BO83" s="98"/>
      <c r="BP83" s="98"/>
      <c r="BQ83" s="99"/>
      <c r="BR83" s="100"/>
      <c r="BS83" s="101"/>
      <c r="BT83" s="102"/>
      <c r="BU83" s="103"/>
      <c r="BW83" s="95"/>
      <c r="BX83" s="95"/>
      <c r="BY83" s="96"/>
      <c r="BZ83" s="97"/>
      <c r="CA83" s="98"/>
      <c r="CB83" s="98"/>
      <c r="CC83" s="99"/>
      <c r="CD83" s="100"/>
      <c r="CE83" s="101"/>
      <c r="CF83" s="102"/>
      <c r="CG83" s="103"/>
      <c r="CI83" s="95"/>
      <c r="CJ83" s="95"/>
      <c r="CK83" s="96"/>
      <c r="CL83" s="97"/>
      <c r="CM83" s="98"/>
      <c r="CN83" s="98"/>
      <c r="CO83" s="99"/>
      <c r="CP83" s="100"/>
      <c r="CQ83" s="101"/>
      <c r="CR83" s="102"/>
      <c r="CS83" s="103"/>
      <c r="CU83" s="95"/>
      <c r="CV83" s="95"/>
      <c r="CW83" s="96"/>
      <c r="CX83" s="97"/>
      <c r="CY83" s="98"/>
      <c r="CZ83" s="98"/>
      <c r="DA83" s="99"/>
      <c r="DB83" s="100"/>
      <c r="DC83" s="101"/>
      <c r="DD83" s="102"/>
      <c r="DE83" s="103"/>
      <c r="DG83" s="95"/>
      <c r="DH83" s="95"/>
      <c r="DI83" s="96"/>
      <c r="DJ83" s="97"/>
      <c r="DK83" s="98"/>
      <c r="DL83" s="98"/>
      <c r="DM83" s="99"/>
      <c r="DN83" s="100"/>
      <c r="DO83" s="101"/>
      <c r="DP83" s="102"/>
      <c r="DQ83" s="103"/>
      <c r="DS83" s="95"/>
      <c r="DT83" s="95"/>
      <c r="DU83" s="96"/>
      <c r="DV83" s="97"/>
      <c r="DW83" s="98"/>
      <c r="DX83" s="98"/>
      <c r="DY83" s="99"/>
      <c r="DZ83" s="100"/>
      <c r="EA83" s="101"/>
      <c r="EB83" s="102"/>
      <c r="EC83" s="103"/>
      <c r="EE83" s="95"/>
      <c r="EF83" s="95"/>
      <c r="EG83" s="96"/>
      <c r="EH83" s="97"/>
      <c r="EI83" s="98"/>
      <c r="EJ83" s="98"/>
      <c r="EK83" s="99"/>
      <c r="EL83" s="100"/>
      <c r="EM83" s="101"/>
      <c r="EN83" s="102"/>
      <c r="EO83" s="103"/>
      <c r="EQ83" s="95"/>
      <c r="ER83" s="95"/>
      <c r="ES83" s="96"/>
      <c r="ET83" s="97"/>
      <c r="EU83" s="98"/>
      <c r="EV83" s="98"/>
      <c r="EW83" s="99"/>
      <c r="EX83" s="100"/>
      <c r="EY83" s="101"/>
      <c r="EZ83" s="102"/>
      <c r="FA83" s="103"/>
      <c r="FC83" s="95"/>
      <c r="FD83" s="95"/>
      <c r="FE83" s="96"/>
      <c r="FF83" s="97"/>
      <c r="FG83" s="98"/>
      <c r="FH83" s="98"/>
      <c r="FI83" s="99"/>
      <c r="FJ83" s="100"/>
      <c r="FK83" s="101"/>
      <c r="FL83" s="102"/>
      <c r="FM83" s="103"/>
      <c r="FO83" s="95"/>
      <c r="FP83" s="95"/>
      <c r="FQ83" s="96"/>
      <c r="FR83" s="97"/>
      <c r="FS83" s="98"/>
      <c r="FT83" s="98"/>
      <c r="FU83" s="99"/>
      <c r="FV83" s="100"/>
      <c r="FW83" s="101"/>
      <c r="FX83" s="102"/>
      <c r="FY83" s="103"/>
      <c r="GA83" s="95"/>
      <c r="GB83" s="95"/>
      <c r="GC83" s="96"/>
      <c r="GD83" s="97"/>
      <c r="GE83" s="98"/>
      <c r="GF83" s="98"/>
      <c r="GG83" s="99"/>
      <c r="GH83" s="100"/>
      <c r="GI83" s="101"/>
      <c r="GJ83" s="102"/>
      <c r="GK83" s="103"/>
      <c r="GM83" s="95"/>
      <c r="GN83" s="95"/>
      <c r="GO83" s="96"/>
      <c r="GP83" s="97"/>
      <c r="GQ83" s="98"/>
      <c r="GR83" s="98"/>
      <c r="GS83" s="99"/>
      <c r="GT83" s="100"/>
      <c r="GU83" s="101"/>
      <c r="GV83" s="102"/>
      <c r="GW83" s="103"/>
      <c r="GY83" s="95"/>
      <c r="GZ83" s="95"/>
      <c r="HA83" s="96"/>
      <c r="HB83" s="97"/>
      <c r="HC83" s="98"/>
      <c r="HD83" s="98"/>
      <c r="HE83" s="99"/>
      <c r="HF83" s="100"/>
      <c r="HG83" s="101"/>
      <c r="HH83" s="102"/>
      <c r="HI83" s="103"/>
      <c r="HK83" s="95"/>
      <c r="HL83" s="95"/>
      <c r="HM83" s="96"/>
      <c r="HN83" s="97"/>
      <c r="HO83" s="98"/>
      <c r="HP83" s="98"/>
      <c r="HQ83" s="99"/>
      <c r="HR83" s="100"/>
      <c r="HS83" s="101"/>
      <c r="HT83" s="102"/>
      <c r="HU83" s="103"/>
      <c r="HW83" s="95"/>
      <c r="HX83" s="95"/>
      <c r="HY83" s="96"/>
      <c r="HZ83" s="97"/>
      <c r="IA83" s="98"/>
      <c r="IB83" s="98"/>
      <c r="IC83" s="99"/>
      <c r="ID83" s="100"/>
      <c r="IE83" s="101"/>
      <c r="IF83" s="102"/>
      <c r="IG83" s="103"/>
      <c r="II83" s="95"/>
      <c r="IJ83" s="95"/>
      <c r="IK83" s="96"/>
      <c r="IL83" s="97"/>
      <c r="IM83" s="98"/>
      <c r="IN83" s="98"/>
      <c r="IO83" s="99"/>
      <c r="IP83" s="100"/>
      <c r="IQ83" s="101"/>
      <c r="IR83" s="102"/>
      <c r="IS83" s="103"/>
      <c r="IU83" s="95"/>
      <c r="IV83" s="95"/>
      <c r="IW83" s="96"/>
      <c r="IX83" s="97"/>
      <c r="IY83" s="98"/>
      <c r="IZ83" s="98"/>
      <c r="JA83" s="99"/>
      <c r="JB83" s="100"/>
      <c r="JC83" s="101"/>
      <c r="JD83" s="102"/>
      <c r="JE83" s="103"/>
      <c r="JG83" s="95"/>
      <c r="JH83" s="95"/>
      <c r="JI83" s="96"/>
      <c r="JJ83" s="97"/>
      <c r="JK83" s="98"/>
      <c r="JL83" s="98"/>
      <c r="JM83" s="99"/>
      <c r="JN83" s="100"/>
      <c r="JO83" s="101"/>
      <c r="JP83" s="102"/>
      <c r="JQ83" s="103"/>
      <c r="JS83" s="95"/>
      <c r="JT83" s="95"/>
      <c r="JU83" s="96"/>
      <c r="JV83" s="97"/>
      <c r="JW83" s="98"/>
      <c r="JX83" s="98"/>
      <c r="JY83" s="99"/>
      <c r="JZ83" s="100"/>
      <c r="KA83" s="101"/>
      <c r="KB83" s="102"/>
      <c r="KC83" s="103"/>
      <c r="KE83" s="95"/>
      <c r="KF83" s="95"/>
    </row>
    <row r="84" spans="1:292" ht="13.5" customHeight="1">
      <c r="A84" s="21"/>
      <c r="B84" s="95" t="s">
        <v>716</v>
      </c>
      <c r="C84" s="2" t="s">
        <v>715</v>
      </c>
      <c r="D84" s="149"/>
      <c r="E84" s="96"/>
      <c r="F84" s="97"/>
      <c r="G84" s="98"/>
      <c r="H84" s="98"/>
      <c r="I84" s="99"/>
      <c r="J84" s="100"/>
      <c r="K84" s="101"/>
      <c r="L84" s="102"/>
      <c r="M84" s="103"/>
      <c r="O84" s="95"/>
      <c r="P84" s="153"/>
      <c r="Q84" s="96">
        <f>IF(U84="","",Q$3)</f>
        <v>43439</v>
      </c>
      <c r="R84" s="97" t="str">
        <f>IF(U84="","",Q$1)</f>
        <v>Bettel-Schneider I</v>
      </c>
      <c r="S84" s="98">
        <f>IF(U84="","",Q$2)</f>
        <v>41612</v>
      </c>
      <c r="T84" s="98">
        <f>IF(U84="","",Q$3)</f>
        <v>43439</v>
      </c>
      <c r="U84" s="99" t="str">
        <f>IF(AB84="","",IF(ISNUMBER(SEARCH(":",AB84)),MID(AB84,FIND(":",AB84)+2,FIND("(",AB84)-FIND(":",AB84)-3),LEFT(AB84,FIND("(",AB84)-2)))</f>
        <v>Jean Asselborn</v>
      </c>
      <c r="V84" s="100" t="str">
        <f>IF(AB84="","",MID(AB84,FIND("(",AB84)+1,4))</f>
        <v>1949</v>
      </c>
      <c r="W84" s="101" t="str">
        <f>IF(ISNUMBER(SEARCH("*female*",AB84)),"female",IF(ISNUMBER(SEARCH("*male*",AB84)),"male",""))</f>
        <v>male</v>
      </c>
      <c r="X84" s="102" t="str">
        <f>IF(AB84="","",IF(ISERROR(MID(AB84,FIND("male,",AB84)+6,(FIND(")",AB84)-(FIND("male,",AB84)+6))))=TRUE,"missing/error",MID(AB84,FIND("male,",AB84)+6,(FIND(")",AB84)-(FIND("male,",AB84)+6)))))</f>
        <v>lu_lsap01</v>
      </c>
      <c r="Y84" s="103" t="str">
        <f>IF(U84="","",(MID(U84,(SEARCH("^^",SUBSTITUTE(U84," ","^^",LEN(U84)-LEN(SUBSTITUTE(U84," ","")))))+1,99)&amp;"_"&amp;LEFT(U84,FIND(" ",U84)-1)&amp;"_"&amp;V84))</f>
        <v>Asselborn_Jean_1949</v>
      </c>
      <c r="AA84" s="95"/>
      <c r="AB84" s="153" t="s">
        <v>380</v>
      </c>
      <c r="AC84" s="96">
        <f>IF(AG84="","",AC$3)</f>
        <v>45247</v>
      </c>
      <c r="AD84" s="97" t="str">
        <f>IF(AG84="","",AC$1)</f>
        <v>Bettel-Schneider II</v>
      </c>
      <c r="AE84" s="98">
        <f>IF(AG84="","",AC$2)</f>
        <v>43439</v>
      </c>
      <c r="AF84" s="98">
        <f>IF(AG84="","",AC$3)</f>
        <v>45247</v>
      </c>
      <c r="AG84" s="99" t="str">
        <f>IF(AN84="","",IF(ISNUMBER(SEARCH(":",AN84)),MID(AN84,FIND(":",AN84)+2,FIND("(",AN84)-FIND(":",AN84)-3),LEFT(AN84,FIND("(",AN84)-2)))</f>
        <v>Jean Asselborn</v>
      </c>
      <c r="AH84" s="100" t="str">
        <f>IF(AN84="","",MID(AN84,FIND("(",AN84)+1,4))</f>
        <v>1949</v>
      </c>
      <c r="AI84" s="101" t="str">
        <f>IF(ISNUMBER(SEARCH("*female*",AN84)),"female",IF(ISNUMBER(SEARCH("*male*",AN84)),"male",""))</f>
        <v>male</v>
      </c>
      <c r="AJ84" s="102" t="str">
        <f>IF(AN84="","",IF(ISERROR(MID(AN84,FIND("male,",AN84)+6,(FIND(")",AN84)-(FIND("male,",AN84)+6))))=TRUE,"missing/error",MID(AN84,FIND("male,",AN84)+6,(FIND(")",AN84)-(FIND("male,",AN84)+6)))))</f>
        <v>lu_lsap01</v>
      </c>
      <c r="AK84" s="103" t="str">
        <f>IF(AG84="","",(MID(AG84,(SEARCH("^^",SUBSTITUTE(AG84," ","^^",LEN(AG84)-LEN(SUBSTITUTE(AG84," ","")))))+1,99)&amp;"_"&amp;LEFT(AG84,FIND(" ",AG84)-1)&amp;"_"&amp;AH84))</f>
        <v>Asselborn_Jean_1949</v>
      </c>
      <c r="AM84" s="95"/>
      <c r="AN84" s="153" t="s">
        <v>380</v>
      </c>
      <c r="AO84" s="96" t="str">
        <f t="shared" si="280"/>
        <v/>
      </c>
      <c r="AP84" s="97" t="str">
        <f t="shared" si="281"/>
        <v/>
      </c>
      <c r="AQ84" s="98" t="str">
        <f t="shared" ref="AQ84:AQ120" si="288">IF(AS84="","",AO$2)</f>
        <v/>
      </c>
      <c r="AR84" s="98" t="str">
        <f t="shared" si="282"/>
        <v/>
      </c>
      <c r="AS84" s="99" t="str">
        <f t="shared" si="283"/>
        <v/>
      </c>
      <c r="AT84" s="100" t="str">
        <f t="shared" si="284"/>
        <v/>
      </c>
      <c r="AU84" s="101" t="str">
        <f t="shared" si="285"/>
        <v/>
      </c>
      <c r="AV84" s="102" t="str">
        <f t="shared" si="286"/>
        <v/>
      </c>
      <c r="AW84" s="103" t="str">
        <f t="shared" si="287"/>
        <v/>
      </c>
      <c r="AY84" s="95"/>
      <c r="AZ84" s="95"/>
      <c r="BA84" s="96"/>
      <c r="BB84" s="97"/>
      <c r="BC84" s="98"/>
      <c r="BD84" s="98"/>
      <c r="BE84" s="99"/>
      <c r="BF84" s="100"/>
      <c r="BG84" s="101"/>
      <c r="BH84" s="102"/>
      <c r="BI84" s="103"/>
      <c r="BK84" s="95"/>
      <c r="BL84" s="95"/>
      <c r="BM84" s="96"/>
      <c r="BN84" s="97"/>
      <c r="BO84" s="98"/>
      <c r="BP84" s="98"/>
      <c r="BQ84" s="99"/>
      <c r="BR84" s="100"/>
      <c r="BS84" s="101"/>
      <c r="BT84" s="102"/>
      <c r="BU84" s="103"/>
      <c r="BW84" s="95"/>
      <c r="BX84" s="95"/>
      <c r="BY84" s="96"/>
      <c r="BZ84" s="97"/>
      <c r="CA84" s="98"/>
      <c r="CB84" s="98"/>
      <c r="CC84" s="99"/>
      <c r="CD84" s="100"/>
      <c r="CE84" s="101"/>
      <c r="CF84" s="102"/>
      <c r="CG84" s="103"/>
      <c r="CI84" s="95"/>
      <c r="CJ84" s="95"/>
      <c r="CK84" s="96"/>
      <c r="CL84" s="97"/>
      <c r="CM84" s="98"/>
      <c r="CN84" s="98"/>
      <c r="CO84" s="99"/>
      <c r="CP84" s="100"/>
      <c r="CQ84" s="101"/>
      <c r="CR84" s="102"/>
      <c r="CS84" s="103"/>
      <c r="CU84" s="95"/>
      <c r="CV84" s="95"/>
      <c r="CW84" s="96"/>
      <c r="CX84" s="97"/>
      <c r="CY84" s="98"/>
      <c r="CZ84" s="98"/>
      <c r="DA84" s="99"/>
      <c r="DB84" s="100"/>
      <c r="DC84" s="101"/>
      <c r="DD84" s="102"/>
      <c r="DE84" s="103"/>
      <c r="DG84" s="95"/>
      <c r="DH84" s="95"/>
      <c r="DI84" s="96"/>
      <c r="DJ84" s="97"/>
      <c r="DK84" s="98"/>
      <c r="DL84" s="98"/>
      <c r="DM84" s="99"/>
      <c r="DN84" s="100"/>
      <c r="DO84" s="101"/>
      <c r="DP84" s="102"/>
      <c r="DQ84" s="103"/>
      <c r="DS84" s="95"/>
      <c r="DT84" s="95"/>
      <c r="DU84" s="96"/>
      <c r="DV84" s="97"/>
      <c r="DW84" s="98"/>
      <c r="DX84" s="98"/>
      <c r="DY84" s="99"/>
      <c r="DZ84" s="100"/>
      <c r="EA84" s="101"/>
      <c r="EB84" s="102"/>
      <c r="EC84" s="103"/>
      <c r="EE84" s="95"/>
      <c r="EF84" s="95"/>
      <c r="EG84" s="96"/>
      <c r="EH84" s="97"/>
      <c r="EI84" s="98"/>
      <c r="EJ84" s="98"/>
      <c r="EK84" s="99"/>
      <c r="EL84" s="100"/>
      <c r="EM84" s="101"/>
      <c r="EN84" s="102"/>
      <c r="EO84" s="103"/>
      <c r="EQ84" s="95"/>
      <c r="ER84" s="95"/>
      <c r="ES84" s="96"/>
      <c r="ET84" s="97"/>
      <c r="EU84" s="98"/>
      <c r="EV84" s="98"/>
      <c r="EW84" s="99"/>
      <c r="EX84" s="100"/>
      <c r="EY84" s="101"/>
      <c r="EZ84" s="102"/>
      <c r="FA84" s="103"/>
      <c r="FC84" s="95"/>
      <c r="FD84" s="95"/>
      <c r="FE84" s="96"/>
      <c r="FF84" s="97"/>
      <c r="FG84" s="98"/>
      <c r="FH84" s="98"/>
      <c r="FI84" s="99"/>
      <c r="FJ84" s="100"/>
      <c r="FK84" s="101"/>
      <c r="FL84" s="102"/>
      <c r="FM84" s="103"/>
      <c r="FO84" s="95"/>
      <c r="FP84" s="95"/>
      <c r="FQ84" s="96"/>
      <c r="FR84" s="97"/>
      <c r="FS84" s="98"/>
      <c r="FT84" s="98"/>
      <c r="FU84" s="99"/>
      <c r="FV84" s="100"/>
      <c r="FW84" s="101"/>
      <c r="FX84" s="102"/>
      <c r="FY84" s="103"/>
      <c r="GA84" s="95"/>
      <c r="GB84" s="95"/>
      <c r="GC84" s="96"/>
      <c r="GD84" s="97"/>
      <c r="GE84" s="98"/>
      <c r="GF84" s="98"/>
      <c r="GG84" s="99"/>
      <c r="GH84" s="100"/>
      <c r="GI84" s="101"/>
      <c r="GJ84" s="102"/>
      <c r="GK84" s="103"/>
      <c r="GM84" s="95"/>
      <c r="GN84" s="95"/>
      <c r="GO84" s="96"/>
      <c r="GP84" s="97"/>
      <c r="GQ84" s="98"/>
      <c r="GR84" s="98"/>
      <c r="GS84" s="99"/>
      <c r="GT84" s="100"/>
      <c r="GU84" s="101"/>
      <c r="GV84" s="102"/>
      <c r="GW84" s="103"/>
      <c r="GY84" s="95"/>
      <c r="GZ84" s="95"/>
      <c r="HA84" s="96"/>
      <c r="HB84" s="97"/>
      <c r="HC84" s="98"/>
      <c r="HD84" s="98"/>
      <c r="HE84" s="99"/>
      <c r="HF84" s="100"/>
      <c r="HG84" s="101"/>
      <c r="HH84" s="102"/>
      <c r="HI84" s="103"/>
      <c r="HK84" s="95"/>
      <c r="HL84" s="95"/>
      <c r="HM84" s="96"/>
      <c r="HN84" s="97"/>
      <c r="HO84" s="98"/>
      <c r="HP84" s="98"/>
      <c r="HQ84" s="99"/>
      <c r="HR84" s="100"/>
      <c r="HS84" s="101"/>
      <c r="HT84" s="102"/>
      <c r="HU84" s="103"/>
      <c r="HW84" s="95"/>
      <c r="HX84" s="95"/>
      <c r="HY84" s="96"/>
      <c r="HZ84" s="97"/>
      <c r="IA84" s="98"/>
      <c r="IB84" s="98"/>
      <c r="IC84" s="99"/>
      <c r="ID84" s="100"/>
      <c r="IE84" s="101"/>
      <c r="IF84" s="102"/>
      <c r="IG84" s="103"/>
      <c r="II84" s="95"/>
      <c r="IJ84" s="95"/>
      <c r="IK84" s="96"/>
      <c r="IL84" s="97"/>
      <c r="IM84" s="98"/>
      <c r="IN84" s="98"/>
      <c r="IO84" s="99"/>
      <c r="IP84" s="100"/>
      <c r="IQ84" s="101"/>
      <c r="IR84" s="102"/>
      <c r="IS84" s="103"/>
      <c r="IU84" s="95"/>
      <c r="IV84" s="95"/>
      <c r="IW84" s="96"/>
      <c r="IX84" s="97"/>
      <c r="IY84" s="98"/>
      <c r="IZ84" s="98"/>
      <c r="JA84" s="99"/>
      <c r="JB84" s="100"/>
      <c r="JC84" s="101"/>
      <c r="JD84" s="102"/>
      <c r="JE84" s="103"/>
      <c r="JG84" s="95"/>
      <c r="JH84" s="95"/>
      <c r="JI84" s="96"/>
      <c r="JJ84" s="97"/>
      <c r="JK84" s="98"/>
      <c r="JL84" s="98"/>
      <c r="JM84" s="99"/>
      <c r="JN84" s="100"/>
      <c r="JO84" s="101"/>
      <c r="JP84" s="102"/>
      <c r="JQ84" s="103"/>
      <c r="JS84" s="95"/>
      <c r="JT84" s="95"/>
      <c r="JU84" s="96"/>
      <c r="JV84" s="97"/>
      <c r="JW84" s="98"/>
      <c r="JX84" s="98"/>
      <c r="JY84" s="99"/>
      <c r="JZ84" s="100"/>
      <c r="KA84" s="101"/>
      <c r="KB84" s="102"/>
      <c r="KC84" s="103"/>
      <c r="KE84" s="95"/>
      <c r="KF84" s="95"/>
    </row>
    <row r="85" spans="1:292" ht="13.5" customHeight="1">
      <c r="A85" s="21"/>
      <c r="B85" s="95" t="s">
        <v>426</v>
      </c>
      <c r="C85" s="2" t="s">
        <v>427</v>
      </c>
      <c r="D85" s="149"/>
      <c r="E85" s="96">
        <f>IF(I85="","",E$3)</f>
        <v>41612</v>
      </c>
      <c r="F85" s="97" t="str">
        <f>IF(I85="","",E$1)</f>
        <v>Juncker Asselborn II</v>
      </c>
      <c r="G85" s="98">
        <v>40017</v>
      </c>
      <c r="H85" s="98">
        <f>IF(I85="","",E$3)</f>
        <v>41612</v>
      </c>
      <c r="I85" s="99" t="s">
        <v>428</v>
      </c>
      <c r="J85" s="100" t="s">
        <v>429</v>
      </c>
      <c r="K85" s="101" t="s">
        <v>368</v>
      </c>
      <c r="L85" s="102" t="s">
        <v>298</v>
      </c>
      <c r="M85" s="103" t="s">
        <v>430</v>
      </c>
      <c r="O85" s="95"/>
      <c r="P85" s="153" t="s">
        <v>431</v>
      </c>
      <c r="Q85" s="96">
        <f>IF(U85="","",Q$3)</f>
        <v>43439</v>
      </c>
      <c r="R85" s="97" t="str">
        <f>IF(U85="","",Q$1)</f>
        <v>Bettel-Schneider I</v>
      </c>
      <c r="S85" s="98">
        <f>IF(U85="","",Q$2)</f>
        <v>41612</v>
      </c>
      <c r="T85" s="98">
        <f>IF(U85="","",Q$3)</f>
        <v>43439</v>
      </c>
      <c r="U85" s="99" t="str">
        <f>IF(AB85="","",IF(ISNUMBER(SEARCH(":",AB85)),MID(AB85,FIND(":",AB85)+2,FIND("(",AB85)-FIND(":",AB85)-3),LEFT(AB85,FIND("(",AB85)-2)))</f>
        <v>Lydia Mutsch</v>
      </c>
      <c r="V85" s="100" t="str">
        <f>IF(AB85="","",MID(AB85,FIND("(",AB85)+1,4))</f>
        <v>1961</v>
      </c>
      <c r="W85" s="101" t="str">
        <f>IF(ISNUMBER(SEARCH("*female*",AB85)),"female",IF(ISNUMBER(SEARCH("*male*",AB85)),"male",""))</f>
        <v>female</v>
      </c>
      <c r="X85" s="102" t="str">
        <f>IF(AB85="","",IF(ISERROR(MID(AB85,FIND("male,",AB85)+6,(FIND(")",AB85)-(FIND("male,",AB85)+6))))=TRUE,"missing/error",MID(AB85,FIND("male,",AB85)+6,(FIND(")",AB85)-(FIND("male,",AB85)+6)))))</f>
        <v>lu_lsap01</v>
      </c>
      <c r="Y85" s="103" t="str">
        <f>IF(U85="","",(MID(U85,(SEARCH("^^",SUBSTITUTE(U85," ","^^",LEN(U85)-LEN(SUBSTITUTE(U85," ","")))))+1,99)&amp;"_"&amp;LEFT(U85,FIND(" ",U85)-1)&amp;"_"&amp;V85))</f>
        <v>Mutsch_Lydia_1961</v>
      </c>
      <c r="AA85" s="95"/>
      <c r="AB85" s="140" t="s">
        <v>729</v>
      </c>
      <c r="AC85" s="96">
        <f>IF(AG85="","",AC$3)</f>
        <v>45247</v>
      </c>
      <c r="AD85" s="97" t="str">
        <f>IF(AG85="","",AC$1)</f>
        <v>Bettel-Schneider II</v>
      </c>
      <c r="AE85" s="98">
        <f>IF(AG85="","",AC$2)</f>
        <v>43439</v>
      </c>
      <c r="AF85" s="98">
        <v>43865</v>
      </c>
      <c r="AG85" s="99" t="str">
        <f>IF(AN85="","",IF(ISNUMBER(SEARCH(":",AN85)),MID(AN85,FIND(":",AN85)+2,FIND("(",AN85)-FIND(":",AN85)-3),LEFT(AN85,FIND("(",AN85)-2)))</f>
        <v>Etienne Schneider</v>
      </c>
      <c r="AH85" s="100" t="str">
        <f>IF(AN85="","",MID(AN85,FIND("(",AN85)+1,4))</f>
        <v>1971</v>
      </c>
      <c r="AI85" s="101" t="str">
        <f>IF(ISNUMBER(SEARCH("*female*",AN85)),"female",IF(ISNUMBER(SEARCH("*male*",AN85)),"male",""))</f>
        <v>male</v>
      </c>
      <c r="AJ85" s="102" t="str">
        <f>IF(AN85="","",IF(ISERROR(MID(AN85,FIND("male,",AN85)+6,(FIND(")",AN85)-(FIND("male,",AN85)+6))))=TRUE,"missing/error",MID(AN85,FIND("male,",AN85)+6,(FIND(")",AN85)-(FIND("male,",AN85)+6)))))</f>
        <v>lu_lsap01</v>
      </c>
      <c r="AK85" s="103" t="str">
        <f>IF(AG85="","",(MID(AG85,(SEARCH("^^",SUBSTITUTE(AG85," ","^^",LEN(AG85)-LEN(SUBSTITUTE(AG85," ","")))))+1,99)&amp;"_"&amp;LEFT(AG85,FIND(" ",AG85)-1)&amp;"_"&amp;AH85))</f>
        <v>Schneider_Etienne_1971</v>
      </c>
      <c r="AM85" s="95"/>
      <c r="AN85" s="140" t="s">
        <v>425</v>
      </c>
      <c r="AO85" s="96" t="str">
        <f t="shared" si="280"/>
        <v/>
      </c>
      <c r="AP85" s="97" t="str">
        <f t="shared" si="281"/>
        <v/>
      </c>
      <c r="AQ85" s="98" t="str">
        <f t="shared" si="288"/>
        <v/>
      </c>
      <c r="AR85" s="98" t="str">
        <f t="shared" si="282"/>
        <v/>
      </c>
      <c r="AS85" s="99" t="str">
        <f t="shared" si="283"/>
        <v/>
      </c>
      <c r="AT85" s="100" t="str">
        <f t="shared" si="284"/>
        <v/>
      </c>
      <c r="AU85" s="101" t="str">
        <f t="shared" si="285"/>
        <v/>
      </c>
      <c r="AV85" s="102" t="str">
        <f t="shared" si="286"/>
        <v/>
      </c>
      <c r="AW85" s="103" t="str">
        <f t="shared" si="287"/>
        <v/>
      </c>
      <c r="AY85" s="95"/>
      <c r="AZ85" s="95"/>
      <c r="BA85" s="96" t="str">
        <f>IF(BE85="","",BA$3)</f>
        <v/>
      </c>
      <c r="BB85" s="97" t="str">
        <f>IF(BE85="","",BA$1)</f>
        <v/>
      </c>
      <c r="BC85" s="98" t="str">
        <f>IF(BE85="","",BA$2)</f>
        <v/>
      </c>
      <c r="BD85" s="98" t="str">
        <f>IF(BE85="","",BA$3)</f>
        <v/>
      </c>
      <c r="BE85" s="99" t="str">
        <f>IF(BL85="","",IF(ISNUMBER(SEARCH(":",BL85)),MID(BL85,FIND(":",BL85)+2,FIND("(",BL85)-FIND(":",BL85)-3),LEFT(BL85,FIND("(",BL85)-2)))</f>
        <v/>
      </c>
      <c r="BF85" s="100" t="str">
        <f>IF(BL85="","",MID(BL85,FIND("(",BL85)+1,4))</f>
        <v/>
      </c>
      <c r="BG85" s="101" t="str">
        <f>IF(ISNUMBER(SEARCH("*female*",BL85)),"female",IF(ISNUMBER(SEARCH("*male*",BL85)),"male",""))</f>
        <v/>
      </c>
      <c r="BH85" s="102" t="str">
        <f>IF(BL85="","",IF(ISERROR(MID(BL85,FIND("male,",BL85)+6,(FIND(")",BL85)-(FIND("male,",BL85)+6))))=TRUE,"missing/error",MID(BL85,FIND("male,",BL85)+6,(FIND(")",BL85)-(FIND("male,",BL85)+6)))))</f>
        <v/>
      </c>
      <c r="BI85" s="103" t="str">
        <f>IF(BE85="","",(MID(BE85,(SEARCH("^^",SUBSTITUTE(BE85," ","^^",LEN(BE85)-LEN(SUBSTITUTE(BE85," ","")))))+1,99)&amp;"_"&amp;LEFT(BE85,FIND(" ",BE85)-1)&amp;"_"&amp;BF85))</f>
        <v/>
      </c>
      <c r="BK85" s="95"/>
      <c r="BL85" s="95"/>
      <c r="BM85" s="96" t="str">
        <f>IF(BQ85="","",BM$3)</f>
        <v/>
      </c>
      <c r="BN85" s="97" t="str">
        <f>IF(BQ85="","",BM$1)</f>
        <v/>
      </c>
      <c r="BO85" s="98" t="str">
        <f>IF(BQ85="","",BM$2)</f>
        <v/>
      </c>
      <c r="BP85" s="98" t="str">
        <f>IF(BQ85="","",BM$3)</f>
        <v/>
      </c>
      <c r="BQ85" s="99" t="str">
        <f>IF(BX85="","",IF(ISNUMBER(SEARCH(":",BX85)),MID(BX85,FIND(":",BX85)+2,FIND("(",BX85)-FIND(":",BX85)-3),LEFT(BX85,FIND("(",BX85)-2)))</f>
        <v/>
      </c>
      <c r="BR85" s="100" t="str">
        <f>IF(BX85="","",MID(BX85,FIND("(",BX85)+1,4))</f>
        <v/>
      </c>
      <c r="BS85" s="101" t="str">
        <f>IF(ISNUMBER(SEARCH("*female*",BX85)),"female",IF(ISNUMBER(SEARCH("*male*",BX85)),"male",""))</f>
        <v/>
      </c>
      <c r="BT85" s="102" t="str">
        <f>IF(BX85="","",IF(ISERROR(MID(BX85,FIND("male,",BX85)+6,(FIND(")",BX85)-(FIND("male,",BX85)+6))))=TRUE,"missing/error",MID(BX85,FIND("male,",BX85)+6,(FIND(")",BX85)-(FIND("male,",BX85)+6)))))</f>
        <v/>
      </c>
      <c r="BU85" s="103" t="str">
        <f>IF(BQ85="","",(MID(BQ85,(SEARCH("^^",SUBSTITUTE(BQ85," ","^^",LEN(BQ85)-LEN(SUBSTITUTE(BQ85," ","")))))+1,99)&amp;"_"&amp;LEFT(BQ85,FIND(" ",BQ85)-1)&amp;"_"&amp;BR85))</f>
        <v/>
      </c>
      <c r="BW85" s="95"/>
      <c r="BX85" s="95"/>
      <c r="BY85" s="96" t="str">
        <f>IF(CC85="","",BY$3)</f>
        <v/>
      </c>
      <c r="BZ85" s="97" t="str">
        <f>IF(CC85="","",BY$1)</f>
        <v/>
      </c>
      <c r="CA85" s="98" t="str">
        <f>IF(CC85="","",BY$2)</f>
        <v/>
      </c>
      <c r="CB85" s="98" t="str">
        <f>IF(CC85="","",BY$3)</f>
        <v/>
      </c>
      <c r="CC85" s="99" t="str">
        <f>IF(CJ85="","",IF(ISNUMBER(SEARCH(":",CJ85)),MID(CJ85,FIND(":",CJ85)+2,FIND("(",CJ85)-FIND(":",CJ85)-3),LEFT(CJ85,FIND("(",CJ85)-2)))</f>
        <v/>
      </c>
      <c r="CD85" s="100" t="str">
        <f>IF(CJ85="","",MID(CJ85,FIND("(",CJ85)+1,4))</f>
        <v/>
      </c>
      <c r="CE85" s="101" t="str">
        <f>IF(ISNUMBER(SEARCH("*female*",CJ85)),"female",IF(ISNUMBER(SEARCH("*male*",CJ85)),"male",""))</f>
        <v/>
      </c>
      <c r="CF85" s="102" t="str">
        <f>IF(CJ85="","",IF(ISERROR(MID(CJ85,FIND("male,",CJ85)+6,(FIND(")",CJ85)-(FIND("male,",CJ85)+6))))=TRUE,"missing/error",MID(CJ85,FIND("male,",CJ85)+6,(FIND(")",CJ85)-(FIND("male,",CJ85)+6)))))</f>
        <v/>
      </c>
      <c r="CG85" s="103" t="str">
        <f>IF(CC85="","",(MID(CC85,(SEARCH("^^",SUBSTITUTE(CC85," ","^^",LEN(CC85)-LEN(SUBSTITUTE(CC85," ","")))))+1,99)&amp;"_"&amp;LEFT(CC85,FIND(" ",CC85)-1)&amp;"_"&amp;CD85))</f>
        <v/>
      </c>
      <c r="CI85" s="95"/>
      <c r="CJ85" s="95"/>
      <c r="CK85" s="96" t="str">
        <f>IF(CO85="","",CK$3)</f>
        <v/>
      </c>
      <c r="CL85" s="97" t="str">
        <f>IF(CO85="","",CK$1)</f>
        <v/>
      </c>
      <c r="CM85" s="98" t="str">
        <f>IF(CO85="","",CK$2)</f>
        <v/>
      </c>
      <c r="CN85" s="98" t="str">
        <f>IF(CO85="","",CK$3)</f>
        <v/>
      </c>
      <c r="CO85" s="99" t="str">
        <f>IF(CV85="","",IF(ISNUMBER(SEARCH(":",CV85)),MID(CV85,FIND(":",CV85)+2,FIND("(",CV85)-FIND(":",CV85)-3),LEFT(CV85,FIND("(",CV85)-2)))</f>
        <v/>
      </c>
      <c r="CP85" s="100" t="str">
        <f>IF(CV85="","",MID(CV85,FIND("(",CV85)+1,4))</f>
        <v/>
      </c>
      <c r="CQ85" s="101" t="str">
        <f>IF(ISNUMBER(SEARCH("*female*",CV85)),"female",IF(ISNUMBER(SEARCH("*male*",CV85)),"male",""))</f>
        <v/>
      </c>
      <c r="CR85" s="102" t="str">
        <f>IF(CV85="","",IF(ISERROR(MID(CV85,FIND("male,",CV85)+6,(FIND(")",CV85)-(FIND("male,",CV85)+6))))=TRUE,"missing/error",MID(CV85,FIND("male,",CV85)+6,(FIND(")",CV85)-(FIND("male,",CV85)+6)))))</f>
        <v/>
      </c>
      <c r="CS85" s="103" t="str">
        <f>IF(CO85="","",(MID(CO85,(SEARCH("^^",SUBSTITUTE(CO85," ","^^",LEN(CO85)-LEN(SUBSTITUTE(CO85," ","")))))+1,99)&amp;"_"&amp;LEFT(CO85,FIND(" ",CO85)-1)&amp;"_"&amp;CP85))</f>
        <v/>
      </c>
      <c r="CU85" s="95"/>
      <c r="CV85" s="95"/>
      <c r="CW85" s="96" t="str">
        <f>IF(DA85="","",CW$3)</f>
        <v/>
      </c>
      <c r="CX85" s="97" t="str">
        <f>IF(DA85="","",CW$1)</f>
        <v/>
      </c>
      <c r="CY85" s="98" t="str">
        <f>IF(DA85="","",CW$2)</f>
        <v/>
      </c>
      <c r="CZ85" s="98" t="str">
        <f>IF(DA85="","",CW$3)</f>
        <v/>
      </c>
      <c r="DA85" s="99" t="str">
        <f>IF(DH85="","",IF(ISNUMBER(SEARCH(":",DH85)),MID(DH85,FIND(":",DH85)+2,FIND("(",DH85)-FIND(":",DH85)-3),LEFT(DH85,FIND("(",DH85)-2)))</f>
        <v/>
      </c>
      <c r="DB85" s="100" t="str">
        <f>IF(DH85="","",MID(DH85,FIND("(",DH85)+1,4))</f>
        <v/>
      </c>
      <c r="DC85" s="101" t="str">
        <f>IF(ISNUMBER(SEARCH("*female*",DH85)),"female",IF(ISNUMBER(SEARCH("*male*",DH85)),"male",""))</f>
        <v/>
      </c>
      <c r="DD85" s="102" t="str">
        <f>IF(DH85="","",IF(ISERROR(MID(DH85,FIND("male,",DH85)+6,(FIND(")",DH85)-(FIND("male,",DH85)+6))))=TRUE,"missing/error",MID(DH85,FIND("male,",DH85)+6,(FIND(")",DH85)-(FIND("male,",DH85)+6)))))</f>
        <v/>
      </c>
      <c r="DE85" s="103" t="str">
        <f>IF(DA85="","",(MID(DA85,(SEARCH("^^",SUBSTITUTE(DA85," ","^^",LEN(DA85)-LEN(SUBSTITUTE(DA85," ","")))))+1,99)&amp;"_"&amp;LEFT(DA85,FIND(" ",DA85)-1)&amp;"_"&amp;DB85))</f>
        <v/>
      </c>
      <c r="DG85" s="95"/>
      <c r="DH85" s="95"/>
      <c r="DI85" s="96" t="str">
        <f>IF(DM85="","",DI$3)</f>
        <v/>
      </c>
      <c r="DJ85" s="97" t="str">
        <f>IF(DM85="","",DI$1)</f>
        <v/>
      </c>
      <c r="DK85" s="98" t="str">
        <f>IF(DM85="","",DI$2)</f>
        <v/>
      </c>
      <c r="DL85" s="98" t="str">
        <f>IF(DM85="","",DI$3)</f>
        <v/>
      </c>
      <c r="DM85" s="99" t="str">
        <f>IF(DT85="","",IF(ISNUMBER(SEARCH(":",DT85)),MID(DT85,FIND(":",DT85)+2,FIND("(",DT85)-FIND(":",DT85)-3),LEFT(DT85,FIND("(",DT85)-2)))</f>
        <v/>
      </c>
      <c r="DN85" s="100" t="str">
        <f>IF(DT85="","",MID(DT85,FIND("(",DT85)+1,4))</f>
        <v/>
      </c>
      <c r="DO85" s="101" t="str">
        <f>IF(ISNUMBER(SEARCH("*female*",DT85)),"female",IF(ISNUMBER(SEARCH("*male*",DT85)),"male",""))</f>
        <v/>
      </c>
      <c r="DP85" s="102" t="str">
        <f>IF(DT85="","",IF(ISERROR(MID(DT85,FIND("male,",DT85)+6,(FIND(")",DT85)-(FIND("male,",DT85)+6))))=TRUE,"missing/error",MID(DT85,FIND("male,",DT85)+6,(FIND(")",DT85)-(FIND("male,",DT85)+6)))))</f>
        <v/>
      </c>
      <c r="DQ85" s="103" t="str">
        <f>IF(DM85="","",(MID(DM85,(SEARCH("^^",SUBSTITUTE(DM85," ","^^",LEN(DM85)-LEN(SUBSTITUTE(DM85," ","")))))+1,99)&amp;"_"&amp;LEFT(DM85,FIND(" ",DM85)-1)&amp;"_"&amp;DN85))</f>
        <v/>
      </c>
      <c r="DS85" s="95"/>
      <c r="DT85" s="95"/>
      <c r="DU85" s="96" t="str">
        <f>IF(DY85="","",DU$3)</f>
        <v/>
      </c>
      <c r="DV85" s="97" t="str">
        <f>IF(DY85="","",DU$1)</f>
        <v/>
      </c>
      <c r="DW85" s="98" t="str">
        <f>IF(DY85="","",DU$2)</f>
        <v/>
      </c>
      <c r="DX85" s="98" t="str">
        <f>IF(DY85="","",DU$3)</f>
        <v/>
      </c>
      <c r="DY85" s="99" t="str">
        <f>IF(EF85="","",IF(ISNUMBER(SEARCH(":",EF85)),MID(EF85,FIND(":",EF85)+2,FIND("(",EF85)-FIND(":",EF85)-3),LEFT(EF85,FIND("(",EF85)-2)))</f>
        <v/>
      </c>
      <c r="DZ85" s="100" t="str">
        <f>IF(EF85="","",MID(EF85,FIND("(",EF85)+1,4))</f>
        <v/>
      </c>
      <c r="EA85" s="101" t="str">
        <f>IF(ISNUMBER(SEARCH("*female*",EF85)),"female",IF(ISNUMBER(SEARCH("*male*",EF85)),"male",""))</f>
        <v/>
      </c>
      <c r="EB85" s="102" t="str">
        <f>IF(EF85="","",IF(ISERROR(MID(EF85,FIND("male,",EF85)+6,(FIND(")",EF85)-(FIND("male,",EF85)+6))))=TRUE,"missing/error",MID(EF85,FIND("male,",EF85)+6,(FIND(")",EF85)-(FIND("male,",EF85)+6)))))</f>
        <v/>
      </c>
      <c r="EC85" s="103" t="str">
        <f>IF(DY85="","",(MID(DY85,(SEARCH("^^",SUBSTITUTE(DY85," ","^^",LEN(DY85)-LEN(SUBSTITUTE(DY85," ","")))))+1,99)&amp;"_"&amp;LEFT(DY85,FIND(" ",DY85)-1)&amp;"_"&amp;DZ85))</f>
        <v/>
      </c>
      <c r="EE85" s="95"/>
      <c r="EF85" s="95"/>
      <c r="EG85" s="96" t="str">
        <f>IF(EK85="","",EG$3)</f>
        <v/>
      </c>
      <c r="EH85" s="97" t="str">
        <f>IF(EK85="","",EG$1)</f>
        <v/>
      </c>
      <c r="EI85" s="98" t="str">
        <f>IF(EK85="","",EG$2)</f>
        <v/>
      </c>
      <c r="EJ85" s="98" t="str">
        <f>IF(EK85="","",EG$3)</f>
        <v/>
      </c>
      <c r="EK85" s="99" t="str">
        <f>IF(ER85="","",IF(ISNUMBER(SEARCH(":",ER85)),MID(ER85,FIND(":",ER85)+2,FIND("(",ER85)-FIND(":",ER85)-3),LEFT(ER85,FIND("(",ER85)-2)))</f>
        <v/>
      </c>
      <c r="EL85" s="100" t="str">
        <f>IF(ER85="","",MID(ER85,FIND("(",ER85)+1,4))</f>
        <v/>
      </c>
      <c r="EM85" s="101" t="str">
        <f>IF(ISNUMBER(SEARCH("*female*",ER85)),"female",IF(ISNUMBER(SEARCH("*male*",ER85)),"male",""))</f>
        <v/>
      </c>
      <c r="EN85" s="102" t="str">
        <f>IF(ER85="","",IF(ISERROR(MID(ER85,FIND("male,",ER85)+6,(FIND(")",ER85)-(FIND("male,",ER85)+6))))=TRUE,"missing/error",MID(ER85,FIND("male,",ER85)+6,(FIND(")",ER85)-(FIND("male,",ER85)+6)))))</f>
        <v/>
      </c>
      <c r="EO85" s="103" t="str">
        <f>IF(EK85="","",(MID(EK85,(SEARCH("^^",SUBSTITUTE(EK85," ","^^",LEN(EK85)-LEN(SUBSTITUTE(EK85," ","")))))+1,99)&amp;"_"&amp;LEFT(EK85,FIND(" ",EK85)-1)&amp;"_"&amp;EL85))</f>
        <v/>
      </c>
      <c r="EQ85" s="95"/>
      <c r="ER85" s="95"/>
      <c r="ES85" s="96" t="str">
        <f>IF(EW85="","",ES$3)</f>
        <v/>
      </c>
      <c r="ET85" s="97" t="str">
        <f>IF(EW85="","",ES$1)</f>
        <v/>
      </c>
      <c r="EU85" s="98" t="str">
        <f>IF(EW85="","",ES$2)</f>
        <v/>
      </c>
      <c r="EV85" s="98" t="str">
        <f>IF(EW85="","",ES$3)</f>
        <v/>
      </c>
      <c r="EW85" s="99" t="str">
        <f>IF(FD85="","",IF(ISNUMBER(SEARCH(":",FD85)),MID(FD85,FIND(":",FD85)+2,FIND("(",FD85)-FIND(":",FD85)-3),LEFT(FD85,FIND("(",FD85)-2)))</f>
        <v/>
      </c>
      <c r="EX85" s="100" t="str">
        <f>IF(FD85="","",MID(FD85,FIND("(",FD85)+1,4))</f>
        <v/>
      </c>
      <c r="EY85" s="101" t="str">
        <f>IF(ISNUMBER(SEARCH("*female*",FD85)),"female",IF(ISNUMBER(SEARCH("*male*",FD85)),"male",""))</f>
        <v/>
      </c>
      <c r="EZ85" s="102" t="str">
        <f>IF(FD85="","",IF(ISERROR(MID(FD85,FIND("male,",FD85)+6,(FIND(")",FD85)-(FIND("male,",FD85)+6))))=TRUE,"missing/error",MID(FD85,FIND("male,",FD85)+6,(FIND(")",FD85)-(FIND("male,",FD85)+6)))))</f>
        <v/>
      </c>
      <c r="FA85" s="103" t="str">
        <f>IF(EW85="","",(MID(EW85,(SEARCH("^^",SUBSTITUTE(EW85," ","^^",LEN(EW85)-LEN(SUBSTITUTE(EW85," ","")))))+1,99)&amp;"_"&amp;LEFT(EW85,FIND(" ",EW85)-1)&amp;"_"&amp;EX85))</f>
        <v/>
      </c>
      <c r="FC85" s="95"/>
      <c r="FD85" s="95"/>
      <c r="FE85" s="96" t="str">
        <f>IF(FI85="","",FE$3)</f>
        <v/>
      </c>
      <c r="FF85" s="97" t="str">
        <f>IF(FI85="","",FE$1)</f>
        <v/>
      </c>
      <c r="FG85" s="98" t="str">
        <f>IF(FI85="","",FE$2)</f>
        <v/>
      </c>
      <c r="FH85" s="98" t="str">
        <f>IF(FI85="","",FE$3)</f>
        <v/>
      </c>
      <c r="FI85" s="99" t="str">
        <f>IF(FP85="","",IF(ISNUMBER(SEARCH(":",FP85)),MID(FP85,FIND(":",FP85)+2,FIND("(",FP85)-FIND(":",FP85)-3),LEFT(FP85,FIND("(",FP85)-2)))</f>
        <v/>
      </c>
      <c r="FJ85" s="100" t="str">
        <f>IF(FP85="","",MID(FP85,FIND("(",FP85)+1,4))</f>
        <v/>
      </c>
      <c r="FK85" s="101" t="str">
        <f>IF(ISNUMBER(SEARCH("*female*",FP85)),"female",IF(ISNUMBER(SEARCH("*male*",FP85)),"male",""))</f>
        <v/>
      </c>
      <c r="FL85" s="102" t="str">
        <f>IF(FP85="","",IF(ISERROR(MID(FP85,FIND("male,",FP85)+6,(FIND(")",FP85)-(FIND("male,",FP85)+6))))=TRUE,"missing/error",MID(FP85,FIND("male,",FP85)+6,(FIND(")",FP85)-(FIND("male,",FP85)+6)))))</f>
        <v/>
      </c>
      <c r="FM85" s="103" t="str">
        <f>IF(FI85="","",(MID(FI85,(SEARCH("^^",SUBSTITUTE(FI85," ","^^",LEN(FI85)-LEN(SUBSTITUTE(FI85," ","")))))+1,99)&amp;"_"&amp;LEFT(FI85,FIND(" ",FI85)-1)&amp;"_"&amp;FJ85))</f>
        <v/>
      </c>
      <c r="FO85" s="95"/>
      <c r="FP85" s="95"/>
      <c r="FQ85" s="96" t="str">
        <f>IF(FU85="","",#REF!)</f>
        <v/>
      </c>
      <c r="FR85" s="97" t="str">
        <f>IF(FU85="","",FQ$1)</f>
        <v/>
      </c>
      <c r="FS85" s="98" t="str">
        <f>IF(FU85="","",FQ$2)</f>
        <v/>
      </c>
      <c r="FT85" s="98" t="str">
        <f>IF(FU85="","",FQ$3)</f>
        <v/>
      </c>
      <c r="FU85" s="99" t="str">
        <f>IF(GB85="","",IF(ISNUMBER(SEARCH(":",GB85)),MID(GB85,FIND(":",GB85)+2,FIND("(",GB85)-FIND(":",GB85)-3),LEFT(GB85,FIND("(",GB85)-2)))</f>
        <v/>
      </c>
      <c r="FV85" s="100" t="str">
        <f>IF(GB85="","",MID(GB85,FIND("(",GB85)+1,4))</f>
        <v/>
      </c>
      <c r="FW85" s="101" t="str">
        <f>IF(ISNUMBER(SEARCH("*female*",GB85)),"female",IF(ISNUMBER(SEARCH("*male*",GB85)),"male",""))</f>
        <v/>
      </c>
      <c r="FX85" s="102" t="str">
        <f>IF(GB85="","",IF(ISERROR(MID(GB85,FIND("male,",GB85)+6,(FIND(")",GB85)-(FIND("male,",GB85)+6))))=TRUE,"missing/error",MID(GB85,FIND("male,",GB85)+6,(FIND(")",GB85)-(FIND("male,",GB85)+6)))))</f>
        <v/>
      </c>
      <c r="FY85" s="103" t="str">
        <f>IF(FU85="","",(MID(FU85,(SEARCH("^^",SUBSTITUTE(FU85," ","^^",LEN(FU85)-LEN(SUBSTITUTE(FU85," ","")))))+1,99)&amp;"_"&amp;LEFT(FU85,FIND(" ",FU85)-1)&amp;"_"&amp;FV85))</f>
        <v/>
      </c>
      <c r="GA85" s="95"/>
      <c r="GB85" s="95"/>
      <c r="GC85" s="96" t="str">
        <f>IF(GG85="","",GC$3)</f>
        <v/>
      </c>
      <c r="GD85" s="97" t="str">
        <f>IF(GG85="","",GC$1)</f>
        <v/>
      </c>
      <c r="GE85" s="98" t="str">
        <f>IF(GG85="","",GC$2)</f>
        <v/>
      </c>
      <c r="GF85" s="98" t="str">
        <f>IF(GG85="","",GC$3)</f>
        <v/>
      </c>
      <c r="GG85" s="99" t="str">
        <f>IF(GN85="","",IF(ISNUMBER(SEARCH(":",GN85)),MID(GN85,FIND(":",GN85)+2,FIND("(",GN85)-FIND(":",GN85)-3),LEFT(GN85,FIND("(",GN85)-2)))</f>
        <v/>
      </c>
      <c r="GH85" s="100" t="str">
        <f>IF(GN85="","",MID(GN85,FIND("(",GN85)+1,4))</f>
        <v/>
      </c>
      <c r="GI85" s="101" t="str">
        <f>IF(ISNUMBER(SEARCH("*female*",GN85)),"female",IF(ISNUMBER(SEARCH("*male*",GN85)),"male",""))</f>
        <v/>
      </c>
      <c r="GJ85" s="102" t="str">
        <f>IF(GN85="","",IF(ISERROR(MID(GN85,FIND("male,",GN85)+6,(FIND(")",GN85)-(FIND("male,",GN85)+6))))=TRUE,"missing/error",MID(GN85,FIND("male,",GN85)+6,(FIND(")",GN85)-(FIND("male,",GN85)+6)))))</f>
        <v/>
      </c>
      <c r="GK85" s="103" t="str">
        <f>IF(GG85="","",(MID(GG85,(SEARCH("^^",SUBSTITUTE(GG85," ","^^",LEN(GG85)-LEN(SUBSTITUTE(GG85," ","")))))+1,99)&amp;"_"&amp;LEFT(GG85,FIND(" ",GG85)-1)&amp;"_"&amp;GH85))</f>
        <v/>
      </c>
      <c r="GM85" s="95"/>
      <c r="GN85" s="95" t="s">
        <v>292</v>
      </c>
      <c r="GO85" s="96" t="str">
        <f>IF(GS85="","",GO$3)</f>
        <v/>
      </c>
      <c r="GP85" s="97" t="str">
        <f>IF(GS85="","",GO$1)</f>
        <v/>
      </c>
      <c r="GQ85" s="98" t="str">
        <f>IF(GS85="","",GO$2)</f>
        <v/>
      </c>
      <c r="GR85" s="98" t="str">
        <f>IF(GS85="","",GO$3)</f>
        <v/>
      </c>
      <c r="GS85" s="99" t="str">
        <f>IF(GZ85="","",IF(ISNUMBER(SEARCH(":",GZ85)),MID(GZ85,FIND(":",GZ85)+2,FIND("(",GZ85)-FIND(":",GZ85)-3),LEFT(GZ85,FIND("(",GZ85)-2)))</f>
        <v/>
      </c>
      <c r="GT85" s="100" t="str">
        <f>IF(GZ85="","",MID(GZ85,FIND("(",GZ85)+1,4))</f>
        <v/>
      </c>
      <c r="GU85" s="101" t="str">
        <f>IF(ISNUMBER(SEARCH("*female*",GZ85)),"female",IF(ISNUMBER(SEARCH("*male*",GZ85)),"male",""))</f>
        <v/>
      </c>
      <c r="GV85" s="102" t="str">
        <f>IF(GZ85="","",IF(ISERROR(MID(GZ85,FIND("male,",GZ85)+6,(FIND(")",GZ85)-(FIND("male,",GZ85)+6))))=TRUE,"missing/error",MID(GZ85,FIND("male,",GZ85)+6,(FIND(")",GZ85)-(FIND("male,",GZ85)+6)))))</f>
        <v/>
      </c>
      <c r="GW85" s="103" t="str">
        <f>IF(GS85="","",(MID(GS85,(SEARCH("^^",SUBSTITUTE(GS85," ","^^",LEN(GS85)-LEN(SUBSTITUTE(GS85," ","")))))+1,99)&amp;"_"&amp;LEFT(GS85,FIND(" ",GS85)-1)&amp;"_"&amp;GT85))</f>
        <v/>
      </c>
      <c r="GY85" s="95"/>
      <c r="GZ85" s="95"/>
      <c r="HA85" s="96" t="str">
        <f>IF(HE85="","",HA$3)</f>
        <v/>
      </c>
      <c r="HB85" s="97" t="str">
        <f>IF(HE85="","",HA$1)</f>
        <v/>
      </c>
      <c r="HC85" s="98" t="str">
        <f>IF(HE85="","",HA$2)</f>
        <v/>
      </c>
      <c r="HD85" s="98" t="str">
        <f>IF(HE85="","",HA$3)</f>
        <v/>
      </c>
      <c r="HE85" s="99" t="str">
        <f>IF(HL85="","",IF(ISNUMBER(SEARCH(":",HL85)),MID(HL85,FIND(":",HL85)+2,FIND("(",HL85)-FIND(":",HL85)-3),LEFT(HL85,FIND("(",HL85)-2)))</f>
        <v/>
      </c>
      <c r="HF85" s="100" t="str">
        <f>IF(HL85="","",MID(HL85,FIND("(",HL85)+1,4))</f>
        <v/>
      </c>
      <c r="HG85" s="101" t="str">
        <f>IF(ISNUMBER(SEARCH("*female*",HL85)),"female",IF(ISNUMBER(SEARCH("*male*",HL85)),"male",""))</f>
        <v/>
      </c>
      <c r="HH85" s="102" t="str">
        <f>IF(HL85="","",IF(ISERROR(MID(HL85,FIND("male,",HL85)+6,(FIND(")",HL85)-(FIND("male,",HL85)+6))))=TRUE,"missing/error",MID(HL85,FIND("male,",HL85)+6,(FIND(")",HL85)-(FIND("male,",HL85)+6)))))</f>
        <v/>
      </c>
      <c r="HI85" s="103" t="str">
        <f>IF(HE85="","",(MID(HE85,(SEARCH("^^",SUBSTITUTE(HE85," ","^^",LEN(HE85)-LEN(SUBSTITUTE(HE85," ","")))))+1,99)&amp;"_"&amp;LEFT(HE85,FIND(" ",HE85)-1)&amp;"_"&amp;HF85))</f>
        <v/>
      </c>
      <c r="HK85" s="95"/>
      <c r="HL85" s="95" t="s">
        <v>292</v>
      </c>
      <c r="HM85" s="96" t="str">
        <f>IF(HQ85="","",HM$3)</f>
        <v/>
      </c>
      <c r="HN85" s="97" t="str">
        <f>IF(HQ85="","",HM$1)</f>
        <v/>
      </c>
      <c r="HO85" s="98" t="str">
        <f>IF(HQ85="","",HM$2)</f>
        <v/>
      </c>
      <c r="HP85" s="98" t="str">
        <f>IF(HQ85="","",HM$3)</f>
        <v/>
      </c>
      <c r="HQ85" s="99" t="str">
        <f>IF(HX85="","",IF(ISNUMBER(SEARCH(":",HX85)),MID(HX85,FIND(":",HX85)+2,FIND("(",HX85)-FIND(":",HX85)-3),LEFT(HX85,FIND("(",HX85)-2)))</f>
        <v/>
      </c>
      <c r="HR85" s="100" t="str">
        <f>IF(HX85="","",MID(HX85,FIND("(",HX85)+1,4))</f>
        <v/>
      </c>
      <c r="HS85" s="101" t="str">
        <f>IF(ISNUMBER(SEARCH("*female*",HX85)),"female",IF(ISNUMBER(SEARCH("*male*",HX85)),"male",""))</f>
        <v/>
      </c>
      <c r="HT85" s="102" t="str">
        <f>IF(HX85="","",IF(ISERROR(MID(HX85,FIND("male,",HX85)+6,(FIND(")",HX85)-(FIND("male,",HX85)+6))))=TRUE,"missing/error",MID(HX85,FIND("male,",HX85)+6,(FIND(")",HX85)-(FIND("male,",HX85)+6)))))</f>
        <v/>
      </c>
      <c r="HU85" s="103" t="str">
        <f>IF(HQ85="","",(MID(HQ85,(SEARCH("^^",SUBSTITUTE(HQ85," ","^^",LEN(HQ85)-LEN(SUBSTITUTE(HQ85," ","")))))+1,99)&amp;"_"&amp;LEFT(HQ85,FIND(" ",HQ85)-1)&amp;"_"&amp;HR85))</f>
        <v/>
      </c>
      <c r="HW85" s="95"/>
      <c r="HX85" s="95"/>
      <c r="HY85" s="96" t="str">
        <f>IF(IC85="","",HY$3)</f>
        <v/>
      </c>
      <c r="HZ85" s="97" t="str">
        <f>IF(IC85="","",HY$1)</f>
        <v/>
      </c>
      <c r="IA85" s="98" t="str">
        <f>IF(IC85="","",HY$2)</f>
        <v/>
      </c>
      <c r="IB85" s="98" t="str">
        <f>IF(IC85="","",HY$3)</f>
        <v/>
      </c>
      <c r="IC85" s="99" t="str">
        <f>IF(IJ85="","",IF(ISNUMBER(SEARCH(":",IJ85)),MID(IJ85,FIND(":",IJ85)+2,FIND("(",IJ85)-FIND(":",IJ85)-3),LEFT(IJ85,FIND("(",IJ85)-2)))</f>
        <v/>
      </c>
      <c r="ID85" s="100" t="str">
        <f>IF(IJ85="","",MID(IJ85,FIND("(",IJ85)+1,4))</f>
        <v/>
      </c>
      <c r="IE85" s="101" t="str">
        <f>IF(ISNUMBER(SEARCH("*female*",IJ85)),"female",IF(ISNUMBER(SEARCH("*male*",IJ85)),"male",""))</f>
        <v/>
      </c>
      <c r="IF85" s="102" t="str">
        <f>IF(IJ85="","",IF(ISERROR(MID(IJ85,FIND("male,",IJ85)+6,(FIND(")",IJ85)-(FIND("male,",IJ85)+6))))=TRUE,"missing/error",MID(IJ85,FIND("male,",IJ85)+6,(FIND(")",IJ85)-(FIND("male,",IJ85)+6)))))</f>
        <v/>
      </c>
      <c r="IG85" s="103" t="str">
        <f>IF(IC85="","",(MID(IC85,(SEARCH("^^",SUBSTITUTE(IC85," ","^^",LEN(IC85)-LEN(SUBSTITUTE(IC85," ","")))))+1,99)&amp;"_"&amp;LEFT(IC85,FIND(" ",IC85)-1)&amp;"_"&amp;ID85))</f>
        <v/>
      </c>
      <c r="II85" s="95"/>
      <c r="IJ85" s="95"/>
      <c r="IK85" s="96" t="str">
        <f>IF(IO85="","",IK$3)</f>
        <v/>
      </c>
      <c r="IL85" s="97" t="str">
        <f>IF(IO85="","",IK$1)</f>
        <v/>
      </c>
      <c r="IM85" s="98" t="str">
        <f>IF(IO85="","",IK$2)</f>
        <v/>
      </c>
      <c r="IN85" s="98" t="str">
        <f>IF(IO85="","",IK$3)</f>
        <v/>
      </c>
      <c r="IO85" s="99" t="str">
        <f>IF(IV85="","",IF(ISNUMBER(SEARCH(":",IV85)),MID(IV85,FIND(":",IV85)+2,FIND("(",IV85)-FIND(":",IV85)-3),LEFT(IV85,FIND("(",IV85)-2)))</f>
        <v/>
      </c>
      <c r="IP85" s="100" t="str">
        <f>IF(IV85="","",MID(IV85,FIND("(",IV85)+1,4))</f>
        <v/>
      </c>
      <c r="IQ85" s="101" t="str">
        <f>IF(ISNUMBER(SEARCH("*female*",IV85)),"female",IF(ISNUMBER(SEARCH("*male*",IV85)),"male",""))</f>
        <v/>
      </c>
      <c r="IR85" s="102" t="str">
        <f>IF(IV85="","",IF(ISERROR(MID(IV85,FIND("male,",IV85)+6,(FIND(")",IV85)-(FIND("male,",IV85)+6))))=TRUE,"missing/error",MID(IV85,FIND("male,",IV85)+6,(FIND(")",IV85)-(FIND("male,",IV85)+6)))))</f>
        <v/>
      </c>
      <c r="IS85" s="103" t="str">
        <f>IF(IO85="","",(MID(IO85,(SEARCH("^^",SUBSTITUTE(IO85," ","^^",LEN(IO85)-LEN(SUBSTITUTE(IO85," ","")))))+1,99)&amp;"_"&amp;LEFT(IO85,FIND(" ",IO85)-1)&amp;"_"&amp;IP85))</f>
        <v/>
      </c>
      <c r="IU85" s="95"/>
      <c r="IV85" s="95"/>
      <c r="IW85" s="96" t="str">
        <f>IF(JA85="","",IW$3)</f>
        <v/>
      </c>
      <c r="IX85" s="97" t="str">
        <f>IF(JA85="","",IW$1)</f>
        <v/>
      </c>
      <c r="IY85" s="98" t="str">
        <f>IF(JA85="","",IW$2)</f>
        <v/>
      </c>
      <c r="IZ85" s="98" t="str">
        <f>IF(JA85="","",IW$3)</f>
        <v/>
      </c>
      <c r="JA85" s="99" t="str">
        <f>IF(JH85="","",IF(ISNUMBER(SEARCH(":",JH85)),MID(JH85,FIND(":",JH85)+2,FIND("(",JH85)-FIND(":",JH85)-3),LEFT(JH85,FIND("(",JH85)-2)))</f>
        <v/>
      </c>
      <c r="JB85" s="100" t="str">
        <f>IF(JH85="","",MID(JH85,FIND("(",JH85)+1,4))</f>
        <v/>
      </c>
      <c r="JC85" s="101" t="str">
        <f>IF(ISNUMBER(SEARCH("*female*",JH85)),"female",IF(ISNUMBER(SEARCH("*male*",JH85)),"male",""))</f>
        <v/>
      </c>
      <c r="JD85" s="102" t="str">
        <f>IF(JH85="","",IF(ISERROR(MID(JH85,FIND("male,",JH85)+6,(FIND(")",JH85)-(FIND("male,",JH85)+6))))=TRUE,"missing/error",MID(JH85,FIND("male,",JH85)+6,(FIND(")",JH85)-(FIND("male,",JH85)+6)))))</f>
        <v/>
      </c>
      <c r="JE85" s="103" t="str">
        <f>IF(JA85="","",(MID(JA85,(SEARCH("^^",SUBSTITUTE(JA85," ","^^",LEN(JA85)-LEN(SUBSTITUTE(JA85," ","")))))+1,99)&amp;"_"&amp;LEFT(JA85,FIND(" ",JA85)-1)&amp;"_"&amp;JB85))</f>
        <v/>
      </c>
      <c r="JG85" s="95"/>
      <c r="JH85" s="95"/>
      <c r="JI85" s="96" t="str">
        <f>IF(JM85="","",JI$3)</f>
        <v/>
      </c>
      <c r="JJ85" s="97" t="str">
        <f>IF(JM85="","",JI$1)</f>
        <v/>
      </c>
      <c r="JK85" s="98" t="str">
        <f>IF(JM85="","",JI$2)</f>
        <v/>
      </c>
      <c r="JL85" s="98" t="str">
        <f>IF(JM85="","",JI$3)</f>
        <v/>
      </c>
      <c r="JM85" s="99" t="str">
        <f>IF(JT85="","",IF(ISNUMBER(SEARCH(":",JT85)),MID(JT85,FIND(":",JT85)+2,FIND("(",JT85)-FIND(":",JT85)-3),LEFT(JT85,FIND("(",JT85)-2)))</f>
        <v/>
      </c>
      <c r="JN85" s="100" t="str">
        <f>IF(JT85="","",MID(JT85,FIND("(",JT85)+1,4))</f>
        <v/>
      </c>
      <c r="JO85" s="101" t="str">
        <f>IF(ISNUMBER(SEARCH("*female*",JT85)),"female",IF(ISNUMBER(SEARCH("*male*",JT85)),"male",""))</f>
        <v/>
      </c>
      <c r="JP85" s="102" t="str">
        <f>IF(JT85="","",IF(ISERROR(MID(JT85,FIND("male,",JT85)+6,(FIND(")",JT85)-(FIND("male,",JT85)+6))))=TRUE,"missing/error",MID(JT85,FIND("male,",JT85)+6,(FIND(")",JT85)-(FIND("male,",JT85)+6)))))</f>
        <v/>
      </c>
      <c r="JQ85" s="103" t="str">
        <f>IF(JM85="","",(MID(JM85,(SEARCH("^^",SUBSTITUTE(JM85," ","^^",LEN(JM85)-LEN(SUBSTITUTE(JM85," ","")))))+1,99)&amp;"_"&amp;LEFT(JM85,FIND(" ",JM85)-1)&amp;"_"&amp;JN85))</f>
        <v/>
      </c>
      <c r="JS85" s="95"/>
      <c r="JT85" s="95"/>
      <c r="JU85" s="96" t="str">
        <f>IF(JY85="","",JU$3)</f>
        <v/>
      </c>
      <c r="JV85" s="97" t="str">
        <f>IF(JY85="","",JU$1)</f>
        <v/>
      </c>
      <c r="JW85" s="98" t="str">
        <f>IF(JY85="","",JU$2)</f>
        <v/>
      </c>
      <c r="JX85" s="98" t="str">
        <f>IF(JY85="","",JU$3)</f>
        <v/>
      </c>
      <c r="JY85" s="99" t="str">
        <f>IF(KF85="","",IF(ISNUMBER(SEARCH(":",KF85)),MID(KF85,FIND(":",KF85)+2,FIND("(",KF85)-FIND(":",KF85)-3),LEFT(KF85,FIND("(",KF85)-2)))</f>
        <v/>
      </c>
      <c r="JZ85" s="100" t="str">
        <f>IF(KF85="","",MID(KF85,FIND("(",KF85)+1,4))</f>
        <v/>
      </c>
      <c r="KA85" s="101" t="str">
        <f>IF(ISNUMBER(SEARCH("*female*",KF85)),"female",IF(ISNUMBER(SEARCH("*male*",KF85)),"male",""))</f>
        <v/>
      </c>
      <c r="KB85" s="102" t="str">
        <f>IF(KF85="","",IF(ISERROR(MID(KF85,FIND("male,",KF85)+6,(FIND(")",KF85)-(FIND("male,",KF85)+6))))=TRUE,"missing/error",MID(KF85,FIND("male,",KF85)+6,(FIND(")",KF85)-(FIND("male,",KF85)+6)))))</f>
        <v/>
      </c>
      <c r="KC85" s="103" t="str">
        <f>IF(JY85="","",(MID(JY85,(SEARCH("^^",SUBSTITUTE(JY85," ","^^",LEN(JY85)-LEN(SUBSTITUTE(JY85," ","")))))+1,99)&amp;"_"&amp;LEFT(JY85,FIND(" ",JY85)-1)&amp;"_"&amp;JZ85))</f>
        <v/>
      </c>
      <c r="KE85" s="95"/>
      <c r="KF85" s="95"/>
    </row>
    <row r="86" spans="1:292" ht="13.5" customHeight="1">
      <c r="A86" s="21"/>
      <c r="B86" s="95" t="s">
        <v>426</v>
      </c>
      <c r="C86" s="2" t="s">
        <v>427</v>
      </c>
      <c r="D86" s="149"/>
      <c r="E86" s="96"/>
      <c r="F86" s="97"/>
      <c r="G86" s="98"/>
      <c r="H86" s="98"/>
      <c r="I86" s="99"/>
      <c r="J86" s="100"/>
      <c r="K86" s="101"/>
      <c r="L86" s="102"/>
      <c r="M86" s="103"/>
      <c r="O86" s="95"/>
      <c r="P86" s="153"/>
      <c r="Q86" s="96"/>
      <c r="R86" s="97"/>
      <c r="S86" s="98"/>
      <c r="T86" s="98"/>
      <c r="U86" s="99"/>
      <c r="V86" s="100"/>
      <c r="W86" s="101"/>
      <c r="X86" s="102"/>
      <c r="Y86" s="103"/>
      <c r="AA86" s="95"/>
      <c r="AB86" s="140"/>
      <c r="AC86" s="96">
        <f>IF(AG86="","",AC$3)</f>
        <v>45247</v>
      </c>
      <c r="AD86" s="97" t="str">
        <f>IF(AG86="","",AC$1)</f>
        <v>Bettel-Schneider II</v>
      </c>
      <c r="AE86" s="98">
        <v>43865</v>
      </c>
      <c r="AF86" s="98">
        <f>IF(AG86="","",AC$3)</f>
        <v>45247</v>
      </c>
      <c r="AG86" s="99" t="str">
        <f>IF(AN86="","",IF(ISNUMBER(SEARCH(":",AN86)),MID(AN86,FIND(":",AN86)+2,FIND("(",AN86)-FIND(":",AN86)-3),LEFT(AN86,FIND("(",AN86)-2)))</f>
        <v>Paulette Lenert</v>
      </c>
      <c r="AH86" s="100" t="str">
        <f>IF(AN86="","",MID(AN86,FIND("(",AN86)+1,4))</f>
        <v>1968</v>
      </c>
      <c r="AI86" s="101" t="str">
        <f>IF(ISNUMBER(SEARCH("*female*",AN86)),"female",IF(ISNUMBER(SEARCH("*male*",AN86)),"male",""))</f>
        <v>female</v>
      </c>
      <c r="AJ86" s="102" t="str">
        <f>IF(AN86="","",IF(ISERROR(MID(AN86,FIND("male,",AN86)+6,(FIND(")",AN86)-(FIND("male,",AN86)+6))))=TRUE,"missing/error",MID(AN86,FIND("male,",AN86)+6,(FIND(")",AN86)-(FIND("male,",AN86)+6)))))</f>
        <v>lu_lsap01</v>
      </c>
      <c r="AK86" s="103" t="str">
        <f>IF(AG86="","",(MID(AG86,(SEARCH("^^",SUBSTITUTE(AG86," ","^^",LEN(AG86)-LEN(SUBSTITUTE(AG86," ","")))))+1,99)&amp;"_"&amp;LEFT(AG86,FIND(" ",AG86)-1)&amp;"_"&amp;AH86))</f>
        <v>Lenert_Paulette_1968</v>
      </c>
      <c r="AM86" s="95"/>
      <c r="AN86" s="140" t="s">
        <v>813</v>
      </c>
      <c r="AO86" s="96" t="str">
        <f t="shared" si="280"/>
        <v/>
      </c>
      <c r="AP86" s="97" t="str">
        <f t="shared" si="281"/>
        <v/>
      </c>
      <c r="AQ86" s="98" t="str">
        <f t="shared" si="288"/>
        <v/>
      </c>
      <c r="AR86" s="98" t="str">
        <f t="shared" si="282"/>
        <v/>
      </c>
      <c r="AS86" s="99" t="str">
        <f t="shared" si="283"/>
        <v/>
      </c>
      <c r="AT86" s="100" t="str">
        <f t="shared" si="284"/>
        <v/>
      </c>
      <c r="AU86" s="101" t="str">
        <f t="shared" si="285"/>
        <v/>
      </c>
      <c r="AV86" s="102" t="str">
        <f t="shared" si="286"/>
        <v/>
      </c>
      <c r="AW86" s="103" t="str">
        <f t="shared" si="287"/>
        <v/>
      </c>
      <c r="AY86" s="95"/>
      <c r="AZ86" s="95"/>
      <c r="BA86" s="96"/>
      <c r="BB86" s="97"/>
      <c r="BC86" s="98"/>
      <c r="BD86" s="98"/>
      <c r="BE86" s="99"/>
      <c r="BF86" s="100"/>
      <c r="BG86" s="101"/>
      <c r="BH86" s="102"/>
      <c r="BI86" s="103"/>
      <c r="BK86" s="95"/>
      <c r="BL86" s="95"/>
      <c r="BM86" s="96"/>
      <c r="BN86" s="97"/>
      <c r="BO86" s="98"/>
      <c r="BP86" s="98"/>
      <c r="BQ86" s="99"/>
      <c r="BR86" s="100"/>
      <c r="BS86" s="101"/>
      <c r="BT86" s="102"/>
      <c r="BU86" s="103"/>
      <c r="BW86" s="95"/>
      <c r="BX86" s="95"/>
      <c r="BY86" s="96"/>
      <c r="BZ86" s="97"/>
      <c r="CA86" s="98"/>
      <c r="CB86" s="98"/>
      <c r="CC86" s="99"/>
      <c r="CD86" s="100"/>
      <c r="CE86" s="101"/>
      <c r="CF86" s="102"/>
      <c r="CG86" s="103"/>
      <c r="CI86" s="95"/>
      <c r="CJ86" s="95"/>
      <c r="CK86" s="96"/>
      <c r="CL86" s="97"/>
      <c r="CM86" s="98"/>
      <c r="CN86" s="98"/>
      <c r="CO86" s="99"/>
      <c r="CP86" s="100"/>
      <c r="CQ86" s="101"/>
      <c r="CR86" s="102"/>
      <c r="CS86" s="103"/>
      <c r="CU86" s="95"/>
      <c r="CV86" s="95"/>
      <c r="CW86" s="96"/>
      <c r="CX86" s="97"/>
      <c r="CY86" s="98"/>
      <c r="CZ86" s="98"/>
      <c r="DA86" s="99"/>
      <c r="DB86" s="100"/>
      <c r="DC86" s="101"/>
      <c r="DD86" s="102"/>
      <c r="DE86" s="103"/>
      <c r="DG86" s="95"/>
      <c r="DH86" s="95"/>
      <c r="DI86" s="96"/>
      <c r="DJ86" s="97"/>
      <c r="DK86" s="98"/>
      <c r="DL86" s="98"/>
      <c r="DM86" s="99"/>
      <c r="DN86" s="100"/>
      <c r="DO86" s="101"/>
      <c r="DP86" s="102"/>
      <c r="DQ86" s="103"/>
      <c r="DS86" s="95"/>
      <c r="DT86" s="95"/>
      <c r="DU86" s="96"/>
      <c r="DV86" s="97"/>
      <c r="DW86" s="98"/>
      <c r="DX86" s="98"/>
      <c r="DY86" s="99"/>
      <c r="DZ86" s="100"/>
      <c r="EA86" s="101"/>
      <c r="EB86" s="102"/>
      <c r="EC86" s="103"/>
      <c r="EE86" s="95"/>
      <c r="EF86" s="95"/>
      <c r="EG86" s="96"/>
      <c r="EH86" s="97"/>
      <c r="EI86" s="98"/>
      <c r="EJ86" s="98"/>
      <c r="EK86" s="99"/>
      <c r="EL86" s="100"/>
      <c r="EM86" s="101"/>
      <c r="EN86" s="102"/>
      <c r="EO86" s="103"/>
      <c r="EQ86" s="95"/>
      <c r="ER86" s="95"/>
      <c r="ES86" s="96"/>
      <c r="ET86" s="97"/>
      <c r="EU86" s="98"/>
      <c r="EV86" s="98"/>
      <c r="EW86" s="99"/>
      <c r="EX86" s="100"/>
      <c r="EY86" s="101"/>
      <c r="EZ86" s="102"/>
      <c r="FA86" s="103"/>
      <c r="FC86" s="95"/>
      <c r="FD86" s="95"/>
      <c r="FE86" s="96"/>
      <c r="FF86" s="97"/>
      <c r="FG86" s="98"/>
      <c r="FH86" s="98"/>
      <c r="FI86" s="99"/>
      <c r="FJ86" s="100"/>
      <c r="FK86" s="101"/>
      <c r="FL86" s="102"/>
      <c r="FM86" s="103"/>
      <c r="FO86" s="95"/>
      <c r="FP86" s="95"/>
      <c r="FQ86" s="96"/>
      <c r="FR86" s="97"/>
      <c r="FS86" s="98"/>
      <c r="FT86" s="98"/>
      <c r="FU86" s="99"/>
      <c r="FV86" s="100"/>
      <c r="FW86" s="101"/>
      <c r="FX86" s="102"/>
      <c r="FY86" s="103"/>
      <c r="GA86" s="95"/>
      <c r="GB86" s="95"/>
      <c r="GC86" s="96"/>
      <c r="GD86" s="97"/>
      <c r="GE86" s="98"/>
      <c r="GF86" s="98"/>
      <c r="GG86" s="99"/>
      <c r="GH86" s="100"/>
      <c r="GI86" s="101"/>
      <c r="GJ86" s="102"/>
      <c r="GK86" s="103"/>
      <c r="GM86" s="95"/>
      <c r="GN86" s="95"/>
      <c r="GO86" s="96"/>
      <c r="GP86" s="97"/>
      <c r="GQ86" s="98"/>
      <c r="GR86" s="98"/>
      <c r="GS86" s="99"/>
      <c r="GT86" s="100"/>
      <c r="GU86" s="101"/>
      <c r="GV86" s="102"/>
      <c r="GW86" s="103"/>
      <c r="GY86" s="95"/>
      <c r="GZ86" s="95"/>
      <c r="HA86" s="96"/>
      <c r="HB86" s="97"/>
      <c r="HC86" s="98"/>
      <c r="HD86" s="98"/>
      <c r="HE86" s="99"/>
      <c r="HF86" s="100"/>
      <c r="HG86" s="101"/>
      <c r="HH86" s="102"/>
      <c r="HI86" s="103"/>
      <c r="HK86" s="95"/>
      <c r="HL86" s="95"/>
      <c r="HM86" s="96"/>
      <c r="HN86" s="97"/>
      <c r="HO86" s="98"/>
      <c r="HP86" s="98"/>
      <c r="HQ86" s="99"/>
      <c r="HR86" s="100"/>
      <c r="HS86" s="101"/>
      <c r="HT86" s="102"/>
      <c r="HU86" s="103"/>
      <c r="HW86" s="95"/>
      <c r="HX86" s="95"/>
      <c r="HY86" s="96"/>
      <c r="HZ86" s="97"/>
      <c r="IA86" s="98"/>
      <c r="IB86" s="98"/>
      <c r="IC86" s="99"/>
      <c r="ID86" s="100"/>
      <c r="IE86" s="101"/>
      <c r="IF86" s="102"/>
      <c r="IG86" s="103"/>
      <c r="II86" s="95"/>
      <c r="IJ86" s="95"/>
      <c r="IK86" s="96"/>
      <c r="IL86" s="97"/>
      <c r="IM86" s="98"/>
      <c r="IN86" s="98"/>
      <c r="IO86" s="99"/>
      <c r="IP86" s="100"/>
      <c r="IQ86" s="101"/>
      <c r="IR86" s="102"/>
      <c r="IS86" s="103"/>
      <c r="IU86" s="95"/>
      <c r="IV86" s="95"/>
      <c r="IW86" s="96"/>
      <c r="IX86" s="97"/>
      <c r="IY86" s="98"/>
      <c r="IZ86" s="98"/>
      <c r="JA86" s="99"/>
      <c r="JB86" s="100"/>
      <c r="JC86" s="101"/>
      <c r="JD86" s="102"/>
      <c r="JE86" s="103"/>
      <c r="JG86" s="95"/>
      <c r="JH86" s="95"/>
      <c r="JI86" s="96"/>
      <c r="JJ86" s="97"/>
      <c r="JK86" s="98"/>
      <c r="JL86" s="98"/>
      <c r="JM86" s="99"/>
      <c r="JN86" s="100"/>
      <c r="JO86" s="101"/>
      <c r="JP86" s="102"/>
      <c r="JQ86" s="103"/>
      <c r="JS86" s="95"/>
      <c r="JT86" s="95"/>
      <c r="JU86" s="96"/>
      <c r="JV86" s="97"/>
      <c r="JW86" s="98"/>
      <c r="JX86" s="98"/>
      <c r="JY86" s="99"/>
      <c r="JZ86" s="100"/>
      <c r="KA86" s="101"/>
      <c r="KB86" s="102"/>
      <c r="KC86" s="103"/>
      <c r="KE86" s="95"/>
      <c r="KF86" s="95"/>
    </row>
    <row r="87" spans="1:292" ht="13.5" customHeight="1">
      <c r="A87" s="21"/>
      <c r="B87" s="95" t="s">
        <v>937</v>
      </c>
      <c r="C87" s="2" t="s">
        <v>938</v>
      </c>
      <c r="D87" s="149"/>
      <c r="E87" s="96"/>
      <c r="F87" s="97"/>
      <c r="G87" s="98"/>
      <c r="H87" s="98"/>
      <c r="I87" s="99"/>
      <c r="J87" s="100"/>
      <c r="K87" s="101"/>
      <c r="L87" s="102"/>
      <c r="M87" s="103"/>
      <c r="O87" s="95"/>
      <c r="P87" s="153"/>
      <c r="Q87" s="96"/>
      <c r="R87" s="97"/>
      <c r="S87" s="98"/>
      <c r="T87" s="98"/>
      <c r="U87" s="99"/>
      <c r="V87" s="100"/>
      <c r="W87" s="101"/>
      <c r="X87" s="102"/>
      <c r="Y87" s="103"/>
      <c r="AA87" s="95"/>
      <c r="AB87" s="140"/>
      <c r="AC87" s="96"/>
      <c r="AD87" s="97"/>
      <c r="AE87" s="98"/>
      <c r="AF87" s="98"/>
      <c r="AG87" s="99"/>
      <c r="AH87" s="100"/>
      <c r="AI87" s="101"/>
      <c r="AJ87" s="102"/>
      <c r="AK87" s="103"/>
      <c r="AM87" s="95"/>
      <c r="AN87" s="140"/>
      <c r="AO87" s="96">
        <f t="shared" si="280"/>
        <v>45291</v>
      </c>
      <c r="AP87" s="97" t="str">
        <f t="shared" si="281"/>
        <v>Frieden I</v>
      </c>
      <c r="AQ87" s="98">
        <f t="shared" si="288"/>
        <v>45247</v>
      </c>
      <c r="AR87" s="98">
        <f t="shared" si="282"/>
        <v>45291</v>
      </c>
      <c r="AS87" s="99" t="str">
        <f t="shared" si="283"/>
        <v>Martine Deprez</v>
      </c>
      <c r="AT87" s="100" t="str">
        <f t="shared" si="284"/>
        <v>1969</v>
      </c>
      <c r="AU87" s="101" t="str">
        <f t="shared" si="285"/>
        <v>female</v>
      </c>
      <c r="AV87" s="102" t="str">
        <f t="shared" si="286"/>
        <v>lu_csv01</v>
      </c>
      <c r="AW87" s="103" t="str">
        <f t="shared" si="287"/>
        <v>Deprez_Martine_1969</v>
      </c>
      <c r="AY87" s="95"/>
      <c r="AZ87" s="95" t="s">
        <v>939</v>
      </c>
      <c r="BA87" s="96"/>
      <c r="BB87" s="97"/>
      <c r="BC87" s="98"/>
      <c r="BD87" s="98"/>
      <c r="BE87" s="99"/>
      <c r="BF87" s="100"/>
      <c r="BG87" s="101"/>
      <c r="BH87" s="102"/>
      <c r="BI87" s="103"/>
      <c r="BK87" s="95"/>
      <c r="BL87" s="95"/>
      <c r="BM87" s="96"/>
      <c r="BN87" s="97"/>
      <c r="BO87" s="98"/>
      <c r="BP87" s="98"/>
      <c r="BQ87" s="99"/>
      <c r="BR87" s="100"/>
      <c r="BS87" s="101"/>
      <c r="BT87" s="102"/>
      <c r="BU87" s="103"/>
      <c r="BW87" s="95"/>
      <c r="BX87" s="95"/>
      <c r="BY87" s="96"/>
      <c r="BZ87" s="97"/>
      <c r="CA87" s="98"/>
      <c r="CB87" s="98"/>
      <c r="CC87" s="99"/>
      <c r="CD87" s="100"/>
      <c r="CE87" s="101"/>
      <c r="CF87" s="102"/>
      <c r="CG87" s="103"/>
      <c r="CI87" s="95"/>
      <c r="CJ87" s="95"/>
      <c r="CK87" s="96"/>
      <c r="CL87" s="97"/>
      <c r="CM87" s="98"/>
      <c r="CN87" s="98"/>
      <c r="CO87" s="99"/>
      <c r="CP87" s="100"/>
      <c r="CQ87" s="101"/>
      <c r="CR87" s="102"/>
      <c r="CS87" s="103"/>
      <c r="CU87" s="95"/>
      <c r="CV87" s="95"/>
      <c r="CW87" s="96"/>
      <c r="CX87" s="97"/>
      <c r="CY87" s="98"/>
      <c r="CZ87" s="98"/>
      <c r="DA87" s="99"/>
      <c r="DB87" s="100"/>
      <c r="DC87" s="101"/>
      <c r="DD87" s="102"/>
      <c r="DE87" s="103"/>
      <c r="DG87" s="95"/>
      <c r="DH87" s="95"/>
      <c r="DI87" s="96"/>
      <c r="DJ87" s="97"/>
      <c r="DK87" s="98"/>
      <c r="DL87" s="98"/>
      <c r="DM87" s="99"/>
      <c r="DN87" s="100"/>
      <c r="DO87" s="101"/>
      <c r="DP87" s="102"/>
      <c r="DQ87" s="103"/>
      <c r="DS87" s="95"/>
      <c r="DT87" s="95"/>
      <c r="DU87" s="96"/>
      <c r="DV87" s="97"/>
      <c r="DW87" s="98"/>
      <c r="DX87" s="98"/>
      <c r="DY87" s="99"/>
      <c r="DZ87" s="100"/>
      <c r="EA87" s="101"/>
      <c r="EB87" s="102"/>
      <c r="EC87" s="103"/>
      <c r="EE87" s="95"/>
      <c r="EF87" s="95"/>
      <c r="EG87" s="96"/>
      <c r="EH87" s="97"/>
      <c r="EI87" s="98"/>
      <c r="EJ87" s="98"/>
      <c r="EK87" s="99"/>
      <c r="EL87" s="100"/>
      <c r="EM87" s="101"/>
      <c r="EN87" s="102"/>
      <c r="EO87" s="103"/>
      <c r="EQ87" s="95"/>
      <c r="ER87" s="95"/>
      <c r="ES87" s="96"/>
      <c r="ET87" s="97"/>
      <c r="EU87" s="98"/>
      <c r="EV87" s="98"/>
      <c r="EW87" s="99"/>
      <c r="EX87" s="100"/>
      <c r="EY87" s="101"/>
      <c r="EZ87" s="102"/>
      <c r="FA87" s="103"/>
      <c r="FC87" s="95"/>
      <c r="FD87" s="95"/>
      <c r="FE87" s="96"/>
      <c r="FF87" s="97"/>
      <c r="FG87" s="98"/>
      <c r="FH87" s="98"/>
      <c r="FI87" s="99"/>
      <c r="FJ87" s="100"/>
      <c r="FK87" s="101"/>
      <c r="FL87" s="102"/>
      <c r="FM87" s="103"/>
      <c r="FO87" s="95"/>
      <c r="FP87" s="95"/>
      <c r="FQ87" s="96"/>
      <c r="FR87" s="97"/>
      <c r="FS87" s="98"/>
      <c r="FT87" s="98"/>
      <c r="FU87" s="99"/>
      <c r="FV87" s="100"/>
      <c r="FW87" s="101"/>
      <c r="FX87" s="102"/>
      <c r="FY87" s="103"/>
      <c r="GA87" s="95"/>
      <c r="GB87" s="95"/>
      <c r="GC87" s="96"/>
      <c r="GD87" s="97"/>
      <c r="GE87" s="98"/>
      <c r="GF87" s="98"/>
      <c r="GG87" s="99"/>
      <c r="GH87" s="100"/>
      <c r="GI87" s="101"/>
      <c r="GJ87" s="102"/>
      <c r="GK87" s="103"/>
      <c r="GM87" s="95"/>
      <c r="GN87" s="95"/>
      <c r="GO87" s="96"/>
      <c r="GP87" s="97"/>
      <c r="GQ87" s="98"/>
      <c r="GR87" s="98"/>
      <c r="GS87" s="99"/>
      <c r="GT87" s="100"/>
      <c r="GU87" s="101"/>
      <c r="GV87" s="102"/>
      <c r="GW87" s="103"/>
      <c r="GY87" s="95"/>
      <c r="GZ87" s="95"/>
      <c r="HA87" s="96"/>
      <c r="HB87" s="97"/>
      <c r="HC87" s="98"/>
      <c r="HD87" s="98"/>
      <c r="HE87" s="99"/>
      <c r="HF87" s="100"/>
      <c r="HG87" s="101"/>
      <c r="HH87" s="102"/>
      <c r="HI87" s="103"/>
      <c r="HK87" s="95"/>
      <c r="HL87" s="95"/>
      <c r="HM87" s="96"/>
      <c r="HN87" s="97"/>
      <c r="HO87" s="98"/>
      <c r="HP87" s="98"/>
      <c r="HQ87" s="99"/>
      <c r="HR87" s="100"/>
      <c r="HS87" s="101"/>
      <c r="HT87" s="102"/>
      <c r="HU87" s="103"/>
      <c r="HW87" s="95"/>
      <c r="HX87" s="95"/>
      <c r="HY87" s="96"/>
      <c r="HZ87" s="97"/>
      <c r="IA87" s="98"/>
      <c r="IB87" s="98"/>
      <c r="IC87" s="99"/>
      <c r="ID87" s="100"/>
      <c r="IE87" s="101"/>
      <c r="IF87" s="102"/>
      <c r="IG87" s="103"/>
      <c r="II87" s="95"/>
      <c r="IJ87" s="95"/>
      <c r="IK87" s="96"/>
      <c r="IL87" s="97"/>
      <c r="IM87" s="98"/>
      <c r="IN87" s="98"/>
      <c r="IO87" s="99"/>
      <c r="IP87" s="100"/>
      <c r="IQ87" s="101"/>
      <c r="IR87" s="102"/>
      <c r="IS87" s="103"/>
      <c r="IU87" s="95"/>
      <c r="IV87" s="95"/>
      <c r="IW87" s="96"/>
      <c r="IX87" s="97"/>
      <c r="IY87" s="98"/>
      <c r="IZ87" s="98"/>
      <c r="JA87" s="99"/>
      <c r="JB87" s="100"/>
      <c r="JC87" s="101"/>
      <c r="JD87" s="102"/>
      <c r="JE87" s="103"/>
      <c r="JG87" s="95"/>
      <c r="JH87" s="95"/>
      <c r="JI87" s="96"/>
      <c r="JJ87" s="97"/>
      <c r="JK87" s="98"/>
      <c r="JL87" s="98"/>
      <c r="JM87" s="99"/>
      <c r="JN87" s="100"/>
      <c r="JO87" s="101"/>
      <c r="JP87" s="102"/>
      <c r="JQ87" s="103"/>
      <c r="JS87" s="95"/>
      <c r="JT87" s="95"/>
      <c r="JU87" s="96"/>
      <c r="JV87" s="97"/>
      <c r="JW87" s="98"/>
      <c r="JX87" s="98"/>
      <c r="JY87" s="99"/>
      <c r="JZ87" s="100"/>
      <c r="KA87" s="101"/>
      <c r="KB87" s="102"/>
      <c r="KC87" s="103"/>
      <c r="KE87" s="95"/>
      <c r="KF87" s="95"/>
    </row>
    <row r="88" spans="1:292" ht="13.5" customHeight="1">
      <c r="A88" s="21"/>
      <c r="B88" s="140" t="s">
        <v>717</v>
      </c>
      <c r="C88" s="140" t="s">
        <v>714</v>
      </c>
      <c r="D88" s="149"/>
      <c r="E88" s="96"/>
      <c r="F88" s="97"/>
      <c r="G88" s="98"/>
      <c r="H88" s="98"/>
      <c r="I88" s="99"/>
      <c r="J88" s="100"/>
      <c r="K88" s="101"/>
      <c r="L88" s="102"/>
      <c r="M88" s="103"/>
      <c r="O88" s="95"/>
      <c r="P88" s="153"/>
      <c r="Q88" s="96">
        <f>IF(U88="","",Q$3)</f>
        <v>43439</v>
      </c>
      <c r="R88" s="97" t="str">
        <f>IF(U88="","",Q$1)</f>
        <v>Bettel-Schneider I</v>
      </c>
      <c r="S88" s="98">
        <f>IF(U88="","",Q$2)</f>
        <v>41612</v>
      </c>
      <c r="T88" s="98">
        <f>IF(U88="","",Q$3)</f>
        <v>43439</v>
      </c>
      <c r="U88" s="99" t="str">
        <f>IF(AB88="","",IF(ISNUMBER(SEARCH(":",AB88)),MID(AB88,FIND(":",AB88)+2,FIND("(",AB88)-FIND(":",AB88)-3),LEFT(AB88,FIND("(",AB88)-2)))</f>
        <v>Jean Asselborn</v>
      </c>
      <c r="V88" s="100" t="str">
        <f>IF(AB88="","",MID(AB88,FIND("(",AB88)+1,4))</f>
        <v>1949</v>
      </c>
      <c r="W88" s="101" t="str">
        <f>IF(ISNUMBER(SEARCH("*female*",AB88)),"female",IF(ISNUMBER(SEARCH("*male*",AB88)),"male",""))</f>
        <v>male</v>
      </c>
      <c r="X88" s="102" t="str">
        <f>IF(AB88="","",IF(ISERROR(MID(AB88,FIND("male,",AB88)+6,(FIND(")",AB88)-(FIND("male,",AB88)+6))))=TRUE,"missing/error",MID(AB88,FIND("male,",AB88)+6,(FIND(")",AB88)-(FIND("male,",AB88)+6)))))</f>
        <v>lu_lsap01</v>
      </c>
      <c r="Y88" s="103" t="str">
        <f>IF(U88="","",(MID(U88,(SEARCH("^^",SUBSTITUTE(U88," ","^^",LEN(U88)-LEN(SUBSTITUTE(U88," ","")))))+1,99)&amp;"_"&amp;LEFT(U88,FIND(" ",U88)-1)&amp;"_"&amp;V88))</f>
        <v>Asselborn_Jean_1949</v>
      </c>
      <c r="AA88" s="95"/>
      <c r="AB88" s="153" t="s">
        <v>380</v>
      </c>
      <c r="AC88" s="96">
        <f>IF(AG88="","",AC$3)</f>
        <v>45247</v>
      </c>
      <c r="AD88" s="97" t="str">
        <f>IF(AG88="","",AC$1)</f>
        <v>Bettel-Schneider II</v>
      </c>
      <c r="AE88" s="98">
        <f>IF(AG88="","",AC$2)</f>
        <v>43439</v>
      </c>
      <c r="AF88" s="98">
        <f>IF(AG88="","",AC$3)</f>
        <v>45247</v>
      </c>
      <c r="AG88" s="99" t="str">
        <f>IF(AN88="","",IF(ISNUMBER(SEARCH(":",AN88)),MID(AN88,FIND(":",AN88)+2,FIND("(",AN88)-FIND(":",AN88)-3),LEFT(AN88,FIND("(",AN88)-2)))</f>
        <v>Jean Asselborn</v>
      </c>
      <c r="AH88" s="100" t="str">
        <f>IF(AN88="","",MID(AN88,FIND("(",AN88)+1,4))</f>
        <v>1949</v>
      </c>
      <c r="AI88" s="101" t="str">
        <f>IF(ISNUMBER(SEARCH("*female*",AN88)),"female",IF(ISNUMBER(SEARCH("*male*",AN88)),"male",""))</f>
        <v>male</v>
      </c>
      <c r="AJ88" s="102" t="str">
        <f>IF(AN88="","",IF(ISERROR(MID(AN88,FIND("male,",AN88)+6,(FIND(")",AN88)-(FIND("male,",AN88)+6))))=TRUE,"missing/error",MID(AN88,FIND("male,",AN88)+6,(FIND(")",AN88)-(FIND("male,",AN88)+6)))))</f>
        <v>lu_lsap01</v>
      </c>
      <c r="AK88" s="103" t="str">
        <f>IF(AG88="","",(MID(AG88,(SEARCH("^^",SUBSTITUTE(AG88," ","^^",LEN(AG88)-LEN(SUBSTITUTE(AG88," ","")))))+1,99)&amp;"_"&amp;LEFT(AG88,FIND(" ",AG88)-1)&amp;"_"&amp;AH88))</f>
        <v>Asselborn_Jean_1949</v>
      </c>
      <c r="AM88" s="95"/>
      <c r="AN88" s="153" t="s">
        <v>380</v>
      </c>
      <c r="AO88" s="96" t="str">
        <f t="shared" si="280"/>
        <v/>
      </c>
      <c r="AP88" s="97" t="str">
        <f t="shared" si="281"/>
        <v/>
      </c>
      <c r="AQ88" s="98" t="str">
        <f t="shared" si="288"/>
        <v/>
      </c>
      <c r="AR88" s="98" t="str">
        <f t="shared" si="282"/>
        <v/>
      </c>
      <c r="AS88" s="99" t="str">
        <f t="shared" si="283"/>
        <v/>
      </c>
      <c r="AT88" s="100" t="str">
        <f t="shared" si="284"/>
        <v/>
      </c>
      <c r="AU88" s="101" t="str">
        <f t="shared" si="285"/>
        <v/>
      </c>
      <c r="AV88" s="102" t="str">
        <f t="shared" si="286"/>
        <v/>
      </c>
      <c r="AW88" s="103" t="str">
        <f t="shared" si="287"/>
        <v/>
      </c>
      <c r="AY88" s="95"/>
      <c r="AZ88" s="95"/>
      <c r="BA88" s="96"/>
      <c r="BB88" s="97"/>
      <c r="BC88" s="98"/>
      <c r="BD88" s="98"/>
      <c r="BE88" s="99"/>
      <c r="BF88" s="100"/>
      <c r="BG88" s="101"/>
      <c r="BH88" s="102"/>
      <c r="BI88" s="103"/>
      <c r="BK88" s="95"/>
      <c r="BL88" s="95"/>
      <c r="BM88" s="96"/>
      <c r="BN88" s="97"/>
      <c r="BO88" s="98"/>
      <c r="BP88" s="98"/>
      <c r="BQ88" s="99"/>
      <c r="BR88" s="100"/>
      <c r="BS88" s="101"/>
      <c r="BT88" s="102"/>
      <c r="BU88" s="103"/>
      <c r="BW88" s="95"/>
      <c r="BX88" s="95"/>
      <c r="BY88" s="96"/>
      <c r="BZ88" s="97"/>
      <c r="CA88" s="98"/>
      <c r="CB88" s="98"/>
      <c r="CC88" s="99"/>
      <c r="CD88" s="100"/>
      <c r="CE88" s="101"/>
      <c r="CF88" s="102"/>
      <c r="CG88" s="103"/>
      <c r="CI88" s="95"/>
      <c r="CJ88" s="95"/>
      <c r="CK88" s="96"/>
      <c r="CL88" s="97"/>
      <c r="CM88" s="98"/>
      <c r="CN88" s="98"/>
      <c r="CO88" s="99"/>
      <c r="CP88" s="100"/>
      <c r="CQ88" s="101"/>
      <c r="CR88" s="102"/>
      <c r="CS88" s="103"/>
      <c r="CU88" s="95"/>
      <c r="CV88" s="95"/>
      <c r="CW88" s="96"/>
      <c r="CX88" s="97"/>
      <c r="CY88" s="98"/>
      <c r="CZ88" s="98"/>
      <c r="DA88" s="99"/>
      <c r="DB88" s="100"/>
      <c r="DC88" s="101"/>
      <c r="DD88" s="102"/>
      <c r="DE88" s="103"/>
      <c r="DG88" s="95"/>
      <c r="DH88" s="95"/>
      <c r="DI88" s="96"/>
      <c r="DJ88" s="97"/>
      <c r="DK88" s="98"/>
      <c r="DL88" s="98"/>
      <c r="DM88" s="99"/>
      <c r="DN88" s="100"/>
      <c r="DO88" s="101"/>
      <c r="DP88" s="102"/>
      <c r="DQ88" s="103"/>
      <c r="DS88" s="95"/>
      <c r="DT88" s="95"/>
      <c r="DU88" s="96"/>
      <c r="DV88" s="97"/>
      <c r="DW88" s="98"/>
      <c r="DX88" s="98"/>
      <c r="DY88" s="99"/>
      <c r="DZ88" s="100"/>
      <c r="EA88" s="101"/>
      <c r="EB88" s="102"/>
      <c r="EC88" s="103"/>
      <c r="EE88" s="95"/>
      <c r="EF88" s="95"/>
      <c r="EG88" s="96"/>
      <c r="EH88" s="97"/>
      <c r="EI88" s="98"/>
      <c r="EJ88" s="98"/>
      <c r="EK88" s="99"/>
      <c r="EL88" s="100"/>
      <c r="EM88" s="101"/>
      <c r="EN88" s="102"/>
      <c r="EO88" s="103"/>
      <c r="EQ88" s="95"/>
      <c r="ER88" s="95"/>
      <c r="ES88" s="96"/>
      <c r="ET88" s="97"/>
      <c r="EU88" s="98"/>
      <c r="EV88" s="98"/>
      <c r="EW88" s="99"/>
      <c r="EX88" s="100"/>
      <c r="EY88" s="101"/>
      <c r="EZ88" s="102"/>
      <c r="FA88" s="103"/>
      <c r="FC88" s="95"/>
      <c r="FD88" s="95"/>
      <c r="FE88" s="96"/>
      <c r="FF88" s="97"/>
      <c r="FG88" s="98"/>
      <c r="FH88" s="98"/>
      <c r="FI88" s="99"/>
      <c r="FJ88" s="100"/>
      <c r="FK88" s="101"/>
      <c r="FL88" s="102"/>
      <c r="FM88" s="103"/>
      <c r="FO88" s="95"/>
      <c r="FP88" s="95"/>
      <c r="FQ88" s="96"/>
      <c r="FR88" s="97"/>
      <c r="FS88" s="98"/>
      <c r="FT88" s="98"/>
      <c r="FU88" s="99"/>
      <c r="FV88" s="100"/>
      <c r="FW88" s="101"/>
      <c r="FX88" s="102"/>
      <c r="FY88" s="103"/>
      <c r="GA88" s="95"/>
      <c r="GB88" s="95"/>
      <c r="GC88" s="96"/>
      <c r="GD88" s="97"/>
      <c r="GE88" s="98"/>
      <c r="GF88" s="98"/>
      <c r="GG88" s="99"/>
      <c r="GH88" s="100"/>
      <c r="GI88" s="101"/>
      <c r="GJ88" s="102"/>
      <c r="GK88" s="103"/>
      <c r="GM88" s="95"/>
      <c r="GN88" s="95"/>
      <c r="GO88" s="96"/>
      <c r="GP88" s="97"/>
      <c r="GQ88" s="98"/>
      <c r="GR88" s="98"/>
      <c r="GS88" s="99"/>
      <c r="GT88" s="100"/>
      <c r="GU88" s="101"/>
      <c r="GV88" s="102"/>
      <c r="GW88" s="103"/>
      <c r="GY88" s="95"/>
      <c r="GZ88" s="95"/>
      <c r="HA88" s="96"/>
      <c r="HB88" s="97"/>
      <c r="HC88" s="98"/>
      <c r="HD88" s="98"/>
      <c r="HE88" s="99"/>
      <c r="HF88" s="100"/>
      <c r="HG88" s="101"/>
      <c r="HH88" s="102"/>
      <c r="HI88" s="103"/>
      <c r="HK88" s="95"/>
      <c r="HL88" s="95"/>
      <c r="HM88" s="96"/>
      <c r="HN88" s="97"/>
      <c r="HO88" s="98"/>
      <c r="HP88" s="98"/>
      <c r="HQ88" s="99"/>
      <c r="HR88" s="100"/>
      <c r="HS88" s="101"/>
      <c r="HT88" s="102"/>
      <c r="HU88" s="103"/>
      <c r="HW88" s="95"/>
      <c r="HX88" s="95"/>
      <c r="HY88" s="96"/>
      <c r="HZ88" s="97"/>
      <c r="IA88" s="98"/>
      <c r="IB88" s="98"/>
      <c r="IC88" s="99"/>
      <c r="ID88" s="100"/>
      <c r="IE88" s="101"/>
      <c r="IF88" s="102"/>
      <c r="IG88" s="103"/>
      <c r="II88" s="95"/>
      <c r="IJ88" s="95"/>
      <c r="IK88" s="96"/>
      <c r="IL88" s="97"/>
      <c r="IM88" s="98"/>
      <c r="IN88" s="98"/>
      <c r="IO88" s="99"/>
      <c r="IP88" s="100"/>
      <c r="IQ88" s="101"/>
      <c r="IR88" s="102"/>
      <c r="IS88" s="103"/>
      <c r="IU88" s="95"/>
      <c r="IV88" s="95"/>
      <c r="IW88" s="96"/>
      <c r="IX88" s="97"/>
      <c r="IY88" s="98"/>
      <c r="IZ88" s="98"/>
      <c r="JA88" s="99"/>
      <c r="JB88" s="100"/>
      <c r="JC88" s="101"/>
      <c r="JD88" s="102"/>
      <c r="JE88" s="103"/>
      <c r="JG88" s="95"/>
      <c r="JH88" s="95"/>
      <c r="JI88" s="96"/>
      <c r="JJ88" s="97"/>
      <c r="JK88" s="98"/>
      <c r="JL88" s="98"/>
      <c r="JM88" s="99"/>
      <c r="JN88" s="100"/>
      <c r="JO88" s="101"/>
      <c r="JP88" s="102"/>
      <c r="JQ88" s="103"/>
      <c r="JS88" s="95"/>
      <c r="JT88" s="95"/>
      <c r="JU88" s="96"/>
      <c r="JV88" s="97"/>
      <c r="JW88" s="98"/>
      <c r="JX88" s="98"/>
      <c r="JY88" s="99"/>
      <c r="JZ88" s="100"/>
      <c r="KA88" s="101"/>
      <c r="KB88" s="102"/>
      <c r="KC88" s="103"/>
      <c r="KE88" s="95"/>
      <c r="KF88" s="95"/>
    </row>
    <row r="89" spans="1:292" ht="13.5" customHeight="1">
      <c r="A89" s="21"/>
      <c r="B89" s="95" t="s">
        <v>771</v>
      </c>
      <c r="C89" s="140" t="s">
        <v>688</v>
      </c>
      <c r="D89" s="149"/>
      <c r="E89" s="96"/>
      <c r="F89" s="97"/>
      <c r="G89" s="98"/>
      <c r="H89" s="98"/>
      <c r="I89" s="99"/>
      <c r="J89" s="100"/>
      <c r="K89" s="101"/>
      <c r="L89" s="102"/>
      <c r="M89" s="103"/>
      <c r="O89" s="95"/>
      <c r="P89" s="153"/>
      <c r="Q89" s="96">
        <f>IF(U89="","",Q$3)</f>
        <v>43439</v>
      </c>
      <c r="R89" s="97" t="str">
        <f>IF(U89="","",Q$1)</f>
        <v>Bettel-Schneider I</v>
      </c>
      <c r="S89" s="98">
        <f>IF(U89="","",Q$2)</f>
        <v>41612</v>
      </c>
      <c r="T89" s="98">
        <f>IF(U89="","",Q$3)</f>
        <v>43439</v>
      </c>
      <c r="U89" s="99" t="str">
        <f>IF(AB89="","",IF(ISNUMBER(SEARCH(":",AB89)),MID(AB89,FIND(":",AB89)+2,FIND("(",AB89)-FIND(":",AB89)-3),LEFT(AB89,FIND("(",AB89)-2)))</f>
        <v>Etienne Schneider</v>
      </c>
      <c r="V89" s="100" t="str">
        <f>IF(AB89="","",MID(AB89,FIND("(",AB89)+1,4))</f>
        <v>1971</v>
      </c>
      <c r="W89" s="101" t="str">
        <f>IF(ISNUMBER(SEARCH("*female*",AB89)),"female",IF(ISNUMBER(SEARCH("*male*",AB89)),"male",""))</f>
        <v>male</v>
      </c>
      <c r="X89" s="102" t="str">
        <f>IF(AB89="","",IF(ISERROR(MID(AB89,FIND("male,",AB89)+6,(FIND(")",AB89)-(FIND("male,",AB89)+6))))=TRUE,"missing/error",MID(AB89,FIND("male,",AB89)+6,(FIND(")",AB89)-(FIND("male,",AB89)+6)))))</f>
        <v>lu_lsap01</v>
      </c>
      <c r="Y89" s="103" t="str">
        <f>IF(U89="","",(MID(U89,(SEARCH("^^",SUBSTITUTE(U89," ","^^",LEN(U89)-LEN(SUBSTITUTE(U89," ","")))))+1,99)&amp;"_"&amp;LEFT(U89,FIND(" ",U89)-1)&amp;"_"&amp;V89))</f>
        <v>Schneider_Etienne_1971</v>
      </c>
      <c r="AA89" s="95"/>
      <c r="AB89" s="140" t="s">
        <v>425</v>
      </c>
      <c r="AC89" s="96" t="str">
        <f>IF(AG89="","",AC$3)</f>
        <v/>
      </c>
      <c r="AD89" s="97" t="str">
        <f>IF(AG89="","",AC$1)</f>
        <v/>
      </c>
      <c r="AE89" s="98" t="str">
        <f>IF(AG89="","",AC$2)</f>
        <v/>
      </c>
      <c r="AF89" s="98" t="str">
        <f>IF(AG89="","",AC$3)</f>
        <v/>
      </c>
      <c r="AG89" s="99" t="str">
        <f>IF(AN89="","",IF(ISNUMBER(SEARCH(":",AN89)),MID(AN89,FIND(":",AN89)+2,FIND("(",AN89)-FIND(":",AN89)-3),LEFT(AN89,FIND("(",AN89)-2)))</f>
        <v/>
      </c>
      <c r="AH89" s="100" t="str">
        <f>IF(AN89="","",MID(AN89,FIND("(",AN89)+1,4))</f>
        <v/>
      </c>
      <c r="AI89" s="101" t="str">
        <f>IF(ISNUMBER(SEARCH("*female*",AN89)),"female",IF(ISNUMBER(SEARCH("*male*",AN89)),"male",""))</f>
        <v/>
      </c>
      <c r="AJ89" s="102" t="str">
        <f>IF(AN89="","",IF(ISERROR(MID(AN89,FIND("male,",AN89)+6,(FIND(")",AN89)-(FIND("male,",AN89)+6))))=TRUE,"missing/error",MID(AN89,FIND("male,",AN89)+6,(FIND(")",AN89)-(FIND("male,",AN89)+6)))))</f>
        <v/>
      </c>
      <c r="AK89" s="103" t="str">
        <f>IF(AG89="","",(MID(AG89,(SEARCH("^^",SUBSTITUTE(AG89," ","^^",LEN(AG89)-LEN(SUBSTITUTE(AG89," ","")))))+1,99)&amp;"_"&amp;LEFT(AG89,FIND(" ",AG89)-1)&amp;"_"&amp;AH89))</f>
        <v/>
      </c>
      <c r="AM89" s="95"/>
      <c r="AN89" s="105"/>
      <c r="AO89" s="96" t="str">
        <f t="shared" si="280"/>
        <v/>
      </c>
      <c r="AP89" s="97" t="str">
        <f t="shared" si="281"/>
        <v/>
      </c>
      <c r="AQ89" s="98" t="str">
        <f t="shared" si="288"/>
        <v/>
      </c>
      <c r="AR89" s="98" t="str">
        <f t="shared" si="282"/>
        <v/>
      </c>
      <c r="AS89" s="99" t="str">
        <f t="shared" si="283"/>
        <v/>
      </c>
      <c r="AT89" s="100" t="str">
        <f t="shared" si="284"/>
        <v/>
      </c>
      <c r="AU89" s="101" t="str">
        <f t="shared" si="285"/>
        <v/>
      </c>
      <c r="AV89" s="102" t="str">
        <f t="shared" si="286"/>
        <v/>
      </c>
      <c r="AW89" s="103" t="str">
        <f t="shared" si="287"/>
        <v/>
      </c>
      <c r="AY89" s="95"/>
      <c r="AZ89" s="105"/>
      <c r="BA89" s="96"/>
      <c r="BB89" s="97"/>
      <c r="BC89" s="98"/>
      <c r="BD89" s="98"/>
      <c r="BE89" s="99"/>
      <c r="BF89" s="100"/>
      <c r="BG89" s="101"/>
      <c r="BH89" s="102"/>
      <c r="BI89" s="103"/>
      <c r="BK89" s="95"/>
      <c r="BL89" s="105"/>
      <c r="BM89" s="96"/>
      <c r="BN89" s="97"/>
      <c r="BO89" s="98"/>
      <c r="BP89" s="98"/>
      <c r="BQ89" s="99"/>
      <c r="BR89" s="100"/>
      <c r="BS89" s="101"/>
      <c r="BT89" s="102"/>
      <c r="BU89" s="103"/>
      <c r="BW89" s="95"/>
      <c r="BX89" s="105"/>
      <c r="BY89" s="96"/>
      <c r="BZ89" s="97"/>
      <c r="CA89" s="98"/>
      <c r="CB89" s="98"/>
      <c r="CC89" s="99"/>
      <c r="CD89" s="100"/>
      <c r="CE89" s="101"/>
      <c r="CF89" s="102"/>
      <c r="CG89" s="103"/>
      <c r="CI89" s="95"/>
      <c r="CJ89" s="105"/>
      <c r="CK89" s="96"/>
      <c r="CL89" s="97"/>
      <c r="CM89" s="98"/>
      <c r="CN89" s="98"/>
      <c r="CO89" s="99"/>
      <c r="CP89" s="100"/>
      <c r="CQ89" s="101"/>
      <c r="CR89" s="102"/>
      <c r="CS89" s="103"/>
      <c r="CU89" s="95"/>
      <c r="CV89" s="105"/>
      <c r="CW89" s="96"/>
      <c r="CX89" s="97"/>
      <c r="CY89" s="98"/>
      <c r="CZ89" s="98"/>
      <c r="DA89" s="99"/>
      <c r="DB89" s="100"/>
      <c r="DC89" s="101"/>
      <c r="DD89" s="102"/>
      <c r="DE89" s="103"/>
      <c r="DG89" s="95"/>
      <c r="DH89" s="105"/>
      <c r="DI89" s="96"/>
      <c r="DJ89" s="97"/>
      <c r="DK89" s="98"/>
      <c r="DL89" s="98"/>
      <c r="DM89" s="99"/>
      <c r="DN89" s="100"/>
      <c r="DO89" s="101"/>
      <c r="DP89" s="102"/>
      <c r="DQ89" s="103"/>
      <c r="DS89" s="95"/>
      <c r="DT89" s="105"/>
      <c r="DU89" s="96"/>
      <c r="DV89" s="97"/>
      <c r="DW89" s="98"/>
      <c r="DX89" s="98"/>
      <c r="DY89" s="99"/>
      <c r="DZ89" s="100"/>
      <c r="EA89" s="101"/>
      <c r="EB89" s="102"/>
      <c r="EC89" s="103"/>
      <c r="EE89" s="95"/>
      <c r="EF89" s="105"/>
      <c r="EG89" s="96"/>
      <c r="EH89" s="97"/>
      <c r="EI89" s="98"/>
      <c r="EJ89" s="98"/>
      <c r="EK89" s="99"/>
      <c r="EL89" s="100"/>
      <c r="EM89" s="101"/>
      <c r="EN89" s="102"/>
      <c r="EO89" s="103"/>
      <c r="EQ89" s="95"/>
      <c r="ER89" s="105"/>
      <c r="ES89" s="96"/>
      <c r="ET89" s="97"/>
      <c r="EU89" s="98"/>
      <c r="EV89" s="98"/>
      <c r="EW89" s="99"/>
      <c r="EX89" s="100"/>
      <c r="EY89" s="101"/>
      <c r="EZ89" s="102"/>
      <c r="FA89" s="103"/>
      <c r="FC89" s="95"/>
      <c r="FD89" s="105"/>
      <c r="FE89" s="96"/>
      <c r="FF89" s="97"/>
      <c r="FG89" s="98"/>
      <c r="FH89" s="98"/>
      <c r="FI89" s="99"/>
      <c r="FJ89" s="100"/>
      <c r="FK89" s="101"/>
      <c r="FL89" s="102"/>
      <c r="FM89" s="103"/>
      <c r="FO89" s="95"/>
      <c r="FP89" s="105"/>
      <c r="FQ89" s="96"/>
      <c r="FR89" s="97"/>
      <c r="FS89" s="98"/>
      <c r="FT89" s="98"/>
      <c r="FU89" s="99"/>
      <c r="FV89" s="100"/>
      <c r="FW89" s="101"/>
      <c r="FX89" s="102"/>
      <c r="FY89" s="103"/>
      <c r="GA89" s="95"/>
      <c r="GB89" s="105"/>
      <c r="GC89" s="96"/>
      <c r="GD89" s="97"/>
      <c r="GE89" s="98"/>
      <c r="GF89" s="98"/>
      <c r="GG89" s="99"/>
      <c r="GH89" s="100"/>
      <c r="GI89" s="101"/>
      <c r="GJ89" s="102"/>
      <c r="GK89" s="103"/>
      <c r="GM89" s="95"/>
      <c r="GN89" s="105"/>
      <c r="GO89" s="96"/>
      <c r="GP89" s="97"/>
      <c r="GQ89" s="98"/>
      <c r="GR89" s="98"/>
      <c r="GS89" s="99"/>
      <c r="GT89" s="100"/>
      <c r="GU89" s="101"/>
      <c r="GV89" s="102"/>
      <c r="GW89" s="103"/>
      <c r="GY89" s="95"/>
      <c r="GZ89" s="105"/>
      <c r="HA89" s="96"/>
      <c r="HB89" s="97"/>
      <c r="HC89" s="98"/>
      <c r="HD89" s="98"/>
      <c r="HE89" s="99"/>
      <c r="HF89" s="100"/>
      <c r="HG89" s="101"/>
      <c r="HH89" s="102"/>
      <c r="HI89" s="103"/>
      <c r="HK89" s="95"/>
      <c r="HL89" s="105"/>
      <c r="HM89" s="96"/>
      <c r="HN89" s="97"/>
      <c r="HO89" s="98"/>
      <c r="HP89" s="98"/>
      <c r="HQ89" s="99"/>
      <c r="HR89" s="100"/>
      <c r="HS89" s="101"/>
      <c r="HT89" s="102"/>
      <c r="HU89" s="103"/>
      <c r="HW89" s="95"/>
      <c r="HX89" s="105"/>
      <c r="HY89" s="96"/>
      <c r="HZ89" s="97"/>
      <c r="IA89" s="98"/>
      <c r="IB89" s="98"/>
      <c r="IC89" s="99"/>
      <c r="ID89" s="100"/>
      <c r="IE89" s="101"/>
      <c r="IF89" s="102"/>
      <c r="IG89" s="103"/>
      <c r="II89" s="95"/>
      <c r="IJ89" s="105"/>
      <c r="IK89" s="96"/>
      <c r="IL89" s="97"/>
      <c r="IM89" s="98"/>
      <c r="IN89" s="98"/>
      <c r="IO89" s="99"/>
      <c r="IP89" s="100"/>
      <c r="IQ89" s="101"/>
      <c r="IR89" s="102"/>
      <c r="IS89" s="103"/>
      <c r="IU89" s="95"/>
      <c r="IV89" s="105"/>
      <c r="IW89" s="96"/>
      <c r="IX89" s="97"/>
      <c r="IY89" s="98"/>
      <c r="IZ89" s="98"/>
      <c r="JA89" s="99"/>
      <c r="JB89" s="100"/>
      <c r="JC89" s="101"/>
      <c r="JD89" s="102"/>
      <c r="JE89" s="103"/>
      <c r="JG89" s="95"/>
      <c r="JH89" s="105"/>
      <c r="JI89" s="96"/>
      <c r="JJ89" s="97"/>
      <c r="JK89" s="98"/>
      <c r="JL89" s="98"/>
      <c r="JM89" s="99"/>
      <c r="JN89" s="100"/>
      <c r="JO89" s="101"/>
      <c r="JP89" s="102"/>
      <c r="JQ89" s="103"/>
      <c r="JS89" s="95"/>
      <c r="JT89" s="105"/>
      <c r="JU89" s="96"/>
      <c r="JV89" s="97"/>
      <c r="JW89" s="98"/>
      <c r="JX89" s="98"/>
      <c r="JY89" s="99"/>
      <c r="JZ89" s="100"/>
      <c r="KA89" s="101"/>
      <c r="KB89" s="102"/>
      <c r="KC89" s="103"/>
      <c r="KE89" s="95"/>
      <c r="KF89" s="105"/>
    </row>
    <row r="90" spans="1:292" ht="13.5" customHeight="1">
      <c r="A90" s="21"/>
      <c r="B90" s="95" t="s">
        <v>403</v>
      </c>
      <c r="C90" s="2" t="s">
        <v>404</v>
      </c>
      <c r="D90" s="149"/>
      <c r="E90" s="96">
        <f>IF(I90="","",E$3)</f>
        <v>41612</v>
      </c>
      <c r="F90" s="97" t="str">
        <f>IF(I90="","",E$1)</f>
        <v>Juncker Asselborn II</v>
      </c>
      <c r="G90" s="98">
        <v>40017</v>
      </c>
      <c r="H90" s="98">
        <v>41393</v>
      </c>
      <c r="I90" s="99" t="s">
        <v>405</v>
      </c>
      <c r="J90" s="100" t="s">
        <v>406</v>
      </c>
      <c r="K90" s="101" t="s">
        <v>368</v>
      </c>
      <c r="L90" s="102" t="s">
        <v>296</v>
      </c>
      <c r="M90" s="103" t="s">
        <v>407</v>
      </c>
      <c r="O90" s="95"/>
      <c r="P90" s="153" t="s">
        <v>408</v>
      </c>
      <c r="Q90" s="96">
        <f>IF(U90="","",Q$3)</f>
        <v>43439</v>
      </c>
      <c r="R90" s="97" t="str">
        <f>IF(U90="","",Q$1)</f>
        <v>Bettel-Schneider I</v>
      </c>
      <c r="S90" s="98">
        <f>IF(U90="","",Q$2)</f>
        <v>41612</v>
      </c>
      <c r="T90" s="98">
        <f>IF(U90="","",Q$3)</f>
        <v>43439</v>
      </c>
      <c r="U90" s="99" t="str">
        <f>IF(AB90="","",IF(ISNUMBER(SEARCH(":",AB90)),MID(AB90,FIND(":",AB90)+2,FIND("(",AB90)-FIND(":",AB90)-3),LEFT(AB90,FIND("(",AB90)-2)))</f>
        <v>Félix Braz</v>
      </c>
      <c r="V90" s="100" t="str">
        <f>IF(AB90="","",MID(AB90,FIND("(",AB90)+1,4))</f>
        <v>1966</v>
      </c>
      <c r="W90" s="101" t="str">
        <f>IF(ISNUMBER(SEARCH("*female*",AB90)),"female",IF(ISNUMBER(SEARCH("*male*",AB90)),"male",""))</f>
        <v>male</v>
      </c>
      <c r="X90" s="102" t="str">
        <f>IF(AB90="","",IF(ISERROR(MID(AB90,FIND("male,",AB90)+6,(FIND(")",AB90)-(FIND("male,",AB90)+6))))=TRUE,"missing/error",MID(AB90,FIND("male,",AB90)+6,(FIND(")",AB90)-(FIND("male,",AB90)+6)))))</f>
        <v>lu_g01</v>
      </c>
      <c r="Y90" s="103" t="str">
        <f>IF(U90="","",(MID(U90,(SEARCH("^^",SUBSTITUTE(U90," ","^^",LEN(U90)-LEN(SUBSTITUTE(U90," ","")))))+1,99)&amp;"_"&amp;LEFT(U90,FIND(" ",U90)-1)&amp;"_"&amp;V90))</f>
        <v>Braz_Félix_1966</v>
      </c>
      <c r="AA90" s="95"/>
      <c r="AB90" s="140" t="s">
        <v>731</v>
      </c>
      <c r="AC90" s="96">
        <f>IF(AG90="","",AC$3)</f>
        <v>45247</v>
      </c>
      <c r="AD90" s="97" t="str">
        <f>IF(AG90="","",AC$1)</f>
        <v>Bettel-Schneider II</v>
      </c>
      <c r="AE90" s="98">
        <f>IF(AG90="","",AC$2)</f>
        <v>43439</v>
      </c>
      <c r="AF90" s="98">
        <v>43749</v>
      </c>
      <c r="AG90" s="99" t="str">
        <f>IF(AN90="","",IF(ISNUMBER(SEARCH(":",AN90)),MID(AN90,FIND(":",AN90)+2,FIND("(",AN90)-FIND(":",AN90)-3),LEFT(AN90,FIND("(",AN90)-2)))</f>
        <v>Félix Braz</v>
      </c>
      <c r="AH90" s="100" t="str">
        <f>IF(AN90="","",MID(AN90,FIND("(",AN90)+1,4))</f>
        <v>1966</v>
      </c>
      <c r="AI90" s="101" t="str">
        <f>IF(ISNUMBER(SEARCH("*female*",AN90)),"female",IF(ISNUMBER(SEARCH("*male*",AN90)),"male",""))</f>
        <v>male</v>
      </c>
      <c r="AJ90" s="102" t="str">
        <f>IF(AN90="","",IF(ISERROR(MID(AN90,FIND("male,",AN90)+6,(FIND(")",AN90)-(FIND("male,",AN90)+6))))=TRUE,"missing/error",MID(AN90,FIND("male,",AN90)+6,(FIND(")",AN90)-(FIND("male,",AN90)+6)))))</f>
        <v>lu_g01</v>
      </c>
      <c r="AK90" s="103" t="str">
        <f>IF(AG90="","",(MID(AG90,(SEARCH("^^",SUBSTITUTE(AG90," ","^^",LEN(AG90)-LEN(SUBSTITUTE(AG90," ","")))))+1,99)&amp;"_"&amp;LEFT(AG90,FIND(" ",AG90)-1)&amp;"_"&amp;AH90))</f>
        <v>Braz_Félix_1966</v>
      </c>
      <c r="AM90" s="95" t="s">
        <v>816</v>
      </c>
      <c r="AN90" s="140" t="s">
        <v>731</v>
      </c>
      <c r="AO90" s="96">
        <f t="shared" si="280"/>
        <v>45291</v>
      </c>
      <c r="AP90" s="97" t="str">
        <f t="shared" si="281"/>
        <v>Frieden I</v>
      </c>
      <c r="AQ90" s="98">
        <f t="shared" si="288"/>
        <v>45247</v>
      </c>
      <c r="AR90" s="98">
        <f t="shared" si="282"/>
        <v>45291</v>
      </c>
      <c r="AS90" s="99" t="str">
        <f t="shared" si="283"/>
        <v>Elisabeth Margue</v>
      </c>
      <c r="AT90" s="100" t="str">
        <f t="shared" si="284"/>
        <v>1990</v>
      </c>
      <c r="AU90" s="101" t="str">
        <f t="shared" si="285"/>
        <v>female</v>
      </c>
      <c r="AV90" s="102" t="str">
        <f t="shared" si="286"/>
        <v>lu_csv01</v>
      </c>
      <c r="AW90" s="103" t="str">
        <f t="shared" si="287"/>
        <v>Margue_Elisabeth_1990</v>
      </c>
      <c r="AY90" s="95"/>
      <c r="AZ90" s="95" t="s">
        <v>953</v>
      </c>
      <c r="BA90" s="96" t="str">
        <f>IF(BE90="","",BA$3)</f>
        <v/>
      </c>
      <c r="BB90" s="97" t="str">
        <f>IF(BE90="","",BA$1)</f>
        <v/>
      </c>
      <c r="BC90" s="98" t="str">
        <f>IF(BE90="","",BA$2)</f>
        <v/>
      </c>
      <c r="BD90" s="98" t="str">
        <f>IF(BE90="","",BA$3)</f>
        <v/>
      </c>
      <c r="BE90" s="99" t="str">
        <f>IF(BL90="","",IF(ISNUMBER(SEARCH(":",BL90)),MID(BL90,FIND(":",BL90)+2,FIND("(",BL90)-FIND(":",BL90)-3),LEFT(BL90,FIND("(",BL90)-2)))</f>
        <v/>
      </c>
      <c r="BF90" s="100" t="str">
        <f>IF(BL90="","",MID(BL90,FIND("(",BL90)+1,4))</f>
        <v/>
      </c>
      <c r="BG90" s="101" t="str">
        <f>IF(ISNUMBER(SEARCH("*female*",BL90)),"female",IF(ISNUMBER(SEARCH("*male*",BL90)),"male",""))</f>
        <v/>
      </c>
      <c r="BH90" s="102" t="str">
        <f>IF(BL90="","",IF(ISERROR(MID(BL90,FIND("male,",BL90)+6,(FIND(")",BL90)-(FIND("male,",BL90)+6))))=TRUE,"missing/error",MID(BL90,FIND("male,",BL90)+6,(FIND(")",BL90)-(FIND("male,",BL90)+6)))))</f>
        <v/>
      </c>
      <c r="BI90" s="103" t="str">
        <f>IF(BE90="","",(MID(BE90,(SEARCH("^^",SUBSTITUTE(BE90," ","^^",LEN(BE90)-LEN(SUBSTITUTE(BE90," ","")))))+1,99)&amp;"_"&amp;LEFT(BE90,FIND(" ",BE90)-1)&amp;"_"&amp;BF90))</f>
        <v/>
      </c>
      <c r="BK90" s="95"/>
      <c r="BL90" s="95"/>
      <c r="BM90" s="96" t="str">
        <f>IF(BQ90="","",BM$3)</f>
        <v/>
      </c>
      <c r="BN90" s="97" t="str">
        <f>IF(BQ90="","",BM$1)</f>
        <v/>
      </c>
      <c r="BO90" s="98" t="str">
        <f>IF(BQ90="","",BM$2)</f>
        <v/>
      </c>
      <c r="BP90" s="98" t="str">
        <f>IF(BQ90="","",BM$3)</f>
        <v/>
      </c>
      <c r="BQ90" s="99" t="str">
        <f>IF(BX90="","",IF(ISNUMBER(SEARCH(":",BX90)),MID(BX90,FIND(":",BX90)+2,FIND("(",BX90)-FIND(":",BX90)-3),LEFT(BX90,FIND("(",BX90)-2)))</f>
        <v/>
      </c>
      <c r="BR90" s="100" t="str">
        <f>IF(BX90="","",MID(BX90,FIND("(",BX90)+1,4))</f>
        <v/>
      </c>
      <c r="BS90" s="101" t="str">
        <f>IF(ISNUMBER(SEARCH("*female*",BX90)),"female",IF(ISNUMBER(SEARCH("*male*",BX90)),"male",""))</f>
        <v/>
      </c>
      <c r="BT90" s="102" t="str">
        <f>IF(BX90="","",IF(ISERROR(MID(BX90,FIND("male,",BX90)+6,(FIND(")",BX90)-(FIND("male,",BX90)+6))))=TRUE,"missing/error",MID(BX90,FIND("male,",BX90)+6,(FIND(")",BX90)-(FIND("male,",BX90)+6)))))</f>
        <v/>
      </c>
      <c r="BU90" s="103" t="str">
        <f>IF(BQ90="","",(MID(BQ90,(SEARCH("^^",SUBSTITUTE(BQ90," ","^^",LEN(BQ90)-LEN(SUBSTITUTE(BQ90," ","")))))+1,99)&amp;"_"&amp;LEFT(BQ90,FIND(" ",BQ90)-1)&amp;"_"&amp;BR90))</f>
        <v/>
      </c>
      <c r="BW90" s="95"/>
      <c r="BX90" s="95"/>
      <c r="BY90" s="96" t="str">
        <f>IF(CC90="","",BY$3)</f>
        <v/>
      </c>
      <c r="BZ90" s="97" t="str">
        <f>IF(CC90="","",BY$1)</f>
        <v/>
      </c>
      <c r="CA90" s="98" t="str">
        <f>IF(CC90="","",BY$2)</f>
        <v/>
      </c>
      <c r="CB90" s="98" t="str">
        <f>IF(CC90="","",BY$3)</f>
        <v/>
      </c>
      <c r="CC90" s="99" t="str">
        <f>IF(CJ90="","",IF(ISNUMBER(SEARCH(":",CJ90)),MID(CJ90,FIND(":",CJ90)+2,FIND("(",CJ90)-FIND(":",CJ90)-3),LEFT(CJ90,FIND("(",CJ90)-2)))</f>
        <v/>
      </c>
      <c r="CD90" s="100" t="str">
        <f>IF(CJ90="","",MID(CJ90,FIND("(",CJ90)+1,4))</f>
        <v/>
      </c>
      <c r="CE90" s="101" t="str">
        <f>IF(ISNUMBER(SEARCH("*female*",CJ90)),"female",IF(ISNUMBER(SEARCH("*male*",CJ90)),"male",""))</f>
        <v/>
      </c>
      <c r="CF90" s="102" t="str">
        <f>IF(CJ90="","",IF(ISERROR(MID(CJ90,FIND("male,",CJ90)+6,(FIND(")",CJ90)-(FIND("male,",CJ90)+6))))=TRUE,"missing/error",MID(CJ90,FIND("male,",CJ90)+6,(FIND(")",CJ90)-(FIND("male,",CJ90)+6)))))</f>
        <v/>
      </c>
      <c r="CG90" s="103" t="str">
        <f>IF(CC90="","",(MID(CC90,(SEARCH("^^",SUBSTITUTE(CC90," ","^^",LEN(CC90)-LEN(SUBSTITUTE(CC90," ","")))))+1,99)&amp;"_"&amp;LEFT(CC90,FIND(" ",CC90)-1)&amp;"_"&amp;CD90))</f>
        <v/>
      </c>
      <c r="CI90" s="95"/>
      <c r="CJ90" s="95"/>
      <c r="CK90" s="96" t="str">
        <f>IF(CO90="","",CK$3)</f>
        <v/>
      </c>
      <c r="CL90" s="97" t="str">
        <f>IF(CO90="","",CK$1)</f>
        <v/>
      </c>
      <c r="CM90" s="98" t="str">
        <f>IF(CO90="","",CK$2)</f>
        <v/>
      </c>
      <c r="CN90" s="98" t="str">
        <f>IF(CO90="","",CK$3)</f>
        <v/>
      </c>
      <c r="CO90" s="99" t="str">
        <f>IF(CV90="","",IF(ISNUMBER(SEARCH(":",CV90)),MID(CV90,FIND(":",CV90)+2,FIND("(",CV90)-FIND(":",CV90)-3),LEFT(CV90,FIND("(",CV90)-2)))</f>
        <v/>
      </c>
      <c r="CP90" s="100" t="str">
        <f>IF(CV90="","",MID(CV90,FIND("(",CV90)+1,4))</f>
        <v/>
      </c>
      <c r="CQ90" s="101" t="str">
        <f>IF(ISNUMBER(SEARCH("*female*",CV90)),"female",IF(ISNUMBER(SEARCH("*male*",CV90)),"male",""))</f>
        <v/>
      </c>
      <c r="CR90" s="102" t="str">
        <f>IF(CV90="","",IF(ISERROR(MID(CV90,FIND("male,",CV90)+6,(FIND(")",CV90)-(FIND("male,",CV90)+6))))=TRUE,"missing/error",MID(CV90,FIND("male,",CV90)+6,(FIND(")",CV90)-(FIND("male,",CV90)+6)))))</f>
        <v/>
      </c>
      <c r="CS90" s="103" t="str">
        <f>IF(CO90="","",(MID(CO90,(SEARCH("^^",SUBSTITUTE(CO90," ","^^",LEN(CO90)-LEN(SUBSTITUTE(CO90," ","")))))+1,99)&amp;"_"&amp;LEFT(CO90,FIND(" ",CO90)-1)&amp;"_"&amp;CP90))</f>
        <v/>
      </c>
      <c r="CU90" s="95"/>
      <c r="CV90" s="95"/>
      <c r="CW90" s="96" t="str">
        <f>IF(DA90="","",CW$3)</f>
        <v/>
      </c>
      <c r="CX90" s="97" t="str">
        <f>IF(DA90="","",CW$1)</f>
        <v/>
      </c>
      <c r="CY90" s="98" t="str">
        <f>IF(DA90="","",CW$2)</f>
        <v/>
      </c>
      <c r="CZ90" s="98" t="str">
        <f>IF(DA90="","",CW$3)</f>
        <v/>
      </c>
      <c r="DA90" s="99" t="str">
        <f>IF(DH90="","",IF(ISNUMBER(SEARCH(":",DH90)),MID(DH90,FIND(":",DH90)+2,FIND("(",DH90)-FIND(":",DH90)-3),LEFT(DH90,FIND("(",DH90)-2)))</f>
        <v/>
      </c>
      <c r="DB90" s="100" t="str">
        <f>IF(DH90="","",MID(DH90,FIND("(",DH90)+1,4))</f>
        <v/>
      </c>
      <c r="DC90" s="101" t="str">
        <f>IF(ISNUMBER(SEARCH("*female*",DH90)),"female",IF(ISNUMBER(SEARCH("*male*",DH90)),"male",""))</f>
        <v/>
      </c>
      <c r="DD90" s="102" t="str">
        <f>IF(DH90="","",IF(ISERROR(MID(DH90,FIND("male,",DH90)+6,(FIND(")",DH90)-(FIND("male,",DH90)+6))))=TRUE,"missing/error",MID(DH90,FIND("male,",DH90)+6,(FIND(")",DH90)-(FIND("male,",DH90)+6)))))</f>
        <v/>
      </c>
      <c r="DE90" s="103" t="str">
        <f>IF(DA90="","",(MID(DA90,(SEARCH("^^",SUBSTITUTE(DA90," ","^^",LEN(DA90)-LEN(SUBSTITUTE(DA90," ","")))))+1,99)&amp;"_"&amp;LEFT(DA90,FIND(" ",DA90)-1)&amp;"_"&amp;DB90))</f>
        <v/>
      </c>
      <c r="DG90" s="95"/>
      <c r="DH90" s="95"/>
      <c r="DI90" s="96" t="str">
        <f>IF(DM90="","",DI$3)</f>
        <v/>
      </c>
      <c r="DJ90" s="97" t="str">
        <f>IF(DM90="","",DI$1)</f>
        <v/>
      </c>
      <c r="DK90" s="98" t="str">
        <f>IF(DM90="","",DI$2)</f>
        <v/>
      </c>
      <c r="DL90" s="98" t="str">
        <f>IF(DM90="","",DI$3)</f>
        <v/>
      </c>
      <c r="DM90" s="99" t="str">
        <f>IF(DT90="","",IF(ISNUMBER(SEARCH(":",DT90)),MID(DT90,FIND(":",DT90)+2,FIND("(",DT90)-FIND(":",DT90)-3),LEFT(DT90,FIND("(",DT90)-2)))</f>
        <v/>
      </c>
      <c r="DN90" s="100" t="str">
        <f>IF(DT90="","",MID(DT90,FIND("(",DT90)+1,4))</f>
        <v/>
      </c>
      <c r="DO90" s="101" t="str">
        <f>IF(ISNUMBER(SEARCH("*female*",DT90)),"female",IF(ISNUMBER(SEARCH("*male*",DT90)),"male",""))</f>
        <v/>
      </c>
      <c r="DP90" s="102" t="str">
        <f>IF(DT90="","",IF(ISERROR(MID(DT90,FIND("male,",DT90)+6,(FIND(")",DT90)-(FIND("male,",DT90)+6))))=TRUE,"missing/error",MID(DT90,FIND("male,",DT90)+6,(FIND(")",DT90)-(FIND("male,",DT90)+6)))))</f>
        <v/>
      </c>
      <c r="DQ90" s="103" t="str">
        <f>IF(DM90="","",(MID(DM90,(SEARCH("^^",SUBSTITUTE(DM90," ","^^",LEN(DM90)-LEN(SUBSTITUTE(DM90," ","")))))+1,99)&amp;"_"&amp;LEFT(DM90,FIND(" ",DM90)-1)&amp;"_"&amp;DN90))</f>
        <v/>
      </c>
      <c r="DS90" s="95"/>
      <c r="DT90" s="95"/>
      <c r="DU90" s="96" t="str">
        <f>IF(DY90="","",DU$3)</f>
        <v/>
      </c>
      <c r="DV90" s="97" t="str">
        <f>IF(DY90="","",DU$1)</f>
        <v/>
      </c>
      <c r="DW90" s="98" t="str">
        <f>IF(DY90="","",DU$2)</f>
        <v/>
      </c>
      <c r="DX90" s="98" t="str">
        <f>IF(DY90="","",DU$3)</f>
        <v/>
      </c>
      <c r="DY90" s="99" t="str">
        <f>IF(EF90="","",IF(ISNUMBER(SEARCH(":",EF90)),MID(EF90,FIND(":",EF90)+2,FIND("(",EF90)-FIND(":",EF90)-3),LEFT(EF90,FIND("(",EF90)-2)))</f>
        <v/>
      </c>
      <c r="DZ90" s="100" t="str">
        <f>IF(EF90="","",MID(EF90,FIND("(",EF90)+1,4))</f>
        <v/>
      </c>
      <c r="EA90" s="101" t="str">
        <f>IF(ISNUMBER(SEARCH("*female*",EF90)),"female",IF(ISNUMBER(SEARCH("*male*",EF90)),"male",""))</f>
        <v/>
      </c>
      <c r="EB90" s="102" t="str">
        <f>IF(EF90="","",IF(ISERROR(MID(EF90,FIND("male,",EF90)+6,(FIND(")",EF90)-(FIND("male,",EF90)+6))))=TRUE,"missing/error",MID(EF90,FIND("male,",EF90)+6,(FIND(")",EF90)-(FIND("male,",EF90)+6)))))</f>
        <v/>
      </c>
      <c r="EC90" s="103" t="str">
        <f>IF(DY90="","",(MID(DY90,(SEARCH("^^",SUBSTITUTE(DY90," ","^^",LEN(DY90)-LEN(SUBSTITUTE(DY90," ","")))))+1,99)&amp;"_"&amp;LEFT(DY90,FIND(" ",DY90)-1)&amp;"_"&amp;DZ90))</f>
        <v/>
      </c>
      <c r="EE90" s="95"/>
      <c r="EF90" s="95"/>
      <c r="EG90" s="96" t="str">
        <f>IF(EK90="","",EG$3)</f>
        <v/>
      </c>
      <c r="EH90" s="97" t="str">
        <f>IF(EK90="","",EG$1)</f>
        <v/>
      </c>
      <c r="EI90" s="98" t="str">
        <f>IF(EK90="","",EG$2)</f>
        <v/>
      </c>
      <c r="EJ90" s="98" t="str">
        <f>IF(EK90="","",EG$3)</f>
        <v/>
      </c>
      <c r="EK90" s="99" t="str">
        <f>IF(ER90="","",IF(ISNUMBER(SEARCH(":",ER90)),MID(ER90,FIND(":",ER90)+2,FIND("(",ER90)-FIND(":",ER90)-3),LEFT(ER90,FIND("(",ER90)-2)))</f>
        <v/>
      </c>
      <c r="EL90" s="100" t="str">
        <f>IF(ER90="","",MID(ER90,FIND("(",ER90)+1,4))</f>
        <v/>
      </c>
      <c r="EM90" s="101" t="str">
        <f>IF(ISNUMBER(SEARCH("*female*",ER90)),"female",IF(ISNUMBER(SEARCH("*male*",ER90)),"male",""))</f>
        <v/>
      </c>
      <c r="EN90" s="102" t="str">
        <f>IF(ER90="","",IF(ISERROR(MID(ER90,FIND("male,",ER90)+6,(FIND(")",ER90)-(FIND("male,",ER90)+6))))=TRUE,"missing/error",MID(ER90,FIND("male,",ER90)+6,(FIND(")",ER90)-(FIND("male,",ER90)+6)))))</f>
        <v/>
      </c>
      <c r="EO90" s="103" t="str">
        <f>IF(EK90="","",(MID(EK90,(SEARCH("^^",SUBSTITUTE(EK90," ","^^",LEN(EK90)-LEN(SUBSTITUTE(EK90," ","")))))+1,99)&amp;"_"&amp;LEFT(EK90,FIND(" ",EK90)-1)&amp;"_"&amp;EL90))</f>
        <v/>
      </c>
      <c r="EQ90" s="95"/>
      <c r="ER90" s="95"/>
      <c r="ES90" s="96" t="str">
        <f>IF(EW90="","",ES$3)</f>
        <v/>
      </c>
      <c r="ET90" s="97" t="str">
        <f>IF(EW90="","",ES$1)</f>
        <v/>
      </c>
      <c r="EU90" s="98" t="str">
        <f>IF(EW90="","",ES$2)</f>
        <v/>
      </c>
      <c r="EV90" s="98" t="str">
        <f>IF(EW90="","",ES$3)</f>
        <v/>
      </c>
      <c r="EW90" s="99" t="str">
        <f>IF(FD90="","",IF(ISNUMBER(SEARCH(":",FD90)),MID(FD90,FIND(":",FD90)+2,FIND("(",FD90)-FIND(":",FD90)-3),LEFT(FD90,FIND("(",FD90)-2)))</f>
        <v/>
      </c>
      <c r="EX90" s="100" t="str">
        <f>IF(FD90="","",MID(FD90,FIND("(",FD90)+1,4))</f>
        <v/>
      </c>
      <c r="EY90" s="101" t="str">
        <f>IF(ISNUMBER(SEARCH("*female*",FD90)),"female",IF(ISNUMBER(SEARCH("*male*",FD90)),"male",""))</f>
        <v/>
      </c>
      <c r="EZ90" s="102" t="str">
        <f>IF(FD90="","",IF(ISERROR(MID(FD90,FIND("male,",FD90)+6,(FIND(")",FD90)-(FIND("male,",FD90)+6))))=TRUE,"missing/error",MID(FD90,FIND("male,",FD90)+6,(FIND(")",FD90)-(FIND("male,",FD90)+6)))))</f>
        <v/>
      </c>
      <c r="FA90" s="103" t="str">
        <f>IF(EW90="","",(MID(EW90,(SEARCH("^^",SUBSTITUTE(EW90," ","^^",LEN(EW90)-LEN(SUBSTITUTE(EW90," ","")))))+1,99)&amp;"_"&amp;LEFT(EW90,FIND(" ",EW90)-1)&amp;"_"&amp;EX90))</f>
        <v/>
      </c>
      <c r="FC90" s="95"/>
      <c r="FD90" s="95"/>
      <c r="FE90" s="96" t="str">
        <f>IF(FI90="","",FE$3)</f>
        <v/>
      </c>
      <c r="FF90" s="97" t="str">
        <f>IF(FI90="","",FE$1)</f>
        <v/>
      </c>
      <c r="FG90" s="98" t="str">
        <f>IF(FI90="","",FE$2)</f>
        <v/>
      </c>
      <c r="FH90" s="98" t="str">
        <f>IF(FI90="","",FE$3)</f>
        <v/>
      </c>
      <c r="FI90" s="99" t="str">
        <f>IF(FP90="","",IF(ISNUMBER(SEARCH(":",FP90)),MID(FP90,FIND(":",FP90)+2,FIND("(",FP90)-FIND(":",FP90)-3),LEFT(FP90,FIND("(",FP90)-2)))</f>
        <v/>
      </c>
      <c r="FJ90" s="100" t="str">
        <f>IF(FP90="","",MID(FP90,FIND("(",FP90)+1,4))</f>
        <v/>
      </c>
      <c r="FK90" s="101" t="str">
        <f>IF(ISNUMBER(SEARCH("*female*",FP90)),"female",IF(ISNUMBER(SEARCH("*male*",FP90)),"male",""))</f>
        <v/>
      </c>
      <c r="FL90" s="102" t="str">
        <f>IF(FP90="","",IF(ISERROR(MID(FP90,FIND("male,",FP90)+6,(FIND(")",FP90)-(FIND("male,",FP90)+6))))=TRUE,"missing/error",MID(FP90,FIND("male,",FP90)+6,(FIND(")",FP90)-(FIND("male,",FP90)+6)))))</f>
        <v/>
      </c>
      <c r="FM90" s="103" t="str">
        <f>IF(FI90="","",(MID(FI90,(SEARCH("^^",SUBSTITUTE(FI90," ","^^",LEN(FI90)-LEN(SUBSTITUTE(FI90," ","")))))+1,99)&amp;"_"&amp;LEFT(FI90,FIND(" ",FI90)-1)&amp;"_"&amp;FJ90))</f>
        <v/>
      </c>
      <c r="FO90" s="95"/>
      <c r="FP90" s="95"/>
      <c r="FQ90" s="96" t="str">
        <f>IF(FU90="","",#REF!)</f>
        <v/>
      </c>
      <c r="FR90" s="97" t="str">
        <f>IF(FU90="","",FQ$1)</f>
        <v/>
      </c>
      <c r="FS90" s="98" t="str">
        <f>IF(FU90="","",FQ$2)</f>
        <v/>
      </c>
      <c r="FT90" s="98" t="str">
        <f>IF(FU90="","",FQ$3)</f>
        <v/>
      </c>
      <c r="FU90" s="99" t="str">
        <f>IF(GB90="","",IF(ISNUMBER(SEARCH(":",GB90)),MID(GB90,FIND(":",GB90)+2,FIND("(",GB90)-FIND(":",GB90)-3),LEFT(GB90,FIND("(",GB90)-2)))</f>
        <v/>
      </c>
      <c r="FV90" s="100" t="str">
        <f>IF(GB90="","",MID(GB90,FIND("(",GB90)+1,4))</f>
        <v/>
      </c>
      <c r="FW90" s="101" t="str">
        <f>IF(ISNUMBER(SEARCH("*female*",GB90)),"female",IF(ISNUMBER(SEARCH("*male*",GB90)),"male",""))</f>
        <v/>
      </c>
      <c r="FX90" s="102" t="str">
        <f>IF(GB90="","",IF(ISERROR(MID(GB90,FIND("male,",GB90)+6,(FIND(")",GB90)-(FIND("male,",GB90)+6))))=TRUE,"missing/error",MID(GB90,FIND("male,",GB90)+6,(FIND(")",GB90)-(FIND("male,",GB90)+6)))))</f>
        <v/>
      </c>
      <c r="FY90" s="103" t="str">
        <f>IF(FU90="","",(MID(FU90,(SEARCH("^^",SUBSTITUTE(FU90," ","^^",LEN(FU90)-LEN(SUBSTITUTE(FU90," ","")))))+1,99)&amp;"_"&amp;LEFT(FU90,FIND(" ",FU90)-1)&amp;"_"&amp;FV90))</f>
        <v/>
      </c>
      <c r="GA90" s="95"/>
      <c r="GB90" s="95"/>
      <c r="GC90" s="96" t="str">
        <f>IF(GG90="","",GC$3)</f>
        <v/>
      </c>
      <c r="GD90" s="97" t="str">
        <f>IF(GG90="","",GC$1)</f>
        <v/>
      </c>
      <c r="GE90" s="98" t="str">
        <f>IF(GG90="","",GC$2)</f>
        <v/>
      </c>
      <c r="GF90" s="98" t="str">
        <f>IF(GG90="","",GC$3)</f>
        <v/>
      </c>
      <c r="GG90" s="99" t="str">
        <f>IF(GN90="","",IF(ISNUMBER(SEARCH(":",GN90)),MID(GN90,FIND(":",GN90)+2,FIND("(",GN90)-FIND(":",GN90)-3),LEFT(GN90,FIND("(",GN90)-2)))</f>
        <v/>
      </c>
      <c r="GH90" s="100" t="str">
        <f>IF(GN90="","",MID(GN90,FIND("(",GN90)+1,4))</f>
        <v/>
      </c>
      <c r="GI90" s="101" t="str">
        <f>IF(ISNUMBER(SEARCH("*female*",GN90)),"female",IF(ISNUMBER(SEARCH("*male*",GN90)),"male",""))</f>
        <v/>
      </c>
      <c r="GJ90" s="102" t="str">
        <f>IF(GN90="","",IF(ISERROR(MID(GN90,FIND("male,",GN90)+6,(FIND(")",GN90)-(FIND("male,",GN90)+6))))=TRUE,"missing/error",MID(GN90,FIND("male,",GN90)+6,(FIND(")",GN90)-(FIND("male,",GN90)+6)))))</f>
        <v/>
      </c>
      <c r="GK90" s="103" t="str">
        <f>IF(GG90="","",(MID(GG90,(SEARCH("^^",SUBSTITUTE(GG90," ","^^",LEN(GG90)-LEN(SUBSTITUTE(GG90," ","")))))+1,99)&amp;"_"&amp;LEFT(GG90,FIND(" ",GG90)-1)&amp;"_"&amp;GH90))</f>
        <v/>
      </c>
      <c r="GM90" s="95"/>
      <c r="GN90" s="95" t="s">
        <v>292</v>
      </c>
      <c r="GO90" s="96" t="str">
        <f>IF(GS90="","",GO$3)</f>
        <v/>
      </c>
      <c r="GP90" s="97" t="str">
        <f>IF(GS90="","",GO$1)</f>
        <v/>
      </c>
      <c r="GQ90" s="98" t="str">
        <f>IF(GS90="","",GO$2)</f>
        <v/>
      </c>
      <c r="GR90" s="98" t="str">
        <f>IF(GS90="","",GO$3)</f>
        <v/>
      </c>
      <c r="GS90" s="99" t="str">
        <f>IF(GZ90="","",IF(ISNUMBER(SEARCH(":",GZ90)),MID(GZ90,FIND(":",GZ90)+2,FIND("(",GZ90)-FIND(":",GZ90)-3),LEFT(GZ90,FIND("(",GZ90)-2)))</f>
        <v/>
      </c>
      <c r="GT90" s="100" t="str">
        <f>IF(GZ90="","",MID(GZ90,FIND("(",GZ90)+1,4))</f>
        <v/>
      </c>
      <c r="GU90" s="101" t="str">
        <f>IF(ISNUMBER(SEARCH("*female*",GZ90)),"female",IF(ISNUMBER(SEARCH("*male*",GZ90)),"male",""))</f>
        <v/>
      </c>
      <c r="GV90" s="102" t="str">
        <f>IF(GZ90="","",IF(ISERROR(MID(GZ90,FIND("male,",GZ90)+6,(FIND(")",GZ90)-(FIND("male,",GZ90)+6))))=TRUE,"missing/error",MID(GZ90,FIND("male,",GZ90)+6,(FIND(")",GZ90)-(FIND("male,",GZ90)+6)))))</f>
        <v/>
      </c>
      <c r="GW90" s="103" t="str">
        <f>IF(GS90="","",(MID(GS90,(SEARCH("^^",SUBSTITUTE(GS90," ","^^",LEN(GS90)-LEN(SUBSTITUTE(GS90," ","")))))+1,99)&amp;"_"&amp;LEFT(GS90,FIND(" ",GS90)-1)&amp;"_"&amp;GT90))</f>
        <v/>
      </c>
      <c r="GY90" s="95"/>
      <c r="GZ90" s="95"/>
      <c r="HA90" s="96" t="str">
        <f>IF(HE90="","",HA$3)</f>
        <v/>
      </c>
      <c r="HB90" s="97" t="str">
        <f>IF(HE90="","",HA$1)</f>
        <v/>
      </c>
      <c r="HC90" s="98" t="str">
        <f>IF(HE90="","",HA$2)</f>
        <v/>
      </c>
      <c r="HD90" s="98" t="str">
        <f>IF(HE90="","",HA$3)</f>
        <v/>
      </c>
      <c r="HE90" s="99" t="str">
        <f>IF(HL90="","",IF(ISNUMBER(SEARCH(":",HL90)),MID(HL90,FIND(":",HL90)+2,FIND("(",HL90)-FIND(":",HL90)-3),LEFT(HL90,FIND("(",HL90)-2)))</f>
        <v/>
      </c>
      <c r="HF90" s="100" t="str">
        <f>IF(HL90="","",MID(HL90,FIND("(",HL90)+1,4))</f>
        <v/>
      </c>
      <c r="HG90" s="101" t="str">
        <f>IF(ISNUMBER(SEARCH("*female*",HL90)),"female",IF(ISNUMBER(SEARCH("*male*",HL90)),"male",""))</f>
        <v/>
      </c>
      <c r="HH90" s="102" t="str">
        <f>IF(HL90="","",IF(ISERROR(MID(HL90,FIND("male,",HL90)+6,(FIND(")",HL90)-(FIND("male,",HL90)+6))))=TRUE,"missing/error",MID(HL90,FIND("male,",HL90)+6,(FIND(")",HL90)-(FIND("male,",HL90)+6)))))</f>
        <v/>
      </c>
      <c r="HI90" s="103" t="str">
        <f>IF(HE90="","",(MID(HE90,(SEARCH("^^",SUBSTITUTE(HE90," ","^^",LEN(HE90)-LEN(SUBSTITUTE(HE90," ","")))))+1,99)&amp;"_"&amp;LEFT(HE90,FIND(" ",HE90)-1)&amp;"_"&amp;HF90))</f>
        <v/>
      </c>
      <c r="HK90" s="95"/>
      <c r="HL90" s="95" t="s">
        <v>292</v>
      </c>
      <c r="HM90" s="96" t="str">
        <f>IF(HQ90="","",HM$3)</f>
        <v/>
      </c>
      <c r="HN90" s="97" t="str">
        <f>IF(HQ90="","",HM$1)</f>
        <v/>
      </c>
      <c r="HO90" s="98" t="str">
        <f>IF(HQ90="","",HM$2)</f>
        <v/>
      </c>
      <c r="HP90" s="98" t="str">
        <f>IF(HQ90="","",HM$3)</f>
        <v/>
      </c>
      <c r="HQ90" s="99" t="str">
        <f>IF(HX90="","",IF(ISNUMBER(SEARCH(":",HX90)),MID(HX90,FIND(":",HX90)+2,FIND("(",HX90)-FIND(":",HX90)-3),LEFT(HX90,FIND("(",HX90)-2)))</f>
        <v/>
      </c>
      <c r="HR90" s="100" t="str">
        <f>IF(HX90="","",MID(HX90,FIND("(",HX90)+1,4))</f>
        <v/>
      </c>
      <c r="HS90" s="101" t="str">
        <f>IF(ISNUMBER(SEARCH("*female*",HX90)),"female",IF(ISNUMBER(SEARCH("*male*",HX90)),"male",""))</f>
        <v/>
      </c>
      <c r="HT90" s="102" t="str">
        <f>IF(HX90="","",IF(ISERROR(MID(HX90,FIND("male,",HX90)+6,(FIND(")",HX90)-(FIND("male,",HX90)+6))))=TRUE,"missing/error",MID(HX90,FIND("male,",HX90)+6,(FIND(")",HX90)-(FIND("male,",HX90)+6)))))</f>
        <v/>
      </c>
      <c r="HU90" s="103" t="str">
        <f>IF(HQ90="","",(MID(HQ90,(SEARCH("^^",SUBSTITUTE(HQ90," ","^^",LEN(HQ90)-LEN(SUBSTITUTE(HQ90," ","")))))+1,99)&amp;"_"&amp;LEFT(HQ90,FIND(" ",HQ90)-1)&amp;"_"&amp;HR90))</f>
        <v/>
      </c>
      <c r="HW90" s="95"/>
      <c r="HX90" s="95"/>
      <c r="HY90" s="96" t="str">
        <f>IF(IC90="","",HY$3)</f>
        <v/>
      </c>
      <c r="HZ90" s="97" t="str">
        <f>IF(IC90="","",HY$1)</f>
        <v/>
      </c>
      <c r="IA90" s="98" t="str">
        <f>IF(IC90="","",HY$2)</f>
        <v/>
      </c>
      <c r="IB90" s="98" t="str">
        <f>IF(IC90="","",HY$3)</f>
        <v/>
      </c>
      <c r="IC90" s="99" t="str">
        <f>IF(IJ90="","",IF(ISNUMBER(SEARCH(":",IJ90)),MID(IJ90,FIND(":",IJ90)+2,FIND("(",IJ90)-FIND(":",IJ90)-3),LEFT(IJ90,FIND("(",IJ90)-2)))</f>
        <v/>
      </c>
      <c r="ID90" s="100" t="str">
        <f>IF(IJ90="","",MID(IJ90,FIND("(",IJ90)+1,4))</f>
        <v/>
      </c>
      <c r="IE90" s="101" t="str">
        <f>IF(ISNUMBER(SEARCH("*female*",IJ90)),"female",IF(ISNUMBER(SEARCH("*male*",IJ90)),"male",""))</f>
        <v/>
      </c>
      <c r="IF90" s="102" t="str">
        <f>IF(IJ90="","",IF(ISERROR(MID(IJ90,FIND("male,",IJ90)+6,(FIND(")",IJ90)-(FIND("male,",IJ90)+6))))=TRUE,"missing/error",MID(IJ90,FIND("male,",IJ90)+6,(FIND(")",IJ90)-(FIND("male,",IJ90)+6)))))</f>
        <v/>
      </c>
      <c r="IG90" s="103" t="str">
        <f>IF(IC90="","",(MID(IC90,(SEARCH("^^",SUBSTITUTE(IC90," ","^^",LEN(IC90)-LEN(SUBSTITUTE(IC90," ","")))))+1,99)&amp;"_"&amp;LEFT(IC90,FIND(" ",IC90)-1)&amp;"_"&amp;ID90))</f>
        <v/>
      </c>
      <c r="II90" s="95"/>
      <c r="IJ90" s="95"/>
      <c r="IK90" s="96" t="str">
        <f>IF(IO90="","",IK$3)</f>
        <v/>
      </c>
      <c r="IL90" s="97" t="str">
        <f>IF(IO90="","",IK$1)</f>
        <v/>
      </c>
      <c r="IM90" s="98" t="str">
        <f>IF(IO90="","",IK$2)</f>
        <v/>
      </c>
      <c r="IN90" s="98" t="str">
        <f>IF(IO90="","",IK$3)</f>
        <v/>
      </c>
      <c r="IO90" s="99" t="str">
        <f>IF(IV90="","",IF(ISNUMBER(SEARCH(":",IV90)),MID(IV90,FIND(":",IV90)+2,FIND("(",IV90)-FIND(":",IV90)-3),LEFT(IV90,FIND("(",IV90)-2)))</f>
        <v/>
      </c>
      <c r="IP90" s="100" t="str">
        <f>IF(IV90="","",MID(IV90,FIND("(",IV90)+1,4))</f>
        <v/>
      </c>
      <c r="IQ90" s="101" t="str">
        <f>IF(ISNUMBER(SEARCH("*female*",IV90)),"female",IF(ISNUMBER(SEARCH("*male*",IV90)),"male",""))</f>
        <v/>
      </c>
      <c r="IR90" s="102" t="str">
        <f>IF(IV90="","",IF(ISERROR(MID(IV90,FIND("male,",IV90)+6,(FIND(")",IV90)-(FIND("male,",IV90)+6))))=TRUE,"missing/error",MID(IV90,FIND("male,",IV90)+6,(FIND(")",IV90)-(FIND("male,",IV90)+6)))))</f>
        <v/>
      </c>
      <c r="IS90" s="103" t="str">
        <f>IF(IO90="","",(MID(IO90,(SEARCH("^^",SUBSTITUTE(IO90," ","^^",LEN(IO90)-LEN(SUBSTITUTE(IO90," ","")))))+1,99)&amp;"_"&amp;LEFT(IO90,FIND(" ",IO90)-1)&amp;"_"&amp;IP90))</f>
        <v/>
      </c>
      <c r="IU90" s="95"/>
      <c r="IV90" s="95"/>
      <c r="IW90" s="96" t="str">
        <f>IF(JA90="","",IW$3)</f>
        <v/>
      </c>
      <c r="IX90" s="97" t="str">
        <f>IF(JA90="","",IW$1)</f>
        <v/>
      </c>
      <c r="IY90" s="98" t="str">
        <f>IF(JA90="","",IW$2)</f>
        <v/>
      </c>
      <c r="IZ90" s="98" t="str">
        <f>IF(JA90="","",IW$3)</f>
        <v/>
      </c>
      <c r="JA90" s="99" t="str">
        <f>IF(JH90="","",IF(ISNUMBER(SEARCH(":",JH90)),MID(JH90,FIND(":",JH90)+2,FIND("(",JH90)-FIND(":",JH90)-3),LEFT(JH90,FIND("(",JH90)-2)))</f>
        <v/>
      </c>
      <c r="JB90" s="100" t="str">
        <f>IF(JH90="","",MID(JH90,FIND("(",JH90)+1,4))</f>
        <v/>
      </c>
      <c r="JC90" s="101" t="str">
        <f>IF(ISNUMBER(SEARCH("*female*",JH90)),"female",IF(ISNUMBER(SEARCH("*male*",JH90)),"male",""))</f>
        <v/>
      </c>
      <c r="JD90" s="102" t="str">
        <f>IF(JH90="","",IF(ISERROR(MID(JH90,FIND("male,",JH90)+6,(FIND(")",JH90)-(FIND("male,",JH90)+6))))=TRUE,"missing/error",MID(JH90,FIND("male,",JH90)+6,(FIND(")",JH90)-(FIND("male,",JH90)+6)))))</f>
        <v/>
      </c>
      <c r="JE90" s="103" t="str">
        <f>IF(JA90="","",(MID(JA90,(SEARCH("^^",SUBSTITUTE(JA90," ","^^",LEN(JA90)-LEN(SUBSTITUTE(JA90," ","")))))+1,99)&amp;"_"&amp;LEFT(JA90,FIND(" ",JA90)-1)&amp;"_"&amp;JB90))</f>
        <v/>
      </c>
      <c r="JG90" s="95"/>
      <c r="JH90" s="95"/>
      <c r="JI90" s="96" t="str">
        <f>IF(JM90="","",JI$3)</f>
        <v/>
      </c>
      <c r="JJ90" s="97" t="str">
        <f>IF(JM90="","",JI$1)</f>
        <v/>
      </c>
      <c r="JK90" s="98" t="str">
        <f>IF(JM90="","",JI$2)</f>
        <v/>
      </c>
      <c r="JL90" s="98" t="str">
        <f>IF(JM90="","",JI$3)</f>
        <v/>
      </c>
      <c r="JM90" s="99" t="str">
        <f>IF(JT90="","",IF(ISNUMBER(SEARCH(":",JT90)),MID(JT90,FIND(":",JT90)+2,FIND("(",JT90)-FIND(":",JT90)-3),LEFT(JT90,FIND("(",JT90)-2)))</f>
        <v/>
      </c>
      <c r="JN90" s="100" t="str">
        <f>IF(JT90="","",MID(JT90,FIND("(",JT90)+1,4))</f>
        <v/>
      </c>
      <c r="JO90" s="101" t="str">
        <f>IF(ISNUMBER(SEARCH("*female*",JT90)),"female",IF(ISNUMBER(SEARCH("*male*",JT90)),"male",""))</f>
        <v/>
      </c>
      <c r="JP90" s="102" t="str">
        <f>IF(JT90="","",IF(ISERROR(MID(JT90,FIND("male,",JT90)+6,(FIND(")",JT90)-(FIND("male,",JT90)+6))))=TRUE,"missing/error",MID(JT90,FIND("male,",JT90)+6,(FIND(")",JT90)-(FIND("male,",JT90)+6)))))</f>
        <v/>
      </c>
      <c r="JQ90" s="103" t="str">
        <f>IF(JM90="","",(MID(JM90,(SEARCH("^^",SUBSTITUTE(JM90," ","^^",LEN(JM90)-LEN(SUBSTITUTE(JM90," ","")))))+1,99)&amp;"_"&amp;LEFT(JM90,FIND(" ",JM90)-1)&amp;"_"&amp;JN90))</f>
        <v/>
      </c>
      <c r="JS90" s="95"/>
      <c r="JT90" s="95"/>
      <c r="JU90" s="96" t="str">
        <f>IF(JY90="","",JU$3)</f>
        <v/>
      </c>
      <c r="JV90" s="97" t="str">
        <f>IF(JY90="","",JU$1)</f>
        <v/>
      </c>
      <c r="JW90" s="98" t="str">
        <f>IF(JY90="","",JU$2)</f>
        <v/>
      </c>
      <c r="JX90" s="98" t="str">
        <f>IF(JY90="","",JU$3)</f>
        <v/>
      </c>
      <c r="JY90" s="99" t="str">
        <f>IF(KF90="","",IF(ISNUMBER(SEARCH(":",KF90)),MID(KF90,FIND(":",KF90)+2,FIND("(",KF90)-FIND(":",KF90)-3),LEFT(KF90,FIND("(",KF90)-2)))</f>
        <v/>
      </c>
      <c r="JZ90" s="100" t="str">
        <f>IF(KF90="","",MID(KF90,FIND("(",KF90)+1,4))</f>
        <v/>
      </c>
      <c r="KA90" s="101" t="str">
        <f>IF(ISNUMBER(SEARCH("*female*",KF90)),"female",IF(ISNUMBER(SEARCH("*male*",KF90)),"male",""))</f>
        <v/>
      </c>
      <c r="KB90" s="102" t="str">
        <f>IF(KF90="","",IF(ISERROR(MID(KF90,FIND("male,",KF90)+6,(FIND(")",KF90)-(FIND("male,",KF90)+6))))=TRUE,"missing/error",MID(KF90,FIND("male,",KF90)+6,(FIND(")",KF90)-(FIND("male,",KF90)+6)))))</f>
        <v/>
      </c>
      <c r="KC90" s="103" t="str">
        <f>IF(JY90="","",(MID(JY90,(SEARCH("^^",SUBSTITUTE(JY90," ","^^",LEN(JY90)-LEN(SUBSTITUTE(JY90," ","")))))+1,99)&amp;"_"&amp;LEFT(JY90,FIND(" ",JY90)-1)&amp;"_"&amp;JZ90))</f>
        <v/>
      </c>
      <c r="KE90" s="95"/>
      <c r="KF90" s="95"/>
    </row>
    <row r="91" spans="1:292" ht="13.5" customHeight="1">
      <c r="A91" s="21"/>
      <c r="B91" s="95" t="s">
        <v>403</v>
      </c>
      <c r="C91" s="2" t="s">
        <v>404</v>
      </c>
      <c r="D91" s="149"/>
      <c r="E91" s="96">
        <f>IF(I91="","",E$3)</f>
        <v>41612</v>
      </c>
      <c r="F91" s="97" t="str">
        <f>IF(I91="","",E$1)</f>
        <v>Juncker Asselborn II</v>
      </c>
      <c r="G91" s="98">
        <v>41394</v>
      </c>
      <c r="H91" s="98">
        <f>IF(I91="","",E$3)</f>
        <v>41612</v>
      </c>
      <c r="I91" s="99" t="str">
        <f>IF(P91="","",IF(ISNUMBER(SEARCH(":",P91)),MID(P91,FIND(":",P91)+2,FIND("(",P91)-FIND(":",P91)-3),LEFT(P91,FIND("(",P91)-2)))</f>
        <v>Octavie Modert</v>
      </c>
      <c r="J91" s="100" t="str">
        <f>IF(P91="","",MID(P91,FIND("(",P91)+1,4))</f>
        <v>1966</v>
      </c>
      <c r="K91" s="101" t="str">
        <f>IF(ISNUMBER(SEARCH("*female*",P91)),"female",IF(ISNUMBER(SEARCH("*male*",P91)),"male",""))</f>
        <v>female</v>
      </c>
      <c r="L91" s="102" t="str">
        <f>IF(P91="","",IF(ISERROR(MID(P91,FIND("male,",P91)+6,(FIND(")",P91)-(FIND("male,",P91)+6))))=TRUE,"missing/error",MID(P91,FIND("male,",P91)+6,(FIND(")",P91)-(FIND("male,",P91)+6)))))</f>
        <v>lu_csv01</v>
      </c>
      <c r="M91" s="103" t="str">
        <f>IF(I91="","",(MID(I91,(SEARCH("^^",SUBSTITUTE(I91," ","^^",LEN(I91)-LEN(SUBSTITUTE(I91," ","")))))+1,99)&amp;"_"&amp;LEFT(I91,FIND(" ",I91)-1)&amp;"_"&amp;J91))</f>
        <v>Modert_Octavie_1966</v>
      </c>
      <c r="N91" s="2" t="str">
        <f>IF(P91="","",IF((LEN(P91)-LEN(SUBSTITUTE(P91,"male","")))/LEN("male")&gt;1,"!",IF(RIGHT(P91,1)=")","",IF(RIGHT(P91,2)=") ","",IF(RIGHT(P91,2)=").","","!!")))))</f>
        <v/>
      </c>
      <c r="O91" s="95"/>
      <c r="P91" s="153" t="s">
        <v>457</v>
      </c>
      <c r="Q91" s="96"/>
      <c r="R91" s="97"/>
      <c r="S91" s="98"/>
      <c r="T91" s="98"/>
      <c r="U91" s="99"/>
      <c r="V91" s="100"/>
      <c r="W91" s="101"/>
      <c r="X91" s="102"/>
      <c r="Y91" s="103"/>
      <c r="AA91" s="95"/>
      <c r="AB91" s="95"/>
      <c r="AC91" s="96">
        <f>IF(AG91="","",AC$3)</f>
        <v>45247</v>
      </c>
      <c r="AD91" s="97" t="str">
        <f>IF(AG91="","",AC$1)</f>
        <v>Bettel-Schneider II</v>
      </c>
      <c r="AE91" s="98">
        <v>43749</v>
      </c>
      <c r="AF91" s="98">
        <f>IF(AG91="","",AC$3)</f>
        <v>45247</v>
      </c>
      <c r="AG91" s="99" t="str">
        <f>IF(AN91="","",IF(ISNUMBER(SEARCH(":",AN91)),MID(AN91,FIND(":",AN91)+2,FIND("(",AN91)-FIND(":",AN91)-3),LEFT(AN91,FIND("(",AN91)-2)))</f>
        <v>Sam Tanson</v>
      </c>
      <c r="AH91" s="100" t="str">
        <f>IF(AN91="","",MID(AN91,FIND("(",AN91)+1,4))</f>
        <v>1977</v>
      </c>
      <c r="AI91" s="101" t="str">
        <f>IF(ISNUMBER(SEARCH("*female*",AN91)),"female",IF(ISNUMBER(SEARCH("*male*",AN91)),"male",""))</f>
        <v>female</v>
      </c>
      <c r="AJ91" s="102" t="str">
        <f>IF(AN91="","",IF(ISERROR(MID(AN91,FIND("male,",AN91)+6,(FIND(")",AN91)-(FIND("male,",AN91)+6))))=TRUE,"missing/error",MID(AN91,FIND("male,",AN91)+6,(FIND(")",AN91)-(FIND("male,",AN91)+6)))))</f>
        <v>lu_dp01</v>
      </c>
      <c r="AK91" s="103" t="str">
        <f>IF(AG91="","",(MID(AG91,(SEARCH("^^",SUBSTITUTE(AG91," ","^^",LEN(AG91)-LEN(SUBSTITUTE(AG91," ","")))))+1,99)&amp;"_"&amp;LEFT(AG91,FIND(" ",AG91)-1)&amp;"_"&amp;AH91))</f>
        <v>Tanson_Sam_1977</v>
      </c>
      <c r="AM91" s="95"/>
      <c r="AN91" s="95" t="s">
        <v>801</v>
      </c>
      <c r="AO91" s="96" t="str">
        <f t="shared" si="280"/>
        <v/>
      </c>
      <c r="AP91" s="97" t="str">
        <f t="shared" si="281"/>
        <v/>
      </c>
      <c r="AQ91" s="98" t="str">
        <f t="shared" si="288"/>
        <v/>
      </c>
      <c r="AR91" s="98" t="str">
        <f t="shared" si="282"/>
        <v/>
      </c>
      <c r="AS91" s="99" t="str">
        <f t="shared" si="283"/>
        <v/>
      </c>
      <c r="AT91" s="100" t="str">
        <f t="shared" si="284"/>
        <v/>
      </c>
      <c r="AU91" s="101" t="str">
        <f t="shared" si="285"/>
        <v/>
      </c>
      <c r="AV91" s="102" t="str">
        <f t="shared" si="286"/>
        <v/>
      </c>
      <c r="AW91" s="103" t="str">
        <f t="shared" si="287"/>
        <v/>
      </c>
      <c r="AY91" s="95"/>
      <c r="AZ91" s="95"/>
      <c r="BA91" s="96"/>
      <c r="BB91" s="97"/>
      <c r="BC91" s="98"/>
      <c r="BD91" s="98"/>
      <c r="BE91" s="99"/>
      <c r="BF91" s="100"/>
      <c r="BG91" s="101"/>
      <c r="BH91" s="102"/>
      <c r="BI91" s="103"/>
      <c r="BK91" s="95"/>
      <c r="BL91" s="95"/>
      <c r="BM91" s="96"/>
      <c r="BN91" s="97"/>
      <c r="BO91" s="98"/>
      <c r="BP91" s="98"/>
      <c r="BQ91" s="99"/>
      <c r="BR91" s="100"/>
      <c r="BS91" s="101"/>
      <c r="BT91" s="102"/>
      <c r="BU91" s="103"/>
      <c r="BW91" s="95"/>
      <c r="BX91" s="95"/>
      <c r="BY91" s="96"/>
      <c r="BZ91" s="97"/>
      <c r="CA91" s="98"/>
      <c r="CB91" s="98"/>
      <c r="CC91" s="99"/>
      <c r="CD91" s="100"/>
      <c r="CE91" s="101"/>
      <c r="CF91" s="102"/>
      <c r="CG91" s="103"/>
      <c r="CI91" s="95"/>
      <c r="CJ91" s="95"/>
      <c r="CK91" s="96"/>
      <c r="CL91" s="97"/>
      <c r="CM91" s="98"/>
      <c r="CN91" s="98"/>
      <c r="CO91" s="99"/>
      <c r="CP91" s="100"/>
      <c r="CQ91" s="101"/>
      <c r="CR91" s="102"/>
      <c r="CS91" s="103"/>
      <c r="CU91" s="95"/>
      <c r="CV91" s="95"/>
      <c r="CW91" s="96"/>
      <c r="CX91" s="97"/>
      <c r="CY91" s="98"/>
      <c r="CZ91" s="98"/>
      <c r="DA91" s="99"/>
      <c r="DB91" s="100"/>
      <c r="DC91" s="101"/>
      <c r="DD91" s="102"/>
      <c r="DE91" s="103"/>
      <c r="DG91" s="95"/>
      <c r="DH91" s="95"/>
      <c r="DI91" s="96"/>
      <c r="DJ91" s="97"/>
      <c r="DK91" s="98"/>
      <c r="DL91" s="98"/>
      <c r="DM91" s="99"/>
      <c r="DN91" s="100"/>
      <c r="DO91" s="101"/>
      <c r="DP91" s="102"/>
      <c r="DQ91" s="103"/>
      <c r="DS91" s="95"/>
      <c r="DT91" s="95"/>
      <c r="DU91" s="96"/>
      <c r="DV91" s="97"/>
      <c r="DW91" s="98"/>
      <c r="DX91" s="98"/>
      <c r="DY91" s="99"/>
      <c r="DZ91" s="100"/>
      <c r="EA91" s="101"/>
      <c r="EB91" s="102"/>
      <c r="EC91" s="103"/>
      <c r="EE91" s="95"/>
      <c r="EF91" s="95"/>
      <c r="EG91" s="96"/>
      <c r="EH91" s="97"/>
      <c r="EI91" s="98"/>
      <c r="EJ91" s="98"/>
      <c r="EK91" s="99"/>
      <c r="EL91" s="100"/>
      <c r="EM91" s="101"/>
      <c r="EN91" s="102"/>
      <c r="EO91" s="103"/>
      <c r="EQ91" s="95"/>
      <c r="ER91" s="95"/>
      <c r="ES91" s="96"/>
      <c r="ET91" s="97"/>
      <c r="EU91" s="98"/>
      <c r="EV91" s="98"/>
      <c r="EW91" s="99"/>
      <c r="EX91" s="100"/>
      <c r="EY91" s="101"/>
      <c r="EZ91" s="102"/>
      <c r="FA91" s="103"/>
      <c r="FC91" s="95"/>
      <c r="FD91" s="95"/>
      <c r="FE91" s="96"/>
      <c r="FF91" s="97"/>
      <c r="FG91" s="98"/>
      <c r="FH91" s="98"/>
      <c r="FI91" s="99"/>
      <c r="FJ91" s="100"/>
      <c r="FK91" s="101"/>
      <c r="FL91" s="102"/>
      <c r="FM91" s="103"/>
      <c r="FO91" s="95"/>
      <c r="FP91" s="95"/>
      <c r="FQ91" s="96"/>
      <c r="FR91" s="97"/>
      <c r="FS91" s="98"/>
      <c r="FT91" s="98"/>
      <c r="FU91" s="99"/>
      <c r="FV91" s="100"/>
      <c r="FW91" s="101"/>
      <c r="FX91" s="102"/>
      <c r="FY91" s="103"/>
      <c r="GA91" s="95"/>
      <c r="GB91" s="95"/>
      <c r="GC91" s="96"/>
      <c r="GD91" s="97"/>
      <c r="GE91" s="98"/>
      <c r="GF91" s="98"/>
      <c r="GG91" s="99"/>
      <c r="GH91" s="100"/>
      <c r="GI91" s="101"/>
      <c r="GJ91" s="102"/>
      <c r="GK91" s="103"/>
      <c r="GM91" s="95"/>
      <c r="GN91" s="95"/>
      <c r="GO91" s="96"/>
      <c r="GP91" s="97"/>
      <c r="GQ91" s="98"/>
      <c r="GR91" s="98"/>
      <c r="GS91" s="99"/>
      <c r="GT91" s="100"/>
      <c r="GU91" s="101"/>
      <c r="GV91" s="102"/>
      <c r="GW91" s="103"/>
      <c r="GY91" s="95"/>
      <c r="GZ91" s="95"/>
      <c r="HA91" s="96"/>
      <c r="HB91" s="97"/>
      <c r="HC91" s="98"/>
      <c r="HD91" s="98"/>
      <c r="HE91" s="99"/>
      <c r="HF91" s="100"/>
      <c r="HG91" s="101"/>
      <c r="HH91" s="102"/>
      <c r="HI91" s="103"/>
      <c r="HK91" s="95"/>
      <c r="HL91" s="95"/>
      <c r="HM91" s="96"/>
      <c r="HN91" s="97"/>
      <c r="HO91" s="98"/>
      <c r="HP91" s="98"/>
      <c r="HQ91" s="99"/>
      <c r="HR91" s="100"/>
      <c r="HS91" s="101"/>
      <c r="HT91" s="102"/>
      <c r="HU91" s="103"/>
      <c r="HW91" s="95"/>
      <c r="HX91" s="95"/>
      <c r="HY91" s="96"/>
      <c r="HZ91" s="97"/>
      <c r="IA91" s="98"/>
      <c r="IB91" s="98"/>
      <c r="IC91" s="99"/>
      <c r="ID91" s="100"/>
      <c r="IE91" s="101"/>
      <c r="IF91" s="102"/>
      <c r="IG91" s="103"/>
      <c r="II91" s="95"/>
      <c r="IJ91" s="95"/>
      <c r="IK91" s="96"/>
      <c r="IL91" s="97"/>
      <c r="IM91" s="98"/>
      <c r="IN91" s="98"/>
      <c r="IO91" s="99"/>
      <c r="IP91" s="100"/>
      <c r="IQ91" s="101"/>
      <c r="IR91" s="102"/>
      <c r="IS91" s="103"/>
      <c r="IU91" s="95"/>
      <c r="IV91" s="95"/>
      <c r="IW91" s="96"/>
      <c r="IX91" s="97"/>
      <c r="IY91" s="98"/>
      <c r="IZ91" s="98"/>
      <c r="JA91" s="99"/>
      <c r="JB91" s="100"/>
      <c r="JC91" s="101"/>
      <c r="JD91" s="102"/>
      <c r="JE91" s="103"/>
      <c r="JG91" s="95"/>
      <c r="JH91" s="95"/>
      <c r="JI91" s="96"/>
      <c r="JJ91" s="97"/>
      <c r="JK91" s="98"/>
      <c r="JL91" s="98"/>
      <c r="JM91" s="99"/>
      <c r="JN91" s="100"/>
      <c r="JO91" s="101"/>
      <c r="JP91" s="102"/>
      <c r="JQ91" s="103"/>
      <c r="JS91" s="95"/>
      <c r="JT91" s="95"/>
      <c r="JU91" s="96"/>
      <c r="JV91" s="97"/>
      <c r="JW91" s="98"/>
      <c r="JX91" s="98"/>
      <c r="JY91" s="99"/>
      <c r="JZ91" s="100"/>
      <c r="KA91" s="101"/>
      <c r="KB91" s="102"/>
      <c r="KC91" s="103"/>
      <c r="KE91" s="95"/>
      <c r="KF91" s="95"/>
    </row>
    <row r="92" spans="1:292" ht="13.5" customHeight="1">
      <c r="A92" s="21"/>
      <c r="B92" s="95" t="s">
        <v>946</v>
      </c>
      <c r="C92" s="2" t="s">
        <v>947</v>
      </c>
      <c r="D92" s="149"/>
      <c r="E92" s="96"/>
      <c r="F92" s="97"/>
      <c r="G92" s="98"/>
      <c r="H92" s="98"/>
      <c r="I92" s="99"/>
      <c r="J92" s="100"/>
      <c r="K92" s="101"/>
      <c r="L92" s="102"/>
      <c r="M92" s="103"/>
      <c r="O92" s="95"/>
      <c r="P92" s="153"/>
      <c r="Q92" s="96"/>
      <c r="R92" s="97"/>
      <c r="S92" s="98"/>
      <c r="T92" s="98"/>
      <c r="U92" s="99"/>
      <c r="V92" s="100"/>
      <c r="W92" s="101"/>
      <c r="X92" s="102"/>
      <c r="Y92" s="103"/>
      <c r="AA92" s="95"/>
      <c r="AB92" s="95"/>
      <c r="AC92" s="96"/>
      <c r="AD92" s="97"/>
      <c r="AE92" s="98"/>
      <c r="AF92" s="98"/>
      <c r="AG92" s="99"/>
      <c r="AH92" s="100"/>
      <c r="AI92" s="101"/>
      <c r="AJ92" s="102"/>
      <c r="AK92" s="103"/>
      <c r="AM92" s="95"/>
      <c r="AN92" s="95"/>
      <c r="AO92" s="96">
        <f t="shared" si="280"/>
        <v>45291</v>
      </c>
      <c r="AP92" s="97" t="str">
        <f t="shared" si="281"/>
        <v>Frieden I</v>
      </c>
      <c r="AQ92" s="98">
        <f t="shared" si="288"/>
        <v>45247</v>
      </c>
      <c r="AR92" s="98">
        <f t="shared" si="282"/>
        <v>45291</v>
      </c>
      <c r="AS92" s="99" t="str">
        <f t="shared" si="283"/>
        <v>Georges Mischo</v>
      </c>
      <c r="AT92" s="100" t="str">
        <f t="shared" si="284"/>
        <v>1974</v>
      </c>
      <c r="AU92" s="101" t="str">
        <f t="shared" si="285"/>
        <v>male</v>
      </c>
      <c r="AV92" s="102" t="str">
        <f t="shared" si="286"/>
        <v>lu_csv01</v>
      </c>
      <c r="AW92" s="103" t="str">
        <f t="shared" si="287"/>
        <v>Mischo_Georges_1974</v>
      </c>
      <c r="AY92" s="95"/>
      <c r="AZ92" s="95" t="s">
        <v>948</v>
      </c>
      <c r="BA92" s="96"/>
      <c r="BB92" s="97"/>
      <c r="BC92" s="98"/>
      <c r="BD92" s="98"/>
      <c r="BE92" s="99"/>
      <c r="BF92" s="100"/>
      <c r="BG92" s="101"/>
      <c r="BH92" s="102"/>
      <c r="BI92" s="103"/>
      <c r="BK92" s="95"/>
      <c r="BL92" s="95"/>
      <c r="BM92" s="96"/>
      <c r="BN92" s="97"/>
      <c r="BO92" s="98"/>
      <c r="BP92" s="98"/>
      <c r="BQ92" s="99"/>
      <c r="BR92" s="100"/>
      <c r="BS92" s="101"/>
      <c r="BT92" s="102"/>
      <c r="BU92" s="103"/>
      <c r="BW92" s="95"/>
      <c r="BX92" s="95"/>
      <c r="BY92" s="96"/>
      <c r="BZ92" s="97"/>
      <c r="CA92" s="98"/>
      <c r="CB92" s="98"/>
      <c r="CC92" s="99"/>
      <c r="CD92" s="100"/>
      <c r="CE92" s="101"/>
      <c r="CF92" s="102"/>
      <c r="CG92" s="103"/>
      <c r="CI92" s="95"/>
      <c r="CJ92" s="95"/>
      <c r="CK92" s="96"/>
      <c r="CL92" s="97"/>
      <c r="CM92" s="98"/>
      <c r="CN92" s="98"/>
      <c r="CO92" s="99"/>
      <c r="CP92" s="100"/>
      <c r="CQ92" s="101"/>
      <c r="CR92" s="102"/>
      <c r="CS92" s="103"/>
      <c r="CU92" s="95"/>
      <c r="CV92" s="95"/>
      <c r="CW92" s="96"/>
      <c r="CX92" s="97"/>
      <c r="CY92" s="98"/>
      <c r="CZ92" s="98"/>
      <c r="DA92" s="99"/>
      <c r="DB92" s="100"/>
      <c r="DC92" s="101"/>
      <c r="DD92" s="102"/>
      <c r="DE92" s="103"/>
      <c r="DG92" s="95"/>
      <c r="DH92" s="95"/>
      <c r="DI92" s="96"/>
      <c r="DJ92" s="97"/>
      <c r="DK92" s="98"/>
      <c r="DL92" s="98"/>
      <c r="DM92" s="99"/>
      <c r="DN92" s="100"/>
      <c r="DO92" s="101"/>
      <c r="DP92" s="102"/>
      <c r="DQ92" s="103"/>
      <c r="DS92" s="95"/>
      <c r="DT92" s="95"/>
      <c r="DU92" s="96"/>
      <c r="DV92" s="97"/>
      <c r="DW92" s="98"/>
      <c r="DX92" s="98"/>
      <c r="DY92" s="99"/>
      <c r="DZ92" s="100"/>
      <c r="EA92" s="101"/>
      <c r="EB92" s="102"/>
      <c r="EC92" s="103"/>
      <c r="EE92" s="95"/>
      <c r="EF92" s="95"/>
      <c r="EG92" s="96"/>
      <c r="EH92" s="97"/>
      <c r="EI92" s="98"/>
      <c r="EJ92" s="98"/>
      <c r="EK92" s="99"/>
      <c r="EL92" s="100"/>
      <c r="EM92" s="101"/>
      <c r="EN92" s="102"/>
      <c r="EO92" s="103"/>
      <c r="EQ92" s="95"/>
      <c r="ER92" s="95"/>
      <c r="ES92" s="96"/>
      <c r="ET92" s="97"/>
      <c r="EU92" s="98"/>
      <c r="EV92" s="98"/>
      <c r="EW92" s="99"/>
      <c r="EX92" s="100"/>
      <c r="EY92" s="101"/>
      <c r="EZ92" s="102"/>
      <c r="FA92" s="103"/>
      <c r="FC92" s="95"/>
      <c r="FD92" s="95"/>
      <c r="FE92" s="96"/>
      <c r="FF92" s="97"/>
      <c r="FG92" s="98"/>
      <c r="FH92" s="98"/>
      <c r="FI92" s="99"/>
      <c r="FJ92" s="100"/>
      <c r="FK92" s="101"/>
      <c r="FL92" s="102"/>
      <c r="FM92" s="103"/>
      <c r="FO92" s="95"/>
      <c r="FP92" s="95"/>
      <c r="FQ92" s="96"/>
      <c r="FR92" s="97"/>
      <c r="FS92" s="98"/>
      <c r="FT92" s="98"/>
      <c r="FU92" s="99"/>
      <c r="FV92" s="100"/>
      <c r="FW92" s="101"/>
      <c r="FX92" s="102"/>
      <c r="FY92" s="103"/>
      <c r="GA92" s="95"/>
      <c r="GB92" s="95"/>
      <c r="GC92" s="96"/>
      <c r="GD92" s="97"/>
      <c r="GE92" s="98"/>
      <c r="GF92" s="98"/>
      <c r="GG92" s="99"/>
      <c r="GH92" s="100"/>
      <c r="GI92" s="101"/>
      <c r="GJ92" s="102"/>
      <c r="GK92" s="103"/>
      <c r="GM92" s="95"/>
      <c r="GN92" s="95"/>
      <c r="GO92" s="96"/>
      <c r="GP92" s="97"/>
      <c r="GQ92" s="98"/>
      <c r="GR92" s="98"/>
      <c r="GS92" s="99"/>
      <c r="GT92" s="100"/>
      <c r="GU92" s="101"/>
      <c r="GV92" s="102"/>
      <c r="GW92" s="103"/>
      <c r="GY92" s="95"/>
      <c r="GZ92" s="95"/>
      <c r="HA92" s="96"/>
      <c r="HB92" s="97"/>
      <c r="HC92" s="98"/>
      <c r="HD92" s="98"/>
      <c r="HE92" s="99"/>
      <c r="HF92" s="100"/>
      <c r="HG92" s="101"/>
      <c r="HH92" s="102"/>
      <c r="HI92" s="103"/>
      <c r="HK92" s="95"/>
      <c r="HL92" s="95"/>
      <c r="HM92" s="96"/>
      <c r="HN92" s="97"/>
      <c r="HO92" s="98"/>
      <c r="HP92" s="98"/>
      <c r="HQ92" s="99"/>
      <c r="HR92" s="100"/>
      <c r="HS92" s="101"/>
      <c r="HT92" s="102"/>
      <c r="HU92" s="103"/>
      <c r="HW92" s="95"/>
      <c r="HX92" s="95"/>
      <c r="HY92" s="96"/>
      <c r="HZ92" s="97"/>
      <c r="IA92" s="98"/>
      <c r="IB92" s="98"/>
      <c r="IC92" s="99"/>
      <c r="ID92" s="100"/>
      <c r="IE92" s="101"/>
      <c r="IF92" s="102"/>
      <c r="IG92" s="103"/>
      <c r="II92" s="95"/>
      <c r="IJ92" s="95"/>
      <c r="IK92" s="96"/>
      <c r="IL92" s="97"/>
      <c r="IM92" s="98"/>
      <c r="IN92" s="98"/>
      <c r="IO92" s="99"/>
      <c r="IP92" s="100"/>
      <c r="IQ92" s="101"/>
      <c r="IR92" s="102"/>
      <c r="IS92" s="103"/>
      <c r="IU92" s="95"/>
      <c r="IV92" s="95"/>
      <c r="IW92" s="96"/>
      <c r="IX92" s="97"/>
      <c r="IY92" s="98"/>
      <c r="IZ92" s="98"/>
      <c r="JA92" s="99"/>
      <c r="JB92" s="100"/>
      <c r="JC92" s="101"/>
      <c r="JD92" s="102"/>
      <c r="JE92" s="103"/>
      <c r="JG92" s="95"/>
      <c r="JH92" s="95"/>
      <c r="JI92" s="96"/>
      <c r="JJ92" s="97"/>
      <c r="JK92" s="98"/>
      <c r="JL92" s="98"/>
      <c r="JM92" s="99"/>
      <c r="JN92" s="100"/>
      <c r="JO92" s="101"/>
      <c r="JP92" s="102"/>
      <c r="JQ92" s="103"/>
      <c r="JS92" s="95"/>
      <c r="JT92" s="95"/>
      <c r="JU92" s="96"/>
      <c r="JV92" s="97"/>
      <c r="JW92" s="98"/>
      <c r="JX92" s="98"/>
      <c r="JY92" s="99"/>
      <c r="JZ92" s="100"/>
      <c r="KA92" s="101"/>
      <c r="KB92" s="102"/>
      <c r="KC92" s="103"/>
      <c r="KE92" s="95"/>
      <c r="KF92" s="95"/>
    </row>
    <row r="93" spans="1:292" ht="13.5" customHeight="1">
      <c r="A93" s="21"/>
      <c r="B93" s="95" t="s">
        <v>446</v>
      </c>
      <c r="C93" s="2" t="s">
        <v>447</v>
      </c>
      <c r="D93" s="149"/>
      <c r="E93" s="96">
        <f>IF(I93="","",E$3)</f>
        <v>41612</v>
      </c>
      <c r="F93" s="97" t="str">
        <f>IF(I93="","",E$1)</f>
        <v>Juncker Asselborn II</v>
      </c>
      <c r="G93" s="98">
        <v>40017</v>
      </c>
      <c r="H93" s="98">
        <f>IF(I93="","",E$3)</f>
        <v>41612</v>
      </c>
      <c r="I93" s="99" t="s">
        <v>448</v>
      </c>
      <c r="J93" s="100" t="s">
        <v>449</v>
      </c>
      <c r="K93" s="101" t="s">
        <v>368</v>
      </c>
      <c r="L93" s="102" t="s">
        <v>298</v>
      </c>
      <c r="M93" s="103" t="s">
        <v>450</v>
      </c>
      <c r="O93" s="95"/>
      <c r="P93" s="153" t="s">
        <v>451</v>
      </c>
      <c r="Q93" s="96" t="str">
        <f>IF(U93="","",Q$3)</f>
        <v/>
      </c>
      <c r="R93" s="97" t="str">
        <f>IF(U93="","",Q$1)</f>
        <v/>
      </c>
      <c r="S93" s="98" t="str">
        <f>IF(U93="","",Q$2)</f>
        <v/>
      </c>
      <c r="T93" s="98" t="str">
        <f>IF(U93="","",Q$3)</f>
        <v/>
      </c>
      <c r="U93" s="99" t="str">
        <f>IF(AB93="","",IF(ISNUMBER(SEARCH(":",AB93)),MID(AB93,FIND(":",AB93)+2,FIND("(",AB93)-FIND(":",AB93)-3),LEFT(AB93,FIND("(",AB93)-2)))</f>
        <v/>
      </c>
      <c r="V93" s="100" t="str">
        <f>IF(AB93="","",MID(AB93,FIND("(",AB93)+1,4))</f>
        <v/>
      </c>
      <c r="W93" s="101" t="str">
        <f>IF(ISNUMBER(SEARCH("*female*",AB93)),"female",IF(ISNUMBER(SEARCH("*male*",AB93)),"male",""))</f>
        <v/>
      </c>
      <c r="X93" s="102" t="str">
        <f>IF(AB93="","",IF(ISERROR(MID(AB93,FIND("male,",AB93)+6,(FIND(")",AB93)-(FIND("male,",AB93)+6))))=TRUE,"missing/error",MID(AB93,FIND("male,",AB93)+6,(FIND(")",AB93)-(FIND("male,",AB93)+6)))))</f>
        <v/>
      </c>
      <c r="Y93" s="103" t="str">
        <f>IF(U93="","",(MID(U93,(SEARCH("^^",SUBSTITUTE(U93," ","^^",LEN(U93)-LEN(SUBSTITUTE(U93," ","")))))+1,99)&amp;"_"&amp;LEFT(U93,FIND(" ",U93)-1)&amp;"_"&amp;V93))</f>
        <v/>
      </c>
      <c r="AA93" s="95"/>
      <c r="AB93" s="95"/>
      <c r="AC93" s="96" t="str">
        <f>IF(AG93="","",AC$3)</f>
        <v/>
      </c>
      <c r="AD93" s="97" t="str">
        <f>IF(AG93="","",AC$1)</f>
        <v/>
      </c>
      <c r="AE93" s="98" t="str">
        <f>IF(AG93="","",AC$2)</f>
        <v/>
      </c>
      <c r="AF93" s="98" t="str">
        <f>IF(AG93="","",AC$3)</f>
        <v/>
      </c>
      <c r="AG93" s="99" t="str">
        <f>IF(AN93="","",IF(ISNUMBER(SEARCH(":",AN93)),MID(AN93,FIND(":",AN93)+2,FIND("(",AN93)-FIND(":",AN93)-3),LEFT(AN93,FIND("(",AN93)-2)))</f>
        <v/>
      </c>
      <c r="AH93" s="100" t="str">
        <f>IF(AN93="","",MID(AN93,FIND("(",AN93)+1,4))</f>
        <v/>
      </c>
      <c r="AI93" s="101" t="str">
        <f>IF(ISNUMBER(SEARCH("*female*",AN93)),"female",IF(ISNUMBER(SEARCH("*male*",AN93)),"male",""))</f>
        <v/>
      </c>
      <c r="AJ93" s="102" t="str">
        <f>IF(AN93="","",IF(ISERROR(MID(AN93,FIND("male,",AN93)+6,(FIND(")",AN93)-(FIND("male,",AN93)+6))))=TRUE,"missing/error",MID(AN93,FIND("male,",AN93)+6,(FIND(")",AN93)-(FIND("male,",AN93)+6)))))</f>
        <v/>
      </c>
      <c r="AK93" s="103" t="str">
        <f>IF(AG93="","",(MID(AG93,(SEARCH("^^",SUBSTITUTE(AG93," ","^^",LEN(AG93)-LEN(SUBSTITUTE(AG93," ","")))))+1,99)&amp;"_"&amp;LEFT(AG93,FIND(" ",AG93)-1)&amp;"_"&amp;AH93))</f>
        <v/>
      </c>
      <c r="AM93" s="95"/>
      <c r="AN93" s="95"/>
      <c r="AO93" s="96" t="str">
        <f t="shared" si="280"/>
        <v/>
      </c>
      <c r="AP93" s="97" t="str">
        <f t="shared" si="281"/>
        <v/>
      </c>
      <c r="AQ93" s="98" t="str">
        <f t="shared" si="288"/>
        <v/>
      </c>
      <c r="AR93" s="98" t="str">
        <f t="shared" si="282"/>
        <v/>
      </c>
      <c r="AS93" s="99" t="str">
        <f t="shared" si="283"/>
        <v/>
      </c>
      <c r="AT93" s="100" t="str">
        <f t="shared" si="284"/>
        <v/>
      </c>
      <c r="AU93" s="101" t="str">
        <f t="shared" si="285"/>
        <v/>
      </c>
      <c r="AV93" s="102" t="str">
        <f t="shared" si="286"/>
        <v/>
      </c>
      <c r="AW93" s="103" t="str">
        <f t="shared" si="287"/>
        <v/>
      </c>
      <c r="AY93" s="95"/>
      <c r="AZ93" s="95"/>
      <c r="BA93" s="96" t="str">
        <f>IF(BE93="","",BA$3)</f>
        <v/>
      </c>
      <c r="BB93" s="97" t="str">
        <f>IF(BE93="","",BA$1)</f>
        <v/>
      </c>
      <c r="BC93" s="98" t="str">
        <f>IF(BE93="","",BA$2)</f>
        <v/>
      </c>
      <c r="BD93" s="98" t="str">
        <f>IF(BE93="","",BA$3)</f>
        <v/>
      </c>
      <c r="BE93" s="99" t="str">
        <f>IF(BL93="","",IF(ISNUMBER(SEARCH(":",BL93)),MID(BL93,FIND(":",BL93)+2,FIND("(",BL93)-FIND(":",BL93)-3),LEFT(BL93,FIND("(",BL93)-2)))</f>
        <v/>
      </c>
      <c r="BF93" s="100" t="str">
        <f>IF(BL93="","",MID(BL93,FIND("(",BL93)+1,4))</f>
        <v/>
      </c>
      <c r="BG93" s="101" t="str">
        <f>IF(ISNUMBER(SEARCH("*female*",BL93)),"female",IF(ISNUMBER(SEARCH("*male*",BL93)),"male",""))</f>
        <v/>
      </c>
      <c r="BH93" s="102" t="str">
        <f>IF(BL93="","",IF(ISERROR(MID(BL93,FIND("male,",BL93)+6,(FIND(")",BL93)-(FIND("male,",BL93)+6))))=TRUE,"missing/error",MID(BL93,FIND("male,",BL93)+6,(FIND(")",BL93)-(FIND("male,",BL93)+6)))))</f>
        <v/>
      </c>
      <c r="BI93" s="103" t="str">
        <f>IF(BE93="","",(MID(BE93,(SEARCH("^^",SUBSTITUTE(BE93," ","^^",LEN(BE93)-LEN(SUBSTITUTE(BE93," ","")))))+1,99)&amp;"_"&amp;LEFT(BE93,FIND(" ",BE93)-1)&amp;"_"&amp;BF93))</f>
        <v/>
      </c>
      <c r="BK93" s="95"/>
      <c r="BL93" s="95"/>
      <c r="BM93" s="96" t="str">
        <f>IF(BQ93="","",BM$3)</f>
        <v/>
      </c>
      <c r="BN93" s="97" t="str">
        <f>IF(BQ93="","",BM$1)</f>
        <v/>
      </c>
      <c r="BO93" s="98" t="str">
        <f>IF(BQ93="","",BM$2)</f>
        <v/>
      </c>
      <c r="BP93" s="98" t="str">
        <f>IF(BQ93="","",BM$3)</f>
        <v/>
      </c>
      <c r="BQ93" s="99" t="str">
        <f>IF(BX93="","",IF(ISNUMBER(SEARCH(":",BX93)),MID(BX93,FIND(":",BX93)+2,FIND("(",BX93)-FIND(":",BX93)-3),LEFT(BX93,FIND("(",BX93)-2)))</f>
        <v/>
      </c>
      <c r="BR93" s="100" t="str">
        <f>IF(BX93="","",MID(BX93,FIND("(",BX93)+1,4))</f>
        <v/>
      </c>
      <c r="BS93" s="101" t="str">
        <f>IF(ISNUMBER(SEARCH("*female*",BX93)),"female",IF(ISNUMBER(SEARCH("*male*",BX93)),"male",""))</f>
        <v/>
      </c>
      <c r="BT93" s="102" t="str">
        <f>IF(BX93="","",IF(ISERROR(MID(BX93,FIND("male,",BX93)+6,(FIND(")",BX93)-(FIND("male,",BX93)+6))))=TRUE,"missing/error",MID(BX93,FIND("male,",BX93)+6,(FIND(")",BX93)-(FIND("male,",BX93)+6)))))</f>
        <v/>
      </c>
      <c r="BU93" s="103" t="str">
        <f>IF(BQ93="","",(MID(BQ93,(SEARCH("^^",SUBSTITUTE(BQ93," ","^^",LEN(BQ93)-LEN(SUBSTITUTE(BQ93," ","")))))+1,99)&amp;"_"&amp;LEFT(BQ93,FIND(" ",BQ93)-1)&amp;"_"&amp;BR93))</f>
        <v/>
      </c>
      <c r="BW93" s="95"/>
      <c r="BX93" s="95"/>
      <c r="BY93" s="96" t="str">
        <f>IF(CC93="","",BY$3)</f>
        <v/>
      </c>
      <c r="BZ93" s="97" t="str">
        <f>IF(CC93="","",BY$1)</f>
        <v/>
      </c>
      <c r="CA93" s="98" t="str">
        <f>IF(CC93="","",BY$2)</f>
        <v/>
      </c>
      <c r="CB93" s="98" t="str">
        <f>IF(CC93="","",BY$3)</f>
        <v/>
      </c>
      <c r="CC93" s="99" t="str">
        <f>IF(CJ93="","",IF(ISNUMBER(SEARCH(":",CJ93)),MID(CJ93,FIND(":",CJ93)+2,FIND("(",CJ93)-FIND(":",CJ93)-3),LEFT(CJ93,FIND("(",CJ93)-2)))</f>
        <v/>
      </c>
      <c r="CD93" s="100" t="str">
        <f>IF(CJ93="","",MID(CJ93,FIND("(",CJ93)+1,4))</f>
        <v/>
      </c>
      <c r="CE93" s="101" t="str">
        <f>IF(ISNUMBER(SEARCH("*female*",CJ93)),"female",IF(ISNUMBER(SEARCH("*male*",CJ93)),"male",""))</f>
        <v/>
      </c>
      <c r="CF93" s="102" t="str">
        <f>IF(CJ93="","",IF(ISERROR(MID(CJ93,FIND("male,",CJ93)+6,(FIND(")",CJ93)-(FIND("male,",CJ93)+6))))=TRUE,"missing/error",MID(CJ93,FIND("male,",CJ93)+6,(FIND(")",CJ93)-(FIND("male,",CJ93)+6)))))</f>
        <v/>
      </c>
      <c r="CG93" s="103" t="str">
        <f>IF(CC93="","",(MID(CC93,(SEARCH("^^",SUBSTITUTE(CC93," ","^^",LEN(CC93)-LEN(SUBSTITUTE(CC93," ","")))))+1,99)&amp;"_"&amp;LEFT(CC93,FIND(" ",CC93)-1)&amp;"_"&amp;CD93))</f>
        <v/>
      </c>
      <c r="CI93" s="95"/>
      <c r="CJ93" s="95"/>
      <c r="CK93" s="96" t="str">
        <f>IF(CO93="","",CK$3)</f>
        <v/>
      </c>
      <c r="CL93" s="97" t="str">
        <f>IF(CO93="","",CK$1)</f>
        <v/>
      </c>
      <c r="CM93" s="98" t="str">
        <f>IF(CO93="","",CK$2)</f>
        <v/>
      </c>
      <c r="CN93" s="98" t="str">
        <f>IF(CO93="","",CK$3)</f>
        <v/>
      </c>
      <c r="CO93" s="99" t="str">
        <f>IF(CV93="","",IF(ISNUMBER(SEARCH(":",CV93)),MID(CV93,FIND(":",CV93)+2,FIND("(",CV93)-FIND(":",CV93)-3),LEFT(CV93,FIND("(",CV93)-2)))</f>
        <v/>
      </c>
      <c r="CP93" s="100" t="str">
        <f>IF(CV93="","",MID(CV93,FIND("(",CV93)+1,4))</f>
        <v/>
      </c>
      <c r="CQ93" s="101" t="str">
        <f>IF(ISNUMBER(SEARCH("*female*",CV93)),"female",IF(ISNUMBER(SEARCH("*male*",CV93)),"male",""))</f>
        <v/>
      </c>
      <c r="CR93" s="102" t="str">
        <f>IF(CV93="","",IF(ISERROR(MID(CV93,FIND("male,",CV93)+6,(FIND(")",CV93)-(FIND("male,",CV93)+6))))=TRUE,"missing/error",MID(CV93,FIND("male,",CV93)+6,(FIND(")",CV93)-(FIND("male,",CV93)+6)))))</f>
        <v/>
      </c>
      <c r="CS93" s="103" t="str">
        <f>IF(CO93="","",(MID(CO93,(SEARCH("^^",SUBSTITUTE(CO93," ","^^",LEN(CO93)-LEN(SUBSTITUTE(CO93," ","")))))+1,99)&amp;"_"&amp;LEFT(CO93,FIND(" ",CO93)-1)&amp;"_"&amp;CP93))</f>
        <v/>
      </c>
      <c r="CU93" s="95"/>
      <c r="CV93" s="95"/>
      <c r="CW93" s="96" t="str">
        <f>IF(DA93="","",CW$3)</f>
        <v/>
      </c>
      <c r="CX93" s="97" t="str">
        <f>IF(DA93="","",CW$1)</f>
        <v/>
      </c>
      <c r="CY93" s="98" t="str">
        <f>IF(DA93="","",CW$2)</f>
        <v/>
      </c>
      <c r="CZ93" s="98" t="str">
        <f>IF(DA93="","",CW$3)</f>
        <v/>
      </c>
      <c r="DA93" s="99" t="str">
        <f>IF(DH93="","",IF(ISNUMBER(SEARCH(":",DH93)),MID(DH93,FIND(":",DH93)+2,FIND("(",DH93)-FIND(":",DH93)-3),LEFT(DH93,FIND("(",DH93)-2)))</f>
        <v/>
      </c>
      <c r="DB93" s="100" t="str">
        <f>IF(DH93="","",MID(DH93,FIND("(",DH93)+1,4))</f>
        <v/>
      </c>
      <c r="DC93" s="101" t="str">
        <f>IF(ISNUMBER(SEARCH("*female*",DH93)),"female",IF(ISNUMBER(SEARCH("*male*",DH93)),"male",""))</f>
        <v/>
      </c>
      <c r="DD93" s="102" t="str">
        <f>IF(DH93="","",IF(ISERROR(MID(DH93,FIND("male,",DH93)+6,(FIND(")",DH93)-(FIND("male,",DH93)+6))))=TRUE,"missing/error",MID(DH93,FIND("male,",DH93)+6,(FIND(")",DH93)-(FIND("male,",DH93)+6)))))</f>
        <v/>
      </c>
      <c r="DE93" s="103" t="str">
        <f>IF(DA93="","",(MID(DA93,(SEARCH("^^",SUBSTITUTE(DA93," ","^^",LEN(DA93)-LEN(SUBSTITUTE(DA93," ","")))))+1,99)&amp;"_"&amp;LEFT(DA93,FIND(" ",DA93)-1)&amp;"_"&amp;DB93))</f>
        <v/>
      </c>
      <c r="DG93" s="95"/>
      <c r="DH93" s="95"/>
      <c r="DI93" s="96" t="str">
        <f>IF(DM93="","",DI$3)</f>
        <v/>
      </c>
      <c r="DJ93" s="97" t="str">
        <f>IF(DM93="","",DI$1)</f>
        <v/>
      </c>
      <c r="DK93" s="98" t="str">
        <f>IF(DM93="","",DI$2)</f>
        <v/>
      </c>
      <c r="DL93" s="98" t="str">
        <f>IF(DM93="","",DI$3)</f>
        <v/>
      </c>
      <c r="DM93" s="99" t="str">
        <f>IF(DT93="","",IF(ISNUMBER(SEARCH(":",DT93)),MID(DT93,FIND(":",DT93)+2,FIND("(",DT93)-FIND(":",DT93)-3),LEFT(DT93,FIND("(",DT93)-2)))</f>
        <v/>
      </c>
      <c r="DN93" s="100" t="str">
        <f>IF(DT93="","",MID(DT93,FIND("(",DT93)+1,4))</f>
        <v/>
      </c>
      <c r="DO93" s="101" t="str">
        <f>IF(ISNUMBER(SEARCH("*female*",DT93)),"female",IF(ISNUMBER(SEARCH("*male*",DT93)),"male",""))</f>
        <v/>
      </c>
      <c r="DP93" s="102" t="str">
        <f>IF(DT93="","",IF(ISERROR(MID(DT93,FIND("male,",DT93)+6,(FIND(")",DT93)-(FIND("male,",DT93)+6))))=TRUE,"missing/error",MID(DT93,FIND("male,",DT93)+6,(FIND(")",DT93)-(FIND("male,",DT93)+6)))))</f>
        <v/>
      </c>
      <c r="DQ93" s="103" t="str">
        <f>IF(DM93="","",(MID(DM93,(SEARCH("^^",SUBSTITUTE(DM93," ","^^",LEN(DM93)-LEN(SUBSTITUTE(DM93," ","")))))+1,99)&amp;"_"&amp;LEFT(DM93,FIND(" ",DM93)-1)&amp;"_"&amp;DN93))</f>
        <v/>
      </c>
      <c r="DS93" s="95"/>
      <c r="DT93" s="95"/>
      <c r="DU93" s="96" t="str">
        <f>IF(DY93="","",DU$3)</f>
        <v/>
      </c>
      <c r="DV93" s="97" t="str">
        <f>IF(DY93="","",DU$1)</f>
        <v/>
      </c>
      <c r="DW93" s="98" t="str">
        <f>IF(DY93="","",DU$2)</f>
        <v/>
      </c>
      <c r="DX93" s="98" t="str">
        <f>IF(DY93="","",DU$3)</f>
        <v/>
      </c>
      <c r="DY93" s="99" t="str">
        <f>IF(EF93="","",IF(ISNUMBER(SEARCH(":",EF93)),MID(EF93,FIND(":",EF93)+2,FIND("(",EF93)-FIND(":",EF93)-3),LEFT(EF93,FIND("(",EF93)-2)))</f>
        <v/>
      </c>
      <c r="DZ93" s="100" t="str">
        <f>IF(EF93="","",MID(EF93,FIND("(",EF93)+1,4))</f>
        <v/>
      </c>
      <c r="EA93" s="101" t="str">
        <f>IF(ISNUMBER(SEARCH("*female*",EF93)),"female",IF(ISNUMBER(SEARCH("*male*",EF93)),"male",""))</f>
        <v/>
      </c>
      <c r="EB93" s="102" t="str">
        <f>IF(EF93="","",IF(ISERROR(MID(EF93,FIND("male,",EF93)+6,(FIND(")",EF93)-(FIND("male,",EF93)+6))))=TRUE,"missing/error",MID(EF93,FIND("male,",EF93)+6,(FIND(")",EF93)-(FIND("male,",EF93)+6)))))</f>
        <v/>
      </c>
      <c r="EC93" s="103" t="str">
        <f>IF(DY93="","",(MID(DY93,(SEARCH("^^",SUBSTITUTE(DY93," ","^^",LEN(DY93)-LEN(SUBSTITUTE(DY93," ","")))))+1,99)&amp;"_"&amp;LEFT(DY93,FIND(" ",DY93)-1)&amp;"_"&amp;DZ93))</f>
        <v/>
      </c>
      <c r="EE93" s="95"/>
      <c r="EF93" s="95"/>
      <c r="EG93" s="96" t="str">
        <f>IF(EK93="","",EG$3)</f>
        <v/>
      </c>
      <c r="EH93" s="97" t="str">
        <f>IF(EK93="","",EG$1)</f>
        <v/>
      </c>
      <c r="EI93" s="98" t="str">
        <f>IF(EK93="","",EG$2)</f>
        <v/>
      </c>
      <c r="EJ93" s="98" t="str">
        <f>IF(EK93="","",EG$3)</f>
        <v/>
      </c>
      <c r="EK93" s="99" t="str">
        <f>IF(ER93="","",IF(ISNUMBER(SEARCH(":",ER93)),MID(ER93,FIND(":",ER93)+2,FIND("(",ER93)-FIND(":",ER93)-3),LEFT(ER93,FIND("(",ER93)-2)))</f>
        <v/>
      </c>
      <c r="EL93" s="100" t="str">
        <f>IF(ER93="","",MID(ER93,FIND("(",ER93)+1,4))</f>
        <v/>
      </c>
      <c r="EM93" s="101" t="str">
        <f>IF(ISNUMBER(SEARCH("*female*",ER93)),"female",IF(ISNUMBER(SEARCH("*male*",ER93)),"male",""))</f>
        <v/>
      </c>
      <c r="EN93" s="102" t="str">
        <f>IF(ER93="","",IF(ISERROR(MID(ER93,FIND("male,",ER93)+6,(FIND(")",ER93)-(FIND("male,",ER93)+6))))=TRUE,"missing/error",MID(ER93,FIND("male,",ER93)+6,(FIND(")",ER93)-(FIND("male,",ER93)+6)))))</f>
        <v/>
      </c>
      <c r="EO93" s="103" t="str">
        <f>IF(EK93="","",(MID(EK93,(SEARCH("^^",SUBSTITUTE(EK93," ","^^",LEN(EK93)-LEN(SUBSTITUTE(EK93," ","")))))+1,99)&amp;"_"&amp;LEFT(EK93,FIND(" ",EK93)-1)&amp;"_"&amp;EL93))</f>
        <v/>
      </c>
      <c r="EQ93" s="95"/>
      <c r="ER93" s="95"/>
      <c r="ES93" s="96" t="str">
        <f>IF(EW93="","",ES$3)</f>
        <v/>
      </c>
      <c r="ET93" s="97" t="str">
        <f>IF(EW93="","",ES$1)</f>
        <v/>
      </c>
      <c r="EU93" s="98" t="str">
        <f>IF(EW93="","",ES$2)</f>
        <v/>
      </c>
      <c r="EV93" s="98" t="str">
        <f>IF(EW93="","",ES$3)</f>
        <v/>
      </c>
      <c r="EW93" s="99" t="str">
        <f>IF(FD93="","",IF(ISNUMBER(SEARCH(":",FD93)),MID(FD93,FIND(":",FD93)+2,FIND("(",FD93)-FIND(":",FD93)-3),LEFT(FD93,FIND("(",FD93)-2)))</f>
        <v/>
      </c>
      <c r="EX93" s="100" t="str">
        <f>IF(FD93="","",MID(FD93,FIND("(",FD93)+1,4))</f>
        <v/>
      </c>
      <c r="EY93" s="101" t="str">
        <f>IF(ISNUMBER(SEARCH("*female*",FD93)),"female",IF(ISNUMBER(SEARCH("*male*",FD93)),"male",""))</f>
        <v/>
      </c>
      <c r="EZ93" s="102" t="str">
        <f>IF(FD93="","",IF(ISERROR(MID(FD93,FIND("male,",FD93)+6,(FIND(")",FD93)-(FIND("male,",FD93)+6))))=TRUE,"missing/error",MID(FD93,FIND("male,",FD93)+6,(FIND(")",FD93)-(FIND("male,",FD93)+6)))))</f>
        <v/>
      </c>
      <c r="FA93" s="103" t="str">
        <f>IF(EW93="","",(MID(EW93,(SEARCH("^^",SUBSTITUTE(EW93," ","^^",LEN(EW93)-LEN(SUBSTITUTE(EW93," ","")))))+1,99)&amp;"_"&amp;LEFT(EW93,FIND(" ",EW93)-1)&amp;"_"&amp;EX93))</f>
        <v/>
      </c>
      <c r="FC93" s="95"/>
      <c r="FD93" s="95"/>
      <c r="FE93" s="96" t="str">
        <f>IF(FI93="","",FE$3)</f>
        <v/>
      </c>
      <c r="FF93" s="97" t="str">
        <f>IF(FI93="","",FE$1)</f>
        <v/>
      </c>
      <c r="FG93" s="98" t="str">
        <f>IF(FI93="","",FE$2)</f>
        <v/>
      </c>
      <c r="FH93" s="98" t="str">
        <f>IF(FI93="","",FE$3)</f>
        <v/>
      </c>
      <c r="FI93" s="99" t="str">
        <f>IF(FP93="","",IF(ISNUMBER(SEARCH(":",FP93)),MID(FP93,FIND(":",FP93)+2,FIND("(",FP93)-FIND(":",FP93)-3),LEFT(FP93,FIND("(",FP93)-2)))</f>
        <v/>
      </c>
      <c r="FJ93" s="100" t="str">
        <f>IF(FP93="","",MID(FP93,FIND("(",FP93)+1,4))</f>
        <v/>
      </c>
      <c r="FK93" s="101" t="str">
        <f>IF(ISNUMBER(SEARCH("*female*",FP93)),"female",IF(ISNUMBER(SEARCH("*male*",FP93)),"male",""))</f>
        <v/>
      </c>
      <c r="FL93" s="102" t="str">
        <f>IF(FP93="","",IF(ISERROR(MID(FP93,FIND("male,",FP93)+6,(FIND(")",FP93)-(FIND("male,",FP93)+6))))=TRUE,"missing/error",MID(FP93,FIND("male,",FP93)+6,(FIND(")",FP93)-(FIND("male,",FP93)+6)))))</f>
        <v/>
      </c>
      <c r="FM93" s="103" t="str">
        <f>IF(FI93="","",(MID(FI93,(SEARCH("^^",SUBSTITUTE(FI93," ","^^",LEN(FI93)-LEN(SUBSTITUTE(FI93," ","")))))+1,99)&amp;"_"&amp;LEFT(FI93,FIND(" ",FI93)-1)&amp;"_"&amp;FJ93))</f>
        <v/>
      </c>
      <c r="FO93" s="95"/>
      <c r="FP93" s="95"/>
      <c r="FQ93" s="96" t="str">
        <f>IF(FU93="","",#REF!)</f>
        <v/>
      </c>
      <c r="FR93" s="97" t="str">
        <f>IF(FU93="","",FQ$1)</f>
        <v/>
      </c>
      <c r="FS93" s="98" t="str">
        <f>IF(FU93="","",FQ$2)</f>
        <v/>
      </c>
      <c r="FT93" s="98" t="str">
        <f>IF(FU93="","",FQ$3)</f>
        <v/>
      </c>
      <c r="FU93" s="99" t="str">
        <f>IF(GB93="","",IF(ISNUMBER(SEARCH(":",GB93)),MID(GB93,FIND(":",GB93)+2,FIND("(",GB93)-FIND(":",GB93)-3),LEFT(GB93,FIND("(",GB93)-2)))</f>
        <v/>
      </c>
      <c r="FV93" s="100" t="str">
        <f>IF(GB93="","",MID(GB93,FIND("(",GB93)+1,4))</f>
        <v/>
      </c>
      <c r="FW93" s="101" t="str">
        <f>IF(ISNUMBER(SEARCH("*female*",GB93)),"female",IF(ISNUMBER(SEARCH("*male*",GB93)),"male",""))</f>
        <v/>
      </c>
      <c r="FX93" s="102" t="str">
        <f>IF(GB93="","",IF(ISERROR(MID(GB93,FIND("male,",GB93)+6,(FIND(")",GB93)-(FIND("male,",GB93)+6))))=TRUE,"missing/error",MID(GB93,FIND("male,",GB93)+6,(FIND(")",GB93)-(FIND("male,",GB93)+6)))))</f>
        <v/>
      </c>
      <c r="FY93" s="103" t="str">
        <f>IF(FU93="","",(MID(FU93,(SEARCH("^^",SUBSTITUTE(FU93," ","^^",LEN(FU93)-LEN(SUBSTITUTE(FU93," ","")))))+1,99)&amp;"_"&amp;LEFT(FU93,FIND(" ",FU93)-1)&amp;"_"&amp;FV93))</f>
        <v/>
      </c>
      <c r="GA93" s="95"/>
      <c r="GB93" s="95"/>
      <c r="GC93" s="96" t="str">
        <f>IF(GG93="","",GC$3)</f>
        <v/>
      </c>
      <c r="GD93" s="97" t="str">
        <f>IF(GG93="","",GC$1)</f>
        <v/>
      </c>
      <c r="GE93" s="98" t="str">
        <f>IF(GG93="","",GC$2)</f>
        <v/>
      </c>
      <c r="GF93" s="98" t="str">
        <f>IF(GG93="","",GC$3)</f>
        <v/>
      </c>
      <c r="GG93" s="99" t="str">
        <f>IF(GN93="","",IF(ISNUMBER(SEARCH(":",GN93)),MID(GN93,FIND(":",GN93)+2,FIND("(",GN93)-FIND(":",GN93)-3),LEFT(GN93,FIND("(",GN93)-2)))</f>
        <v/>
      </c>
      <c r="GH93" s="100" t="str">
        <f>IF(GN93="","",MID(GN93,FIND("(",GN93)+1,4))</f>
        <v/>
      </c>
      <c r="GI93" s="101" t="str">
        <f>IF(ISNUMBER(SEARCH("*female*",GN93)),"female",IF(ISNUMBER(SEARCH("*male*",GN93)),"male",""))</f>
        <v/>
      </c>
      <c r="GJ93" s="102" t="str">
        <f>IF(GN93="","",IF(ISERROR(MID(GN93,FIND("male,",GN93)+6,(FIND(")",GN93)-(FIND("male,",GN93)+6))))=TRUE,"missing/error",MID(GN93,FIND("male,",GN93)+6,(FIND(")",GN93)-(FIND("male,",GN93)+6)))))</f>
        <v/>
      </c>
      <c r="GK93" s="103" t="str">
        <f>IF(GG93="","",(MID(GG93,(SEARCH("^^",SUBSTITUTE(GG93," ","^^",LEN(GG93)-LEN(SUBSTITUTE(GG93," ","")))))+1,99)&amp;"_"&amp;LEFT(GG93,FIND(" ",GG93)-1)&amp;"_"&amp;GH93))</f>
        <v/>
      </c>
      <c r="GM93" s="95"/>
      <c r="GN93" s="95"/>
      <c r="GO93" s="96" t="str">
        <f>IF(GS93="","",GO$3)</f>
        <v/>
      </c>
      <c r="GP93" s="97" t="str">
        <f>IF(GS93="","",GO$1)</f>
        <v/>
      </c>
      <c r="GQ93" s="98" t="str">
        <f>IF(GS93="","",GO$2)</f>
        <v/>
      </c>
      <c r="GR93" s="98" t="str">
        <f>IF(GS93="","",GO$3)</f>
        <v/>
      </c>
      <c r="GS93" s="99" t="str">
        <f>IF(GZ93="","",IF(ISNUMBER(SEARCH(":",GZ93)),MID(GZ93,FIND(":",GZ93)+2,FIND("(",GZ93)-FIND(":",GZ93)-3),LEFT(GZ93,FIND("(",GZ93)-2)))</f>
        <v/>
      </c>
      <c r="GT93" s="100" t="str">
        <f>IF(GZ93="","",MID(GZ93,FIND("(",GZ93)+1,4))</f>
        <v/>
      </c>
      <c r="GU93" s="101" t="str">
        <f>IF(ISNUMBER(SEARCH("*female*",GZ93)),"female",IF(ISNUMBER(SEARCH("*male*",GZ93)),"male",""))</f>
        <v/>
      </c>
      <c r="GV93" s="102" t="str">
        <f>IF(GZ93="","",IF(ISERROR(MID(GZ93,FIND("male,",GZ93)+6,(FIND(")",GZ93)-(FIND("male,",GZ93)+6))))=TRUE,"missing/error",MID(GZ93,FIND("male,",GZ93)+6,(FIND(")",GZ93)-(FIND("male,",GZ93)+6)))))</f>
        <v/>
      </c>
      <c r="GW93" s="103" t="str">
        <f>IF(GS93="","",(MID(GS93,(SEARCH("^^",SUBSTITUTE(GS93," ","^^",LEN(GS93)-LEN(SUBSTITUTE(GS93," ","")))))+1,99)&amp;"_"&amp;LEFT(GS93,FIND(" ",GS93)-1)&amp;"_"&amp;GT93))</f>
        <v/>
      </c>
      <c r="GY93" s="95"/>
      <c r="GZ93" s="95"/>
      <c r="HA93" s="96" t="str">
        <f>IF(HE93="","",HA$3)</f>
        <v/>
      </c>
      <c r="HB93" s="97" t="str">
        <f>IF(HE93="","",HA$1)</f>
        <v/>
      </c>
      <c r="HC93" s="98" t="str">
        <f>IF(HE93="","",HA$2)</f>
        <v/>
      </c>
      <c r="HD93" s="98" t="str">
        <f>IF(HE93="","",HA$3)</f>
        <v/>
      </c>
      <c r="HE93" s="99" t="str">
        <f>IF(HL93="","",IF(ISNUMBER(SEARCH(":",HL93)),MID(HL93,FIND(":",HL93)+2,FIND("(",HL93)-FIND(":",HL93)-3),LEFT(HL93,FIND("(",HL93)-2)))</f>
        <v/>
      </c>
      <c r="HF93" s="100" t="str">
        <f>IF(HL93="","",MID(HL93,FIND("(",HL93)+1,4))</f>
        <v/>
      </c>
      <c r="HG93" s="101" t="str">
        <f>IF(ISNUMBER(SEARCH("*female*",HL93)),"female",IF(ISNUMBER(SEARCH("*male*",HL93)),"male",""))</f>
        <v/>
      </c>
      <c r="HH93" s="102" t="str">
        <f>IF(HL93="","",IF(ISERROR(MID(HL93,FIND("male,",HL93)+6,(FIND(")",HL93)-(FIND("male,",HL93)+6))))=TRUE,"missing/error",MID(HL93,FIND("male,",HL93)+6,(FIND(")",HL93)-(FIND("male,",HL93)+6)))))</f>
        <v/>
      </c>
      <c r="HI93" s="103" t="str">
        <f>IF(HE93="","",(MID(HE93,(SEARCH("^^",SUBSTITUTE(HE93," ","^^",LEN(HE93)-LEN(SUBSTITUTE(HE93," ","")))))+1,99)&amp;"_"&amp;LEFT(HE93,FIND(" ",HE93)-1)&amp;"_"&amp;HF93))</f>
        <v/>
      </c>
      <c r="HK93" s="95"/>
      <c r="HL93" s="95" t="s">
        <v>292</v>
      </c>
      <c r="HM93" s="96" t="str">
        <f>IF(HQ93="","",HM$3)</f>
        <v/>
      </c>
      <c r="HN93" s="97" t="str">
        <f>IF(HQ93="","",HM$1)</f>
        <v/>
      </c>
      <c r="HO93" s="98" t="str">
        <f>IF(HQ93="","",HM$2)</f>
        <v/>
      </c>
      <c r="HP93" s="98" t="str">
        <f>IF(HQ93="","",HM$3)</f>
        <v/>
      </c>
      <c r="HQ93" s="99" t="str">
        <f>IF(HX93="","",IF(ISNUMBER(SEARCH(":",HX93)),MID(HX93,FIND(":",HX93)+2,FIND("(",HX93)-FIND(":",HX93)-3),LEFT(HX93,FIND("(",HX93)-2)))</f>
        <v/>
      </c>
      <c r="HR93" s="100" t="str">
        <f>IF(HX93="","",MID(HX93,FIND("(",HX93)+1,4))</f>
        <v/>
      </c>
      <c r="HS93" s="101" t="str">
        <f>IF(ISNUMBER(SEARCH("*female*",HX93)),"female",IF(ISNUMBER(SEARCH("*male*",HX93)),"male",""))</f>
        <v/>
      </c>
      <c r="HT93" s="102" t="str">
        <f>IF(HX93="","",IF(ISERROR(MID(HX93,FIND("male,",HX93)+6,(FIND(")",HX93)-(FIND("male,",HX93)+6))))=TRUE,"missing/error",MID(HX93,FIND("male,",HX93)+6,(FIND(")",HX93)-(FIND("male,",HX93)+6)))))</f>
        <v/>
      </c>
      <c r="HU93" s="103" t="str">
        <f>IF(HQ93="","",(MID(HQ93,(SEARCH("^^",SUBSTITUTE(HQ93," ","^^",LEN(HQ93)-LEN(SUBSTITUTE(HQ93," ","")))))+1,99)&amp;"_"&amp;LEFT(HQ93,FIND(" ",HQ93)-1)&amp;"_"&amp;HR93))</f>
        <v/>
      </c>
      <c r="HW93" s="95"/>
      <c r="HX93" s="95"/>
      <c r="HY93" s="96" t="str">
        <f>IF(IC93="","",HY$3)</f>
        <v/>
      </c>
      <c r="HZ93" s="97" t="str">
        <f>IF(IC93="","",HY$1)</f>
        <v/>
      </c>
      <c r="IA93" s="98" t="str">
        <f>IF(IC93="","",HY$2)</f>
        <v/>
      </c>
      <c r="IB93" s="98" t="str">
        <f>IF(IC93="","",HY$3)</f>
        <v/>
      </c>
      <c r="IC93" s="99" t="str">
        <f>IF(IJ93="","",IF(ISNUMBER(SEARCH(":",IJ93)),MID(IJ93,FIND(":",IJ93)+2,FIND("(",IJ93)-FIND(":",IJ93)-3),LEFT(IJ93,FIND("(",IJ93)-2)))</f>
        <v/>
      </c>
      <c r="ID93" s="100" t="str">
        <f>IF(IJ93="","",MID(IJ93,FIND("(",IJ93)+1,4))</f>
        <v/>
      </c>
      <c r="IE93" s="101" t="str">
        <f>IF(ISNUMBER(SEARCH("*female*",IJ93)),"female",IF(ISNUMBER(SEARCH("*male*",IJ93)),"male",""))</f>
        <v/>
      </c>
      <c r="IF93" s="102" t="str">
        <f>IF(IJ93="","",IF(ISERROR(MID(IJ93,FIND("male,",IJ93)+6,(FIND(")",IJ93)-(FIND("male,",IJ93)+6))))=TRUE,"missing/error",MID(IJ93,FIND("male,",IJ93)+6,(FIND(")",IJ93)-(FIND("male,",IJ93)+6)))))</f>
        <v/>
      </c>
      <c r="IG93" s="103" t="str">
        <f>IF(IC93="","",(MID(IC93,(SEARCH("^^",SUBSTITUTE(IC93," ","^^",LEN(IC93)-LEN(SUBSTITUTE(IC93," ","")))))+1,99)&amp;"_"&amp;LEFT(IC93,FIND(" ",IC93)-1)&amp;"_"&amp;ID93))</f>
        <v/>
      </c>
      <c r="II93" s="95"/>
      <c r="IJ93" s="95"/>
      <c r="IK93" s="96" t="str">
        <f>IF(IO93="","",IK$3)</f>
        <v/>
      </c>
      <c r="IL93" s="97" t="str">
        <f>IF(IO93="","",IK$1)</f>
        <v/>
      </c>
      <c r="IM93" s="98" t="str">
        <f>IF(IO93="","",IK$2)</f>
        <v/>
      </c>
      <c r="IN93" s="98" t="str">
        <f>IF(IO93="","",IK$3)</f>
        <v/>
      </c>
      <c r="IO93" s="99" t="str">
        <f>IF(IV93="","",IF(ISNUMBER(SEARCH(":",IV93)),MID(IV93,FIND(":",IV93)+2,FIND("(",IV93)-FIND(":",IV93)-3),LEFT(IV93,FIND("(",IV93)-2)))</f>
        <v/>
      </c>
      <c r="IP93" s="100" t="str">
        <f>IF(IV93="","",MID(IV93,FIND("(",IV93)+1,4))</f>
        <v/>
      </c>
      <c r="IQ93" s="101" t="str">
        <f>IF(ISNUMBER(SEARCH("*female*",IV93)),"female",IF(ISNUMBER(SEARCH("*male*",IV93)),"male",""))</f>
        <v/>
      </c>
      <c r="IR93" s="102" t="str">
        <f>IF(IV93="","",IF(ISERROR(MID(IV93,FIND("male,",IV93)+6,(FIND(")",IV93)-(FIND("male,",IV93)+6))))=TRUE,"missing/error",MID(IV93,FIND("male,",IV93)+6,(FIND(")",IV93)-(FIND("male,",IV93)+6)))))</f>
        <v/>
      </c>
      <c r="IS93" s="103" t="str">
        <f>IF(IO93="","",(MID(IO93,(SEARCH("^^",SUBSTITUTE(IO93," ","^^",LEN(IO93)-LEN(SUBSTITUTE(IO93," ","")))))+1,99)&amp;"_"&amp;LEFT(IO93,FIND(" ",IO93)-1)&amp;"_"&amp;IP93))</f>
        <v/>
      </c>
      <c r="IU93" s="95"/>
      <c r="IV93" s="95"/>
      <c r="IW93" s="96" t="str">
        <f>IF(JA93="","",IW$3)</f>
        <v/>
      </c>
      <c r="IX93" s="97" t="str">
        <f>IF(JA93="","",IW$1)</f>
        <v/>
      </c>
      <c r="IY93" s="98" t="str">
        <f>IF(JA93="","",IW$2)</f>
        <v/>
      </c>
      <c r="IZ93" s="98" t="str">
        <f>IF(JA93="","",IW$3)</f>
        <v/>
      </c>
      <c r="JA93" s="99" t="str">
        <f>IF(JH93="","",IF(ISNUMBER(SEARCH(":",JH93)),MID(JH93,FIND(":",JH93)+2,FIND("(",JH93)-FIND(":",JH93)-3),LEFT(JH93,FIND("(",JH93)-2)))</f>
        <v/>
      </c>
      <c r="JB93" s="100" t="str">
        <f>IF(JH93="","",MID(JH93,FIND("(",JH93)+1,4))</f>
        <v/>
      </c>
      <c r="JC93" s="101" t="str">
        <f>IF(ISNUMBER(SEARCH("*female*",JH93)),"female",IF(ISNUMBER(SEARCH("*male*",JH93)),"male",""))</f>
        <v/>
      </c>
      <c r="JD93" s="102" t="str">
        <f>IF(JH93="","",IF(ISERROR(MID(JH93,FIND("male,",JH93)+6,(FIND(")",JH93)-(FIND("male,",JH93)+6))))=TRUE,"missing/error",MID(JH93,FIND("male,",JH93)+6,(FIND(")",JH93)-(FIND("male,",JH93)+6)))))</f>
        <v/>
      </c>
      <c r="JE93" s="103" t="str">
        <f>IF(JA93="","",(MID(JA93,(SEARCH("^^",SUBSTITUTE(JA93," ","^^",LEN(JA93)-LEN(SUBSTITUTE(JA93," ","")))))+1,99)&amp;"_"&amp;LEFT(JA93,FIND(" ",JA93)-1)&amp;"_"&amp;JB93))</f>
        <v/>
      </c>
      <c r="JG93" s="95"/>
      <c r="JH93" s="95"/>
      <c r="JI93" s="96" t="str">
        <f>IF(JM93="","",JI$3)</f>
        <v/>
      </c>
      <c r="JJ93" s="97" t="str">
        <f>IF(JM93="","",JI$1)</f>
        <v/>
      </c>
      <c r="JK93" s="98" t="str">
        <f>IF(JM93="","",JI$2)</f>
        <v/>
      </c>
      <c r="JL93" s="98" t="str">
        <f>IF(JM93="","",JI$3)</f>
        <v/>
      </c>
      <c r="JM93" s="99" t="str">
        <f>IF(JT93="","",IF(ISNUMBER(SEARCH(":",JT93)),MID(JT93,FIND(":",JT93)+2,FIND("(",JT93)-FIND(":",JT93)-3),LEFT(JT93,FIND("(",JT93)-2)))</f>
        <v/>
      </c>
      <c r="JN93" s="100" t="str">
        <f>IF(JT93="","",MID(JT93,FIND("(",JT93)+1,4))</f>
        <v/>
      </c>
      <c r="JO93" s="101" t="str">
        <f>IF(ISNUMBER(SEARCH("*female*",JT93)),"female",IF(ISNUMBER(SEARCH("*male*",JT93)),"male",""))</f>
        <v/>
      </c>
      <c r="JP93" s="102" t="str">
        <f>IF(JT93="","",IF(ISERROR(MID(JT93,FIND("male,",JT93)+6,(FIND(")",JT93)-(FIND("male,",JT93)+6))))=TRUE,"missing/error",MID(JT93,FIND("male,",JT93)+6,(FIND(")",JT93)-(FIND("male,",JT93)+6)))))</f>
        <v/>
      </c>
      <c r="JQ93" s="103" t="str">
        <f>IF(JM93="","",(MID(JM93,(SEARCH("^^",SUBSTITUTE(JM93," ","^^",LEN(JM93)-LEN(SUBSTITUTE(JM93," ","")))))+1,99)&amp;"_"&amp;LEFT(JM93,FIND(" ",JM93)-1)&amp;"_"&amp;JN93))</f>
        <v/>
      </c>
      <c r="JS93" s="95"/>
      <c r="JT93" s="95"/>
      <c r="JU93" s="96" t="str">
        <f>IF(JY93="","",JU$3)</f>
        <v/>
      </c>
      <c r="JV93" s="97" t="str">
        <f>IF(JY93="","",JU$1)</f>
        <v/>
      </c>
      <c r="JW93" s="98" t="str">
        <f>IF(JY93="","",JU$2)</f>
        <v/>
      </c>
      <c r="JX93" s="98" t="str">
        <f>IF(JY93="","",JU$3)</f>
        <v/>
      </c>
      <c r="JY93" s="99" t="str">
        <f>IF(KF93="","",IF(ISNUMBER(SEARCH(":",KF93)),MID(KF93,FIND(":",KF93)+2,FIND("(",KF93)-FIND(":",KF93)-3),LEFT(KF93,FIND("(",KF93)-2)))</f>
        <v/>
      </c>
      <c r="JZ93" s="100" t="str">
        <f>IF(KF93="","",MID(KF93,FIND("(",KF93)+1,4))</f>
        <v/>
      </c>
      <c r="KA93" s="101" t="str">
        <f>IF(ISNUMBER(SEARCH("*female*",KF93)),"female",IF(ISNUMBER(SEARCH("*male*",KF93)),"male",""))</f>
        <v/>
      </c>
      <c r="KB93" s="102" t="str">
        <f>IF(KF93="","",IF(ISERROR(MID(KF93,FIND("male,",KF93)+6,(FIND(")",KF93)-(FIND("male,",KF93)+6))))=TRUE,"missing/error",MID(KF93,FIND("male,",KF93)+6,(FIND(")",KF93)-(FIND("male,",KF93)+6)))))</f>
        <v/>
      </c>
      <c r="KC93" s="103" t="str">
        <f>IF(JY93="","",(MID(JY93,(SEARCH("^^",SUBSTITUTE(JY93," ","^^",LEN(JY93)-LEN(SUBSTITUTE(JY93," ","")))))+1,99)&amp;"_"&amp;LEFT(JY93,FIND(" ",JY93)-1)&amp;"_"&amp;JZ93))</f>
        <v/>
      </c>
      <c r="KE93" s="95"/>
      <c r="KF93" s="95"/>
    </row>
    <row r="94" spans="1:292" ht="13.5" customHeight="1">
      <c r="A94" s="21"/>
      <c r="B94" s="140" t="s">
        <v>692</v>
      </c>
      <c r="C94" s="140" t="s">
        <v>691</v>
      </c>
      <c r="D94" s="149"/>
      <c r="E94" s="96"/>
      <c r="F94" s="97"/>
      <c r="G94" s="98"/>
      <c r="H94" s="98"/>
      <c r="I94" s="99"/>
      <c r="J94" s="100"/>
      <c r="K94" s="101"/>
      <c r="L94" s="102"/>
      <c r="M94" s="103"/>
      <c r="O94" s="95"/>
      <c r="P94" s="153"/>
      <c r="Q94" s="96">
        <f>IF(U94="","",Q$3)</f>
        <v>43439</v>
      </c>
      <c r="R94" s="97" t="str">
        <f>IF(U94="","",Q$1)</f>
        <v>Bettel-Schneider I</v>
      </c>
      <c r="S94" s="98">
        <f>IF(U94="","",Q$2)</f>
        <v>41612</v>
      </c>
      <c r="T94" s="98">
        <f>IF(U94="","",Q$3)</f>
        <v>43439</v>
      </c>
      <c r="U94" s="99" t="str">
        <f>IF(AB94="","",IF(ISNUMBER(SEARCH(":",AB94)),MID(AB94,FIND(":",AB94)+2,FIND("(",AB94)-FIND(":",AB94)-3),LEFT(AB94,FIND("(",AB94)-2)))</f>
        <v>Nicolas Schmit</v>
      </c>
      <c r="V94" s="100" t="str">
        <f>IF(AB94="","",MID(AB94,FIND("(",AB94)+1,4))</f>
        <v>1953</v>
      </c>
      <c r="W94" s="101" t="str">
        <f>IF(ISNUMBER(SEARCH("*female*",AB94)),"female",IF(ISNUMBER(SEARCH("*male*",AB94)),"male",""))</f>
        <v>male</v>
      </c>
      <c r="X94" s="102" t="str">
        <f>IF(AB94="","",IF(ISERROR(MID(AB94,FIND("male,",AB94)+6,(FIND(")",AB94)-(FIND("male,",AB94)+6))))=TRUE,"missing/error",MID(AB94,FIND("male,",AB94)+6,(FIND(")",AB94)-(FIND("male,",AB94)+6)))))</f>
        <v>lu_lsap01</v>
      </c>
      <c r="Y94" s="103" t="str">
        <f>IF(U94="","",(MID(U94,(SEARCH("^^",SUBSTITUTE(U94," ","^^",LEN(U94)-LEN(SUBSTITUTE(U94," ","")))))+1,99)&amp;"_"&amp;LEFT(U94,FIND(" ",U94)-1)&amp;"_"&amp;V94))</f>
        <v>Schmit_Nicolas_1953</v>
      </c>
      <c r="AA94" s="95"/>
      <c r="AB94" s="157" t="s">
        <v>451</v>
      </c>
      <c r="AC94" s="96">
        <f>IF(AG94="","",AC$3)</f>
        <v>45247</v>
      </c>
      <c r="AD94" s="97" t="str">
        <f>IF(AG94="","",AC$1)</f>
        <v>Bettel-Schneider II</v>
      </c>
      <c r="AE94" s="98">
        <f>IF(AG94="","",AC$2)</f>
        <v>43439</v>
      </c>
      <c r="AF94" s="98">
        <f>IF(AG94="","",AC$3)</f>
        <v>45247</v>
      </c>
      <c r="AG94" s="99" t="str">
        <f>IF(AN94="","",IF(ISNUMBER(SEARCH(":",AN94)),MID(AN94,FIND(":",AN94)+2,FIND("(",AN94)-FIND(":",AN94)-3),LEFT(AN94,FIND("(",AN94)-2)))</f>
        <v>Dan Kersch</v>
      </c>
      <c r="AH94" s="100" t="str">
        <f>IF(AN94="","",MID(AN94,FIND("(",AN94)+1,4))</f>
        <v>1961</v>
      </c>
      <c r="AI94" s="101" t="str">
        <f>IF(ISNUMBER(SEARCH("*female*",AN94)),"female",IF(ISNUMBER(SEARCH("*male*",AN94)),"male",""))</f>
        <v>male</v>
      </c>
      <c r="AJ94" s="102" t="str">
        <f>IF(AN94="","",IF(ISERROR(MID(AN94,FIND("male,",AN94)+6,(FIND(")",AN94)-(FIND("male,",AN94)+6))))=TRUE,"missing/error",MID(AN94,FIND("male,",AN94)+6,(FIND(")",AN94)-(FIND("male,",AN94)+6)))))</f>
        <v>lu_lsap01</v>
      </c>
      <c r="AK94" s="103" t="str">
        <f>IF(AG94="","",(MID(AG94,(SEARCH("^^",SUBSTITUTE(AG94," ","^^",LEN(AG94)-LEN(SUBSTITUTE(AG94," ","")))))+1,99)&amp;"_"&amp;LEFT(AG94,FIND(" ",AG94)-1)&amp;"_"&amp;AH94))</f>
        <v>Kersch_Dan_1961</v>
      </c>
      <c r="AM94" s="95"/>
      <c r="AN94" s="95" t="s">
        <v>808</v>
      </c>
      <c r="AO94" s="96" t="str">
        <f t="shared" si="280"/>
        <v/>
      </c>
      <c r="AP94" s="97" t="str">
        <f t="shared" si="281"/>
        <v/>
      </c>
      <c r="AQ94" s="98" t="str">
        <f t="shared" si="288"/>
        <v/>
      </c>
      <c r="AR94" s="98" t="str">
        <f t="shared" si="282"/>
        <v/>
      </c>
      <c r="AS94" s="99" t="str">
        <f t="shared" si="283"/>
        <v/>
      </c>
      <c r="AT94" s="100" t="str">
        <f t="shared" si="284"/>
        <v/>
      </c>
      <c r="AU94" s="101" t="str">
        <f t="shared" si="285"/>
        <v/>
      </c>
      <c r="AV94" s="102" t="str">
        <f t="shared" si="286"/>
        <v/>
      </c>
      <c r="AW94" s="103" t="str">
        <f t="shared" si="287"/>
        <v/>
      </c>
      <c r="AY94" s="95"/>
      <c r="AZ94" s="95"/>
      <c r="BA94" s="96"/>
      <c r="BB94" s="97"/>
      <c r="BC94" s="98"/>
      <c r="BD94" s="98"/>
      <c r="BE94" s="99"/>
      <c r="BF94" s="100"/>
      <c r="BG94" s="101"/>
      <c r="BH94" s="102"/>
      <c r="BI94" s="103"/>
      <c r="BK94" s="95"/>
      <c r="BL94" s="95"/>
      <c r="BM94" s="96"/>
      <c r="BN94" s="97"/>
      <c r="BO94" s="98"/>
      <c r="BP94" s="98"/>
      <c r="BQ94" s="99"/>
      <c r="BR94" s="100"/>
      <c r="BS94" s="101"/>
      <c r="BT94" s="102"/>
      <c r="BU94" s="103"/>
      <c r="BW94" s="95"/>
      <c r="BX94" s="95"/>
      <c r="BY94" s="96"/>
      <c r="BZ94" s="97"/>
      <c r="CA94" s="98"/>
      <c r="CB94" s="98"/>
      <c r="CC94" s="99"/>
      <c r="CD94" s="100"/>
      <c r="CE94" s="101"/>
      <c r="CF94" s="102"/>
      <c r="CG94" s="103"/>
      <c r="CI94" s="95"/>
      <c r="CJ94" s="95"/>
      <c r="CK94" s="96"/>
      <c r="CL94" s="97"/>
      <c r="CM94" s="98"/>
      <c r="CN94" s="98"/>
      <c r="CO94" s="99"/>
      <c r="CP94" s="100"/>
      <c r="CQ94" s="101"/>
      <c r="CR94" s="102"/>
      <c r="CS94" s="103"/>
      <c r="CU94" s="95"/>
      <c r="CV94" s="95"/>
      <c r="CW94" s="96"/>
      <c r="CX94" s="97"/>
      <c r="CY94" s="98"/>
      <c r="CZ94" s="98"/>
      <c r="DA94" s="99"/>
      <c r="DB94" s="100"/>
      <c r="DC94" s="101"/>
      <c r="DD94" s="102"/>
      <c r="DE94" s="103"/>
      <c r="DG94" s="95"/>
      <c r="DH94" s="95"/>
      <c r="DI94" s="96"/>
      <c r="DJ94" s="97"/>
      <c r="DK94" s="98"/>
      <c r="DL94" s="98"/>
      <c r="DM94" s="99"/>
      <c r="DN94" s="100"/>
      <c r="DO94" s="101"/>
      <c r="DP94" s="102"/>
      <c r="DQ94" s="103"/>
      <c r="DS94" s="95"/>
      <c r="DT94" s="95"/>
      <c r="DU94" s="96"/>
      <c r="DV94" s="97"/>
      <c r="DW94" s="98"/>
      <c r="DX94" s="98"/>
      <c r="DY94" s="99"/>
      <c r="DZ94" s="100"/>
      <c r="EA94" s="101"/>
      <c r="EB94" s="102"/>
      <c r="EC94" s="103"/>
      <c r="EE94" s="95"/>
      <c r="EF94" s="95"/>
      <c r="EG94" s="96"/>
      <c r="EH94" s="97"/>
      <c r="EI94" s="98"/>
      <c r="EJ94" s="98"/>
      <c r="EK94" s="99"/>
      <c r="EL94" s="100"/>
      <c r="EM94" s="101"/>
      <c r="EN94" s="102"/>
      <c r="EO94" s="103"/>
      <c r="EQ94" s="95"/>
      <c r="ER94" s="95"/>
      <c r="ES94" s="96"/>
      <c r="ET94" s="97"/>
      <c r="EU94" s="98"/>
      <c r="EV94" s="98"/>
      <c r="EW94" s="99"/>
      <c r="EX94" s="100"/>
      <c r="EY94" s="101"/>
      <c r="EZ94" s="102"/>
      <c r="FA94" s="103"/>
      <c r="FC94" s="95"/>
      <c r="FD94" s="95"/>
      <c r="FE94" s="96"/>
      <c r="FF94" s="97"/>
      <c r="FG94" s="98"/>
      <c r="FH94" s="98"/>
      <c r="FI94" s="99"/>
      <c r="FJ94" s="100"/>
      <c r="FK94" s="101"/>
      <c r="FL94" s="102"/>
      <c r="FM94" s="103"/>
      <c r="FO94" s="95"/>
      <c r="FP94" s="95"/>
      <c r="FQ94" s="96"/>
      <c r="FR94" s="97"/>
      <c r="FS94" s="98"/>
      <c r="FT94" s="98"/>
      <c r="FU94" s="99"/>
      <c r="FV94" s="100"/>
      <c r="FW94" s="101"/>
      <c r="FX94" s="102"/>
      <c r="FY94" s="103"/>
      <c r="GA94" s="95"/>
      <c r="GB94" s="95"/>
      <c r="GC94" s="96"/>
      <c r="GD94" s="97"/>
      <c r="GE94" s="98"/>
      <c r="GF94" s="98"/>
      <c r="GG94" s="99"/>
      <c r="GH94" s="100"/>
      <c r="GI94" s="101"/>
      <c r="GJ94" s="102"/>
      <c r="GK94" s="103"/>
      <c r="GM94" s="95"/>
      <c r="GN94" s="95"/>
      <c r="GO94" s="96"/>
      <c r="GP94" s="97"/>
      <c r="GQ94" s="98"/>
      <c r="GR94" s="98"/>
      <c r="GS94" s="99"/>
      <c r="GT94" s="100"/>
      <c r="GU94" s="101"/>
      <c r="GV94" s="102"/>
      <c r="GW94" s="103"/>
      <c r="GY94" s="95"/>
      <c r="GZ94" s="95"/>
      <c r="HA94" s="96"/>
      <c r="HB94" s="97"/>
      <c r="HC94" s="98"/>
      <c r="HD94" s="98"/>
      <c r="HE94" s="99"/>
      <c r="HF94" s="100"/>
      <c r="HG94" s="101"/>
      <c r="HH94" s="102"/>
      <c r="HI94" s="103"/>
      <c r="HK94" s="95"/>
      <c r="HL94" s="95"/>
      <c r="HM94" s="96"/>
      <c r="HN94" s="97"/>
      <c r="HO94" s="98"/>
      <c r="HP94" s="98"/>
      <c r="HQ94" s="99"/>
      <c r="HR94" s="100"/>
      <c r="HS94" s="101"/>
      <c r="HT94" s="102"/>
      <c r="HU94" s="103"/>
      <c r="HW94" s="95"/>
      <c r="HX94" s="95"/>
      <c r="HY94" s="96"/>
      <c r="HZ94" s="97"/>
      <c r="IA94" s="98"/>
      <c r="IB94" s="98"/>
      <c r="IC94" s="99"/>
      <c r="ID94" s="100"/>
      <c r="IE94" s="101"/>
      <c r="IF94" s="102"/>
      <c r="IG94" s="103"/>
      <c r="II94" s="95"/>
      <c r="IJ94" s="95"/>
      <c r="IK94" s="96"/>
      <c r="IL94" s="97"/>
      <c r="IM94" s="98"/>
      <c r="IN94" s="98"/>
      <c r="IO94" s="99"/>
      <c r="IP94" s="100"/>
      <c r="IQ94" s="101"/>
      <c r="IR94" s="102"/>
      <c r="IS94" s="103"/>
      <c r="IU94" s="95"/>
      <c r="IV94" s="95"/>
      <c r="IW94" s="96"/>
      <c r="IX94" s="97"/>
      <c r="IY94" s="98"/>
      <c r="IZ94" s="98"/>
      <c r="JA94" s="99"/>
      <c r="JB94" s="100"/>
      <c r="JC94" s="101"/>
      <c r="JD94" s="102"/>
      <c r="JE94" s="103"/>
      <c r="JG94" s="95"/>
      <c r="JH94" s="95"/>
      <c r="JI94" s="96"/>
      <c r="JJ94" s="97"/>
      <c r="JK94" s="98"/>
      <c r="JL94" s="98"/>
      <c r="JM94" s="99"/>
      <c r="JN94" s="100"/>
      <c r="JO94" s="101"/>
      <c r="JP94" s="102"/>
      <c r="JQ94" s="103"/>
      <c r="JS94" s="95"/>
      <c r="JT94" s="95"/>
      <c r="JU94" s="96"/>
      <c r="JV94" s="97"/>
      <c r="JW94" s="98"/>
      <c r="JX94" s="98"/>
      <c r="JY94" s="99"/>
      <c r="JZ94" s="100"/>
      <c r="KA94" s="101"/>
      <c r="KB94" s="102"/>
      <c r="KC94" s="103"/>
      <c r="KE94" s="95"/>
      <c r="KF94" s="95"/>
    </row>
    <row r="95" spans="1:292" ht="13.5" customHeight="1">
      <c r="A95" s="21"/>
      <c r="B95" s="140" t="s">
        <v>692</v>
      </c>
      <c r="C95" s="140" t="s">
        <v>691</v>
      </c>
      <c r="D95" s="149"/>
      <c r="E95" s="96"/>
      <c r="F95" s="97"/>
      <c r="G95" s="98"/>
      <c r="H95" s="98"/>
      <c r="I95" s="99"/>
      <c r="J95" s="100"/>
      <c r="K95" s="101"/>
      <c r="L95" s="102"/>
      <c r="M95" s="103"/>
      <c r="O95" s="95"/>
      <c r="P95" s="153"/>
      <c r="Q95" s="96"/>
      <c r="R95" s="97"/>
      <c r="S95" s="98"/>
      <c r="T95" s="98"/>
      <c r="U95" s="99"/>
      <c r="V95" s="100"/>
      <c r="W95" s="101"/>
      <c r="X95" s="102"/>
      <c r="Y95" s="103"/>
      <c r="AA95" s="95"/>
      <c r="AB95" s="157"/>
      <c r="AC95" s="96">
        <f>IF(AG95="","",AC$3)</f>
        <v>45247</v>
      </c>
      <c r="AD95" s="97" t="str">
        <f>IF(AG95="","",AC$1)</f>
        <v>Bettel-Schneider II</v>
      </c>
      <c r="AE95" s="98">
        <f>IF(AG95="","",AC$2)</f>
        <v>43439</v>
      </c>
      <c r="AF95" s="98">
        <f>IF(AG95="","",AC$3)</f>
        <v>45247</v>
      </c>
      <c r="AG95" s="99" t="str">
        <f>IF(AN95="","",IF(ISNUMBER(SEARCH(":",AN95)),MID(AN95,FIND(":",AN95)+2,FIND("(",AN95)-FIND(":",AN95)-3),LEFT(AN95,FIND("(",AN95)-2)))</f>
        <v>Georges Engel</v>
      </c>
      <c r="AH95" s="100" t="str">
        <f>IF(AN95="","",MID(AN95,FIND("(",AN95)+1,4))</f>
        <v>1968</v>
      </c>
      <c r="AI95" s="101" t="str">
        <f>IF(ISNUMBER(SEARCH("*female*",AN95)),"female",IF(ISNUMBER(SEARCH("*male*",AN95)),"male",""))</f>
        <v>male</v>
      </c>
      <c r="AJ95" s="102" t="str">
        <f>IF(AN95="","",IF(ISERROR(MID(AN95,FIND("male,",AN95)+6,(FIND(")",AN95)-(FIND("male,",AN95)+6))))=TRUE,"missing/error",MID(AN95,FIND("male,",AN95)+6,(FIND(")",AN95)-(FIND("male,",AN95)+6)))))</f>
        <v>lu_lsap01</v>
      </c>
      <c r="AK95" s="103" t="str">
        <f>IF(AG95="","",(MID(AG95,(SEARCH("^^",SUBSTITUTE(AG95," ","^^",LEN(AG95)-LEN(SUBSTITUTE(AG95," ","")))))+1,99)&amp;"_"&amp;LEFT(AG95,FIND(" ",AG95)-1)&amp;"_"&amp;AH95))</f>
        <v>Engel_Georges_1968</v>
      </c>
      <c r="AM95" s="95"/>
      <c r="AN95" s="95" t="s">
        <v>879</v>
      </c>
      <c r="AO95" s="96" t="str">
        <f t="shared" si="280"/>
        <v/>
      </c>
      <c r="AP95" s="97" t="str">
        <f t="shared" si="281"/>
        <v/>
      </c>
      <c r="AQ95" s="98" t="str">
        <f t="shared" si="288"/>
        <v/>
      </c>
      <c r="AR95" s="98" t="str">
        <f t="shared" si="282"/>
        <v/>
      </c>
      <c r="AS95" s="99" t="str">
        <f t="shared" si="283"/>
        <v/>
      </c>
      <c r="AT95" s="100" t="str">
        <f t="shared" si="284"/>
        <v/>
      </c>
      <c r="AU95" s="101" t="str">
        <f t="shared" si="285"/>
        <v/>
      </c>
      <c r="AV95" s="102" t="str">
        <f t="shared" si="286"/>
        <v/>
      </c>
      <c r="AW95" s="103" t="str">
        <f t="shared" si="287"/>
        <v/>
      </c>
      <c r="AY95" s="95"/>
      <c r="AZ95" s="95"/>
      <c r="BA95" s="96"/>
      <c r="BB95" s="97"/>
      <c r="BC95" s="98"/>
      <c r="BD95" s="98"/>
      <c r="BE95" s="99"/>
      <c r="BF95" s="100"/>
      <c r="BG95" s="101"/>
      <c r="BH95" s="102"/>
      <c r="BI95" s="103"/>
      <c r="BK95" s="95"/>
      <c r="BL95" s="95"/>
      <c r="BM95" s="96"/>
      <c r="BN95" s="97"/>
      <c r="BO95" s="98"/>
      <c r="BP95" s="98"/>
      <c r="BQ95" s="99"/>
      <c r="BR95" s="100"/>
      <c r="BS95" s="101"/>
      <c r="BT95" s="102"/>
      <c r="BU95" s="103"/>
      <c r="BW95" s="95"/>
      <c r="BX95" s="95"/>
      <c r="BY95" s="96"/>
      <c r="BZ95" s="97"/>
      <c r="CA95" s="98"/>
      <c r="CB95" s="98"/>
      <c r="CC95" s="99"/>
      <c r="CD95" s="100"/>
      <c r="CE95" s="101"/>
      <c r="CF95" s="102"/>
      <c r="CG95" s="103"/>
      <c r="CI95" s="95"/>
      <c r="CJ95" s="95"/>
      <c r="CK95" s="96"/>
      <c r="CL95" s="97"/>
      <c r="CM95" s="98"/>
      <c r="CN95" s="98"/>
      <c r="CO95" s="99"/>
      <c r="CP95" s="100"/>
      <c r="CQ95" s="101"/>
      <c r="CR95" s="102"/>
      <c r="CS95" s="103"/>
      <c r="CU95" s="95"/>
      <c r="CV95" s="95"/>
      <c r="CW95" s="96"/>
      <c r="CX95" s="97"/>
      <c r="CY95" s="98"/>
      <c r="CZ95" s="98"/>
      <c r="DA95" s="99"/>
      <c r="DB95" s="100"/>
      <c r="DC95" s="101"/>
      <c r="DD95" s="102"/>
      <c r="DE95" s="103"/>
      <c r="DG95" s="95"/>
      <c r="DH95" s="95"/>
      <c r="DI95" s="96"/>
      <c r="DJ95" s="97"/>
      <c r="DK95" s="98"/>
      <c r="DL95" s="98"/>
      <c r="DM95" s="99"/>
      <c r="DN95" s="100"/>
      <c r="DO95" s="101"/>
      <c r="DP95" s="102"/>
      <c r="DQ95" s="103"/>
      <c r="DS95" s="95"/>
      <c r="DT95" s="95"/>
      <c r="DU95" s="96"/>
      <c r="DV95" s="97"/>
      <c r="DW95" s="98"/>
      <c r="DX95" s="98"/>
      <c r="DY95" s="99"/>
      <c r="DZ95" s="100"/>
      <c r="EA95" s="101"/>
      <c r="EB95" s="102"/>
      <c r="EC95" s="103"/>
      <c r="EE95" s="95"/>
      <c r="EF95" s="95"/>
      <c r="EG95" s="96"/>
      <c r="EH95" s="97"/>
      <c r="EI95" s="98"/>
      <c r="EJ95" s="98"/>
      <c r="EK95" s="99"/>
      <c r="EL95" s="100"/>
      <c r="EM95" s="101"/>
      <c r="EN95" s="102"/>
      <c r="EO95" s="103"/>
      <c r="EQ95" s="95"/>
      <c r="ER95" s="95"/>
      <c r="ES95" s="96"/>
      <c r="ET95" s="97"/>
      <c r="EU95" s="98"/>
      <c r="EV95" s="98"/>
      <c r="EW95" s="99"/>
      <c r="EX95" s="100"/>
      <c r="EY95" s="101"/>
      <c r="EZ95" s="102"/>
      <c r="FA95" s="103"/>
      <c r="FC95" s="95"/>
      <c r="FD95" s="95"/>
      <c r="FE95" s="96"/>
      <c r="FF95" s="97"/>
      <c r="FG95" s="98"/>
      <c r="FH95" s="98"/>
      <c r="FI95" s="99"/>
      <c r="FJ95" s="100"/>
      <c r="FK95" s="101"/>
      <c r="FL95" s="102"/>
      <c r="FM95" s="103"/>
      <c r="FO95" s="95"/>
      <c r="FP95" s="95"/>
      <c r="FQ95" s="96"/>
      <c r="FR95" s="97"/>
      <c r="FS95" s="98"/>
      <c r="FT95" s="98"/>
      <c r="FU95" s="99"/>
      <c r="FV95" s="100"/>
      <c r="FW95" s="101"/>
      <c r="FX95" s="102"/>
      <c r="FY95" s="103"/>
      <c r="GA95" s="95"/>
      <c r="GB95" s="95"/>
      <c r="GC95" s="96"/>
      <c r="GD95" s="97"/>
      <c r="GE95" s="98"/>
      <c r="GF95" s="98"/>
      <c r="GG95" s="99"/>
      <c r="GH95" s="100"/>
      <c r="GI95" s="101"/>
      <c r="GJ95" s="102"/>
      <c r="GK95" s="103"/>
      <c r="GM95" s="95"/>
      <c r="GN95" s="95"/>
      <c r="GO95" s="96"/>
      <c r="GP95" s="97"/>
      <c r="GQ95" s="98"/>
      <c r="GR95" s="98"/>
      <c r="GS95" s="99"/>
      <c r="GT95" s="100"/>
      <c r="GU95" s="101"/>
      <c r="GV95" s="102"/>
      <c r="GW95" s="103"/>
      <c r="GY95" s="95"/>
      <c r="GZ95" s="95"/>
      <c r="HA95" s="96"/>
      <c r="HB95" s="97"/>
      <c r="HC95" s="98"/>
      <c r="HD95" s="98"/>
      <c r="HE95" s="99"/>
      <c r="HF95" s="100"/>
      <c r="HG95" s="101"/>
      <c r="HH95" s="102"/>
      <c r="HI95" s="103"/>
      <c r="HK95" s="95"/>
      <c r="HL95" s="95"/>
      <c r="HM95" s="96"/>
      <c r="HN95" s="97"/>
      <c r="HO95" s="98"/>
      <c r="HP95" s="98"/>
      <c r="HQ95" s="99"/>
      <c r="HR95" s="100"/>
      <c r="HS95" s="101"/>
      <c r="HT95" s="102"/>
      <c r="HU95" s="103"/>
      <c r="HW95" s="95"/>
      <c r="HX95" s="95"/>
      <c r="HY95" s="96"/>
      <c r="HZ95" s="97"/>
      <c r="IA95" s="98"/>
      <c r="IB95" s="98"/>
      <c r="IC95" s="99"/>
      <c r="ID95" s="100"/>
      <c r="IE95" s="101"/>
      <c r="IF95" s="102"/>
      <c r="IG95" s="103"/>
      <c r="II95" s="95"/>
      <c r="IJ95" s="95"/>
      <c r="IK95" s="96"/>
      <c r="IL95" s="97"/>
      <c r="IM95" s="98"/>
      <c r="IN95" s="98"/>
      <c r="IO95" s="99"/>
      <c r="IP95" s="100"/>
      <c r="IQ95" s="101"/>
      <c r="IR95" s="102"/>
      <c r="IS95" s="103"/>
      <c r="IU95" s="95"/>
      <c r="IV95" s="95"/>
      <c r="IW95" s="96"/>
      <c r="IX95" s="97"/>
      <c r="IY95" s="98"/>
      <c r="IZ95" s="98"/>
      <c r="JA95" s="99"/>
      <c r="JB95" s="100"/>
      <c r="JC95" s="101"/>
      <c r="JD95" s="102"/>
      <c r="JE95" s="103"/>
      <c r="JG95" s="95"/>
      <c r="JH95" s="95"/>
      <c r="JI95" s="96"/>
      <c r="JJ95" s="97"/>
      <c r="JK95" s="98"/>
      <c r="JL95" s="98"/>
      <c r="JM95" s="99"/>
      <c r="JN95" s="100"/>
      <c r="JO95" s="101"/>
      <c r="JP95" s="102"/>
      <c r="JQ95" s="103"/>
      <c r="JS95" s="95"/>
      <c r="JT95" s="95"/>
      <c r="JU95" s="96"/>
      <c r="JV95" s="97"/>
      <c r="JW95" s="98"/>
      <c r="JX95" s="98"/>
      <c r="JY95" s="99"/>
      <c r="JZ95" s="100"/>
      <c r="KA95" s="101"/>
      <c r="KB95" s="102"/>
      <c r="KC95" s="103"/>
      <c r="KE95" s="95"/>
      <c r="KF95" s="95"/>
    </row>
    <row r="96" spans="1:292" ht="13.5" customHeight="1">
      <c r="A96" s="21"/>
      <c r="B96" s="95" t="s">
        <v>392</v>
      </c>
      <c r="C96" s="2" t="s">
        <v>393</v>
      </c>
      <c r="D96" s="149"/>
      <c r="E96" s="96">
        <f>IF(I96="","",E$3)</f>
        <v>41612</v>
      </c>
      <c r="F96" s="97" t="str">
        <f>IF(I96="","",E$1)</f>
        <v>Juncker Asselborn II</v>
      </c>
      <c r="G96" s="98">
        <v>40017</v>
      </c>
      <c r="H96" s="98">
        <f>IF(I96="","",E$3)</f>
        <v>41612</v>
      </c>
      <c r="I96" s="99" t="s">
        <v>394</v>
      </c>
      <c r="J96" s="100" t="s">
        <v>386</v>
      </c>
      <c r="K96" s="101" t="s">
        <v>387</v>
      </c>
      <c r="L96" s="102" t="s">
        <v>298</v>
      </c>
      <c r="M96" s="103" t="s">
        <v>395</v>
      </c>
      <c r="O96" s="95"/>
      <c r="P96" s="153" t="s">
        <v>396</v>
      </c>
      <c r="Q96" s="96" t="str">
        <f>IF(U96="","",Q$3)</f>
        <v/>
      </c>
      <c r="R96" s="97" t="str">
        <f>IF(U96="","",Q$1)</f>
        <v/>
      </c>
      <c r="S96" s="98" t="str">
        <f>IF(U96="","",Q$2)</f>
        <v/>
      </c>
      <c r="T96" s="98" t="str">
        <f>IF(U96="","",Q$3)</f>
        <v/>
      </c>
      <c r="U96" s="99" t="str">
        <f>IF(AB96="","",IF(ISNUMBER(SEARCH(":",AB96)),MID(AB96,FIND(":",AB96)+2,FIND("(",AB96)-FIND(":",AB96)-3),LEFT(AB96,FIND("(",AB96)-2)))</f>
        <v/>
      </c>
      <c r="V96" s="100" t="str">
        <f>IF(AB96="","",MID(AB96,FIND("(",AB96)+1,4))</f>
        <v/>
      </c>
      <c r="W96" s="101" t="str">
        <f>IF(ISNUMBER(SEARCH("*female*",AB96)),"female",IF(ISNUMBER(SEARCH("*male*",AB96)),"male",""))</f>
        <v/>
      </c>
      <c r="X96" s="102" t="str">
        <f>IF(AB96="","",IF(ISERROR(MID(AB96,FIND("male,",AB96)+6,(FIND(")",AB96)-(FIND("male,",AB96)+6))))=TRUE,"missing/error",MID(AB96,FIND("male,",AB96)+6,(FIND(")",AB96)-(FIND("male,",AB96)+6)))))</f>
        <v/>
      </c>
      <c r="Y96" s="103" t="str">
        <f>IF(U96="","",(MID(U96,(SEARCH("^^",SUBSTITUTE(U96," ","^^",LEN(U96)-LEN(SUBSTITUTE(U96," ","")))))+1,99)&amp;"_"&amp;LEFT(U96,FIND(" ",U96)-1)&amp;"_"&amp;V96))</f>
        <v/>
      </c>
      <c r="AA96" s="95"/>
      <c r="AB96" s="140"/>
      <c r="AC96" s="96" t="str">
        <f>IF(AG96="","",AC$3)</f>
        <v/>
      </c>
      <c r="AD96" s="97" t="str">
        <f>IF(AG96="","",AC$1)</f>
        <v/>
      </c>
      <c r="AE96" s="98" t="str">
        <f>IF(AG96="","",AC$2)</f>
        <v/>
      </c>
      <c r="AF96" s="98" t="str">
        <f>IF(AG96="","",AC$3)</f>
        <v/>
      </c>
      <c r="AG96" s="99" t="str">
        <f>IF(AN96="","",IF(ISNUMBER(SEARCH(":",AN96)),MID(AN96,FIND(":",AN96)+2,FIND("(",AN96)-FIND(":",AN96)-3),LEFT(AN96,FIND("(",AN96)-2)))</f>
        <v/>
      </c>
      <c r="AH96" s="100" t="str">
        <f>IF(AN96="","",MID(AN96,FIND("(",AN96)+1,4))</f>
        <v/>
      </c>
      <c r="AI96" s="101" t="str">
        <f>IF(ISNUMBER(SEARCH("*female*",AN96)),"female",IF(ISNUMBER(SEARCH("*male*",AN96)),"male",""))</f>
        <v/>
      </c>
      <c r="AJ96" s="102" t="str">
        <f>IF(AN96="","",IF(ISERROR(MID(AN96,FIND("male,",AN96)+6,(FIND(")",AN96)-(FIND("male,",AN96)+6))))=TRUE,"missing/error",MID(AN96,FIND("male,",AN96)+6,(FIND(")",AN96)-(FIND("male,",AN96)+6)))))</f>
        <v/>
      </c>
      <c r="AK96" s="103" t="str">
        <f>IF(AG96="","",(MID(AG96,(SEARCH("^^",SUBSTITUTE(AG96," ","^^",LEN(AG96)-LEN(SUBSTITUTE(AG96," ","")))))+1,99)&amp;"_"&amp;LEFT(AG96,FIND(" ",AG96)-1)&amp;"_"&amp;AH96))</f>
        <v/>
      </c>
      <c r="AM96" s="95"/>
      <c r="AN96" s="95"/>
      <c r="AO96" s="96" t="str">
        <f t="shared" si="280"/>
        <v/>
      </c>
      <c r="AP96" s="97" t="str">
        <f t="shared" si="281"/>
        <v/>
      </c>
      <c r="AQ96" s="98" t="str">
        <f t="shared" si="288"/>
        <v/>
      </c>
      <c r="AR96" s="98" t="str">
        <f t="shared" si="282"/>
        <v/>
      </c>
      <c r="AS96" s="99" t="str">
        <f t="shared" si="283"/>
        <v/>
      </c>
      <c r="AT96" s="100" t="str">
        <f t="shared" si="284"/>
        <v/>
      </c>
      <c r="AU96" s="101" t="str">
        <f t="shared" si="285"/>
        <v/>
      </c>
      <c r="AV96" s="102" t="str">
        <f t="shared" si="286"/>
        <v/>
      </c>
      <c r="AW96" s="103" t="str">
        <f t="shared" si="287"/>
        <v/>
      </c>
      <c r="AY96" s="95"/>
      <c r="AZ96" s="95"/>
      <c r="BA96" s="96" t="str">
        <f>IF(BE96="","",BA$3)</f>
        <v/>
      </c>
      <c r="BB96" s="97" t="str">
        <f>IF(BE96="","",BA$1)</f>
        <v/>
      </c>
      <c r="BC96" s="98" t="str">
        <f>IF(BE96="","",BA$2)</f>
        <v/>
      </c>
      <c r="BD96" s="98" t="str">
        <f>IF(BE96="","",BA$3)</f>
        <v/>
      </c>
      <c r="BE96" s="99" t="str">
        <f>IF(BL96="","",IF(ISNUMBER(SEARCH(":",BL96)),MID(BL96,FIND(":",BL96)+2,FIND("(",BL96)-FIND(":",BL96)-3),LEFT(BL96,FIND("(",BL96)-2)))</f>
        <v/>
      </c>
      <c r="BF96" s="100" t="str">
        <f>IF(BL96="","",MID(BL96,FIND("(",BL96)+1,4))</f>
        <v/>
      </c>
      <c r="BG96" s="101" t="str">
        <f>IF(ISNUMBER(SEARCH("*female*",BL96)),"female",IF(ISNUMBER(SEARCH("*male*",BL96)),"male",""))</f>
        <v/>
      </c>
      <c r="BH96" s="102" t="str">
        <f>IF(BL96="","",IF(ISERROR(MID(BL96,FIND("male,",BL96)+6,(FIND(")",BL96)-(FIND("male,",BL96)+6))))=TRUE,"missing/error",MID(BL96,FIND("male,",BL96)+6,(FIND(")",BL96)-(FIND("male,",BL96)+6)))))</f>
        <v/>
      </c>
      <c r="BI96" s="103" t="str">
        <f>IF(BE96="","",(MID(BE96,(SEARCH("^^",SUBSTITUTE(BE96," ","^^",LEN(BE96)-LEN(SUBSTITUTE(BE96," ","")))))+1,99)&amp;"_"&amp;LEFT(BE96,FIND(" ",BE96)-1)&amp;"_"&amp;BF96))</f>
        <v/>
      </c>
      <c r="BK96" s="95"/>
      <c r="BL96" s="95"/>
      <c r="BM96" s="96" t="str">
        <f>IF(BQ96="","",BM$3)</f>
        <v/>
      </c>
      <c r="BN96" s="97" t="str">
        <f>IF(BQ96="","",BM$1)</f>
        <v/>
      </c>
      <c r="BO96" s="98" t="str">
        <f>IF(BQ96="","",BM$2)</f>
        <v/>
      </c>
      <c r="BP96" s="98" t="str">
        <f>IF(BQ96="","",BM$3)</f>
        <v/>
      </c>
      <c r="BQ96" s="99" t="str">
        <f>IF(BX96="","",IF(ISNUMBER(SEARCH(":",BX96)),MID(BX96,FIND(":",BX96)+2,FIND("(",BX96)-FIND(":",BX96)-3),LEFT(BX96,FIND("(",BX96)-2)))</f>
        <v/>
      </c>
      <c r="BR96" s="100" t="str">
        <f>IF(BX96="","",MID(BX96,FIND("(",BX96)+1,4))</f>
        <v/>
      </c>
      <c r="BS96" s="101" t="str">
        <f>IF(ISNUMBER(SEARCH("*female*",BX96)),"female",IF(ISNUMBER(SEARCH("*male*",BX96)),"male",""))</f>
        <v/>
      </c>
      <c r="BT96" s="102" t="str">
        <f>IF(BX96="","",IF(ISERROR(MID(BX96,FIND("male,",BX96)+6,(FIND(")",BX96)-(FIND("male,",BX96)+6))))=TRUE,"missing/error",MID(BX96,FIND("male,",BX96)+6,(FIND(")",BX96)-(FIND("male,",BX96)+6)))))</f>
        <v/>
      </c>
      <c r="BU96" s="103" t="str">
        <f>IF(BQ96="","",(MID(BQ96,(SEARCH("^^",SUBSTITUTE(BQ96," ","^^",LEN(BQ96)-LEN(SUBSTITUTE(BQ96," ","")))))+1,99)&amp;"_"&amp;LEFT(BQ96,FIND(" ",BQ96)-1)&amp;"_"&amp;BR96))</f>
        <v/>
      </c>
      <c r="BW96" s="95"/>
      <c r="BX96" s="95"/>
      <c r="BY96" s="96" t="str">
        <f>IF(CC96="","",BY$3)</f>
        <v/>
      </c>
      <c r="BZ96" s="97" t="str">
        <f>IF(CC96="","",BY$1)</f>
        <v/>
      </c>
      <c r="CA96" s="98" t="str">
        <f>IF(CC96="","",BY$2)</f>
        <v/>
      </c>
      <c r="CB96" s="98" t="str">
        <f>IF(CC96="","",BY$3)</f>
        <v/>
      </c>
      <c r="CC96" s="99" t="str">
        <f>IF(CJ96="","",IF(ISNUMBER(SEARCH(":",CJ96)),MID(CJ96,FIND(":",CJ96)+2,FIND("(",CJ96)-FIND(":",CJ96)-3),LEFT(CJ96,FIND("(",CJ96)-2)))</f>
        <v/>
      </c>
      <c r="CD96" s="100" t="str">
        <f>IF(CJ96="","",MID(CJ96,FIND("(",CJ96)+1,4))</f>
        <v/>
      </c>
      <c r="CE96" s="101" t="str">
        <f>IF(ISNUMBER(SEARCH("*female*",CJ96)),"female",IF(ISNUMBER(SEARCH("*male*",CJ96)),"male",""))</f>
        <v/>
      </c>
      <c r="CF96" s="102" t="str">
        <f>IF(CJ96="","",IF(ISERROR(MID(CJ96,FIND("male,",CJ96)+6,(FIND(")",CJ96)-(FIND("male,",CJ96)+6))))=TRUE,"missing/error",MID(CJ96,FIND("male,",CJ96)+6,(FIND(")",CJ96)-(FIND("male,",CJ96)+6)))))</f>
        <v/>
      </c>
      <c r="CG96" s="103" t="str">
        <f>IF(CC96="","",(MID(CC96,(SEARCH("^^",SUBSTITUTE(CC96," ","^^",LEN(CC96)-LEN(SUBSTITUTE(CC96," ","")))))+1,99)&amp;"_"&amp;LEFT(CC96,FIND(" ",CC96)-1)&amp;"_"&amp;CD96))</f>
        <v/>
      </c>
      <c r="CI96" s="95"/>
      <c r="CJ96" s="95"/>
      <c r="CK96" s="96" t="str">
        <f>IF(CO96="","",CK$3)</f>
        <v/>
      </c>
      <c r="CL96" s="97" t="str">
        <f>IF(CO96="","",CK$1)</f>
        <v/>
      </c>
      <c r="CM96" s="98" t="str">
        <f>IF(CO96="","",CK$2)</f>
        <v/>
      </c>
      <c r="CN96" s="98" t="str">
        <f>IF(CO96="","",CK$3)</f>
        <v/>
      </c>
      <c r="CO96" s="99" t="str">
        <f>IF(CV96="","",IF(ISNUMBER(SEARCH(":",CV96)),MID(CV96,FIND(":",CV96)+2,FIND("(",CV96)-FIND(":",CV96)-3),LEFT(CV96,FIND("(",CV96)-2)))</f>
        <v/>
      </c>
      <c r="CP96" s="100" t="str">
        <f>IF(CV96="","",MID(CV96,FIND("(",CV96)+1,4))</f>
        <v/>
      </c>
      <c r="CQ96" s="101" t="str">
        <f>IF(ISNUMBER(SEARCH("*female*",CV96)),"female",IF(ISNUMBER(SEARCH("*male*",CV96)),"male",""))</f>
        <v/>
      </c>
      <c r="CR96" s="102" t="str">
        <f>IF(CV96="","",IF(ISERROR(MID(CV96,FIND("male,",CV96)+6,(FIND(")",CV96)-(FIND("male,",CV96)+6))))=TRUE,"missing/error",MID(CV96,FIND("male,",CV96)+6,(FIND(")",CV96)-(FIND("male,",CV96)+6)))))</f>
        <v/>
      </c>
      <c r="CS96" s="103" t="str">
        <f>IF(CO96="","",(MID(CO96,(SEARCH("^^",SUBSTITUTE(CO96," ","^^",LEN(CO96)-LEN(SUBSTITUTE(CO96," ","")))))+1,99)&amp;"_"&amp;LEFT(CO96,FIND(" ",CO96)-1)&amp;"_"&amp;CP96))</f>
        <v/>
      </c>
      <c r="CU96" s="95"/>
      <c r="CV96" s="95"/>
      <c r="CW96" s="96" t="str">
        <f>IF(DA96="","",CW$3)</f>
        <v/>
      </c>
      <c r="CX96" s="97" t="str">
        <f>IF(DA96="","",CW$1)</f>
        <v/>
      </c>
      <c r="CY96" s="98" t="str">
        <f>IF(DA96="","",CW$2)</f>
        <v/>
      </c>
      <c r="CZ96" s="98" t="str">
        <f>IF(DA96="","",CW$3)</f>
        <v/>
      </c>
      <c r="DA96" s="99" t="str">
        <f>IF(DH96="","",IF(ISNUMBER(SEARCH(":",DH96)),MID(DH96,FIND(":",DH96)+2,FIND("(",DH96)-FIND(":",DH96)-3),LEFT(DH96,FIND("(",DH96)-2)))</f>
        <v/>
      </c>
      <c r="DB96" s="100" t="str">
        <f>IF(DH96="","",MID(DH96,FIND("(",DH96)+1,4))</f>
        <v/>
      </c>
      <c r="DC96" s="101" t="str">
        <f>IF(ISNUMBER(SEARCH("*female*",DH96)),"female",IF(ISNUMBER(SEARCH("*male*",DH96)),"male",""))</f>
        <v/>
      </c>
      <c r="DD96" s="102" t="str">
        <f>IF(DH96="","",IF(ISERROR(MID(DH96,FIND("male,",DH96)+6,(FIND(")",DH96)-(FIND("male,",DH96)+6))))=TRUE,"missing/error",MID(DH96,FIND("male,",DH96)+6,(FIND(")",DH96)-(FIND("male,",DH96)+6)))))</f>
        <v/>
      </c>
      <c r="DE96" s="103" t="str">
        <f>IF(DA96="","",(MID(DA96,(SEARCH("^^",SUBSTITUTE(DA96," ","^^",LEN(DA96)-LEN(SUBSTITUTE(DA96," ","")))))+1,99)&amp;"_"&amp;LEFT(DA96,FIND(" ",DA96)-1)&amp;"_"&amp;DB96))</f>
        <v/>
      </c>
      <c r="DG96" s="95"/>
      <c r="DH96" s="95"/>
      <c r="DI96" s="96" t="str">
        <f>IF(DM96="","",DI$3)</f>
        <v/>
      </c>
      <c r="DJ96" s="97" t="str">
        <f>IF(DM96="","",DI$1)</f>
        <v/>
      </c>
      <c r="DK96" s="98" t="str">
        <f>IF(DM96="","",DI$2)</f>
        <v/>
      </c>
      <c r="DL96" s="98" t="str">
        <f>IF(DM96="","",DI$3)</f>
        <v/>
      </c>
      <c r="DM96" s="99" t="str">
        <f>IF(DT96="","",IF(ISNUMBER(SEARCH(":",DT96)),MID(DT96,FIND(":",DT96)+2,FIND("(",DT96)-FIND(":",DT96)-3),LEFT(DT96,FIND("(",DT96)-2)))</f>
        <v/>
      </c>
      <c r="DN96" s="100" t="str">
        <f>IF(DT96="","",MID(DT96,FIND("(",DT96)+1,4))</f>
        <v/>
      </c>
      <c r="DO96" s="101" t="str">
        <f>IF(ISNUMBER(SEARCH("*female*",DT96)),"female",IF(ISNUMBER(SEARCH("*male*",DT96)),"male",""))</f>
        <v/>
      </c>
      <c r="DP96" s="102" t="str">
        <f>IF(DT96="","",IF(ISERROR(MID(DT96,FIND("male,",DT96)+6,(FIND(")",DT96)-(FIND("male,",DT96)+6))))=TRUE,"missing/error",MID(DT96,FIND("male,",DT96)+6,(FIND(")",DT96)-(FIND("male,",DT96)+6)))))</f>
        <v/>
      </c>
      <c r="DQ96" s="103" t="str">
        <f>IF(DM96="","",(MID(DM96,(SEARCH("^^",SUBSTITUTE(DM96," ","^^",LEN(DM96)-LEN(SUBSTITUTE(DM96," ","")))))+1,99)&amp;"_"&amp;LEFT(DM96,FIND(" ",DM96)-1)&amp;"_"&amp;DN96))</f>
        <v/>
      </c>
      <c r="DS96" s="95"/>
      <c r="DT96" s="95"/>
      <c r="DU96" s="96" t="str">
        <f>IF(DY96="","",DU$3)</f>
        <v/>
      </c>
      <c r="DV96" s="97" t="str">
        <f>IF(DY96="","",DU$1)</f>
        <v/>
      </c>
      <c r="DW96" s="98" t="str">
        <f>IF(DY96="","",DU$2)</f>
        <v/>
      </c>
      <c r="DX96" s="98" t="str">
        <f>IF(DY96="","",DU$3)</f>
        <v/>
      </c>
      <c r="DY96" s="99" t="str">
        <f>IF(EF96="","",IF(ISNUMBER(SEARCH(":",EF96)),MID(EF96,FIND(":",EF96)+2,FIND("(",EF96)-FIND(":",EF96)-3),LEFT(EF96,FIND("(",EF96)-2)))</f>
        <v/>
      </c>
      <c r="DZ96" s="100" t="str">
        <f>IF(EF96="","",MID(EF96,FIND("(",EF96)+1,4))</f>
        <v/>
      </c>
      <c r="EA96" s="101" t="str">
        <f>IF(ISNUMBER(SEARCH("*female*",EF96)),"female",IF(ISNUMBER(SEARCH("*male*",EF96)),"male",""))</f>
        <v/>
      </c>
      <c r="EB96" s="102" t="str">
        <f>IF(EF96="","",IF(ISERROR(MID(EF96,FIND("male,",EF96)+6,(FIND(")",EF96)-(FIND("male,",EF96)+6))))=TRUE,"missing/error",MID(EF96,FIND("male,",EF96)+6,(FIND(")",EF96)-(FIND("male,",EF96)+6)))))</f>
        <v/>
      </c>
      <c r="EC96" s="103" t="str">
        <f>IF(DY96="","",(MID(DY96,(SEARCH("^^",SUBSTITUTE(DY96," ","^^",LEN(DY96)-LEN(SUBSTITUTE(DY96," ","")))))+1,99)&amp;"_"&amp;LEFT(DY96,FIND(" ",DY96)-1)&amp;"_"&amp;DZ96))</f>
        <v/>
      </c>
      <c r="EE96" s="95"/>
      <c r="EF96" s="95"/>
      <c r="EG96" s="96" t="str">
        <f>IF(EK96="","",EG$3)</f>
        <v/>
      </c>
      <c r="EH96" s="97" t="str">
        <f>IF(EK96="","",EG$1)</f>
        <v/>
      </c>
      <c r="EI96" s="98" t="str">
        <f>IF(EK96="","",EG$2)</f>
        <v/>
      </c>
      <c r="EJ96" s="98" t="str">
        <f>IF(EK96="","",EG$3)</f>
        <v/>
      </c>
      <c r="EK96" s="99" t="str">
        <f>IF(ER96="","",IF(ISNUMBER(SEARCH(":",ER96)),MID(ER96,FIND(":",ER96)+2,FIND("(",ER96)-FIND(":",ER96)-3),LEFT(ER96,FIND("(",ER96)-2)))</f>
        <v/>
      </c>
      <c r="EL96" s="100" t="str">
        <f>IF(ER96="","",MID(ER96,FIND("(",ER96)+1,4))</f>
        <v/>
      </c>
      <c r="EM96" s="101" t="str">
        <f>IF(ISNUMBER(SEARCH("*female*",ER96)),"female",IF(ISNUMBER(SEARCH("*male*",ER96)),"male",""))</f>
        <v/>
      </c>
      <c r="EN96" s="102" t="str">
        <f>IF(ER96="","",IF(ISERROR(MID(ER96,FIND("male,",ER96)+6,(FIND(")",ER96)-(FIND("male,",ER96)+6))))=TRUE,"missing/error",MID(ER96,FIND("male,",ER96)+6,(FIND(")",ER96)-(FIND("male,",ER96)+6)))))</f>
        <v/>
      </c>
      <c r="EO96" s="103" t="str">
        <f>IF(EK96="","",(MID(EK96,(SEARCH("^^",SUBSTITUTE(EK96," ","^^",LEN(EK96)-LEN(SUBSTITUTE(EK96," ","")))))+1,99)&amp;"_"&amp;LEFT(EK96,FIND(" ",EK96)-1)&amp;"_"&amp;EL96))</f>
        <v/>
      </c>
      <c r="EQ96" s="95"/>
      <c r="ER96" s="95"/>
      <c r="ES96" s="96" t="str">
        <f>IF(EW96="","",ES$3)</f>
        <v/>
      </c>
      <c r="ET96" s="97" t="str">
        <f>IF(EW96="","",ES$1)</f>
        <v/>
      </c>
      <c r="EU96" s="98" t="str">
        <f>IF(EW96="","",ES$2)</f>
        <v/>
      </c>
      <c r="EV96" s="98" t="str">
        <f>IF(EW96="","",ES$3)</f>
        <v/>
      </c>
      <c r="EW96" s="99" t="str">
        <f>IF(FD96="","",IF(ISNUMBER(SEARCH(":",FD96)),MID(FD96,FIND(":",FD96)+2,FIND("(",FD96)-FIND(":",FD96)-3),LEFT(FD96,FIND("(",FD96)-2)))</f>
        <v/>
      </c>
      <c r="EX96" s="100" t="str">
        <f>IF(FD96="","",MID(FD96,FIND("(",FD96)+1,4))</f>
        <v/>
      </c>
      <c r="EY96" s="101" t="str">
        <f>IF(ISNUMBER(SEARCH("*female*",FD96)),"female",IF(ISNUMBER(SEARCH("*male*",FD96)),"male",""))</f>
        <v/>
      </c>
      <c r="EZ96" s="102" t="str">
        <f>IF(FD96="","",IF(ISERROR(MID(FD96,FIND("male,",FD96)+6,(FIND(")",FD96)-(FIND("male,",FD96)+6))))=TRUE,"missing/error",MID(FD96,FIND("male,",FD96)+6,(FIND(")",FD96)-(FIND("male,",FD96)+6)))))</f>
        <v/>
      </c>
      <c r="FA96" s="103" t="str">
        <f>IF(EW96="","",(MID(EW96,(SEARCH("^^",SUBSTITUTE(EW96," ","^^",LEN(EW96)-LEN(SUBSTITUTE(EW96," ","")))))+1,99)&amp;"_"&amp;LEFT(EW96,FIND(" ",EW96)-1)&amp;"_"&amp;EX96))</f>
        <v/>
      </c>
      <c r="FC96" s="95"/>
      <c r="FD96" s="95"/>
      <c r="FE96" s="96" t="str">
        <f>IF(FI96="","",FE$3)</f>
        <v/>
      </c>
      <c r="FF96" s="97" t="str">
        <f>IF(FI96="","",FE$1)</f>
        <v/>
      </c>
      <c r="FG96" s="98" t="str">
        <f>IF(FI96="","",FE$2)</f>
        <v/>
      </c>
      <c r="FH96" s="98" t="str">
        <f>IF(FI96="","",FE$3)</f>
        <v/>
      </c>
      <c r="FI96" s="99" t="str">
        <f>IF(FP96="","",IF(ISNUMBER(SEARCH(":",FP96)),MID(FP96,FIND(":",FP96)+2,FIND("(",FP96)-FIND(":",FP96)-3),LEFT(FP96,FIND("(",FP96)-2)))</f>
        <v/>
      </c>
      <c r="FJ96" s="100" t="str">
        <f>IF(FP96="","",MID(FP96,FIND("(",FP96)+1,4))</f>
        <v/>
      </c>
      <c r="FK96" s="101" t="str">
        <f>IF(ISNUMBER(SEARCH("*female*",FP96)),"female",IF(ISNUMBER(SEARCH("*male*",FP96)),"male",""))</f>
        <v/>
      </c>
      <c r="FL96" s="102" t="str">
        <f>IF(FP96="","",IF(ISERROR(MID(FP96,FIND("male,",FP96)+6,(FIND(")",FP96)-(FIND("male,",FP96)+6))))=TRUE,"missing/error",MID(FP96,FIND("male,",FP96)+6,(FIND(")",FP96)-(FIND("male,",FP96)+6)))))</f>
        <v/>
      </c>
      <c r="FM96" s="103" t="str">
        <f>IF(FI96="","",(MID(FI96,(SEARCH("^^",SUBSTITUTE(FI96," ","^^",LEN(FI96)-LEN(SUBSTITUTE(FI96," ","")))))+1,99)&amp;"_"&amp;LEFT(FI96,FIND(" ",FI96)-1)&amp;"_"&amp;FJ96))</f>
        <v/>
      </c>
      <c r="FO96" s="95"/>
      <c r="FP96" s="95"/>
      <c r="FQ96" s="96" t="str">
        <f>IF(FU96="","",#REF!)</f>
        <v/>
      </c>
      <c r="FR96" s="97" t="str">
        <f>IF(FU96="","",FQ$1)</f>
        <v/>
      </c>
      <c r="FS96" s="98" t="str">
        <f>IF(FU96="","",FQ$2)</f>
        <v/>
      </c>
      <c r="FT96" s="98" t="str">
        <f>IF(FU96="","",FQ$3)</f>
        <v/>
      </c>
      <c r="FU96" s="99" t="str">
        <f>IF(GB96="","",IF(ISNUMBER(SEARCH(":",GB96)),MID(GB96,FIND(":",GB96)+2,FIND("(",GB96)-FIND(":",GB96)-3),LEFT(GB96,FIND("(",GB96)-2)))</f>
        <v/>
      </c>
      <c r="FV96" s="100" t="str">
        <f>IF(GB96="","",MID(GB96,FIND("(",GB96)+1,4))</f>
        <v/>
      </c>
      <c r="FW96" s="101" t="str">
        <f>IF(ISNUMBER(SEARCH("*female*",GB96)),"female",IF(ISNUMBER(SEARCH("*male*",GB96)),"male",""))</f>
        <v/>
      </c>
      <c r="FX96" s="102" t="str">
        <f>IF(GB96="","",IF(ISERROR(MID(GB96,FIND("male,",GB96)+6,(FIND(")",GB96)-(FIND("male,",GB96)+6))))=TRUE,"missing/error",MID(GB96,FIND("male,",GB96)+6,(FIND(")",GB96)-(FIND("male,",GB96)+6)))))</f>
        <v/>
      </c>
      <c r="FY96" s="103" t="str">
        <f>IF(FU96="","",(MID(FU96,(SEARCH("^^",SUBSTITUTE(FU96," ","^^",LEN(FU96)-LEN(SUBSTITUTE(FU96," ","")))))+1,99)&amp;"_"&amp;LEFT(FU96,FIND(" ",FU96)-1)&amp;"_"&amp;FV96))</f>
        <v/>
      </c>
      <c r="GA96" s="95"/>
      <c r="GB96" s="95"/>
      <c r="GC96" s="96" t="str">
        <f>IF(GG96="","",GC$3)</f>
        <v/>
      </c>
      <c r="GD96" s="97" t="str">
        <f>IF(GG96="","",GC$1)</f>
        <v/>
      </c>
      <c r="GE96" s="98" t="str">
        <f>IF(GG96="","",GC$2)</f>
        <v/>
      </c>
      <c r="GF96" s="98" t="str">
        <f>IF(GG96="","",GC$3)</f>
        <v/>
      </c>
      <c r="GG96" s="99" t="str">
        <f>IF(GN96="","",IF(ISNUMBER(SEARCH(":",GN96)),MID(GN96,FIND(":",GN96)+2,FIND("(",GN96)-FIND(":",GN96)-3),LEFT(GN96,FIND("(",GN96)-2)))</f>
        <v/>
      </c>
      <c r="GH96" s="100" t="str">
        <f>IF(GN96="","",MID(GN96,FIND("(",GN96)+1,4))</f>
        <v/>
      </c>
      <c r="GI96" s="101" t="str">
        <f>IF(ISNUMBER(SEARCH("*female*",GN96)),"female",IF(ISNUMBER(SEARCH("*male*",GN96)),"male",""))</f>
        <v/>
      </c>
      <c r="GJ96" s="102" t="str">
        <f>IF(GN96="","",IF(ISERROR(MID(GN96,FIND("male,",GN96)+6,(FIND(")",GN96)-(FIND("male,",GN96)+6))))=TRUE,"missing/error",MID(GN96,FIND("male,",GN96)+6,(FIND(")",GN96)-(FIND("male,",GN96)+6)))))</f>
        <v/>
      </c>
      <c r="GK96" s="103" t="str">
        <f>IF(GG96="","",(MID(GG96,(SEARCH("^^",SUBSTITUTE(GG96," ","^^",LEN(GG96)-LEN(SUBSTITUTE(GG96," ","")))))+1,99)&amp;"_"&amp;LEFT(GG96,FIND(" ",GG96)-1)&amp;"_"&amp;GH96))</f>
        <v/>
      </c>
      <c r="GM96" s="95"/>
      <c r="GN96" s="95" t="s">
        <v>292</v>
      </c>
      <c r="GO96" s="96" t="str">
        <f>IF(GS96="","",GO$3)</f>
        <v/>
      </c>
      <c r="GP96" s="97" t="str">
        <f>IF(GS96="","",GO$1)</f>
        <v/>
      </c>
      <c r="GQ96" s="98" t="str">
        <f>IF(GS96="","",GO$2)</f>
        <v/>
      </c>
      <c r="GR96" s="98" t="str">
        <f>IF(GS96="","",GO$3)</f>
        <v/>
      </c>
      <c r="GS96" s="99" t="str">
        <f>IF(GZ96="","",IF(ISNUMBER(SEARCH(":",GZ96)),MID(GZ96,FIND(":",GZ96)+2,FIND("(",GZ96)-FIND(":",GZ96)-3),LEFT(GZ96,FIND("(",GZ96)-2)))</f>
        <v/>
      </c>
      <c r="GT96" s="100" t="str">
        <f>IF(GZ96="","",MID(GZ96,FIND("(",GZ96)+1,4))</f>
        <v/>
      </c>
      <c r="GU96" s="101" t="str">
        <f>IF(ISNUMBER(SEARCH("*female*",GZ96)),"female",IF(ISNUMBER(SEARCH("*male*",GZ96)),"male",""))</f>
        <v/>
      </c>
      <c r="GV96" s="102" t="str">
        <f>IF(GZ96="","",IF(ISERROR(MID(GZ96,FIND("male,",GZ96)+6,(FIND(")",GZ96)-(FIND("male,",GZ96)+6))))=TRUE,"missing/error",MID(GZ96,FIND("male,",GZ96)+6,(FIND(")",GZ96)-(FIND("male,",GZ96)+6)))))</f>
        <v/>
      </c>
      <c r="GW96" s="103" t="str">
        <f>IF(GS96="","",(MID(GS96,(SEARCH("^^",SUBSTITUTE(GS96," ","^^",LEN(GS96)-LEN(SUBSTITUTE(GS96," ","")))))+1,99)&amp;"_"&amp;LEFT(GS96,FIND(" ",GS96)-1)&amp;"_"&amp;GT96))</f>
        <v/>
      </c>
      <c r="GY96" s="95"/>
      <c r="GZ96" s="95"/>
      <c r="HA96" s="96" t="str">
        <f>IF(HE96="","",HA$3)</f>
        <v/>
      </c>
      <c r="HB96" s="97" t="str">
        <f>IF(HE96="","",HA$1)</f>
        <v/>
      </c>
      <c r="HC96" s="98" t="str">
        <f>IF(HE96="","",HA$2)</f>
        <v/>
      </c>
      <c r="HD96" s="98" t="str">
        <f>IF(HE96="","",HA$3)</f>
        <v/>
      </c>
      <c r="HE96" s="99" t="str">
        <f>IF(HL96="","",IF(ISNUMBER(SEARCH(":",HL96)),MID(HL96,FIND(":",HL96)+2,FIND("(",HL96)-FIND(":",HL96)-3),LEFT(HL96,FIND("(",HL96)-2)))</f>
        <v/>
      </c>
      <c r="HF96" s="100" t="str">
        <f>IF(HL96="","",MID(HL96,FIND("(",HL96)+1,4))</f>
        <v/>
      </c>
      <c r="HG96" s="101" t="str">
        <f>IF(ISNUMBER(SEARCH("*female*",HL96)),"female",IF(ISNUMBER(SEARCH("*male*",HL96)),"male",""))</f>
        <v/>
      </c>
      <c r="HH96" s="102" t="str">
        <f>IF(HL96="","",IF(ISERROR(MID(HL96,FIND("male,",HL96)+6,(FIND(")",HL96)-(FIND("male,",HL96)+6))))=TRUE,"missing/error",MID(HL96,FIND("male,",HL96)+6,(FIND(")",HL96)-(FIND("male,",HL96)+6)))))</f>
        <v/>
      </c>
      <c r="HI96" s="103" t="str">
        <f>IF(HE96="","",(MID(HE96,(SEARCH("^^",SUBSTITUTE(HE96," ","^^",LEN(HE96)-LEN(SUBSTITUTE(HE96," ","")))))+1,99)&amp;"_"&amp;LEFT(HE96,FIND(" ",HE96)-1)&amp;"_"&amp;HF96))</f>
        <v/>
      </c>
      <c r="HK96" s="95"/>
      <c r="HL96" s="95" t="s">
        <v>292</v>
      </c>
      <c r="HM96" s="96" t="str">
        <f>IF(HQ96="","",HM$3)</f>
        <v/>
      </c>
      <c r="HN96" s="97" t="str">
        <f>IF(HQ96="","",HM$1)</f>
        <v/>
      </c>
      <c r="HO96" s="98" t="str">
        <f>IF(HQ96="","",HM$2)</f>
        <v/>
      </c>
      <c r="HP96" s="98" t="str">
        <f>IF(HQ96="","",HM$3)</f>
        <v/>
      </c>
      <c r="HQ96" s="99" t="str">
        <f>IF(HX96="","",IF(ISNUMBER(SEARCH(":",HX96)),MID(HX96,FIND(":",HX96)+2,FIND("(",HX96)-FIND(":",HX96)-3),LEFT(HX96,FIND("(",HX96)-2)))</f>
        <v/>
      </c>
      <c r="HR96" s="100" t="str">
        <f>IF(HX96="","",MID(HX96,FIND("(",HX96)+1,4))</f>
        <v/>
      </c>
      <c r="HS96" s="101" t="str">
        <f>IF(ISNUMBER(SEARCH("*female*",HX96)),"female",IF(ISNUMBER(SEARCH("*male*",HX96)),"male",""))</f>
        <v/>
      </c>
      <c r="HT96" s="102" t="str">
        <f>IF(HX96="","",IF(ISERROR(MID(HX96,FIND("male,",HX96)+6,(FIND(")",HX96)-(FIND("male,",HX96)+6))))=TRUE,"missing/error",MID(HX96,FIND("male,",HX96)+6,(FIND(")",HX96)-(FIND("male,",HX96)+6)))))</f>
        <v/>
      </c>
      <c r="HU96" s="103" t="str">
        <f>IF(HQ96="","",(MID(HQ96,(SEARCH("^^",SUBSTITUTE(HQ96," ","^^",LEN(HQ96)-LEN(SUBSTITUTE(HQ96," ","")))))+1,99)&amp;"_"&amp;LEFT(HQ96,FIND(" ",HQ96)-1)&amp;"_"&amp;HR96))</f>
        <v/>
      </c>
      <c r="HW96" s="95"/>
      <c r="HX96" s="95"/>
      <c r="HY96" s="96" t="str">
        <f>IF(IC96="","",HY$3)</f>
        <v/>
      </c>
      <c r="HZ96" s="97" t="str">
        <f>IF(IC96="","",HY$1)</f>
        <v/>
      </c>
      <c r="IA96" s="98" t="str">
        <f>IF(IC96="","",HY$2)</f>
        <v/>
      </c>
      <c r="IB96" s="98" t="str">
        <f>IF(IC96="","",HY$3)</f>
        <v/>
      </c>
      <c r="IC96" s="99" t="str">
        <f>IF(IJ96="","",IF(ISNUMBER(SEARCH(":",IJ96)),MID(IJ96,FIND(":",IJ96)+2,FIND("(",IJ96)-FIND(":",IJ96)-3),LEFT(IJ96,FIND("(",IJ96)-2)))</f>
        <v/>
      </c>
      <c r="ID96" s="100" t="str">
        <f>IF(IJ96="","",MID(IJ96,FIND("(",IJ96)+1,4))</f>
        <v/>
      </c>
      <c r="IE96" s="101" t="str">
        <f>IF(ISNUMBER(SEARCH("*female*",IJ96)),"female",IF(ISNUMBER(SEARCH("*male*",IJ96)),"male",""))</f>
        <v/>
      </c>
      <c r="IF96" s="102" t="str">
        <f>IF(IJ96="","",IF(ISERROR(MID(IJ96,FIND("male,",IJ96)+6,(FIND(")",IJ96)-(FIND("male,",IJ96)+6))))=TRUE,"missing/error",MID(IJ96,FIND("male,",IJ96)+6,(FIND(")",IJ96)-(FIND("male,",IJ96)+6)))))</f>
        <v/>
      </c>
      <c r="IG96" s="103" t="str">
        <f>IF(IC96="","",(MID(IC96,(SEARCH("^^",SUBSTITUTE(IC96," ","^^",LEN(IC96)-LEN(SUBSTITUTE(IC96," ","")))))+1,99)&amp;"_"&amp;LEFT(IC96,FIND(" ",IC96)-1)&amp;"_"&amp;ID96))</f>
        <v/>
      </c>
      <c r="II96" s="95"/>
      <c r="IJ96" s="95"/>
      <c r="IK96" s="96" t="str">
        <f>IF(IO96="","",IK$3)</f>
        <v/>
      </c>
      <c r="IL96" s="97" t="str">
        <f>IF(IO96="","",IK$1)</f>
        <v/>
      </c>
      <c r="IM96" s="98" t="str">
        <f>IF(IO96="","",IK$2)</f>
        <v/>
      </c>
      <c r="IN96" s="98" t="str">
        <f>IF(IO96="","",IK$3)</f>
        <v/>
      </c>
      <c r="IO96" s="99" t="str">
        <f>IF(IV96="","",IF(ISNUMBER(SEARCH(":",IV96)),MID(IV96,FIND(":",IV96)+2,FIND("(",IV96)-FIND(":",IV96)-3),LEFT(IV96,FIND("(",IV96)-2)))</f>
        <v/>
      </c>
      <c r="IP96" s="100" t="str">
        <f>IF(IV96="","",MID(IV96,FIND("(",IV96)+1,4))</f>
        <v/>
      </c>
      <c r="IQ96" s="101" t="str">
        <f>IF(ISNUMBER(SEARCH("*female*",IV96)),"female",IF(ISNUMBER(SEARCH("*male*",IV96)),"male",""))</f>
        <v/>
      </c>
      <c r="IR96" s="102" t="str">
        <f>IF(IV96="","",IF(ISERROR(MID(IV96,FIND("male,",IV96)+6,(FIND(")",IV96)-(FIND("male,",IV96)+6))))=TRUE,"missing/error",MID(IV96,FIND("male,",IV96)+6,(FIND(")",IV96)-(FIND("male,",IV96)+6)))))</f>
        <v/>
      </c>
      <c r="IS96" s="103" t="str">
        <f>IF(IO96="","",(MID(IO96,(SEARCH("^^",SUBSTITUTE(IO96," ","^^",LEN(IO96)-LEN(SUBSTITUTE(IO96," ","")))))+1,99)&amp;"_"&amp;LEFT(IO96,FIND(" ",IO96)-1)&amp;"_"&amp;IP96))</f>
        <v/>
      </c>
      <c r="IU96" s="95"/>
      <c r="IV96" s="95"/>
      <c r="IW96" s="96" t="str">
        <f>IF(JA96="","",IW$3)</f>
        <v/>
      </c>
      <c r="IX96" s="97" t="str">
        <f>IF(JA96="","",IW$1)</f>
        <v/>
      </c>
      <c r="IY96" s="98" t="str">
        <f>IF(JA96="","",IW$2)</f>
        <v/>
      </c>
      <c r="IZ96" s="98" t="str">
        <f>IF(JA96="","",IW$3)</f>
        <v/>
      </c>
      <c r="JA96" s="99" t="str">
        <f>IF(JH96="","",IF(ISNUMBER(SEARCH(":",JH96)),MID(JH96,FIND(":",JH96)+2,FIND("(",JH96)-FIND(":",JH96)-3),LEFT(JH96,FIND("(",JH96)-2)))</f>
        <v/>
      </c>
      <c r="JB96" s="100" t="str">
        <f>IF(JH96="","",MID(JH96,FIND("(",JH96)+1,4))</f>
        <v/>
      </c>
      <c r="JC96" s="101" t="str">
        <f>IF(ISNUMBER(SEARCH("*female*",JH96)),"female",IF(ISNUMBER(SEARCH("*male*",JH96)),"male",""))</f>
        <v/>
      </c>
      <c r="JD96" s="102" t="str">
        <f>IF(JH96="","",IF(ISERROR(MID(JH96,FIND("male,",JH96)+6,(FIND(")",JH96)-(FIND("male,",JH96)+6))))=TRUE,"missing/error",MID(JH96,FIND("male,",JH96)+6,(FIND(")",JH96)-(FIND("male,",JH96)+6)))))</f>
        <v/>
      </c>
      <c r="JE96" s="103" t="str">
        <f>IF(JA96="","",(MID(JA96,(SEARCH("^^",SUBSTITUTE(JA96," ","^^",LEN(JA96)-LEN(SUBSTITUTE(JA96," ","")))))+1,99)&amp;"_"&amp;LEFT(JA96,FIND(" ",JA96)-1)&amp;"_"&amp;JB96))</f>
        <v/>
      </c>
      <c r="JG96" s="95"/>
      <c r="JH96" s="95"/>
      <c r="JI96" s="96" t="str">
        <f>IF(JM96="","",JI$3)</f>
        <v/>
      </c>
      <c r="JJ96" s="97" t="str">
        <f>IF(JM96="","",JI$1)</f>
        <v/>
      </c>
      <c r="JK96" s="98" t="str">
        <f>IF(JM96="","",JI$2)</f>
        <v/>
      </c>
      <c r="JL96" s="98" t="str">
        <f>IF(JM96="","",JI$3)</f>
        <v/>
      </c>
      <c r="JM96" s="99" t="str">
        <f>IF(JT96="","",IF(ISNUMBER(SEARCH(":",JT96)),MID(JT96,FIND(":",JT96)+2,FIND("(",JT96)-FIND(":",JT96)-3),LEFT(JT96,FIND("(",JT96)-2)))</f>
        <v/>
      </c>
      <c r="JN96" s="100" t="str">
        <f>IF(JT96="","",MID(JT96,FIND("(",JT96)+1,4))</f>
        <v/>
      </c>
      <c r="JO96" s="101" t="str">
        <f>IF(ISNUMBER(SEARCH("*female*",JT96)),"female",IF(ISNUMBER(SEARCH("*male*",JT96)),"male",""))</f>
        <v/>
      </c>
      <c r="JP96" s="102" t="str">
        <f>IF(JT96="","",IF(ISERROR(MID(JT96,FIND("male,",JT96)+6,(FIND(")",JT96)-(FIND("male,",JT96)+6))))=TRUE,"missing/error",MID(JT96,FIND("male,",JT96)+6,(FIND(")",JT96)-(FIND("male,",JT96)+6)))))</f>
        <v/>
      </c>
      <c r="JQ96" s="103" t="str">
        <f>IF(JM96="","",(MID(JM96,(SEARCH("^^",SUBSTITUTE(JM96," ","^^",LEN(JM96)-LEN(SUBSTITUTE(JM96," ","")))))+1,99)&amp;"_"&amp;LEFT(JM96,FIND(" ",JM96)-1)&amp;"_"&amp;JN96))</f>
        <v/>
      </c>
      <c r="JS96" s="95"/>
      <c r="JT96" s="95"/>
      <c r="JU96" s="96" t="str">
        <f>IF(JY96="","",JU$3)</f>
        <v/>
      </c>
      <c r="JV96" s="97" t="str">
        <f>IF(JY96="","",JU$1)</f>
        <v/>
      </c>
      <c r="JW96" s="98" t="str">
        <f>IF(JY96="","",JU$2)</f>
        <v/>
      </c>
      <c r="JX96" s="98" t="str">
        <f>IF(JY96="","",JU$3)</f>
        <v/>
      </c>
      <c r="JY96" s="99" t="str">
        <f>IF(KF96="","",IF(ISNUMBER(SEARCH(":",KF96)),MID(KF96,FIND(":",KF96)+2,FIND("(",KF96)-FIND(":",KF96)-3),LEFT(KF96,FIND("(",KF96)-2)))</f>
        <v/>
      </c>
      <c r="JZ96" s="100" t="str">
        <f>IF(KF96="","",MID(KF96,FIND("(",KF96)+1,4))</f>
        <v/>
      </c>
      <c r="KA96" s="101" t="str">
        <f>IF(ISNUMBER(SEARCH("*female*",KF96)),"female",IF(ISNUMBER(SEARCH("*male*",KF96)),"male",""))</f>
        <v/>
      </c>
      <c r="KB96" s="102" t="str">
        <f>IF(KF96="","",IF(ISERROR(MID(KF96,FIND("male,",KF96)+6,(FIND(")",KF96)-(FIND("male,",KF96)+6))))=TRUE,"missing/error",MID(KF96,FIND("male,",KF96)+6,(FIND(")",KF96)-(FIND("male,",KF96)+6)))))</f>
        <v/>
      </c>
      <c r="KC96" s="103" t="str">
        <f>IF(JY96="","",(MID(JY96,(SEARCH("^^",SUBSTITUTE(JY96," ","^^",LEN(JY96)-LEN(SUBSTITUTE(JY96," ","")))))+1,99)&amp;"_"&amp;LEFT(JY96,FIND(" ",JY96)-1)&amp;"_"&amp;JZ96))</f>
        <v/>
      </c>
      <c r="KE96" s="95"/>
      <c r="KF96" s="95"/>
    </row>
    <row r="97" spans="1:292" ht="13.5" customHeight="1">
      <c r="A97" s="21"/>
      <c r="B97" s="140" t="s">
        <v>696</v>
      </c>
      <c r="C97" s="140" t="s">
        <v>697</v>
      </c>
      <c r="D97" s="149"/>
      <c r="E97" s="96"/>
      <c r="F97" s="97"/>
      <c r="G97" s="98"/>
      <c r="H97" s="98"/>
      <c r="I97" s="99"/>
      <c r="J97" s="100"/>
      <c r="K97" s="101"/>
      <c r="L97" s="102"/>
      <c r="M97" s="103"/>
      <c r="O97" s="95"/>
      <c r="P97" s="153"/>
      <c r="Q97" s="96">
        <f>IF(U97="","",Q$3)</f>
        <v>43439</v>
      </c>
      <c r="R97" s="97" t="str">
        <f>IF(U97="","",Q$1)</f>
        <v>Bettel-Schneider I</v>
      </c>
      <c r="S97" s="98">
        <f>IF(U97="","",Q$2)</f>
        <v>41612</v>
      </c>
      <c r="T97" s="98">
        <f>IF(U97="","",Q$3)</f>
        <v>43439</v>
      </c>
      <c r="U97" s="99" t="str">
        <f>IF(AB97="","",IF(ISNUMBER(SEARCH(":",AB97)),MID(AB97,FIND(":",AB97)+2,FIND("(",AB97)-FIND(":",AB97)-3),LEFT(AB97,FIND("(",AB97)-2)))</f>
        <v>Claude Meisch</v>
      </c>
      <c r="V97" s="100" t="str">
        <f>IF(AB97="","",MID(AB97,FIND("(",AB97)+1,4))</f>
        <v>1971</v>
      </c>
      <c r="W97" s="101" t="str">
        <f>IF(ISNUMBER(SEARCH("*female*",AB97)),"female",IF(ISNUMBER(SEARCH("*male*",AB97)),"male",""))</f>
        <v>male</v>
      </c>
      <c r="X97" s="102" t="str">
        <f>IF(AB97="","",IF(ISERROR(MID(AB97,FIND("male,",AB97)+6,(FIND(")",AB97)-(FIND("male,",AB97)+6))))=TRUE,"missing/error",MID(AB97,FIND("male,",AB97)+6,(FIND(")",AB97)-(FIND("male,",AB97)+6)))))</f>
        <v>lu_dp01</v>
      </c>
      <c r="Y97" s="103" t="str">
        <f>IF(U97="","",(MID(U97,(SEARCH("^^",SUBSTITUTE(U97," ","^^",LEN(U97)-LEN(SUBSTITUTE(U97," ","")))))+1,99)&amp;"_"&amp;LEFT(U97,FIND(" ",U97)-1)&amp;"_"&amp;V97))</f>
        <v>Meisch_Claude_1971</v>
      </c>
      <c r="AA97" s="95"/>
      <c r="AB97" s="140" t="s">
        <v>721</v>
      </c>
      <c r="AC97" s="96"/>
      <c r="AD97" s="97"/>
      <c r="AE97" s="98"/>
      <c r="AF97" s="98"/>
      <c r="AG97" s="99"/>
      <c r="AH97" s="100"/>
      <c r="AI97" s="101"/>
      <c r="AJ97" s="102"/>
      <c r="AK97" s="103"/>
      <c r="AM97" s="95"/>
      <c r="AN97" s="95"/>
      <c r="AO97" s="96">
        <f t="shared" si="280"/>
        <v>45291</v>
      </c>
      <c r="AP97" s="97" t="str">
        <f t="shared" si="281"/>
        <v>Frieden I</v>
      </c>
      <c r="AQ97" s="98">
        <f t="shared" si="288"/>
        <v>45247</v>
      </c>
      <c r="AR97" s="98">
        <f t="shared" si="282"/>
        <v>45291</v>
      </c>
      <c r="AS97" s="99" t="str">
        <f t="shared" si="283"/>
        <v>Claude Meisch</v>
      </c>
      <c r="AT97" s="100" t="str">
        <f t="shared" si="284"/>
        <v>1971</v>
      </c>
      <c r="AU97" s="101" t="str">
        <f t="shared" si="285"/>
        <v>male</v>
      </c>
      <c r="AV97" s="102" t="str">
        <f t="shared" si="286"/>
        <v>lu_dp01</v>
      </c>
      <c r="AW97" s="103" t="str">
        <f t="shared" si="287"/>
        <v>Meisch_Claude_1971</v>
      </c>
      <c r="AY97" s="95"/>
      <c r="AZ97" s="140" t="s">
        <v>721</v>
      </c>
      <c r="BA97" s="96"/>
      <c r="BB97" s="97"/>
      <c r="BC97" s="98"/>
      <c r="BD97" s="98"/>
      <c r="BE97" s="99"/>
      <c r="BF97" s="100"/>
      <c r="BG97" s="101"/>
      <c r="BH97" s="102"/>
      <c r="BI97" s="103"/>
      <c r="BK97" s="95"/>
      <c r="BL97" s="95"/>
      <c r="BM97" s="96"/>
      <c r="BN97" s="97"/>
      <c r="BO97" s="98"/>
      <c r="BP97" s="98"/>
      <c r="BQ97" s="99"/>
      <c r="BR97" s="100"/>
      <c r="BS97" s="101"/>
      <c r="BT97" s="102"/>
      <c r="BU97" s="103"/>
      <c r="BW97" s="95"/>
      <c r="BX97" s="95"/>
      <c r="BY97" s="96"/>
      <c r="BZ97" s="97"/>
      <c r="CA97" s="98"/>
      <c r="CB97" s="98"/>
      <c r="CC97" s="99"/>
      <c r="CD97" s="100"/>
      <c r="CE97" s="101"/>
      <c r="CF97" s="102"/>
      <c r="CG97" s="103"/>
      <c r="CI97" s="95"/>
      <c r="CJ97" s="95"/>
      <c r="CK97" s="96"/>
      <c r="CL97" s="97"/>
      <c r="CM97" s="98"/>
      <c r="CN97" s="98"/>
      <c r="CO97" s="99"/>
      <c r="CP97" s="100"/>
      <c r="CQ97" s="101"/>
      <c r="CR97" s="102"/>
      <c r="CS97" s="103"/>
      <c r="CU97" s="95"/>
      <c r="CV97" s="95"/>
      <c r="CW97" s="96"/>
      <c r="CX97" s="97"/>
      <c r="CY97" s="98"/>
      <c r="CZ97" s="98"/>
      <c r="DA97" s="99"/>
      <c r="DB97" s="100"/>
      <c r="DC97" s="101"/>
      <c r="DD97" s="102"/>
      <c r="DE97" s="103"/>
      <c r="DG97" s="95"/>
      <c r="DH97" s="95"/>
      <c r="DI97" s="96"/>
      <c r="DJ97" s="97"/>
      <c r="DK97" s="98"/>
      <c r="DL97" s="98"/>
      <c r="DM97" s="99"/>
      <c r="DN97" s="100"/>
      <c r="DO97" s="101"/>
      <c r="DP97" s="102"/>
      <c r="DQ97" s="103"/>
      <c r="DS97" s="95"/>
      <c r="DT97" s="95"/>
      <c r="DU97" s="96"/>
      <c r="DV97" s="97"/>
      <c r="DW97" s="98"/>
      <c r="DX97" s="98"/>
      <c r="DY97" s="99"/>
      <c r="DZ97" s="100"/>
      <c r="EA97" s="101"/>
      <c r="EB97" s="102"/>
      <c r="EC97" s="103"/>
      <c r="EE97" s="95"/>
      <c r="EF97" s="95"/>
      <c r="EG97" s="96"/>
      <c r="EH97" s="97"/>
      <c r="EI97" s="98"/>
      <c r="EJ97" s="98"/>
      <c r="EK97" s="99"/>
      <c r="EL97" s="100"/>
      <c r="EM97" s="101"/>
      <c r="EN97" s="102"/>
      <c r="EO97" s="103"/>
      <c r="EQ97" s="95"/>
      <c r="ER97" s="95"/>
      <c r="ES97" s="96"/>
      <c r="ET97" s="97"/>
      <c r="EU97" s="98"/>
      <c r="EV97" s="98"/>
      <c r="EW97" s="99"/>
      <c r="EX97" s="100"/>
      <c r="EY97" s="101"/>
      <c r="EZ97" s="102"/>
      <c r="FA97" s="103"/>
      <c r="FC97" s="95"/>
      <c r="FD97" s="95"/>
      <c r="FE97" s="96"/>
      <c r="FF97" s="97"/>
      <c r="FG97" s="98"/>
      <c r="FH97" s="98"/>
      <c r="FI97" s="99"/>
      <c r="FJ97" s="100"/>
      <c r="FK97" s="101"/>
      <c r="FL97" s="102"/>
      <c r="FM97" s="103"/>
      <c r="FO97" s="95"/>
      <c r="FP97" s="95"/>
      <c r="FQ97" s="96"/>
      <c r="FR97" s="97"/>
      <c r="FS97" s="98"/>
      <c r="FT97" s="98"/>
      <c r="FU97" s="99"/>
      <c r="FV97" s="100"/>
      <c r="FW97" s="101"/>
      <c r="FX97" s="102"/>
      <c r="FY97" s="103"/>
      <c r="GA97" s="95"/>
      <c r="GB97" s="95"/>
      <c r="GC97" s="96"/>
      <c r="GD97" s="97"/>
      <c r="GE97" s="98"/>
      <c r="GF97" s="98"/>
      <c r="GG97" s="99"/>
      <c r="GH97" s="100"/>
      <c r="GI97" s="101"/>
      <c r="GJ97" s="102"/>
      <c r="GK97" s="103"/>
      <c r="GM97" s="95"/>
      <c r="GN97" s="95"/>
      <c r="GO97" s="96"/>
      <c r="GP97" s="97"/>
      <c r="GQ97" s="98"/>
      <c r="GR97" s="98"/>
      <c r="GS97" s="99"/>
      <c r="GT97" s="100"/>
      <c r="GU97" s="101"/>
      <c r="GV97" s="102"/>
      <c r="GW97" s="103"/>
      <c r="GY97" s="95"/>
      <c r="GZ97" s="95"/>
      <c r="HA97" s="96"/>
      <c r="HB97" s="97"/>
      <c r="HC97" s="98"/>
      <c r="HD97" s="98"/>
      <c r="HE97" s="99"/>
      <c r="HF97" s="100"/>
      <c r="HG97" s="101"/>
      <c r="HH97" s="102"/>
      <c r="HI97" s="103"/>
      <c r="HK97" s="95"/>
      <c r="HL97" s="95"/>
      <c r="HM97" s="96"/>
      <c r="HN97" s="97"/>
      <c r="HO97" s="98"/>
      <c r="HP97" s="98"/>
      <c r="HQ97" s="99"/>
      <c r="HR97" s="100"/>
      <c r="HS97" s="101"/>
      <c r="HT97" s="102"/>
      <c r="HU97" s="103"/>
      <c r="HW97" s="95"/>
      <c r="HX97" s="95"/>
      <c r="HY97" s="96"/>
      <c r="HZ97" s="97"/>
      <c r="IA97" s="98"/>
      <c r="IB97" s="98"/>
      <c r="IC97" s="99"/>
      <c r="ID97" s="100"/>
      <c r="IE97" s="101"/>
      <c r="IF97" s="102"/>
      <c r="IG97" s="103"/>
      <c r="II97" s="95"/>
      <c r="IJ97" s="95"/>
      <c r="IK97" s="96"/>
      <c r="IL97" s="97"/>
      <c r="IM97" s="98"/>
      <c r="IN97" s="98"/>
      <c r="IO97" s="99"/>
      <c r="IP97" s="100"/>
      <c r="IQ97" s="101"/>
      <c r="IR97" s="102"/>
      <c r="IS97" s="103"/>
      <c r="IU97" s="95"/>
      <c r="IV97" s="95"/>
      <c r="IW97" s="96"/>
      <c r="IX97" s="97"/>
      <c r="IY97" s="98"/>
      <c r="IZ97" s="98"/>
      <c r="JA97" s="99"/>
      <c r="JB97" s="100"/>
      <c r="JC97" s="101"/>
      <c r="JD97" s="102"/>
      <c r="JE97" s="103"/>
      <c r="JG97" s="95"/>
      <c r="JH97" s="95"/>
      <c r="JI97" s="96"/>
      <c r="JJ97" s="97"/>
      <c r="JK97" s="98"/>
      <c r="JL97" s="98"/>
      <c r="JM97" s="99"/>
      <c r="JN97" s="100"/>
      <c r="JO97" s="101"/>
      <c r="JP97" s="102"/>
      <c r="JQ97" s="103"/>
      <c r="JS97" s="95"/>
      <c r="JT97" s="95"/>
      <c r="JU97" s="96"/>
      <c r="JV97" s="97"/>
      <c r="JW97" s="98"/>
      <c r="JX97" s="98"/>
      <c r="JY97" s="99"/>
      <c r="JZ97" s="100"/>
      <c r="KA97" s="101"/>
      <c r="KB97" s="102"/>
      <c r="KC97" s="103"/>
      <c r="KE97" s="95"/>
      <c r="KF97" s="95"/>
    </row>
    <row r="98" spans="1:292" ht="13.5" customHeight="1">
      <c r="A98" s="21"/>
      <c r="B98" s="95" t="s">
        <v>471</v>
      </c>
      <c r="C98" s="2" t="s">
        <v>472</v>
      </c>
      <c r="D98" s="149"/>
      <c r="E98" s="96">
        <f>IF(I98="","",E$3)</f>
        <v>41612</v>
      </c>
      <c r="F98" s="97" t="str">
        <f>IF(I98="","",E$1)</f>
        <v>Juncker Asselborn II</v>
      </c>
      <c r="G98" s="98">
        <v>40017</v>
      </c>
      <c r="H98" s="98">
        <v>41612</v>
      </c>
      <c r="I98" s="99" t="s">
        <v>473</v>
      </c>
      <c r="J98" s="100" t="s">
        <v>444</v>
      </c>
      <c r="K98" s="101" t="s">
        <v>387</v>
      </c>
      <c r="L98" s="102" t="s">
        <v>296</v>
      </c>
      <c r="M98" s="103" t="s">
        <v>474</v>
      </c>
      <c r="O98" s="95"/>
      <c r="P98" s="153" t="s">
        <v>475</v>
      </c>
      <c r="Q98" s="96" t="str">
        <f>IF(U98="","",Q$3)</f>
        <v/>
      </c>
      <c r="R98" s="97" t="str">
        <f>IF(U98="","",Q$1)</f>
        <v/>
      </c>
      <c r="S98" s="98" t="str">
        <f>IF(U98="","",Q$2)</f>
        <v/>
      </c>
      <c r="T98" s="98" t="str">
        <f>IF(U98="","",Q$3)</f>
        <v/>
      </c>
      <c r="U98" s="99" t="str">
        <f>IF(AB98="","",IF(ISNUMBER(SEARCH(":",AB98)),MID(AB98,FIND(":",AB98)+2,FIND("(",AB98)-FIND(":",AB98)-3),LEFT(AB98,FIND("(",AB98)-2)))</f>
        <v/>
      </c>
      <c r="V98" s="100" t="str">
        <f>IF(AB98="","",MID(AB98,FIND("(",AB98)+1,4))</f>
        <v/>
      </c>
      <c r="W98" s="101" t="str">
        <f>IF(ISNUMBER(SEARCH("*female*",AB98)),"female",IF(ISNUMBER(SEARCH("*male*",AB98)),"male",""))</f>
        <v/>
      </c>
      <c r="X98" s="102" t="str">
        <f>IF(AB98="","",IF(ISERROR(MID(AB98,FIND("male,",AB98)+6,(FIND(")",AB98)-(FIND("male,",AB98)+6))))=TRUE,"missing/error",MID(AB98,FIND("male,",AB98)+6,(FIND(")",AB98)-(FIND("male,",AB98)+6)))))</f>
        <v/>
      </c>
      <c r="Y98" s="103" t="str">
        <f>IF(U98="","",(MID(U98,(SEARCH("^^",SUBSTITUTE(U98," ","^^",LEN(U98)-LEN(SUBSTITUTE(U98," ","")))))+1,99)&amp;"_"&amp;LEFT(U98,FIND(" ",U98)-1)&amp;"_"&amp;V98))</f>
        <v/>
      </c>
      <c r="AA98" s="95"/>
      <c r="AB98" s="95"/>
      <c r="AC98" s="96">
        <f>IF(AG98="","",AC$3)</f>
        <v>45247</v>
      </c>
      <c r="AD98" s="97" t="str">
        <f>IF(AG98="","",AC$1)</f>
        <v>Bettel-Schneider II</v>
      </c>
      <c r="AE98" s="98">
        <f>IF(AG98="","",AC$2)</f>
        <v>43439</v>
      </c>
      <c r="AF98" s="98">
        <f>IF(AG98="","",AC$3)</f>
        <v>45247</v>
      </c>
      <c r="AG98" s="99" t="str">
        <f>IF(AN98="","",IF(ISNUMBER(SEARCH(":",AN98)),MID(AN98,FIND(":",AN98)+2,FIND("(",AN98)-FIND(":",AN98)-3),LEFT(AN98,FIND("(",AN98)-2)))</f>
        <v>Lex Delles</v>
      </c>
      <c r="AH98" s="100" t="str">
        <f>IF(AN98="","",MID(AN98,FIND("(",AN98)+1,4))</f>
        <v>1984</v>
      </c>
      <c r="AI98" s="101" t="str">
        <f>IF(ISNUMBER(SEARCH("*female*",AN98)),"female",IF(ISNUMBER(SEARCH("*male*",AN98)),"male",""))</f>
        <v>male</v>
      </c>
      <c r="AJ98" s="102" t="str">
        <f>IF(AN98="","",IF(ISERROR(MID(AN98,FIND("male,",AN98)+6,(FIND(")",AN98)-(FIND("male,",AN98)+6))))=TRUE,"missing/error",MID(AN98,FIND("male,",AN98)+6,(FIND(")",AN98)-(FIND("male,",AN98)+6)))))</f>
        <v>lu_dp01</v>
      </c>
      <c r="AK98" s="103" t="str">
        <f>IF(AG98="","",(MID(AG98,(SEARCH("^^",SUBSTITUTE(AG98," ","^^",LEN(AG98)-LEN(SUBSTITUTE(AG98," ","")))))+1,99)&amp;"_"&amp;LEFT(AG98,FIND(" ",AG98)-1)&amp;"_"&amp;AH98))</f>
        <v>Delles_Lex_1984</v>
      </c>
      <c r="AM98" s="95"/>
      <c r="AN98" s="95" t="s">
        <v>802</v>
      </c>
      <c r="AO98" s="96" t="str">
        <f t="shared" si="280"/>
        <v/>
      </c>
      <c r="AP98" s="97" t="str">
        <f t="shared" si="281"/>
        <v/>
      </c>
      <c r="AQ98" s="98" t="str">
        <f t="shared" si="288"/>
        <v/>
      </c>
      <c r="AR98" s="98" t="str">
        <f t="shared" si="282"/>
        <v/>
      </c>
      <c r="AS98" s="99" t="str">
        <f t="shared" si="283"/>
        <v/>
      </c>
      <c r="AT98" s="100" t="str">
        <f t="shared" si="284"/>
        <v/>
      </c>
      <c r="AU98" s="101" t="str">
        <f t="shared" si="285"/>
        <v/>
      </c>
      <c r="AV98" s="102" t="str">
        <f t="shared" si="286"/>
        <v/>
      </c>
      <c r="AW98" s="103" t="str">
        <f t="shared" si="287"/>
        <v/>
      </c>
      <c r="AY98" s="95"/>
      <c r="AZ98" s="95"/>
      <c r="BA98" s="96" t="str">
        <f>IF(BE98="","",BA$3)</f>
        <v/>
      </c>
      <c r="BB98" s="97" t="str">
        <f>IF(BE98="","",BA$1)</f>
        <v/>
      </c>
      <c r="BC98" s="98" t="str">
        <f>IF(BE98="","",BA$2)</f>
        <v/>
      </c>
      <c r="BD98" s="98" t="str">
        <f>IF(BE98="","",BA$3)</f>
        <v/>
      </c>
      <c r="BE98" s="99" t="str">
        <f>IF(BL98="","",IF(ISNUMBER(SEARCH(":",BL98)),MID(BL98,FIND(":",BL98)+2,FIND("(",BL98)-FIND(":",BL98)-3),LEFT(BL98,FIND("(",BL98)-2)))</f>
        <v/>
      </c>
      <c r="BF98" s="100" t="str">
        <f>IF(BL98="","",MID(BL98,FIND("(",BL98)+1,4))</f>
        <v/>
      </c>
      <c r="BG98" s="101" t="str">
        <f>IF(ISNUMBER(SEARCH("*female*",BL98)),"female",IF(ISNUMBER(SEARCH("*male*",BL98)),"male",""))</f>
        <v/>
      </c>
      <c r="BH98" s="102" t="str">
        <f>IF(BL98="","",IF(ISERROR(MID(BL98,FIND("male,",BL98)+6,(FIND(")",BL98)-(FIND("male,",BL98)+6))))=TRUE,"missing/error",MID(BL98,FIND("male,",BL98)+6,(FIND(")",BL98)-(FIND("male,",BL98)+6)))))</f>
        <v/>
      </c>
      <c r="BI98" s="103" t="str">
        <f>IF(BE98="","",(MID(BE98,(SEARCH("^^",SUBSTITUTE(BE98," ","^^",LEN(BE98)-LEN(SUBSTITUTE(BE98," ","")))))+1,99)&amp;"_"&amp;LEFT(BE98,FIND(" ",BE98)-1)&amp;"_"&amp;BF98))</f>
        <v/>
      </c>
      <c r="BK98" s="95"/>
      <c r="BL98" s="95"/>
      <c r="BM98" s="96" t="str">
        <f>IF(BQ98="","",BM$3)</f>
        <v/>
      </c>
      <c r="BN98" s="97" t="str">
        <f>IF(BQ98="","",BM$1)</f>
        <v/>
      </c>
      <c r="BO98" s="98" t="str">
        <f>IF(BQ98="","",BM$2)</f>
        <v/>
      </c>
      <c r="BP98" s="98" t="str">
        <f>IF(BQ98="","",BM$3)</f>
        <v/>
      </c>
      <c r="BQ98" s="99" t="str">
        <f>IF(BX98="","",IF(ISNUMBER(SEARCH(":",BX98)),MID(BX98,FIND(":",BX98)+2,FIND("(",BX98)-FIND(":",BX98)-3),LEFT(BX98,FIND("(",BX98)-2)))</f>
        <v/>
      </c>
      <c r="BR98" s="100" t="str">
        <f>IF(BX98="","",MID(BX98,FIND("(",BX98)+1,4))</f>
        <v/>
      </c>
      <c r="BS98" s="101" t="str">
        <f>IF(ISNUMBER(SEARCH("*female*",BX98)),"female",IF(ISNUMBER(SEARCH("*male*",BX98)),"male",""))</f>
        <v/>
      </c>
      <c r="BT98" s="102" t="str">
        <f>IF(BX98="","",IF(ISERROR(MID(BX98,FIND("male,",BX98)+6,(FIND(")",BX98)-(FIND("male,",BX98)+6))))=TRUE,"missing/error",MID(BX98,FIND("male,",BX98)+6,(FIND(")",BX98)-(FIND("male,",BX98)+6)))))</f>
        <v/>
      </c>
      <c r="BU98" s="103" t="str">
        <f>IF(BQ98="","",(MID(BQ98,(SEARCH("^^",SUBSTITUTE(BQ98," ","^^",LEN(BQ98)-LEN(SUBSTITUTE(BQ98," ","")))))+1,99)&amp;"_"&amp;LEFT(BQ98,FIND(" ",BQ98)-1)&amp;"_"&amp;BR98))</f>
        <v/>
      </c>
      <c r="BW98" s="95"/>
      <c r="BX98" s="95"/>
      <c r="BY98" s="96" t="str">
        <f>IF(CC98="","",BY$3)</f>
        <v/>
      </c>
      <c r="BZ98" s="97" t="str">
        <f>IF(CC98="","",BY$1)</f>
        <v/>
      </c>
      <c r="CA98" s="98" t="str">
        <f>IF(CC98="","",BY$2)</f>
        <v/>
      </c>
      <c r="CB98" s="98" t="str">
        <f>IF(CC98="","",BY$3)</f>
        <v/>
      </c>
      <c r="CC98" s="99" t="str">
        <f>IF(CJ98="","",IF(ISNUMBER(SEARCH(":",CJ98)),MID(CJ98,FIND(":",CJ98)+2,FIND("(",CJ98)-FIND(":",CJ98)-3),LEFT(CJ98,FIND("(",CJ98)-2)))</f>
        <v/>
      </c>
      <c r="CD98" s="100" t="str">
        <f>IF(CJ98="","",MID(CJ98,FIND("(",CJ98)+1,4))</f>
        <v/>
      </c>
      <c r="CE98" s="101" t="str">
        <f>IF(ISNUMBER(SEARCH("*female*",CJ98)),"female",IF(ISNUMBER(SEARCH("*male*",CJ98)),"male",""))</f>
        <v/>
      </c>
      <c r="CF98" s="102" t="str">
        <f>IF(CJ98="","",IF(ISERROR(MID(CJ98,FIND("male,",CJ98)+6,(FIND(")",CJ98)-(FIND("male,",CJ98)+6))))=TRUE,"missing/error",MID(CJ98,FIND("male,",CJ98)+6,(FIND(")",CJ98)-(FIND("male,",CJ98)+6)))))</f>
        <v/>
      </c>
      <c r="CG98" s="103" t="str">
        <f>IF(CC98="","",(MID(CC98,(SEARCH("^^",SUBSTITUTE(CC98," ","^^",LEN(CC98)-LEN(SUBSTITUTE(CC98," ","")))))+1,99)&amp;"_"&amp;LEFT(CC98,FIND(" ",CC98)-1)&amp;"_"&amp;CD98))</f>
        <v/>
      </c>
      <c r="CI98" s="95"/>
      <c r="CJ98" s="95"/>
      <c r="CK98" s="96" t="str">
        <f>IF(CO98="","",CK$3)</f>
        <v/>
      </c>
      <c r="CL98" s="97" t="str">
        <f>IF(CO98="","",CK$1)</f>
        <v/>
      </c>
      <c r="CM98" s="98" t="str">
        <f>IF(CO98="","",CK$2)</f>
        <v/>
      </c>
      <c r="CN98" s="98" t="str">
        <f>IF(CO98="","",CK$3)</f>
        <v/>
      </c>
      <c r="CO98" s="99" t="str">
        <f>IF(CV98="","",IF(ISNUMBER(SEARCH(":",CV98)),MID(CV98,FIND(":",CV98)+2,FIND("(",CV98)-FIND(":",CV98)-3),LEFT(CV98,FIND("(",CV98)-2)))</f>
        <v/>
      </c>
      <c r="CP98" s="100" t="str">
        <f>IF(CV98="","",MID(CV98,FIND("(",CV98)+1,4))</f>
        <v/>
      </c>
      <c r="CQ98" s="101" t="str">
        <f>IF(ISNUMBER(SEARCH("*female*",CV98)),"female",IF(ISNUMBER(SEARCH("*male*",CV98)),"male",""))</f>
        <v/>
      </c>
      <c r="CR98" s="102" t="str">
        <f>IF(CV98="","",IF(ISERROR(MID(CV98,FIND("male,",CV98)+6,(FIND(")",CV98)-(FIND("male,",CV98)+6))))=TRUE,"missing/error",MID(CV98,FIND("male,",CV98)+6,(FIND(")",CV98)-(FIND("male,",CV98)+6)))))</f>
        <v/>
      </c>
      <c r="CS98" s="103" t="str">
        <f>IF(CO98="","",(MID(CO98,(SEARCH("^^",SUBSTITUTE(CO98," ","^^",LEN(CO98)-LEN(SUBSTITUTE(CO98," ","")))))+1,99)&amp;"_"&amp;LEFT(CO98,FIND(" ",CO98)-1)&amp;"_"&amp;CP98))</f>
        <v/>
      </c>
      <c r="CU98" s="95"/>
      <c r="CV98" s="95"/>
      <c r="CW98" s="96" t="str">
        <f>IF(DA98="","",CW$3)</f>
        <v/>
      </c>
      <c r="CX98" s="97" t="str">
        <f>IF(DA98="","",CW$1)</f>
        <v/>
      </c>
      <c r="CY98" s="98" t="str">
        <f>IF(DA98="","",CW$2)</f>
        <v/>
      </c>
      <c r="CZ98" s="98" t="str">
        <f>IF(DA98="","",CW$3)</f>
        <v/>
      </c>
      <c r="DA98" s="99" t="str">
        <f>IF(DH98="","",IF(ISNUMBER(SEARCH(":",DH98)),MID(DH98,FIND(":",DH98)+2,FIND("(",DH98)-FIND(":",DH98)-3),LEFT(DH98,FIND("(",DH98)-2)))</f>
        <v/>
      </c>
      <c r="DB98" s="100" t="str">
        <f>IF(DH98="","",MID(DH98,FIND("(",DH98)+1,4))</f>
        <v/>
      </c>
      <c r="DC98" s="101" t="str">
        <f>IF(ISNUMBER(SEARCH("*female*",DH98)),"female",IF(ISNUMBER(SEARCH("*male*",DH98)),"male",""))</f>
        <v/>
      </c>
      <c r="DD98" s="102" t="str">
        <f>IF(DH98="","",IF(ISERROR(MID(DH98,FIND("male,",DH98)+6,(FIND(")",DH98)-(FIND("male,",DH98)+6))))=TRUE,"missing/error",MID(DH98,FIND("male,",DH98)+6,(FIND(")",DH98)-(FIND("male,",DH98)+6)))))</f>
        <v/>
      </c>
      <c r="DE98" s="103" t="str">
        <f>IF(DA98="","",(MID(DA98,(SEARCH("^^",SUBSTITUTE(DA98," ","^^",LEN(DA98)-LEN(SUBSTITUTE(DA98," ","")))))+1,99)&amp;"_"&amp;LEFT(DA98,FIND(" ",DA98)-1)&amp;"_"&amp;DB98))</f>
        <v/>
      </c>
      <c r="DG98" s="95"/>
      <c r="DH98" s="95"/>
      <c r="DI98" s="96" t="str">
        <f>IF(DM98="","",DI$3)</f>
        <v/>
      </c>
      <c r="DJ98" s="97" t="str">
        <f>IF(DM98="","",DI$1)</f>
        <v/>
      </c>
      <c r="DK98" s="98" t="str">
        <f>IF(DM98="","",DI$2)</f>
        <v/>
      </c>
      <c r="DL98" s="98" t="str">
        <f>IF(DM98="","",DI$3)</f>
        <v/>
      </c>
      <c r="DM98" s="99" t="str">
        <f>IF(DT98="","",IF(ISNUMBER(SEARCH(":",DT98)),MID(DT98,FIND(":",DT98)+2,FIND("(",DT98)-FIND(":",DT98)-3),LEFT(DT98,FIND("(",DT98)-2)))</f>
        <v/>
      </c>
      <c r="DN98" s="100" t="str">
        <f>IF(DT98="","",MID(DT98,FIND("(",DT98)+1,4))</f>
        <v/>
      </c>
      <c r="DO98" s="101" t="str">
        <f>IF(ISNUMBER(SEARCH("*female*",DT98)),"female",IF(ISNUMBER(SEARCH("*male*",DT98)),"male",""))</f>
        <v/>
      </c>
      <c r="DP98" s="102" t="str">
        <f>IF(DT98="","",IF(ISERROR(MID(DT98,FIND("male,",DT98)+6,(FIND(")",DT98)-(FIND("male,",DT98)+6))))=TRUE,"missing/error",MID(DT98,FIND("male,",DT98)+6,(FIND(")",DT98)-(FIND("male,",DT98)+6)))))</f>
        <v/>
      </c>
      <c r="DQ98" s="103" t="str">
        <f>IF(DM98="","",(MID(DM98,(SEARCH("^^",SUBSTITUTE(DM98," ","^^",LEN(DM98)-LEN(SUBSTITUTE(DM98," ","")))))+1,99)&amp;"_"&amp;LEFT(DM98,FIND(" ",DM98)-1)&amp;"_"&amp;DN98))</f>
        <v/>
      </c>
      <c r="DS98" s="95"/>
      <c r="DT98" s="95"/>
      <c r="DU98" s="96" t="str">
        <f>IF(DY98="","",DU$3)</f>
        <v/>
      </c>
      <c r="DV98" s="97" t="str">
        <f>IF(DY98="","",DU$1)</f>
        <v/>
      </c>
      <c r="DW98" s="98" t="str">
        <f>IF(DY98="","",DU$2)</f>
        <v/>
      </c>
      <c r="DX98" s="98" t="str">
        <f>IF(DY98="","",DU$3)</f>
        <v/>
      </c>
      <c r="DY98" s="99" t="str">
        <f>IF(EF98="","",IF(ISNUMBER(SEARCH(":",EF98)),MID(EF98,FIND(":",EF98)+2,FIND("(",EF98)-FIND(":",EF98)-3),LEFT(EF98,FIND("(",EF98)-2)))</f>
        <v/>
      </c>
      <c r="DZ98" s="100" t="str">
        <f>IF(EF98="","",MID(EF98,FIND("(",EF98)+1,4))</f>
        <v/>
      </c>
      <c r="EA98" s="101" t="str">
        <f>IF(ISNUMBER(SEARCH("*female*",EF98)),"female",IF(ISNUMBER(SEARCH("*male*",EF98)),"male",""))</f>
        <v/>
      </c>
      <c r="EB98" s="102" t="str">
        <f>IF(EF98="","",IF(ISERROR(MID(EF98,FIND("male,",EF98)+6,(FIND(")",EF98)-(FIND("male,",EF98)+6))))=TRUE,"missing/error",MID(EF98,FIND("male,",EF98)+6,(FIND(")",EF98)-(FIND("male,",EF98)+6)))))</f>
        <v/>
      </c>
      <c r="EC98" s="103" t="str">
        <f>IF(DY98="","",(MID(DY98,(SEARCH("^^",SUBSTITUTE(DY98," ","^^",LEN(DY98)-LEN(SUBSTITUTE(DY98," ","")))))+1,99)&amp;"_"&amp;LEFT(DY98,FIND(" ",DY98)-1)&amp;"_"&amp;DZ98))</f>
        <v/>
      </c>
      <c r="EE98" s="95"/>
      <c r="EF98" s="95"/>
      <c r="EG98" s="96" t="str">
        <f>IF(EK98="","",EG$3)</f>
        <v/>
      </c>
      <c r="EH98" s="97" t="str">
        <f>IF(EK98="","",EG$1)</f>
        <v/>
      </c>
      <c r="EI98" s="98" t="str">
        <f>IF(EK98="","",EG$2)</f>
        <v/>
      </c>
      <c r="EJ98" s="98" t="str">
        <f>IF(EK98="","",EG$3)</f>
        <v/>
      </c>
      <c r="EK98" s="99" t="str">
        <f>IF(ER98="","",IF(ISNUMBER(SEARCH(":",ER98)),MID(ER98,FIND(":",ER98)+2,FIND("(",ER98)-FIND(":",ER98)-3),LEFT(ER98,FIND("(",ER98)-2)))</f>
        <v/>
      </c>
      <c r="EL98" s="100" t="str">
        <f>IF(ER98="","",MID(ER98,FIND("(",ER98)+1,4))</f>
        <v/>
      </c>
      <c r="EM98" s="101" t="str">
        <f>IF(ISNUMBER(SEARCH("*female*",ER98)),"female",IF(ISNUMBER(SEARCH("*male*",ER98)),"male",""))</f>
        <v/>
      </c>
      <c r="EN98" s="102" t="str">
        <f>IF(ER98="","",IF(ISERROR(MID(ER98,FIND("male,",ER98)+6,(FIND(")",ER98)-(FIND("male,",ER98)+6))))=TRUE,"missing/error",MID(ER98,FIND("male,",ER98)+6,(FIND(")",ER98)-(FIND("male,",ER98)+6)))))</f>
        <v/>
      </c>
      <c r="EO98" s="103" t="str">
        <f>IF(EK98="","",(MID(EK98,(SEARCH("^^",SUBSTITUTE(EK98," ","^^",LEN(EK98)-LEN(SUBSTITUTE(EK98," ","")))))+1,99)&amp;"_"&amp;LEFT(EK98,FIND(" ",EK98)-1)&amp;"_"&amp;EL98))</f>
        <v/>
      </c>
      <c r="EQ98" s="95"/>
      <c r="ER98" s="95"/>
      <c r="ES98" s="96" t="str">
        <f>IF(EW98="","",ES$3)</f>
        <v/>
      </c>
      <c r="ET98" s="97" t="str">
        <f>IF(EW98="","",ES$1)</f>
        <v/>
      </c>
      <c r="EU98" s="98" t="str">
        <f>IF(EW98="","",ES$2)</f>
        <v/>
      </c>
      <c r="EV98" s="98" t="str">
        <f>IF(EW98="","",ES$3)</f>
        <v/>
      </c>
      <c r="EW98" s="99" t="str">
        <f>IF(FD98="","",IF(ISNUMBER(SEARCH(":",FD98)),MID(FD98,FIND(":",FD98)+2,FIND("(",FD98)-FIND(":",FD98)-3),LEFT(FD98,FIND("(",FD98)-2)))</f>
        <v/>
      </c>
      <c r="EX98" s="100" t="str">
        <f>IF(FD98="","",MID(FD98,FIND("(",FD98)+1,4))</f>
        <v/>
      </c>
      <c r="EY98" s="101" t="str">
        <f>IF(ISNUMBER(SEARCH("*female*",FD98)),"female",IF(ISNUMBER(SEARCH("*male*",FD98)),"male",""))</f>
        <v/>
      </c>
      <c r="EZ98" s="102" t="str">
        <f>IF(FD98="","",IF(ISERROR(MID(FD98,FIND("male,",FD98)+6,(FIND(")",FD98)-(FIND("male,",FD98)+6))))=TRUE,"missing/error",MID(FD98,FIND("male,",FD98)+6,(FIND(")",FD98)-(FIND("male,",FD98)+6)))))</f>
        <v/>
      </c>
      <c r="FA98" s="103" t="str">
        <f>IF(EW98="","",(MID(EW98,(SEARCH("^^",SUBSTITUTE(EW98," ","^^",LEN(EW98)-LEN(SUBSTITUTE(EW98," ","")))))+1,99)&amp;"_"&amp;LEFT(EW98,FIND(" ",EW98)-1)&amp;"_"&amp;EX98))</f>
        <v/>
      </c>
      <c r="FC98" s="95"/>
      <c r="FD98" s="95"/>
      <c r="FE98" s="96" t="str">
        <f>IF(FI98="","",FE$3)</f>
        <v/>
      </c>
      <c r="FF98" s="97" t="str">
        <f>IF(FI98="","",FE$1)</f>
        <v/>
      </c>
      <c r="FG98" s="98" t="str">
        <f>IF(FI98="","",FE$2)</f>
        <v/>
      </c>
      <c r="FH98" s="98" t="str">
        <f>IF(FI98="","",FE$3)</f>
        <v/>
      </c>
      <c r="FI98" s="99" t="str">
        <f>IF(FP98="","",IF(ISNUMBER(SEARCH(":",FP98)),MID(FP98,FIND(":",FP98)+2,FIND("(",FP98)-FIND(":",FP98)-3),LEFT(FP98,FIND("(",FP98)-2)))</f>
        <v/>
      </c>
      <c r="FJ98" s="100" t="str">
        <f>IF(FP98="","",MID(FP98,FIND("(",FP98)+1,4))</f>
        <v/>
      </c>
      <c r="FK98" s="101" t="str">
        <f>IF(ISNUMBER(SEARCH("*female*",FP98)),"female",IF(ISNUMBER(SEARCH("*male*",FP98)),"male",""))</f>
        <v/>
      </c>
      <c r="FL98" s="102" t="str">
        <f>IF(FP98="","",IF(ISERROR(MID(FP98,FIND("male,",FP98)+6,(FIND(")",FP98)-(FIND("male,",FP98)+6))))=TRUE,"missing/error",MID(FP98,FIND("male,",FP98)+6,(FIND(")",FP98)-(FIND("male,",FP98)+6)))))</f>
        <v/>
      </c>
      <c r="FM98" s="103" t="str">
        <f>IF(FI98="","",(MID(FI98,(SEARCH("^^",SUBSTITUTE(FI98," ","^^",LEN(FI98)-LEN(SUBSTITUTE(FI98," ","")))))+1,99)&amp;"_"&amp;LEFT(FI98,FIND(" ",FI98)-1)&amp;"_"&amp;FJ98))</f>
        <v/>
      </c>
      <c r="FO98" s="95"/>
      <c r="FP98" s="95"/>
      <c r="FQ98" s="96" t="str">
        <f>IF(FU98="","",#REF!)</f>
        <v/>
      </c>
      <c r="FR98" s="97" t="str">
        <f>IF(FU98="","",FQ$1)</f>
        <v/>
      </c>
      <c r="FS98" s="98" t="str">
        <f>IF(FU98="","",FQ$2)</f>
        <v/>
      </c>
      <c r="FT98" s="98" t="str">
        <f>IF(FU98="","",FQ$3)</f>
        <v/>
      </c>
      <c r="FU98" s="99" t="str">
        <f>IF(GB98="","",IF(ISNUMBER(SEARCH(":",GB98)),MID(GB98,FIND(":",GB98)+2,FIND("(",GB98)-FIND(":",GB98)-3),LEFT(GB98,FIND("(",GB98)-2)))</f>
        <v/>
      </c>
      <c r="FV98" s="100" t="str">
        <f>IF(GB98="","",MID(GB98,FIND("(",GB98)+1,4))</f>
        <v/>
      </c>
      <c r="FW98" s="101" t="str">
        <f>IF(ISNUMBER(SEARCH("*female*",GB98)),"female",IF(ISNUMBER(SEARCH("*male*",GB98)),"male",""))</f>
        <v/>
      </c>
      <c r="FX98" s="102" t="str">
        <f>IF(GB98="","",IF(ISERROR(MID(GB98,FIND("male,",GB98)+6,(FIND(")",GB98)-(FIND("male,",GB98)+6))))=TRUE,"missing/error",MID(GB98,FIND("male,",GB98)+6,(FIND(")",GB98)-(FIND("male,",GB98)+6)))))</f>
        <v/>
      </c>
      <c r="FY98" s="103" t="str">
        <f>IF(FU98="","",(MID(FU98,(SEARCH("^^",SUBSTITUTE(FU98," ","^^",LEN(FU98)-LEN(SUBSTITUTE(FU98," ","")))))+1,99)&amp;"_"&amp;LEFT(FU98,FIND(" ",FU98)-1)&amp;"_"&amp;FV98))</f>
        <v/>
      </c>
      <c r="GA98" s="95"/>
      <c r="GB98" s="95"/>
      <c r="GC98" s="96" t="str">
        <f>IF(GG98="","",GC$3)</f>
        <v/>
      </c>
      <c r="GD98" s="97" t="str">
        <f>IF(GG98="","",GC$1)</f>
        <v/>
      </c>
      <c r="GE98" s="98" t="str">
        <f>IF(GG98="","",GC$2)</f>
        <v/>
      </c>
      <c r="GF98" s="98" t="str">
        <f>IF(GG98="","",GC$3)</f>
        <v/>
      </c>
      <c r="GG98" s="99" t="str">
        <f>IF(GN98="","",IF(ISNUMBER(SEARCH(":",GN98)),MID(GN98,FIND(":",GN98)+2,FIND("(",GN98)-FIND(":",GN98)-3),LEFT(GN98,FIND("(",GN98)-2)))</f>
        <v/>
      </c>
      <c r="GH98" s="100" t="str">
        <f>IF(GN98="","",MID(GN98,FIND("(",GN98)+1,4))</f>
        <v/>
      </c>
      <c r="GI98" s="101" t="str">
        <f>IF(ISNUMBER(SEARCH("*female*",GN98)),"female",IF(ISNUMBER(SEARCH("*male*",GN98)),"male",""))</f>
        <v/>
      </c>
      <c r="GJ98" s="102" t="str">
        <f>IF(GN98="","",IF(ISERROR(MID(GN98,FIND("male,",GN98)+6,(FIND(")",GN98)-(FIND("male,",GN98)+6))))=TRUE,"missing/error",MID(GN98,FIND("male,",GN98)+6,(FIND(")",GN98)-(FIND("male,",GN98)+6)))))</f>
        <v/>
      </c>
      <c r="GK98" s="103" t="str">
        <f>IF(GG98="","",(MID(GG98,(SEARCH("^^",SUBSTITUTE(GG98," ","^^",LEN(GG98)-LEN(SUBSTITUTE(GG98," ","")))))+1,99)&amp;"_"&amp;LEFT(GG98,FIND(" ",GG98)-1)&amp;"_"&amp;GH98))</f>
        <v/>
      </c>
      <c r="GM98" s="95"/>
      <c r="GN98" s="95"/>
      <c r="GO98" s="96" t="str">
        <f>IF(GS98="","",GO$3)</f>
        <v/>
      </c>
      <c r="GP98" s="97" t="str">
        <f>IF(GS98="","",GO$1)</f>
        <v/>
      </c>
      <c r="GQ98" s="98" t="str">
        <f>IF(GS98="","",GO$2)</f>
        <v/>
      </c>
      <c r="GR98" s="98" t="str">
        <f>IF(GS98="","",GO$3)</f>
        <v/>
      </c>
      <c r="GS98" s="99" t="str">
        <f>IF(GZ98="","",IF(ISNUMBER(SEARCH(":",GZ98)),MID(GZ98,FIND(":",GZ98)+2,FIND("(",GZ98)-FIND(":",GZ98)-3),LEFT(GZ98,FIND("(",GZ98)-2)))</f>
        <v/>
      </c>
      <c r="GT98" s="100" t="str">
        <f>IF(GZ98="","",MID(GZ98,FIND("(",GZ98)+1,4))</f>
        <v/>
      </c>
      <c r="GU98" s="101" t="str">
        <f>IF(ISNUMBER(SEARCH("*female*",GZ98)),"female",IF(ISNUMBER(SEARCH("*male*",GZ98)),"male",""))</f>
        <v/>
      </c>
      <c r="GV98" s="102" t="str">
        <f>IF(GZ98="","",IF(ISERROR(MID(GZ98,FIND("male,",GZ98)+6,(FIND(")",GZ98)-(FIND("male,",GZ98)+6))))=TRUE,"missing/error",MID(GZ98,FIND("male,",GZ98)+6,(FIND(")",GZ98)-(FIND("male,",GZ98)+6)))))</f>
        <v/>
      </c>
      <c r="GW98" s="103" t="str">
        <f>IF(GS98="","",(MID(GS98,(SEARCH("^^",SUBSTITUTE(GS98," ","^^",LEN(GS98)-LEN(SUBSTITUTE(GS98," ","")))))+1,99)&amp;"_"&amp;LEFT(GS98,FIND(" ",GS98)-1)&amp;"_"&amp;GT98))</f>
        <v/>
      </c>
      <c r="GY98" s="95"/>
      <c r="GZ98" s="95"/>
      <c r="HA98" s="96" t="str">
        <f>IF(HE98="","",HA$3)</f>
        <v/>
      </c>
      <c r="HB98" s="97" t="str">
        <f>IF(HE98="","",HA$1)</f>
        <v/>
      </c>
      <c r="HC98" s="98" t="str">
        <f>IF(HE98="","",HA$2)</f>
        <v/>
      </c>
      <c r="HD98" s="98" t="str">
        <f>IF(HE98="","",HA$3)</f>
        <v/>
      </c>
      <c r="HE98" s="99" t="str">
        <f>IF(HL98="","",IF(ISNUMBER(SEARCH(":",HL98)),MID(HL98,FIND(":",HL98)+2,FIND("(",HL98)-FIND(":",HL98)-3),LEFT(HL98,FIND("(",HL98)-2)))</f>
        <v/>
      </c>
      <c r="HF98" s="100" t="str">
        <f>IF(HL98="","",MID(HL98,FIND("(",HL98)+1,4))</f>
        <v/>
      </c>
      <c r="HG98" s="101" t="str">
        <f>IF(ISNUMBER(SEARCH("*female*",HL98)),"female",IF(ISNUMBER(SEARCH("*male*",HL98)),"male",""))</f>
        <v/>
      </c>
      <c r="HH98" s="102" t="str">
        <f>IF(HL98="","",IF(ISERROR(MID(HL98,FIND("male,",HL98)+6,(FIND(")",HL98)-(FIND("male,",HL98)+6))))=TRUE,"missing/error",MID(HL98,FIND("male,",HL98)+6,(FIND(")",HL98)-(FIND("male,",HL98)+6)))))</f>
        <v/>
      </c>
      <c r="HI98" s="103" t="str">
        <f>IF(HE98="","",(MID(HE98,(SEARCH("^^",SUBSTITUTE(HE98," ","^^",LEN(HE98)-LEN(SUBSTITUTE(HE98," ","")))))+1,99)&amp;"_"&amp;LEFT(HE98,FIND(" ",HE98)-1)&amp;"_"&amp;HF98))</f>
        <v/>
      </c>
      <c r="HK98" s="95"/>
      <c r="HL98" s="95" t="s">
        <v>292</v>
      </c>
      <c r="HM98" s="96" t="str">
        <f>IF(HQ98="","",HM$3)</f>
        <v/>
      </c>
      <c r="HN98" s="97" t="str">
        <f>IF(HQ98="","",HM$1)</f>
        <v/>
      </c>
      <c r="HO98" s="98" t="str">
        <f>IF(HQ98="","",HM$2)</f>
        <v/>
      </c>
      <c r="HP98" s="98" t="str">
        <f>IF(HQ98="","",HM$3)</f>
        <v/>
      </c>
      <c r="HQ98" s="99" t="str">
        <f>IF(HX98="","",IF(ISNUMBER(SEARCH(":",HX98)),MID(HX98,FIND(":",HX98)+2,FIND("(",HX98)-FIND(":",HX98)-3),LEFT(HX98,FIND("(",HX98)-2)))</f>
        <v/>
      </c>
      <c r="HR98" s="100" t="str">
        <f>IF(HX98="","",MID(HX98,FIND("(",HX98)+1,4))</f>
        <v/>
      </c>
      <c r="HS98" s="101" t="str">
        <f>IF(ISNUMBER(SEARCH("*female*",HX98)),"female",IF(ISNUMBER(SEARCH("*male*",HX98)),"male",""))</f>
        <v/>
      </c>
      <c r="HT98" s="102" t="str">
        <f>IF(HX98="","",IF(ISERROR(MID(HX98,FIND("male,",HX98)+6,(FIND(")",HX98)-(FIND("male,",HX98)+6))))=TRUE,"missing/error",MID(HX98,FIND("male,",HX98)+6,(FIND(")",HX98)-(FIND("male,",HX98)+6)))))</f>
        <v/>
      </c>
      <c r="HU98" s="103" t="str">
        <f>IF(HQ98="","",(MID(HQ98,(SEARCH("^^",SUBSTITUTE(HQ98," ","^^",LEN(HQ98)-LEN(SUBSTITUTE(HQ98," ","")))))+1,99)&amp;"_"&amp;LEFT(HQ98,FIND(" ",HQ98)-1)&amp;"_"&amp;HR98))</f>
        <v/>
      </c>
      <c r="HW98" s="95"/>
      <c r="HX98" s="95"/>
      <c r="HY98" s="96" t="str">
        <f>IF(IC98="","",HY$3)</f>
        <v/>
      </c>
      <c r="HZ98" s="97" t="str">
        <f>IF(IC98="","",HY$1)</f>
        <v/>
      </c>
      <c r="IA98" s="98" t="str">
        <f>IF(IC98="","",HY$2)</f>
        <v/>
      </c>
      <c r="IB98" s="98" t="str">
        <f>IF(IC98="","",HY$3)</f>
        <v/>
      </c>
      <c r="IC98" s="99" t="str">
        <f>IF(IJ98="","",IF(ISNUMBER(SEARCH(":",IJ98)),MID(IJ98,FIND(":",IJ98)+2,FIND("(",IJ98)-FIND(":",IJ98)-3),LEFT(IJ98,FIND("(",IJ98)-2)))</f>
        <v/>
      </c>
      <c r="ID98" s="100" t="str">
        <f>IF(IJ98="","",MID(IJ98,FIND("(",IJ98)+1,4))</f>
        <v/>
      </c>
      <c r="IE98" s="101" t="str">
        <f>IF(ISNUMBER(SEARCH("*female*",IJ98)),"female",IF(ISNUMBER(SEARCH("*male*",IJ98)),"male",""))</f>
        <v/>
      </c>
      <c r="IF98" s="102" t="str">
        <f>IF(IJ98="","",IF(ISERROR(MID(IJ98,FIND("male,",IJ98)+6,(FIND(")",IJ98)-(FIND("male,",IJ98)+6))))=TRUE,"missing/error",MID(IJ98,FIND("male,",IJ98)+6,(FIND(")",IJ98)-(FIND("male,",IJ98)+6)))))</f>
        <v/>
      </c>
      <c r="IG98" s="103" t="str">
        <f>IF(IC98="","",(MID(IC98,(SEARCH("^^",SUBSTITUTE(IC98," ","^^",LEN(IC98)-LEN(SUBSTITUTE(IC98," ","")))))+1,99)&amp;"_"&amp;LEFT(IC98,FIND(" ",IC98)-1)&amp;"_"&amp;ID98))</f>
        <v/>
      </c>
      <c r="II98" s="95"/>
      <c r="IJ98" s="95"/>
      <c r="IK98" s="96" t="str">
        <f>IF(IO98="","",IK$3)</f>
        <v/>
      </c>
      <c r="IL98" s="97" t="str">
        <f>IF(IO98="","",IK$1)</f>
        <v/>
      </c>
      <c r="IM98" s="98" t="str">
        <f>IF(IO98="","",IK$2)</f>
        <v/>
      </c>
      <c r="IN98" s="98" t="str">
        <f>IF(IO98="","",IK$3)</f>
        <v/>
      </c>
      <c r="IO98" s="99" t="str">
        <f>IF(IV98="","",IF(ISNUMBER(SEARCH(":",IV98)),MID(IV98,FIND(":",IV98)+2,FIND("(",IV98)-FIND(":",IV98)-3),LEFT(IV98,FIND("(",IV98)-2)))</f>
        <v/>
      </c>
      <c r="IP98" s="100" t="str">
        <f>IF(IV98="","",MID(IV98,FIND("(",IV98)+1,4))</f>
        <v/>
      </c>
      <c r="IQ98" s="101" t="str">
        <f>IF(ISNUMBER(SEARCH("*female*",IV98)),"female",IF(ISNUMBER(SEARCH("*male*",IV98)),"male",""))</f>
        <v/>
      </c>
      <c r="IR98" s="102" t="str">
        <f>IF(IV98="","",IF(ISERROR(MID(IV98,FIND("male,",IV98)+6,(FIND(")",IV98)-(FIND("male,",IV98)+6))))=TRUE,"missing/error",MID(IV98,FIND("male,",IV98)+6,(FIND(")",IV98)-(FIND("male,",IV98)+6)))))</f>
        <v/>
      </c>
      <c r="IS98" s="103" t="str">
        <f>IF(IO98="","",(MID(IO98,(SEARCH("^^",SUBSTITUTE(IO98," ","^^",LEN(IO98)-LEN(SUBSTITUTE(IO98," ","")))))+1,99)&amp;"_"&amp;LEFT(IO98,FIND(" ",IO98)-1)&amp;"_"&amp;IP98))</f>
        <v/>
      </c>
      <c r="IU98" s="95"/>
      <c r="IV98" s="95"/>
      <c r="IW98" s="96" t="str">
        <f>IF(JA98="","",IW$3)</f>
        <v/>
      </c>
      <c r="IX98" s="97" t="str">
        <f>IF(JA98="","",IW$1)</f>
        <v/>
      </c>
      <c r="IY98" s="98" t="str">
        <f>IF(JA98="","",IW$2)</f>
        <v/>
      </c>
      <c r="IZ98" s="98" t="str">
        <f>IF(JA98="","",IW$3)</f>
        <v/>
      </c>
      <c r="JA98" s="99" t="str">
        <f>IF(JH98="","",IF(ISNUMBER(SEARCH(":",JH98)),MID(JH98,FIND(":",JH98)+2,FIND("(",JH98)-FIND(":",JH98)-3),LEFT(JH98,FIND("(",JH98)-2)))</f>
        <v/>
      </c>
      <c r="JB98" s="100" t="str">
        <f>IF(JH98="","",MID(JH98,FIND("(",JH98)+1,4))</f>
        <v/>
      </c>
      <c r="JC98" s="101" t="str">
        <f>IF(ISNUMBER(SEARCH("*female*",JH98)),"female",IF(ISNUMBER(SEARCH("*male*",JH98)),"male",""))</f>
        <v/>
      </c>
      <c r="JD98" s="102" t="str">
        <f>IF(JH98="","",IF(ISERROR(MID(JH98,FIND("male,",JH98)+6,(FIND(")",JH98)-(FIND("male,",JH98)+6))))=TRUE,"missing/error",MID(JH98,FIND("male,",JH98)+6,(FIND(")",JH98)-(FIND("male,",JH98)+6)))))</f>
        <v/>
      </c>
      <c r="JE98" s="103" t="str">
        <f>IF(JA98="","",(MID(JA98,(SEARCH("^^",SUBSTITUTE(JA98," ","^^",LEN(JA98)-LEN(SUBSTITUTE(JA98," ","")))))+1,99)&amp;"_"&amp;LEFT(JA98,FIND(" ",JA98)-1)&amp;"_"&amp;JB98))</f>
        <v/>
      </c>
      <c r="JG98" s="95"/>
      <c r="JH98" s="95"/>
      <c r="JI98" s="96" t="str">
        <f>IF(JM98="","",JI$3)</f>
        <v/>
      </c>
      <c r="JJ98" s="97" t="str">
        <f>IF(JM98="","",JI$1)</f>
        <v/>
      </c>
      <c r="JK98" s="98" t="str">
        <f>IF(JM98="","",JI$2)</f>
        <v/>
      </c>
      <c r="JL98" s="98" t="str">
        <f>IF(JM98="","",JI$3)</f>
        <v/>
      </c>
      <c r="JM98" s="99" t="str">
        <f>IF(JT98="","",IF(ISNUMBER(SEARCH(":",JT98)),MID(JT98,FIND(":",JT98)+2,FIND("(",JT98)-FIND(":",JT98)-3),LEFT(JT98,FIND("(",JT98)-2)))</f>
        <v/>
      </c>
      <c r="JN98" s="100" t="str">
        <f>IF(JT98="","",MID(JT98,FIND("(",JT98)+1,4))</f>
        <v/>
      </c>
      <c r="JO98" s="101" t="str">
        <f>IF(ISNUMBER(SEARCH("*female*",JT98)),"female",IF(ISNUMBER(SEARCH("*male*",JT98)),"male",""))</f>
        <v/>
      </c>
      <c r="JP98" s="102" t="str">
        <f>IF(JT98="","",IF(ISERROR(MID(JT98,FIND("male,",JT98)+6,(FIND(")",JT98)-(FIND("male,",JT98)+6))))=TRUE,"missing/error",MID(JT98,FIND("male,",JT98)+6,(FIND(")",JT98)-(FIND("male,",JT98)+6)))))</f>
        <v/>
      </c>
      <c r="JQ98" s="103" t="str">
        <f>IF(JM98="","",(MID(JM98,(SEARCH("^^",SUBSTITUTE(JM98," ","^^",LEN(JM98)-LEN(SUBSTITUTE(JM98," ","")))))+1,99)&amp;"_"&amp;LEFT(JM98,FIND(" ",JM98)-1)&amp;"_"&amp;JN98))</f>
        <v/>
      </c>
      <c r="JS98" s="95"/>
      <c r="JT98" s="95"/>
      <c r="JU98" s="96" t="str">
        <f>IF(JY98="","",JU$3)</f>
        <v/>
      </c>
      <c r="JV98" s="97" t="str">
        <f>IF(JY98="","",JU$1)</f>
        <v/>
      </c>
      <c r="JW98" s="98" t="str">
        <f>IF(JY98="","",JU$2)</f>
        <v/>
      </c>
      <c r="JX98" s="98" t="str">
        <f>IF(JY98="","",JU$3)</f>
        <v/>
      </c>
      <c r="JY98" s="99" t="str">
        <f>IF(KF98="","",IF(ISNUMBER(SEARCH(":",KF98)),MID(KF98,FIND(":",KF98)+2,FIND("(",KF98)-FIND(":",KF98)-3),LEFT(KF98,FIND("(",KF98)-2)))</f>
        <v/>
      </c>
      <c r="JZ98" s="100" t="str">
        <f>IF(KF98="","",MID(KF98,FIND("(",KF98)+1,4))</f>
        <v/>
      </c>
      <c r="KA98" s="101" t="str">
        <f>IF(ISNUMBER(SEARCH("*female*",KF98)),"female",IF(ISNUMBER(SEARCH("*male*",KF98)),"male",""))</f>
        <v/>
      </c>
      <c r="KB98" s="102" t="str">
        <f>IF(KF98="","",IF(ISERROR(MID(KF98,FIND("male,",KF98)+6,(FIND(")",KF98)-(FIND("male,",KF98)+6))))=TRUE,"missing/error",MID(KF98,FIND("male,",KF98)+6,(FIND(")",KF98)-(FIND("male,",KF98)+6)))))</f>
        <v/>
      </c>
      <c r="KC98" s="103" t="str">
        <f>IF(JY98="","",(MID(JY98,(SEARCH("^^",SUBSTITUTE(JY98," ","^^",LEN(JY98)-LEN(SUBSTITUTE(JY98," ","")))))+1,99)&amp;"_"&amp;LEFT(JY98,FIND(" ",JY98)-1)&amp;"_"&amp;JZ98))</f>
        <v/>
      </c>
      <c r="KE98" s="95"/>
      <c r="KF98" s="95"/>
    </row>
    <row r="99" spans="1:292" ht="13.5" customHeight="1">
      <c r="A99" s="21"/>
      <c r="B99" s="95" t="s">
        <v>432</v>
      </c>
      <c r="C99" s="2" t="s">
        <v>433</v>
      </c>
      <c r="D99" s="149"/>
      <c r="E99" s="96">
        <f>IF(I99="","",E$3)</f>
        <v>41612</v>
      </c>
      <c r="F99" s="97" t="str">
        <f>IF(I99="","",E$1)</f>
        <v>Juncker Asselborn II</v>
      </c>
      <c r="G99" s="98">
        <v>40017</v>
      </c>
      <c r="H99" s="98">
        <f>IF(I99="","",E$3)</f>
        <v>41612</v>
      </c>
      <c r="I99" s="99" t="s">
        <v>428</v>
      </c>
      <c r="J99" s="100" t="s">
        <v>429</v>
      </c>
      <c r="K99" s="101" t="s">
        <v>368</v>
      </c>
      <c r="L99" s="102" t="s">
        <v>298</v>
      </c>
      <c r="M99" s="103" t="s">
        <v>430</v>
      </c>
      <c r="O99" s="95"/>
      <c r="P99" s="153" t="s">
        <v>431</v>
      </c>
      <c r="Q99" s="96">
        <f>IF(U99="","",Q$3)</f>
        <v>43439</v>
      </c>
      <c r="R99" s="97" t="str">
        <f>IF(U99="","",Q$1)</f>
        <v>Bettel-Schneider I</v>
      </c>
      <c r="S99" s="98">
        <f>IF(U99="","",Q$2)</f>
        <v>41612</v>
      </c>
      <c r="T99" s="98">
        <f>IF(U99="","",Q$3)</f>
        <v>43439</v>
      </c>
      <c r="U99" s="99" t="str">
        <f>IF(AB99="","",IF(ISNUMBER(SEARCH(":",AB99)),MID(AB99,FIND(":",AB99)+2,FIND("(",AB99)-FIND(":",AB99)-3),LEFT(AB99,FIND("(",AB99)-2)))</f>
        <v>Romain Schneider</v>
      </c>
      <c r="V99" s="100" t="str">
        <f>IF(AB99="","",MID(AB99,FIND("(",AB99)+1,4))</f>
        <v>1962</v>
      </c>
      <c r="W99" s="101" t="str">
        <f>IF(ISNUMBER(SEARCH("*female*",AB99)),"female",IF(ISNUMBER(SEARCH("*male*",AB99)),"male",""))</f>
        <v>male</v>
      </c>
      <c r="X99" s="102" t="str">
        <f>IF(AB99="","",IF(ISERROR(MID(AB99,FIND("male,",AB99)+6,(FIND(")",AB99)-(FIND("male,",AB99)+6))))=TRUE,"missing/error",MID(AB99,FIND("male,",AB99)+6,(FIND(")",AB99)-(FIND("male,",AB99)+6)))))</f>
        <v>lu_lsap01</v>
      </c>
      <c r="Y99" s="103" t="str">
        <f>IF(U99="","",(MID(U99,(SEARCH("^^",SUBSTITUTE(U99," ","^^",LEN(U99)-LEN(SUBSTITUTE(U99," ","")))))+1,99)&amp;"_"&amp;LEFT(U99,FIND(" ",U99)-1)&amp;"_"&amp;V99))</f>
        <v>Schneider_Romain_1962</v>
      </c>
      <c r="AA99" s="95"/>
      <c r="AB99" s="140" t="s">
        <v>726</v>
      </c>
      <c r="AC99" s="96">
        <f>IF(AG99="","",AC$3)</f>
        <v>45247</v>
      </c>
      <c r="AD99" s="97" t="str">
        <f>IF(AG99="","",AC$1)</f>
        <v>Bettel-Schneider II</v>
      </c>
      <c r="AE99" s="98">
        <f>IF(AG99="","",AC$2)</f>
        <v>43439</v>
      </c>
      <c r="AF99" s="98">
        <v>44566</v>
      </c>
      <c r="AG99" s="99" t="str">
        <f>IF(AN99="","",IF(ISNUMBER(SEARCH(":",AN99)),MID(AN99,FIND(":",AN99)+2,FIND("(",AN99)-FIND(":",AN99)-3),LEFT(AN99,FIND("(",AN99)-2)))</f>
        <v>Romain Schneider</v>
      </c>
      <c r="AH99" s="100" t="str">
        <f>IF(AN99="","",MID(AN99,FIND("(",AN99)+1,4))</f>
        <v>1962</v>
      </c>
      <c r="AI99" s="101" t="str">
        <f>IF(ISNUMBER(SEARCH("*female*",AN99)),"female",IF(ISNUMBER(SEARCH("*male*",AN99)),"male",""))</f>
        <v>male</v>
      </c>
      <c r="AJ99" s="102" t="str">
        <f>IF(AN99="","",IF(ISERROR(MID(AN99,FIND("male,",AN99)+6,(FIND(")",AN99)-(FIND("male,",AN99)+6))))=TRUE,"missing/error",MID(AN99,FIND("male,",AN99)+6,(FIND(")",AN99)-(FIND("male,",AN99)+6)))))</f>
        <v>lu_lsap01</v>
      </c>
      <c r="AK99" s="103" t="str">
        <f>IF(AG99="","",(MID(AG99,(SEARCH("^^",SUBSTITUTE(AG99," ","^^",LEN(AG99)-LEN(SUBSTITUTE(AG99," ","")))))+1,99)&amp;"_"&amp;LEFT(AG99,FIND(" ",AG99)-1)&amp;"_"&amp;AH99))</f>
        <v>Schneider_Romain_1962</v>
      </c>
      <c r="AM99" s="95" t="s">
        <v>880</v>
      </c>
      <c r="AN99" s="95" t="s">
        <v>483</v>
      </c>
      <c r="AO99" s="96" t="str">
        <f t="shared" si="280"/>
        <v/>
      </c>
      <c r="AP99" s="97" t="str">
        <f t="shared" si="281"/>
        <v/>
      </c>
      <c r="AQ99" s="98" t="str">
        <f t="shared" si="288"/>
        <v/>
      </c>
      <c r="AR99" s="98" t="str">
        <f t="shared" si="282"/>
        <v/>
      </c>
      <c r="AS99" s="99" t="str">
        <f t="shared" si="283"/>
        <v/>
      </c>
      <c r="AT99" s="100" t="str">
        <f t="shared" si="284"/>
        <v/>
      </c>
      <c r="AU99" s="101" t="str">
        <f t="shared" si="285"/>
        <v/>
      </c>
      <c r="AV99" s="102" t="str">
        <f t="shared" si="286"/>
        <v/>
      </c>
      <c r="AW99" s="103" t="str">
        <f t="shared" si="287"/>
        <v/>
      </c>
      <c r="AY99" s="95"/>
      <c r="AZ99" s="95"/>
      <c r="BA99" s="96" t="str">
        <f>IF(BE99="","",BA$3)</f>
        <v/>
      </c>
      <c r="BB99" s="97" t="str">
        <f>IF(BE99="","",BA$1)</f>
        <v/>
      </c>
      <c r="BC99" s="98" t="str">
        <f>IF(BE99="","",BA$2)</f>
        <v/>
      </c>
      <c r="BD99" s="98" t="str">
        <f>IF(BE99="","",BA$3)</f>
        <v/>
      </c>
      <c r="BE99" s="99" t="str">
        <f>IF(BL99="","",IF(ISNUMBER(SEARCH(":",BL99)),MID(BL99,FIND(":",BL99)+2,FIND("(",BL99)-FIND(":",BL99)-3),LEFT(BL99,FIND("(",BL99)-2)))</f>
        <v/>
      </c>
      <c r="BF99" s="100" t="str">
        <f>IF(BL99="","",MID(BL99,FIND("(",BL99)+1,4))</f>
        <v/>
      </c>
      <c r="BG99" s="101" t="str">
        <f>IF(ISNUMBER(SEARCH("*female*",BL99)),"female",IF(ISNUMBER(SEARCH("*male*",BL99)),"male",""))</f>
        <v/>
      </c>
      <c r="BH99" s="102" t="str">
        <f>IF(BL99="","",IF(ISERROR(MID(BL99,FIND("male,",BL99)+6,(FIND(")",BL99)-(FIND("male,",BL99)+6))))=TRUE,"missing/error",MID(BL99,FIND("male,",BL99)+6,(FIND(")",BL99)-(FIND("male,",BL99)+6)))))</f>
        <v/>
      </c>
      <c r="BI99" s="103" t="str">
        <f>IF(BE99="","",(MID(BE99,(SEARCH("^^",SUBSTITUTE(BE99," ","^^",LEN(BE99)-LEN(SUBSTITUTE(BE99," ","")))))+1,99)&amp;"_"&amp;LEFT(BE99,FIND(" ",BE99)-1)&amp;"_"&amp;BF99))</f>
        <v/>
      </c>
      <c r="BK99" s="95"/>
      <c r="BL99" s="95"/>
      <c r="BM99" s="96" t="str">
        <f>IF(BQ99="","",BM$3)</f>
        <v/>
      </c>
      <c r="BN99" s="97" t="str">
        <f>IF(BQ99="","",BM$1)</f>
        <v/>
      </c>
      <c r="BO99" s="98" t="str">
        <f>IF(BQ99="","",BM$2)</f>
        <v/>
      </c>
      <c r="BP99" s="98" t="str">
        <f>IF(BQ99="","",BM$3)</f>
        <v/>
      </c>
      <c r="BQ99" s="99" t="str">
        <f>IF(BX99="","",IF(ISNUMBER(SEARCH(":",BX99)),MID(BX99,FIND(":",BX99)+2,FIND("(",BX99)-FIND(":",BX99)-3),LEFT(BX99,FIND("(",BX99)-2)))</f>
        <v/>
      </c>
      <c r="BR99" s="100" t="str">
        <f>IF(BX99="","",MID(BX99,FIND("(",BX99)+1,4))</f>
        <v/>
      </c>
      <c r="BS99" s="101" t="str">
        <f>IF(ISNUMBER(SEARCH("*female*",BX99)),"female",IF(ISNUMBER(SEARCH("*male*",BX99)),"male",""))</f>
        <v/>
      </c>
      <c r="BT99" s="102" t="str">
        <f>IF(BX99="","",IF(ISERROR(MID(BX99,FIND("male,",BX99)+6,(FIND(")",BX99)-(FIND("male,",BX99)+6))))=TRUE,"missing/error",MID(BX99,FIND("male,",BX99)+6,(FIND(")",BX99)-(FIND("male,",BX99)+6)))))</f>
        <v/>
      </c>
      <c r="BU99" s="103" t="str">
        <f>IF(BQ99="","",(MID(BQ99,(SEARCH("^^",SUBSTITUTE(BQ99," ","^^",LEN(BQ99)-LEN(SUBSTITUTE(BQ99," ","")))))+1,99)&amp;"_"&amp;LEFT(BQ99,FIND(" ",BQ99)-1)&amp;"_"&amp;BR99))</f>
        <v/>
      </c>
      <c r="BW99" s="95"/>
      <c r="BX99" s="95"/>
      <c r="BY99" s="96" t="str">
        <f>IF(CC99="","",BY$3)</f>
        <v/>
      </c>
      <c r="BZ99" s="97" t="str">
        <f>IF(CC99="","",BY$1)</f>
        <v/>
      </c>
      <c r="CA99" s="98" t="str">
        <f>IF(CC99="","",BY$2)</f>
        <v/>
      </c>
      <c r="CB99" s="98" t="str">
        <f>IF(CC99="","",BY$3)</f>
        <v/>
      </c>
      <c r="CC99" s="99" t="str">
        <f>IF(CJ99="","",IF(ISNUMBER(SEARCH(":",CJ99)),MID(CJ99,FIND(":",CJ99)+2,FIND("(",CJ99)-FIND(":",CJ99)-3),LEFT(CJ99,FIND("(",CJ99)-2)))</f>
        <v/>
      </c>
      <c r="CD99" s="100" t="str">
        <f>IF(CJ99="","",MID(CJ99,FIND("(",CJ99)+1,4))</f>
        <v/>
      </c>
      <c r="CE99" s="101" t="str">
        <f>IF(ISNUMBER(SEARCH("*female*",CJ99)),"female",IF(ISNUMBER(SEARCH("*male*",CJ99)),"male",""))</f>
        <v/>
      </c>
      <c r="CF99" s="102" t="str">
        <f>IF(CJ99="","",IF(ISERROR(MID(CJ99,FIND("male,",CJ99)+6,(FIND(")",CJ99)-(FIND("male,",CJ99)+6))))=TRUE,"missing/error",MID(CJ99,FIND("male,",CJ99)+6,(FIND(")",CJ99)-(FIND("male,",CJ99)+6)))))</f>
        <v/>
      </c>
      <c r="CG99" s="103" t="str">
        <f>IF(CC99="","",(MID(CC99,(SEARCH("^^",SUBSTITUTE(CC99," ","^^",LEN(CC99)-LEN(SUBSTITUTE(CC99," ","")))))+1,99)&amp;"_"&amp;LEFT(CC99,FIND(" ",CC99)-1)&amp;"_"&amp;CD99))</f>
        <v/>
      </c>
      <c r="CI99" s="95"/>
      <c r="CJ99" s="95"/>
      <c r="CK99" s="96" t="str">
        <f>IF(CO99="","",CK$3)</f>
        <v/>
      </c>
      <c r="CL99" s="97" t="str">
        <f>IF(CO99="","",CK$1)</f>
        <v/>
      </c>
      <c r="CM99" s="98" t="str">
        <f>IF(CO99="","",CK$2)</f>
        <v/>
      </c>
      <c r="CN99" s="98" t="str">
        <f>IF(CO99="","",CK$3)</f>
        <v/>
      </c>
      <c r="CO99" s="99" t="str">
        <f>IF(CV99="","",IF(ISNUMBER(SEARCH(":",CV99)),MID(CV99,FIND(":",CV99)+2,FIND("(",CV99)-FIND(":",CV99)-3),LEFT(CV99,FIND("(",CV99)-2)))</f>
        <v/>
      </c>
      <c r="CP99" s="100" t="str">
        <f>IF(CV99="","",MID(CV99,FIND("(",CV99)+1,4))</f>
        <v/>
      </c>
      <c r="CQ99" s="101" t="str">
        <f>IF(ISNUMBER(SEARCH("*female*",CV99)),"female",IF(ISNUMBER(SEARCH("*male*",CV99)),"male",""))</f>
        <v/>
      </c>
      <c r="CR99" s="102" t="str">
        <f>IF(CV99="","",IF(ISERROR(MID(CV99,FIND("male,",CV99)+6,(FIND(")",CV99)-(FIND("male,",CV99)+6))))=TRUE,"missing/error",MID(CV99,FIND("male,",CV99)+6,(FIND(")",CV99)-(FIND("male,",CV99)+6)))))</f>
        <v/>
      </c>
      <c r="CS99" s="103" t="str">
        <f>IF(CO99="","",(MID(CO99,(SEARCH("^^",SUBSTITUTE(CO99," ","^^",LEN(CO99)-LEN(SUBSTITUTE(CO99," ","")))))+1,99)&amp;"_"&amp;LEFT(CO99,FIND(" ",CO99)-1)&amp;"_"&amp;CP99))</f>
        <v/>
      </c>
      <c r="CU99" s="95"/>
      <c r="CV99" s="95"/>
      <c r="CW99" s="96" t="str">
        <f>IF(DA99="","",CW$3)</f>
        <v/>
      </c>
      <c r="CX99" s="97" t="str">
        <f>IF(DA99="","",CW$1)</f>
        <v/>
      </c>
      <c r="CY99" s="98" t="str">
        <f>IF(DA99="","",CW$2)</f>
        <v/>
      </c>
      <c r="CZ99" s="98" t="str">
        <f>IF(DA99="","",CW$3)</f>
        <v/>
      </c>
      <c r="DA99" s="99" t="str">
        <f>IF(DH99="","",IF(ISNUMBER(SEARCH(":",DH99)),MID(DH99,FIND(":",DH99)+2,FIND("(",DH99)-FIND(":",DH99)-3),LEFT(DH99,FIND("(",DH99)-2)))</f>
        <v/>
      </c>
      <c r="DB99" s="100" t="str">
        <f>IF(DH99="","",MID(DH99,FIND("(",DH99)+1,4))</f>
        <v/>
      </c>
      <c r="DC99" s="101" t="str">
        <f>IF(ISNUMBER(SEARCH("*female*",DH99)),"female",IF(ISNUMBER(SEARCH("*male*",DH99)),"male",""))</f>
        <v/>
      </c>
      <c r="DD99" s="102" t="str">
        <f>IF(DH99="","",IF(ISERROR(MID(DH99,FIND("male,",DH99)+6,(FIND(")",DH99)-(FIND("male,",DH99)+6))))=TRUE,"missing/error",MID(DH99,FIND("male,",DH99)+6,(FIND(")",DH99)-(FIND("male,",DH99)+6)))))</f>
        <v/>
      </c>
      <c r="DE99" s="103" t="str">
        <f>IF(DA99="","",(MID(DA99,(SEARCH("^^",SUBSTITUTE(DA99," ","^^",LEN(DA99)-LEN(SUBSTITUTE(DA99," ","")))))+1,99)&amp;"_"&amp;LEFT(DA99,FIND(" ",DA99)-1)&amp;"_"&amp;DB99))</f>
        <v/>
      </c>
      <c r="DG99" s="95"/>
      <c r="DH99" s="95"/>
      <c r="DI99" s="96" t="str">
        <f>IF(DM99="","",DI$3)</f>
        <v/>
      </c>
      <c r="DJ99" s="97" t="str">
        <f>IF(DM99="","",DI$1)</f>
        <v/>
      </c>
      <c r="DK99" s="98" t="str">
        <f>IF(DM99="","",DI$2)</f>
        <v/>
      </c>
      <c r="DL99" s="98" t="str">
        <f>IF(DM99="","",DI$3)</f>
        <v/>
      </c>
      <c r="DM99" s="99" t="str">
        <f>IF(DT99="","",IF(ISNUMBER(SEARCH(":",DT99)),MID(DT99,FIND(":",DT99)+2,FIND("(",DT99)-FIND(":",DT99)-3),LEFT(DT99,FIND("(",DT99)-2)))</f>
        <v/>
      </c>
      <c r="DN99" s="100" t="str">
        <f>IF(DT99="","",MID(DT99,FIND("(",DT99)+1,4))</f>
        <v/>
      </c>
      <c r="DO99" s="101" t="str">
        <f>IF(ISNUMBER(SEARCH("*female*",DT99)),"female",IF(ISNUMBER(SEARCH("*male*",DT99)),"male",""))</f>
        <v/>
      </c>
      <c r="DP99" s="102" t="str">
        <f>IF(DT99="","",IF(ISERROR(MID(DT99,FIND("male,",DT99)+6,(FIND(")",DT99)-(FIND("male,",DT99)+6))))=TRUE,"missing/error",MID(DT99,FIND("male,",DT99)+6,(FIND(")",DT99)-(FIND("male,",DT99)+6)))))</f>
        <v/>
      </c>
      <c r="DQ99" s="103" t="str">
        <f>IF(DM99="","",(MID(DM99,(SEARCH("^^",SUBSTITUTE(DM99," ","^^",LEN(DM99)-LEN(SUBSTITUTE(DM99," ","")))))+1,99)&amp;"_"&amp;LEFT(DM99,FIND(" ",DM99)-1)&amp;"_"&amp;DN99))</f>
        <v/>
      </c>
      <c r="DS99" s="95"/>
      <c r="DT99" s="95"/>
      <c r="DU99" s="96" t="str">
        <f>IF(DY99="","",DU$3)</f>
        <v/>
      </c>
      <c r="DV99" s="97" t="str">
        <f>IF(DY99="","",DU$1)</f>
        <v/>
      </c>
      <c r="DW99" s="98" t="str">
        <f>IF(DY99="","",DU$2)</f>
        <v/>
      </c>
      <c r="DX99" s="98" t="str">
        <f>IF(DY99="","",DU$3)</f>
        <v/>
      </c>
      <c r="DY99" s="99" t="str">
        <f>IF(EF99="","",IF(ISNUMBER(SEARCH(":",EF99)),MID(EF99,FIND(":",EF99)+2,FIND("(",EF99)-FIND(":",EF99)-3),LEFT(EF99,FIND("(",EF99)-2)))</f>
        <v/>
      </c>
      <c r="DZ99" s="100" t="str">
        <f>IF(EF99="","",MID(EF99,FIND("(",EF99)+1,4))</f>
        <v/>
      </c>
      <c r="EA99" s="101" t="str">
        <f>IF(ISNUMBER(SEARCH("*female*",EF99)),"female",IF(ISNUMBER(SEARCH("*male*",EF99)),"male",""))</f>
        <v/>
      </c>
      <c r="EB99" s="102" t="str">
        <f>IF(EF99="","",IF(ISERROR(MID(EF99,FIND("male,",EF99)+6,(FIND(")",EF99)-(FIND("male,",EF99)+6))))=TRUE,"missing/error",MID(EF99,FIND("male,",EF99)+6,(FIND(")",EF99)-(FIND("male,",EF99)+6)))))</f>
        <v/>
      </c>
      <c r="EC99" s="103" t="str">
        <f>IF(DY99="","",(MID(DY99,(SEARCH("^^",SUBSTITUTE(DY99," ","^^",LEN(DY99)-LEN(SUBSTITUTE(DY99," ","")))))+1,99)&amp;"_"&amp;LEFT(DY99,FIND(" ",DY99)-1)&amp;"_"&amp;DZ99))</f>
        <v/>
      </c>
      <c r="EE99" s="95"/>
      <c r="EF99" s="95"/>
      <c r="EG99" s="96" t="str">
        <f>IF(EK99="","",EG$3)</f>
        <v/>
      </c>
      <c r="EH99" s="97" t="str">
        <f>IF(EK99="","",EG$1)</f>
        <v/>
      </c>
      <c r="EI99" s="98" t="str">
        <f>IF(EK99="","",EG$2)</f>
        <v/>
      </c>
      <c r="EJ99" s="98" t="str">
        <f>IF(EK99="","",EG$3)</f>
        <v/>
      </c>
      <c r="EK99" s="99" t="str">
        <f>IF(ER99="","",IF(ISNUMBER(SEARCH(":",ER99)),MID(ER99,FIND(":",ER99)+2,FIND("(",ER99)-FIND(":",ER99)-3),LEFT(ER99,FIND("(",ER99)-2)))</f>
        <v/>
      </c>
      <c r="EL99" s="100" t="str">
        <f>IF(ER99="","",MID(ER99,FIND("(",ER99)+1,4))</f>
        <v/>
      </c>
      <c r="EM99" s="101" t="str">
        <f>IF(ISNUMBER(SEARCH("*female*",ER99)),"female",IF(ISNUMBER(SEARCH("*male*",ER99)),"male",""))</f>
        <v/>
      </c>
      <c r="EN99" s="102" t="str">
        <f>IF(ER99="","",IF(ISERROR(MID(ER99,FIND("male,",ER99)+6,(FIND(")",ER99)-(FIND("male,",ER99)+6))))=TRUE,"missing/error",MID(ER99,FIND("male,",ER99)+6,(FIND(")",ER99)-(FIND("male,",ER99)+6)))))</f>
        <v/>
      </c>
      <c r="EO99" s="103" t="str">
        <f>IF(EK99="","",(MID(EK99,(SEARCH("^^",SUBSTITUTE(EK99," ","^^",LEN(EK99)-LEN(SUBSTITUTE(EK99," ","")))))+1,99)&amp;"_"&amp;LEFT(EK99,FIND(" ",EK99)-1)&amp;"_"&amp;EL99))</f>
        <v/>
      </c>
      <c r="EQ99" s="95"/>
      <c r="ER99" s="95"/>
      <c r="ES99" s="96" t="str">
        <f>IF(EW99="","",ES$3)</f>
        <v/>
      </c>
      <c r="ET99" s="97" t="str">
        <f>IF(EW99="","",ES$1)</f>
        <v/>
      </c>
      <c r="EU99" s="98" t="str">
        <f>IF(EW99="","",ES$2)</f>
        <v/>
      </c>
      <c r="EV99" s="98" t="str">
        <f>IF(EW99="","",ES$3)</f>
        <v/>
      </c>
      <c r="EW99" s="99" t="str">
        <f>IF(FD99="","",IF(ISNUMBER(SEARCH(":",FD99)),MID(FD99,FIND(":",FD99)+2,FIND("(",FD99)-FIND(":",FD99)-3),LEFT(FD99,FIND("(",FD99)-2)))</f>
        <v/>
      </c>
      <c r="EX99" s="100" t="str">
        <f>IF(FD99="","",MID(FD99,FIND("(",FD99)+1,4))</f>
        <v/>
      </c>
      <c r="EY99" s="101" t="str">
        <f>IF(ISNUMBER(SEARCH("*female*",FD99)),"female",IF(ISNUMBER(SEARCH("*male*",FD99)),"male",""))</f>
        <v/>
      </c>
      <c r="EZ99" s="102" t="str">
        <f>IF(FD99="","",IF(ISERROR(MID(FD99,FIND("male,",FD99)+6,(FIND(")",FD99)-(FIND("male,",FD99)+6))))=TRUE,"missing/error",MID(FD99,FIND("male,",FD99)+6,(FIND(")",FD99)-(FIND("male,",FD99)+6)))))</f>
        <v/>
      </c>
      <c r="FA99" s="103" t="str">
        <f>IF(EW99="","",(MID(EW99,(SEARCH("^^",SUBSTITUTE(EW99," ","^^",LEN(EW99)-LEN(SUBSTITUTE(EW99," ","")))))+1,99)&amp;"_"&amp;LEFT(EW99,FIND(" ",EW99)-1)&amp;"_"&amp;EX99))</f>
        <v/>
      </c>
      <c r="FC99" s="95"/>
      <c r="FD99" s="95"/>
      <c r="FE99" s="96" t="str">
        <f>IF(FI99="","",FE$3)</f>
        <v/>
      </c>
      <c r="FF99" s="97" t="str">
        <f>IF(FI99="","",FE$1)</f>
        <v/>
      </c>
      <c r="FG99" s="98" t="str">
        <f>IF(FI99="","",FE$2)</f>
        <v/>
      </c>
      <c r="FH99" s="98" t="str">
        <f>IF(FI99="","",FE$3)</f>
        <v/>
      </c>
      <c r="FI99" s="99" t="str">
        <f>IF(FP99="","",IF(ISNUMBER(SEARCH(":",FP99)),MID(FP99,FIND(":",FP99)+2,FIND("(",FP99)-FIND(":",FP99)-3),LEFT(FP99,FIND("(",FP99)-2)))</f>
        <v/>
      </c>
      <c r="FJ99" s="100" t="str">
        <f>IF(FP99="","",MID(FP99,FIND("(",FP99)+1,4))</f>
        <v/>
      </c>
      <c r="FK99" s="101" t="str">
        <f>IF(ISNUMBER(SEARCH("*female*",FP99)),"female",IF(ISNUMBER(SEARCH("*male*",FP99)),"male",""))</f>
        <v/>
      </c>
      <c r="FL99" s="102" t="str">
        <f>IF(FP99="","",IF(ISERROR(MID(FP99,FIND("male,",FP99)+6,(FIND(")",FP99)-(FIND("male,",FP99)+6))))=TRUE,"missing/error",MID(FP99,FIND("male,",FP99)+6,(FIND(")",FP99)-(FIND("male,",FP99)+6)))))</f>
        <v/>
      </c>
      <c r="FM99" s="103" t="str">
        <f>IF(FI99="","",(MID(FI99,(SEARCH("^^",SUBSTITUTE(FI99," ","^^",LEN(FI99)-LEN(SUBSTITUTE(FI99," ","")))))+1,99)&amp;"_"&amp;LEFT(FI99,FIND(" ",FI99)-1)&amp;"_"&amp;FJ99))</f>
        <v/>
      </c>
      <c r="FO99" s="95"/>
      <c r="FP99" s="95"/>
      <c r="FQ99" s="96" t="str">
        <f>IF(FU99="","",#REF!)</f>
        <v/>
      </c>
      <c r="FR99" s="97" t="str">
        <f>IF(FU99="","",FQ$1)</f>
        <v/>
      </c>
      <c r="FS99" s="98" t="str">
        <f>IF(FU99="","",FQ$2)</f>
        <v/>
      </c>
      <c r="FT99" s="98" t="str">
        <f>IF(FU99="","",FQ$3)</f>
        <v/>
      </c>
      <c r="FU99" s="99" t="str">
        <f>IF(GB99="","",IF(ISNUMBER(SEARCH(":",GB99)),MID(GB99,FIND(":",GB99)+2,FIND("(",GB99)-FIND(":",GB99)-3),LEFT(GB99,FIND("(",GB99)-2)))</f>
        <v/>
      </c>
      <c r="FV99" s="100" t="str">
        <f>IF(GB99="","",MID(GB99,FIND("(",GB99)+1,4))</f>
        <v/>
      </c>
      <c r="FW99" s="101" t="str">
        <f>IF(ISNUMBER(SEARCH("*female*",GB99)),"female",IF(ISNUMBER(SEARCH("*male*",GB99)),"male",""))</f>
        <v/>
      </c>
      <c r="FX99" s="102" t="str">
        <f>IF(GB99="","",IF(ISERROR(MID(GB99,FIND("male,",GB99)+6,(FIND(")",GB99)-(FIND("male,",GB99)+6))))=TRUE,"missing/error",MID(GB99,FIND("male,",GB99)+6,(FIND(")",GB99)-(FIND("male,",GB99)+6)))))</f>
        <v/>
      </c>
      <c r="FY99" s="103" t="str">
        <f>IF(FU99="","",(MID(FU99,(SEARCH("^^",SUBSTITUTE(FU99," ","^^",LEN(FU99)-LEN(SUBSTITUTE(FU99," ","")))))+1,99)&amp;"_"&amp;LEFT(FU99,FIND(" ",FU99)-1)&amp;"_"&amp;FV99))</f>
        <v/>
      </c>
      <c r="GA99" s="95"/>
      <c r="GB99" s="95"/>
      <c r="GC99" s="96" t="str">
        <f>IF(GG99="","",GC$3)</f>
        <v/>
      </c>
      <c r="GD99" s="97" t="str">
        <f>IF(GG99="","",GC$1)</f>
        <v/>
      </c>
      <c r="GE99" s="98" t="str">
        <f>IF(GG99="","",GC$2)</f>
        <v/>
      </c>
      <c r="GF99" s="98" t="str">
        <f>IF(GG99="","",GC$3)</f>
        <v/>
      </c>
      <c r="GG99" s="99" t="str">
        <f>IF(GN99="","",IF(ISNUMBER(SEARCH(":",GN99)),MID(GN99,FIND(":",GN99)+2,FIND("(",GN99)-FIND(":",GN99)-3),LEFT(GN99,FIND("(",GN99)-2)))</f>
        <v/>
      </c>
      <c r="GH99" s="100" t="str">
        <f>IF(GN99="","",MID(GN99,FIND("(",GN99)+1,4))</f>
        <v/>
      </c>
      <c r="GI99" s="101" t="str">
        <f>IF(ISNUMBER(SEARCH("*female*",GN99)),"female",IF(ISNUMBER(SEARCH("*male*",GN99)),"male",""))</f>
        <v/>
      </c>
      <c r="GJ99" s="102" t="str">
        <f>IF(GN99="","",IF(ISERROR(MID(GN99,FIND("male,",GN99)+6,(FIND(")",GN99)-(FIND("male,",GN99)+6))))=TRUE,"missing/error",MID(GN99,FIND("male,",GN99)+6,(FIND(")",GN99)-(FIND("male,",GN99)+6)))))</f>
        <v/>
      </c>
      <c r="GK99" s="103" t="str">
        <f>IF(GG99="","",(MID(GG99,(SEARCH("^^",SUBSTITUTE(GG99," ","^^",LEN(GG99)-LEN(SUBSTITUTE(GG99," ","")))))+1,99)&amp;"_"&amp;LEFT(GG99,FIND(" ",GG99)-1)&amp;"_"&amp;GH99))</f>
        <v/>
      </c>
      <c r="GM99" s="95"/>
      <c r="GN99" s="95"/>
      <c r="GO99" s="96" t="str">
        <f>IF(GS99="","",GO$3)</f>
        <v/>
      </c>
      <c r="GP99" s="97" t="str">
        <f>IF(GS99="","",GO$1)</f>
        <v/>
      </c>
      <c r="GQ99" s="98" t="str">
        <f>IF(GS99="","",GO$2)</f>
        <v/>
      </c>
      <c r="GR99" s="98" t="str">
        <f>IF(GS99="","",GO$3)</f>
        <v/>
      </c>
      <c r="GS99" s="99" t="str">
        <f>IF(GZ99="","",IF(ISNUMBER(SEARCH(":",GZ99)),MID(GZ99,FIND(":",GZ99)+2,FIND("(",GZ99)-FIND(":",GZ99)-3),LEFT(GZ99,FIND("(",GZ99)-2)))</f>
        <v/>
      </c>
      <c r="GT99" s="100" t="str">
        <f>IF(GZ99="","",MID(GZ99,FIND("(",GZ99)+1,4))</f>
        <v/>
      </c>
      <c r="GU99" s="101" t="str">
        <f>IF(ISNUMBER(SEARCH("*female*",GZ99)),"female",IF(ISNUMBER(SEARCH("*male*",GZ99)),"male",""))</f>
        <v/>
      </c>
      <c r="GV99" s="102" t="str">
        <f>IF(GZ99="","",IF(ISERROR(MID(GZ99,FIND("male,",GZ99)+6,(FIND(")",GZ99)-(FIND("male,",GZ99)+6))))=TRUE,"missing/error",MID(GZ99,FIND("male,",GZ99)+6,(FIND(")",GZ99)-(FIND("male,",GZ99)+6)))))</f>
        <v/>
      </c>
      <c r="GW99" s="103" t="str">
        <f>IF(GS99="","",(MID(GS99,(SEARCH("^^",SUBSTITUTE(GS99," ","^^",LEN(GS99)-LEN(SUBSTITUTE(GS99," ","")))))+1,99)&amp;"_"&amp;LEFT(GS99,FIND(" ",GS99)-1)&amp;"_"&amp;GT99))</f>
        <v/>
      </c>
      <c r="GY99" s="95"/>
      <c r="GZ99" s="95"/>
      <c r="HA99" s="96" t="str">
        <f>IF(HE99="","",HA$3)</f>
        <v/>
      </c>
      <c r="HB99" s="97" t="str">
        <f>IF(HE99="","",HA$1)</f>
        <v/>
      </c>
      <c r="HC99" s="98" t="str">
        <f>IF(HE99="","",HA$2)</f>
        <v/>
      </c>
      <c r="HD99" s="98" t="str">
        <f>IF(HE99="","",HA$3)</f>
        <v/>
      </c>
      <c r="HE99" s="99" t="str">
        <f>IF(HL99="","",IF(ISNUMBER(SEARCH(":",HL99)),MID(HL99,FIND(":",HL99)+2,FIND("(",HL99)-FIND(":",HL99)-3),LEFT(HL99,FIND("(",HL99)-2)))</f>
        <v/>
      </c>
      <c r="HF99" s="100" t="str">
        <f>IF(HL99="","",MID(HL99,FIND("(",HL99)+1,4))</f>
        <v/>
      </c>
      <c r="HG99" s="101" t="str">
        <f>IF(ISNUMBER(SEARCH("*female*",HL99)),"female",IF(ISNUMBER(SEARCH("*male*",HL99)),"male",""))</f>
        <v/>
      </c>
      <c r="HH99" s="102" t="str">
        <f>IF(HL99="","",IF(ISERROR(MID(HL99,FIND("male,",HL99)+6,(FIND(")",HL99)-(FIND("male,",HL99)+6))))=TRUE,"missing/error",MID(HL99,FIND("male,",HL99)+6,(FIND(")",HL99)-(FIND("male,",HL99)+6)))))</f>
        <v/>
      </c>
      <c r="HI99" s="103" t="str">
        <f>IF(HE99="","",(MID(HE99,(SEARCH("^^",SUBSTITUTE(HE99," ","^^",LEN(HE99)-LEN(SUBSTITUTE(HE99," ","")))))+1,99)&amp;"_"&amp;LEFT(HE99,FIND(" ",HE99)-1)&amp;"_"&amp;HF99))</f>
        <v/>
      </c>
      <c r="HK99" s="95"/>
      <c r="HL99" s="95" t="s">
        <v>292</v>
      </c>
      <c r="HM99" s="96" t="str">
        <f>IF(HQ99="","",HM$3)</f>
        <v/>
      </c>
      <c r="HN99" s="97" t="str">
        <f>IF(HQ99="","",HM$1)</f>
        <v/>
      </c>
      <c r="HO99" s="98" t="str">
        <f>IF(HQ99="","",HM$2)</f>
        <v/>
      </c>
      <c r="HP99" s="98" t="str">
        <f>IF(HQ99="","",HM$3)</f>
        <v/>
      </c>
      <c r="HQ99" s="99" t="str">
        <f>IF(HX99="","",IF(ISNUMBER(SEARCH(":",HX99)),MID(HX99,FIND(":",HX99)+2,FIND("(",HX99)-FIND(":",HX99)-3),LEFT(HX99,FIND("(",HX99)-2)))</f>
        <v/>
      </c>
      <c r="HR99" s="100" t="str">
        <f>IF(HX99="","",MID(HX99,FIND("(",HX99)+1,4))</f>
        <v/>
      </c>
      <c r="HS99" s="101" t="str">
        <f>IF(ISNUMBER(SEARCH("*female*",HX99)),"female",IF(ISNUMBER(SEARCH("*male*",HX99)),"male",""))</f>
        <v/>
      </c>
      <c r="HT99" s="102" t="str">
        <f>IF(HX99="","",IF(ISERROR(MID(HX99,FIND("male,",HX99)+6,(FIND(")",HX99)-(FIND("male,",HX99)+6))))=TRUE,"missing/error",MID(HX99,FIND("male,",HX99)+6,(FIND(")",HX99)-(FIND("male,",HX99)+6)))))</f>
        <v/>
      </c>
      <c r="HU99" s="103" t="str">
        <f>IF(HQ99="","",(MID(HQ99,(SEARCH("^^",SUBSTITUTE(HQ99," ","^^",LEN(HQ99)-LEN(SUBSTITUTE(HQ99," ","")))))+1,99)&amp;"_"&amp;LEFT(HQ99,FIND(" ",HQ99)-1)&amp;"_"&amp;HR99))</f>
        <v/>
      </c>
      <c r="HW99" s="95"/>
      <c r="HX99" s="95"/>
      <c r="HY99" s="96" t="str">
        <f>IF(IC99="","",HY$3)</f>
        <v/>
      </c>
      <c r="HZ99" s="97" t="str">
        <f>IF(IC99="","",HY$1)</f>
        <v/>
      </c>
      <c r="IA99" s="98" t="str">
        <f>IF(IC99="","",HY$2)</f>
        <v/>
      </c>
      <c r="IB99" s="98" t="str">
        <f>IF(IC99="","",HY$3)</f>
        <v/>
      </c>
      <c r="IC99" s="99" t="str">
        <f>IF(IJ99="","",IF(ISNUMBER(SEARCH(":",IJ99)),MID(IJ99,FIND(":",IJ99)+2,FIND("(",IJ99)-FIND(":",IJ99)-3),LEFT(IJ99,FIND("(",IJ99)-2)))</f>
        <v/>
      </c>
      <c r="ID99" s="100" t="str">
        <f>IF(IJ99="","",MID(IJ99,FIND("(",IJ99)+1,4))</f>
        <v/>
      </c>
      <c r="IE99" s="101" t="str">
        <f>IF(ISNUMBER(SEARCH("*female*",IJ99)),"female",IF(ISNUMBER(SEARCH("*male*",IJ99)),"male",""))</f>
        <v/>
      </c>
      <c r="IF99" s="102" t="str">
        <f>IF(IJ99="","",IF(ISERROR(MID(IJ99,FIND("male,",IJ99)+6,(FIND(")",IJ99)-(FIND("male,",IJ99)+6))))=TRUE,"missing/error",MID(IJ99,FIND("male,",IJ99)+6,(FIND(")",IJ99)-(FIND("male,",IJ99)+6)))))</f>
        <v/>
      </c>
      <c r="IG99" s="103" t="str">
        <f>IF(IC99="","",(MID(IC99,(SEARCH("^^",SUBSTITUTE(IC99," ","^^",LEN(IC99)-LEN(SUBSTITUTE(IC99," ","")))))+1,99)&amp;"_"&amp;LEFT(IC99,FIND(" ",IC99)-1)&amp;"_"&amp;ID99))</f>
        <v/>
      </c>
      <c r="II99" s="95"/>
      <c r="IJ99" s="95"/>
      <c r="IK99" s="96" t="str">
        <f>IF(IO99="","",IK$3)</f>
        <v/>
      </c>
      <c r="IL99" s="97" t="str">
        <f>IF(IO99="","",IK$1)</f>
        <v/>
      </c>
      <c r="IM99" s="98" t="str">
        <f>IF(IO99="","",IK$2)</f>
        <v/>
      </c>
      <c r="IN99" s="98" t="str">
        <f>IF(IO99="","",IK$3)</f>
        <v/>
      </c>
      <c r="IO99" s="99" t="str">
        <f>IF(IV99="","",IF(ISNUMBER(SEARCH(":",IV99)),MID(IV99,FIND(":",IV99)+2,FIND("(",IV99)-FIND(":",IV99)-3),LEFT(IV99,FIND("(",IV99)-2)))</f>
        <v/>
      </c>
      <c r="IP99" s="100" t="str">
        <f>IF(IV99="","",MID(IV99,FIND("(",IV99)+1,4))</f>
        <v/>
      </c>
      <c r="IQ99" s="101" t="str">
        <f>IF(ISNUMBER(SEARCH("*female*",IV99)),"female",IF(ISNUMBER(SEARCH("*male*",IV99)),"male",""))</f>
        <v/>
      </c>
      <c r="IR99" s="102" t="str">
        <f>IF(IV99="","",IF(ISERROR(MID(IV99,FIND("male,",IV99)+6,(FIND(")",IV99)-(FIND("male,",IV99)+6))))=TRUE,"missing/error",MID(IV99,FIND("male,",IV99)+6,(FIND(")",IV99)-(FIND("male,",IV99)+6)))))</f>
        <v/>
      </c>
      <c r="IS99" s="103" t="str">
        <f>IF(IO99="","",(MID(IO99,(SEARCH("^^",SUBSTITUTE(IO99," ","^^",LEN(IO99)-LEN(SUBSTITUTE(IO99," ","")))))+1,99)&amp;"_"&amp;LEFT(IO99,FIND(" ",IO99)-1)&amp;"_"&amp;IP99))</f>
        <v/>
      </c>
      <c r="IU99" s="95"/>
      <c r="IV99" s="95"/>
      <c r="IW99" s="96" t="str">
        <f>IF(JA99="","",IW$3)</f>
        <v/>
      </c>
      <c r="IX99" s="97" t="str">
        <f>IF(JA99="","",IW$1)</f>
        <v/>
      </c>
      <c r="IY99" s="98" t="str">
        <f>IF(JA99="","",IW$2)</f>
        <v/>
      </c>
      <c r="IZ99" s="98" t="str">
        <f>IF(JA99="","",IW$3)</f>
        <v/>
      </c>
      <c r="JA99" s="99" t="str">
        <f>IF(JH99="","",IF(ISNUMBER(SEARCH(":",JH99)),MID(JH99,FIND(":",JH99)+2,FIND("(",JH99)-FIND(":",JH99)-3),LEFT(JH99,FIND("(",JH99)-2)))</f>
        <v/>
      </c>
      <c r="JB99" s="100" t="str">
        <f>IF(JH99="","",MID(JH99,FIND("(",JH99)+1,4))</f>
        <v/>
      </c>
      <c r="JC99" s="101" t="str">
        <f>IF(ISNUMBER(SEARCH("*female*",JH99)),"female",IF(ISNUMBER(SEARCH("*male*",JH99)),"male",""))</f>
        <v/>
      </c>
      <c r="JD99" s="102" t="str">
        <f>IF(JH99="","",IF(ISERROR(MID(JH99,FIND("male,",JH99)+6,(FIND(")",JH99)-(FIND("male,",JH99)+6))))=TRUE,"missing/error",MID(JH99,FIND("male,",JH99)+6,(FIND(")",JH99)-(FIND("male,",JH99)+6)))))</f>
        <v/>
      </c>
      <c r="JE99" s="103" t="str">
        <f>IF(JA99="","",(MID(JA99,(SEARCH("^^",SUBSTITUTE(JA99," ","^^",LEN(JA99)-LEN(SUBSTITUTE(JA99," ","")))))+1,99)&amp;"_"&amp;LEFT(JA99,FIND(" ",JA99)-1)&amp;"_"&amp;JB99))</f>
        <v/>
      </c>
      <c r="JG99" s="95"/>
      <c r="JH99" s="95"/>
      <c r="JI99" s="96" t="str">
        <f>IF(JM99="","",JI$3)</f>
        <v/>
      </c>
      <c r="JJ99" s="97" t="str">
        <f>IF(JM99="","",JI$1)</f>
        <v/>
      </c>
      <c r="JK99" s="98" t="str">
        <f>IF(JM99="","",JI$2)</f>
        <v/>
      </c>
      <c r="JL99" s="98" t="str">
        <f>IF(JM99="","",JI$3)</f>
        <v/>
      </c>
      <c r="JM99" s="99" t="str">
        <f>IF(JT99="","",IF(ISNUMBER(SEARCH(":",JT99)),MID(JT99,FIND(":",JT99)+2,FIND("(",JT99)-FIND(":",JT99)-3),LEFT(JT99,FIND("(",JT99)-2)))</f>
        <v/>
      </c>
      <c r="JN99" s="100" t="str">
        <f>IF(JT99="","",MID(JT99,FIND("(",JT99)+1,4))</f>
        <v/>
      </c>
      <c r="JO99" s="101" t="str">
        <f>IF(ISNUMBER(SEARCH("*female*",JT99)),"female",IF(ISNUMBER(SEARCH("*male*",JT99)),"male",""))</f>
        <v/>
      </c>
      <c r="JP99" s="102" t="str">
        <f>IF(JT99="","",IF(ISERROR(MID(JT99,FIND("male,",JT99)+6,(FIND(")",JT99)-(FIND("male,",JT99)+6))))=TRUE,"missing/error",MID(JT99,FIND("male,",JT99)+6,(FIND(")",JT99)-(FIND("male,",JT99)+6)))))</f>
        <v/>
      </c>
      <c r="JQ99" s="103" t="str">
        <f>IF(JM99="","",(MID(JM99,(SEARCH("^^",SUBSTITUTE(JM99," ","^^",LEN(JM99)-LEN(SUBSTITUTE(JM99," ","")))))+1,99)&amp;"_"&amp;LEFT(JM99,FIND(" ",JM99)-1)&amp;"_"&amp;JN99))</f>
        <v/>
      </c>
      <c r="JS99" s="95"/>
      <c r="JT99" s="95"/>
      <c r="JU99" s="96" t="str">
        <f>IF(JY99="","",JU$3)</f>
        <v/>
      </c>
      <c r="JV99" s="97" t="str">
        <f>IF(JY99="","",JU$1)</f>
        <v/>
      </c>
      <c r="JW99" s="98" t="str">
        <f>IF(JY99="","",JU$2)</f>
        <v/>
      </c>
      <c r="JX99" s="98" t="str">
        <f>IF(JY99="","",JU$3)</f>
        <v/>
      </c>
      <c r="JY99" s="99" t="str">
        <f>IF(KF99="","",IF(ISNUMBER(SEARCH(":",KF99)),MID(KF99,FIND(":",KF99)+2,FIND("(",KF99)-FIND(":",KF99)-3),LEFT(KF99,FIND("(",KF99)-2)))</f>
        <v/>
      </c>
      <c r="JZ99" s="100" t="str">
        <f>IF(KF99="","",MID(KF99,FIND("(",KF99)+1,4))</f>
        <v/>
      </c>
      <c r="KA99" s="101" t="str">
        <f>IF(ISNUMBER(SEARCH("*female*",KF99)),"female",IF(ISNUMBER(SEARCH("*male*",KF99)),"male",""))</f>
        <v/>
      </c>
      <c r="KB99" s="102" t="str">
        <f>IF(KF99="","",IF(ISERROR(MID(KF99,FIND("male,",KF99)+6,(FIND(")",KF99)-(FIND("male,",KF99)+6))))=TRUE,"missing/error",MID(KF99,FIND("male,",KF99)+6,(FIND(")",KF99)-(FIND("male,",KF99)+6)))))</f>
        <v/>
      </c>
      <c r="KC99" s="103" t="str">
        <f>IF(JY99="","",(MID(JY99,(SEARCH("^^",SUBSTITUTE(JY99," ","^^",LEN(JY99)-LEN(SUBSTITUTE(JY99," ","")))))+1,99)&amp;"_"&amp;LEFT(JY99,FIND(" ",JY99)-1)&amp;"_"&amp;JZ99))</f>
        <v/>
      </c>
      <c r="KE99" s="95"/>
      <c r="KF99" s="95"/>
    </row>
    <row r="100" spans="1:292" ht="13.5" customHeight="1">
      <c r="A100" s="21"/>
      <c r="B100" s="95" t="s">
        <v>432</v>
      </c>
      <c r="C100" s="2" t="s">
        <v>433</v>
      </c>
      <c r="D100" s="149"/>
      <c r="E100" s="96"/>
      <c r="F100" s="97"/>
      <c r="G100" s="98"/>
      <c r="H100" s="98"/>
      <c r="I100" s="99"/>
      <c r="J100" s="100"/>
      <c r="K100" s="101"/>
      <c r="L100" s="102"/>
      <c r="M100" s="103"/>
      <c r="O100" s="95"/>
      <c r="P100" s="153"/>
      <c r="Q100" s="96"/>
      <c r="R100" s="97"/>
      <c r="S100" s="98"/>
      <c r="T100" s="98"/>
      <c r="U100" s="99"/>
      <c r="V100" s="100"/>
      <c r="W100" s="101"/>
      <c r="X100" s="102"/>
      <c r="Y100" s="103"/>
      <c r="AA100" s="95"/>
      <c r="AB100" s="140"/>
      <c r="AC100" s="96">
        <f>IF(AG100="","",AC$3)</f>
        <v>45247</v>
      </c>
      <c r="AD100" s="97" t="str">
        <f>IF(AG100="","",AC$1)</f>
        <v>Bettel-Schneider II</v>
      </c>
      <c r="AE100" s="98">
        <v>44566</v>
      </c>
      <c r="AF100" s="98">
        <f>IF(AG100="","",AC$3)</f>
        <v>45247</v>
      </c>
      <c r="AG100" s="99" t="str">
        <f>IF(AN100="","",IF(ISNUMBER(SEARCH(":",AN100)),MID(AN100,FIND(":",AN100)+2,FIND("(",AN100)-FIND(":",AN100)-3),LEFT(AN100,FIND("(",AN100)-2)))</f>
        <v>Claude Haagen</v>
      </c>
      <c r="AH100" s="100" t="str">
        <f>IF(AN100="","",MID(AN100,FIND("(",AN100)+1,4))</f>
        <v>1962</v>
      </c>
      <c r="AI100" s="101" t="str">
        <f>IF(ISNUMBER(SEARCH("*female*",AN100)),"female",IF(ISNUMBER(SEARCH("*male*",AN100)),"male",""))</f>
        <v>male</v>
      </c>
      <c r="AJ100" s="102" t="str">
        <f>IF(AN100="","",IF(ISERROR(MID(AN100,FIND("male,",AN100)+6,(FIND(")",AN100)-(FIND("male,",AN100)+6))))=TRUE,"missing/error",MID(AN100,FIND("male,",AN100)+6,(FIND(")",AN100)-(FIND("male,",AN100)+6)))))</f>
        <v>lu_lsap01</v>
      </c>
      <c r="AK100" s="103" t="str">
        <f>IF(AG100="","",(MID(AG100,(SEARCH("^^",SUBSTITUTE(AG100," ","^^",LEN(AG100)-LEN(SUBSTITUTE(AG100," ","")))))+1,99)&amp;"_"&amp;LEFT(AG100,FIND(" ",AG100)-1)&amp;"_"&amp;AH100))</f>
        <v>Haagen_Claude_1962</v>
      </c>
      <c r="AM100" s="95"/>
      <c r="AN100" s="95" t="s">
        <v>881</v>
      </c>
      <c r="AO100" s="96" t="str">
        <f t="shared" si="280"/>
        <v/>
      </c>
      <c r="AP100" s="97" t="str">
        <f t="shared" si="281"/>
        <v/>
      </c>
      <c r="AQ100" s="98" t="str">
        <f t="shared" si="288"/>
        <v/>
      </c>
      <c r="AR100" s="98" t="str">
        <f t="shared" si="282"/>
        <v/>
      </c>
      <c r="AS100" s="99" t="str">
        <f t="shared" si="283"/>
        <v/>
      </c>
      <c r="AT100" s="100" t="str">
        <f t="shared" si="284"/>
        <v/>
      </c>
      <c r="AU100" s="101" t="str">
        <f t="shared" si="285"/>
        <v/>
      </c>
      <c r="AV100" s="102" t="str">
        <f t="shared" si="286"/>
        <v/>
      </c>
      <c r="AW100" s="103" t="str">
        <f t="shared" si="287"/>
        <v/>
      </c>
      <c r="AY100" s="95"/>
      <c r="AZ100" s="95"/>
      <c r="BA100" s="96"/>
      <c r="BB100" s="97"/>
      <c r="BC100" s="98"/>
      <c r="BD100" s="98"/>
      <c r="BE100" s="99"/>
      <c r="BF100" s="100"/>
      <c r="BG100" s="101"/>
      <c r="BH100" s="102"/>
      <c r="BI100" s="103"/>
      <c r="BK100" s="95"/>
      <c r="BL100" s="95"/>
      <c r="BM100" s="96"/>
      <c r="BN100" s="97"/>
      <c r="BO100" s="98"/>
      <c r="BP100" s="98"/>
      <c r="BQ100" s="99"/>
      <c r="BR100" s="100"/>
      <c r="BS100" s="101"/>
      <c r="BT100" s="102"/>
      <c r="BU100" s="103"/>
      <c r="BW100" s="95"/>
      <c r="BX100" s="95"/>
      <c r="BY100" s="96"/>
      <c r="BZ100" s="97"/>
      <c r="CA100" s="98"/>
      <c r="CB100" s="98"/>
      <c r="CC100" s="99"/>
      <c r="CD100" s="100"/>
      <c r="CE100" s="101"/>
      <c r="CF100" s="102"/>
      <c r="CG100" s="103"/>
      <c r="CI100" s="95"/>
      <c r="CJ100" s="95"/>
      <c r="CK100" s="96"/>
      <c r="CL100" s="97"/>
      <c r="CM100" s="98"/>
      <c r="CN100" s="98"/>
      <c r="CO100" s="99"/>
      <c r="CP100" s="100"/>
      <c r="CQ100" s="101"/>
      <c r="CR100" s="102"/>
      <c r="CS100" s="103"/>
      <c r="CU100" s="95"/>
      <c r="CV100" s="95"/>
      <c r="CW100" s="96"/>
      <c r="CX100" s="97"/>
      <c r="CY100" s="98"/>
      <c r="CZ100" s="98"/>
      <c r="DA100" s="99"/>
      <c r="DB100" s="100"/>
      <c r="DC100" s="101"/>
      <c r="DD100" s="102"/>
      <c r="DE100" s="103"/>
      <c r="DG100" s="95"/>
      <c r="DH100" s="95"/>
      <c r="DI100" s="96"/>
      <c r="DJ100" s="97"/>
      <c r="DK100" s="98"/>
      <c r="DL100" s="98"/>
      <c r="DM100" s="99"/>
      <c r="DN100" s="100"/>
      <c r="DO100" s="101"/>
      <c r="DP100" s="102"/>
      <c r="DQ100" s="103"/>
      <c r="DS100" s="95"/>
      <c r="DT100" s="95"/>
      <c r="DU100" s="96"/>
      <c r="DV100" s="97"/>
      <c r="DW100" s="98"/>
      <c r="DX100" s="98"/>
      <c r="DY100" s="99"/>
      <c r="DZ100" s="100"/>
      <c r="EA100" s="101"/>
      <c r="EB100" s="102"/>
      <c r="EC100" s="103"/>
      <c r="EE100" s="95"/>
      <c r="EF100" s="95"/>
      <c r="EG100" s="96"/>
      <c r="EH100" s="97"/>
      <c r="EI100" s="98"/>
      <c r="EJ100" s="98"/>
      <c r="EK100" s="99"/>
      <c r="EL100" s="100"/>
      <c r="EM100" s="101"/>
      <c r="EN100" s="102"/>
      <c r="EO100" s="103"/>
      <c r="EQ100" s="95"/>
      <c r="ER100" s="95"/>
      <c r="ES100" s="96"/>
      <c r="ET100" s="97"/>
      <c r="EU100" s="98"/>
      <c r="EV100" s="98"/>
      <c r="EW100" s="99"/>
      <c r="EX100" s="100"/>
      <c r="EY100" s="101"/>
      <c r="EZ100" s="102"/>
      <c r="FA100" s="103"/>
      <c r="FC100" s="95"/>
      <c r="FD100" s="95"/>
      <c r="FE100" s="96"/>
      <c r="FF100" s="97"/>
      <c r="FG100" s="98"/>
      <c r="FH100" s="98"/>
      <c r="FI100" s="99"/>
      <c r="FJ100" s="100"/>
      <c r="FK100" s="101"/>
      <c r="FL100" s="102"/>
      <c r="FM100" s="103"/>
      <c r="FO100" s="95"/>
      <c r="FP100" s="95"/>
      <c r="FQ100" s="96"/>
      <c r="FR100" s="97"/>
      <c r="FS100" s="98"/>
      <c r="FT100" s="98"/>
      <c r="FU100" s="99"/>
      <c r="FV100" s="100"/>
      <c r="FW100" s="101"/>
      <c r="FX100" s="102"/>
      <c r="FY100" s="103"/>
      <c r="GA100" s="95"/>
      <c r="GB100" s="95"/>
      <c r="GC100" s="96"/>
      <c r="GD100" s="97"/>
      <c r="GE100" s="98"/>
      <c r="GF100" s="98"/>
      <c r="GG100" s="99"/>
      <c r="GH100" s="100"/>
      <c r="GI100" s="101"/>
      <c r="GJ100" s="102"/>
      <c r="GK100" s="103"/>
      <c r="GM100" s="95"/>
      <c r="GN100" s="95"/>
      <c r="GO100" s="96"/>
      <c r="GP100" s="97"/>
      <c r="GQ100" s="98"/>
      <c r="GR100" s="98"/>
      <c r="GS100" s="99"/>
      <c r="GT100" s="100"/>
      <c r="GU100" s="101"/>
      <c r="GV100" s="102"/>
      <c r="GW100" s="103"/>
      <c r="GY100" s="95"/>
      <c r="GZ100" s="95"/>
      <c r="HA100" s="96"/>
      <c r="HB100" s="97"/>
      <c r="HC100" s="98"/>
      <c r="HD100" s="98"/>
      <c r="HE100" s="99"/>
      <c r="HF100" s="100"/>
      <c r="HG100" s="101"/>
      <c r="HH100" s="102"/>
      <c r="HI100" s="103"/>
      <c r="HK100" s="95"/>
      <c r="HL100" s="95"/>
      <c r="HM100" s="96"/>
      <c r="HN100" s="97"/>
      <c r="HO100" s="98"/>
      <c r="HP100" s="98"/>
      <c r="HQ100" s="99"/>
      <c r="HR100" s="100"/>
      <c r="HS100" s="101"/>
      <c r="HT100" s="102"/>
      <c r="HU100" s="103"/>
      <c r="HW100" s="95"/>
      <c r="HX100" s="95"/>
      <c r="HY100" s="96"/>
      <c r="HZ100" s="97"/>
      <c r="IA100" s="98"/>
      <c r="IB100" s="98"/>
      <c r="IC100" s="99"/>
      <c r="ID100" s="100"/>
      <c r="IE100" s="101"/>
      <c r="IF100" s="102"/>
      <c r="IG100" s="103"/>
      <c r="II100" s="95"/>
      <c r="IJ100" s="95"/>
      <c r="IK100" s="96"/>
      <c r="IL100" s="97"/>
      <c r="IM100" s="98"/>
      <c r="IN100" s="98"/>
      <c r="IO100" s="99"/>
      <c r="IP100" s="100"/>
      <c r="IQ100" s="101"/>
      <c r="IR100" s="102"/>
      <c r="IS100" s="103"/>
      <c r="IU100" s="95"/>
      <c r="IV100" s="95"/>
      <c r="IW100" s="96"/>
      <c r="IX100" s="97"/>
      <c r="IY100" s="98"/>
      <c r="IZ100" s="98"/>
      <c r="JA100" s="99"/>
      <c r="JB100" s="100"/>
      <c r="JC100" s="101"/>
      <c r="JD100" s="102"/>
      <c r="JE100" s="103"/>
      <c r="JG100" s="95"/>
      <c r="JH100" s="95"/>
      <c r="JI100" s="96"/>
      <c r="JJ100" s="97"/>
      <c r="JK100" s="98"/>
      <c r="JL100" s="98"/>
      <c r="JM100" s="99"/>
      <c r="JN100" s="100"/>
      <c r="JO100" s="101"/>
      <c r="JP100" s="102"/>
      <c r="JQ100" s="103"/>
      <c r="JS100" s="95"/>
      <c r="JT100" s="95"/>
      <c r="JU100" s="96"/>
      <c r="JV100" s="97"/>
      <c r="JW100" s="98"/>
      <c r="JX100" s="98"/>
      <c r="JY100" s="99"/>
      <c r="JZ100" s="100"/>
      <c r="KA100" s="101"/>
      <c r="KB100" s="102"/>
      <c r="KC100" s="103"/>
      <c r="KE100" s="95"/>
      <c r="KF100" s="95"/>
    </row>
    <row r="101" spans="1:292" ht="13.5" customHeight="1">
      <c r="A101" s="21"/>
      <c r="B101" s="95" t="s">
        <v>484</v>
      </c>
      <c r="C101" s="2" t="s">
        <v>485</v>
      </c>
      <c r="D101" s="149"/>
      <c r="E101" s="96">
        <f>IF(I101="","",E$3)</f>
        <v>41612</v>
      </c>
      <c r="F101" s="97" t="str">
        <f>IF(I101="","",E$1)</f>
        <v>Juncker Asselborn II</v>
      </c>
      <c r="G101" s="98">
        <v>40017</v>
      </c>
      <c r="H101" s="98">
        <v>41612</v>
      </c>
      <c r="I101" s="99" t="s">
        <v>480</v>
      </c>
      <c r="J101" s="100" t="s">
        <v>481</v>
      </c>
      <c r="K101" s="101" t="s">
        <v>368</v>
      </c>
      <c r="L101" s="102" t="s">
        <v>298</v>
      </c>
      <c r="M101" s="103" t="s">
        <v>482</v>
      </c>
      <c r="O101" s="95"/>
      <c r="P101" s="153" t="s">
        <v>483</v>
      </c>
      <c r="Q101" s="96">
        <f>IF(U101="","",Q$3)</f>
        <v>43439</v>
      </c>
      <c r="R101" s="97" t="str">
        <f>IF(U101="","",Q$1)</f>
        <v>Bettel-Schneider I</v>
      </c>
      <c r="S101" s="98">
        <f>IF(U101="","",Q$2)</f>
        <v>41612</v>
      </c>
      <c r="T101" s="98">
        <f>IF(U101="","",Q$3)</f>
        <v>43439</v>
      </c>
      <c r="U101" s="99" t="str">
        <f>IF(AB101="","",IF(ISNUMBER(SEARCH(":",AB101)),MID(AB101,FIND(":",AB101)+2,FIND("(",AB101)-FIND(":",AB101)-3),LEFT(AB101,FIND("(",AB101)-2)))</f>
        <v>Romain Schneider</v>
      </c>
      <c r="V101" s="100" t="str">
        <f>IF(AB101="","",MID(AB101,FIND("(",AB101)+1,4))</f>
        <v>1962</v>
      </c>
      <c r="W101" s="101" t="str">
        <f>IF(ISNUMBER(SEARCH("*female*",AB101)),"female",IF(ISNUMBER(SEARCH("*male*",AB101)),"male",""))</f>
        <v>male</v>
      </c>
      <c r="X101" s="102" t="str">
        <f>IF(AB101="","",IF(ISERROR(MID(AB101,FIND("male,",AB101)+6,(FIND(")",AB101)-(FIND("male,",AB101)+6))))=TRUE,"missing/error",MID(AB101,FIND("male,",AB101)+6,(FIND(")",AB101)-(FIND("male,",AB101)+6)))))</f>
        <v>lu_lsap01</v>
      </c>
      <c r="Y101" s="103" t="str">
        <f>IF(U101="","",(MID(U101,(SEARCH("^^",SUBSTITUTE(U101," ","^^",LEN(U101)-LEN(SUBSTITUTE(U101," ","")))))+1,99)&amp;"_"&amp;LEFT(U101,FIND(" ",U101)-1)&amp;"_"&amp;V101))</f>
        <v>Schneider_Romain_1962</v>
      </c>
      <c r="AA101" s="95"/>
      <c r="AB101" s="140" t="s">
        <v>726</v>
      </c>
      <c r="AC101" s="96">
        <f>IF(AG101="","",AC$3)</f>
        <v>45247</v>
      </c>
      <c r="AD101" s="97" t="str">
        <f>IF(AG101="","",AC$1)</f>
        <v>Bettel-Schneider II</v>
      </c>
      <c r="AE101" s="98">
        <f>IF(AG101="","",AC$2)</f>
        <v>43439</v>
      </c>
      <c r="AF101" s="98">
        <f>IF(AG101="","",AC$3)</f>
        <v>45247</v>
      </c>
      <c r="AG101" s="99" t="str">
        <f>IF(AN101="","",IF(ISNUMBER(SEARCH(":",AN101)),MID(AN101,FIND(":",AN101)+2,FIND("(",AN101)-FIND(":",AN101)-3),LEFT(AN101,FIND("(",AN101)-2)))</f>
        <v>Dan Kersch</v>
      </c>
      <c r="AH101" s="100" t="str">
        <f>IF(AN101="","",MID(AN101,FIND("(",AN101)+1,4))</f>
        <v>1961</v>
      </c>
      <c r="AI101" s="101" t="str">
        <f>IF(ISNUMBER(SEARCH("*female*",AN101)),"female",IF(ISNUMBER(SEARCH("*male*",AN101)),"male",""))</f>
        <v>male</v>
      </c>
      <c r="AJ101" s="102" t="str">
        <f>IF(AN101="","",IF(ISERROR(MID(AN101,FIND("male,",AN101)+6,(FIND(")",AN101)-(FIND("male,",AN101)+6))))=TRUE,"missing/error",MID(AN101,FIND("male,",AN101)+6,(FIND(")",AN101)-(FIND("male,",AN101)+6)))))</f>
        <v>lu_lsap01</v>
      </c>
      <c r="AK101" s="103" t="str">
        <f>IF(AG101="","",(MID(AG101,(SEARCH("^^",SUBSTITUTE(AG101," ","^^",LEN(AG101)-LEN(SUBSTITUTE(AG101," ","")))))+1,99)&amp;"_"&amp;LEFT(AG101,FIND(" ",AG101)-1)&amp;"_"&amp;AH101))</f>
        <v>Kersch_Dan_1961</v>
      </c>
      <c r="AM101" s="95" t="s">
        <v>878</v>
      </c>
      <c r="AN101" s="95" t="s">
        <v>808</v>
      </c>
      <c r="AO101" s="96">
        <f t="shared" si="280"/>
        <v>45291</v>
      </c>
      <c r="AP101" s="97" t="str">
        <f t="shared" si="281"/>
        <v>Frieden I</v>
      </c>
      <c r="AQ101" s="98">
        <f t="shared" si="288"/>
        <v>45247</v>
      </c>
      <c r="AR101" s="98">
        <f t="shared" si="282"/>
        <v>45291</v>
      </c>
      <c r="AS101" s="99" t="str">
        <f t="shared" si="283"/>
        <v>Georges Mischo</v>
      </c>
      <c r="AT101" s="100" t="str">
        <f t="shared" si="284"/>
        <v>1974</v>
      </c>
      <c r="AU101" s="101" t="str">
        <f t="shared" si="285"/>
        <v>male</v>
      </c>
      <c r="AV101" s="102" t="str">
        <f t="shared" si="286"/>
        <v>lu_csv01</v>
      </c>
      <c r="AW101" s="103" t="str">
        <f t="shared" si="287"/>
        <v>Mischo_Georges_1974</v>
      </c>
      <c r="AY101" s="95"/>
      <c r="AZ101" s="95" t="s">
        <v>948</v>
      </c>
      <c r="BA101" s="96" t="str">
        <f>IF(BE101="","",BA$3)</f>
        <v/>
      </c>
      <c r="BB101" s="97" t="str">
        <f>IF(BE101="","",BA$1)</f>
        <v/>
      </c>
      <c r="BC101" s="98" t="str">
        <f>IF(BE101="","",BA$2)</f>
        <v/>
      </c>
      <c r="BD101" s="98" t="str">
        <f>IF(BE101="","",BA$3)</f>
        <v/>
      </c>
      <c r="BE101" s="99" t="str">
        <f>IF(BL101="","",IF(ISNUMBER(SEARCH(":",BL101)),MID(BL101,FIND(":",BL101)+2,FIND("(",BL101)-FIND(":",BL101)-3),LEFT(BL101,FIND("(",BL101)-2)))</f>
        <v/>
      </c>
      <c r="BF101" s="100" t="str">
        <f>IF(BL101="","",MID(BL101,FIND("(",BL101)+1,4))</f>
        <v/>
      </c>
      <c r="BG101" s="101" t="str">
        <f>IF(ISNUMBER(SEARCH("*female*",BL101)),"female",IF(ISNUMBER(SEARCH("*male*",BL101)),"male",""))</f>
        <v/>
      </c>
      <c r="BH101" s="102" t="str">
        <f>IF(BL101="","",IF(ISERROR(MID(BL101,FIND("male,",BL101)+6,(FIND(")",BL101)-(FIND("male,",BL101)+6))))=TRUE,"missing/error",MID(BL101,FIND("male,",BL101)+6,(FIND(")",BL101)-(FIND("male,",BL101)+6)))))</f>
        <v/>
      </c>
      <c r="BI101" s="103" t="str">
        <f>IF(BE101="","",(MID(BE101,(SEARCH("^^",SUBSTITUTE(BE101," ","^^",LEN(BE101)-LEN(SUBSTITUTE(BE101," ","")))))+1,99)&amp;"_"&amp;LEFT(BE101,FIND(" ",BE101)-1)&amp;"_"&amp;BF101))</f>
        <v/>
      </c>
      <c r="BK101" s="95"/>
      <c r="BL101" s="95"/>
      <c r="BM101" s="96" t="str">
        <f>IF(BQ101="","",BM$3)</f>
        <v/>
      </c>
      <c r="BN101" s="97" t="str">
        <f>IF(BQ101="","",BM$1)</f>
        <v/>
      </c>
      <c r="BO101" s="98" t="str">
        <f>IF(BQ101="","",BM$2)</f>
        <v/>
      </c>
      <c r="BP101" s="98" t="str">
        <f>IF(BQ101="","",BM$3)</f>
        <v/>
      </c>
      <c r="BQ101" s="99" t="str">
        <f>IF(BX101="","",IF(ISNUMBER(SEARCH(":",BX101)),MID(BX101,FIND(":",BX101)+2,FIND("(",BX101)-FIND(":",BX101)-3),LEFT(BX101,FIND("(",BX101)-2)))</f>
        <v/>
      </c>
      <c r="BR101" s="100" t="str">
        <f>IF(BX101="","",MID(BX101,FIND("(",BX101)+1,4))</f>
        <v/>
      </c>
      <c r="BS101" s="101" t="str">
        <f>IF(ISNUMBER(SEARCH("*female*",BX101)),"female",IF(ISNUMBER(SEARCH("*male*",BX101)),"male",""))</f>
        <v/>
      </c>
      <c r="BT101" s="102" t="str">
        <f>IF(BX101="","",IF(ISERROR(MID(BX101,FIND("male,",BX101)+6,(FIND(")",BX101)-(FIND("male,",BX101)+6))))=TRUE,"missing/error",MID(BX101,FIND("male,",BX101)+6,(FIND(")",BX101)-(FIND("male,",BX101)+6)))))</f>
        <v/>
      </c>
      <c r="BU101" s="103" t="str">
        <f>IF(BQ101="","",(MID(BQ101,(SEARCH("^^",SUBSTITUTE(BQ101," ","^^",LEN(BQ101)-LEN(SUBSTITUTE(BQ101," ","")))))+1,99)&amp;"_"&amp;LEFT(BQ101,FIND(" ",BQ101)-1)&amp;"_"&amp;BR101))</f>
        <v/>
      </c>
      <c r="BW101" s="95"/>
      <c r="BX101" s="95"/>
      <c r="BY101" s="96" t="str">
        <f>IF(CC101="","",BY$3)</f>
        <v/>
      </c>
      <c r="BZ101" s="97" t="str">
        <f>IF(CC101="","",BY$1)</f>
        <v/>
      </c>
      <c r="CA101" s="98" t="str">
        <f>IF(CC101="","",BY$2)</f>
        <v/>
      </c>
      <c r="CB101" s="98" t="str">
        <f>IF(CC101="","",BY$3)</f>
        <v/>
      </c>
      <c r="CC101" s="99" t="str">
        <f>IF(CJ101="","",IF(ISNUMBER(SEARCH(":",CJ101)),MID(CJ101,FIND(":",CJ101)+2,FIND("(",CJ101)-FIND(":",CJ101)-3),LEFT(CJ101,FIND("(",CJ101)-2)))</f>
        <v/>
      </c>
      <c r="CD101" s="100" t="str">
        <f>IF(CJ101="","",MID(CJ101,FIND("(",CJ101)+1,4))</f>
        <v/>
      </c>
      <c r="CE101" s="101" t="str">
        <f>IF(ISNUMBER(SEARCH("*female*",CJ101)),"female",IF(ISNUMBER(SEARCH("*male*",CJ101)),"male",""))</f>
        <v/>
      </c>
      <c r="CF101" s="102" t="str">
        <f>IF(CJ101="","",IF(ISERROR(MID(CJ101,FIND("male,",CJ101)+6,(FIND(")",CJ101)-(FIND("male,",CJ101)+6))))=TRUE,"missing/error",MID(CJ101,FIND("male,",CJ101)+6,(FIND(")",CJ101)-(FIND("male,",CJ101)+6)))))</f>
        <v/>
      </c>
      <c r="CG101" s="103" t="str">
        <f>IF(CC101="","",(MID(CC101,(SEARCH("^^",SUBSTITUTE(CC101," ","^^",LEN(CC101)-LEN(SUBSTITUTE(CC101," ","")))))+1,99)&amp;"_"&amp;LEFT(CC101,FIND(" ",CC101)-1)&amp;"_"&amp;CD101))</f>
        <v/>
      </c>
      <c r="CI101" s="95"/>
      <c r="CJ101" s="95"/>
      <c r="CK101" s="96" t="str">
        <f>IF(CO101="","",CK$3)</f>
        <v/>
      </c>
      <c r="CL101" s="97" t="str">
        <f>IF(CO101="","",CK$1)</f>
        <v/>
      </c>
      <c r="CM101" s="98" t="str">
        <f>IF(CO101="","",CK$2)</f>
        <v/>
      </c>
      <c r="CN101" s="98" t="str">
        <f>IF(CO101="","",CK$3)</f>
        <v/>
      </c>
      <c r="CO101" s="99" t="str">
        <f>IF(CV101="","",IF(ISNUMBER(SEARCH(":",CV101)),MID(CV101,FIND(":",CV101)+2,FIND("(",CV101)-FIND(":",CV101)-3),LEFT(CV101,FIND("(",CV101)-2)))</f>
        <v/>
      </c>
      <c r="CP101" s="100" t="str">
        <f>IF(CV101="","",MID(CV101,FIND("(",CV101)+1,4))</f>
        <v/>
      </c>
      <c r="CQ101" s="101" t="str">
        <f>IF(ISNUMBER(SEARCH("*female*",CV101)),"female",IF(ISNUMBER(SEARCH("*male*",CV101)),"male",""))</f>
        <v/>
      </c>
      <c r="CR101" s="102" t="str">
        <f>IF(CV101="","",IF(ISERROR(MID(CV101,FIND("male,",CV101)+6,(FIND(")",CV101)-(FIND("male,",CV101)+6))))=TRUE,"missing/error",MID(CV101,FIND("male,",CV101)+6,(FIND(")",CV101)-(FIND("male,",CV101)+6)))))</f>
        <v/>
      </c>
      <c r="CS101" s="103" t="str">
        <f>IF(CO101="","",(MID(CO101,(SEARCH("^^",SUBSTITUTE(CO101," ","^^",LEN(CO101)-LEN(SUBSTITUTE(CO101," ","")))))+1,99)&amp;"_"&amp;LEFT(CO101,FIND(" ",CO101)-1)&amp;"_"&amp;CP101))</f>
        <v/>
      </c>
      <c r="CU101" s="95"/>
      <c r="CV101" s="95"/>
      <c r="CW101" s="96" t="str">
        <f>IF(DA101="","",CW$3)</f>
        <v/>
      </c>
      <c r="CX101" s="97" t="str">
        <f>IF(DA101="","",CW$1)</f>
        <v/>
      </c>
      <c r="CY101" s="98" t="str">
        <f>IF(DA101="","",CW$2)</f>
        <v/>
      </c>
      <c r="CZ101" s="98" t="str">
        <f>IF(DA101="","",CW$3)</f>
        <v/>
      </c>
      <c r="DA101" s="99" t="str">
        <f>IF(DH101="","",IF(ISNUMBER(SEARCH(":",DH101)),MID(DH101,FIND(":",DH101)+2,FIND("(",DH101)-FIND(":",DH101)-3),LEFT(DH101,FIND("(",DH101)-2)))</f>
        <v/>
      </c>
      <c r="DB101" s="100" t="str">
        <f>IF(DH101="","",MID(DH101,FIND("(",DH101)+1,4))</f>
        <v/>
      </c>
      <c r="DC101" s="101" t="str">
        <f>IF(ISNUMBER(SEARCH("*female*",DH101)),"female",IF(ISNUMBER(SEARCH("*male*",DH101)),"male",""))</f>
        <v/>
      </c>
      <c r="DD101" s="102" t="str">
        <f>IF(DH101="","",IF(ISERROR(MID(DH101,FIND("male,",DH101)+6,(FIND(")",DH101)-(FIND("male,",DH101)+6))))=TRUE,"missing/error",MID(DH101,FIND("male,",DH101)+6,(FIND(")",DH101)-(FIND("male,",DH101)+6)))))</f>
        <v/>
      </c>
      <c r="DE101" s="103" t="str">
        <f>IF(DA101="","",(MID(DA101,(SEARCH("^^",SUBSTITUTE(DA101," ","^^",LEN(DA101)-LEN(SUBSTITUTE(DA101," ","")))))+1,99)&amp;"_"&amp;LEFT(DA101,FIND(" ",DA101)-1)&amp;"_"&amp;DB101))</f>
        <v/>
      </c>
      <c r="DG101" s="95"/>
      <c r="DH101" s="95"/>
      <c r="DI101" s="96" t="str">
        <f>IF(DM101="","",DI$3)</f>
        <v/>
      </c>
      <c r="DJ101" s="97" t="str">
        <f>IF(DM101="","",DI$1)</f>
        <v/>
      </c>
      <c r="DK101" s="98" t="str">
        <f>IF(DM101="","",DI$2)</f>
        <v/>
      </c>
      <c r="DL101" s="98" t="str">
        <f>IF(DM101="","",DI$3)</f>
        <v/>
      </c>
      <c r="DM101" s="99" t="str">
        <f>IF(DT101="","",IF(ISNUMBER(SEARCH(":",DT101)),MID(DT101,FIND(":",DT101)+2,FIND("(",DT101)-FIND(":",DT101)-3),LEFT(DT101,FIND("(",DT101)-2)))</f>
        <v/>
      </c>
      <c r="DN101" s="100" t="str">
        <f>IF(DT101="","",MID(DT101,FIND("(",DT101)+1,4))</f>
        <v/>
      </c>
      <c r="DO101" s="101" t="str">
        <f>IF(ISNUMBER(SEARCH("*female*",DT101)),"female",IF(ISNUMBER(SEARCH("*male*",DT101)),"male",""))</f>
        <v/>
      </c>
      <c r="DP101" s="102" t="str">
        <f>IF(DT101="","",IF(ISERROR(MID(DT101,FIND("male,",DT101)+6,(FIND(")",DT101)-(FIND("male,",DT101)+6))))=TRUE,"missing/error",MID(DT101,FIND("male,",DT101)+6,(FIND(")",DT101)-(FIND("male,",DT101)+6)))))</f>
        <v/>
      </c>
      <c r="DQ101" s="103" t="str">
        <f>IF(DM101="","",(MID(DM101,(SEARCH("^^",SUBSTITUTE(DM101," ","^^",LEN(DM101)-LEN(SUBSTITUTE(DM101," ","")))))+1,99)&amp;"_"&amp;LEFT(DM101,FIND(" ",DM101)-1)&amp;"_"&amp;DN101))</f>
        <v/>
      </c>
      <c r="DS101" s="95"/>
      <c r="DT101" s="95"/>
      <c r="DU101" s="96" t="str">
        <f>IF(DY101="","",DU$3)</f>
        <v/>
      </c>
      <c r="DV101" s="97" t="str">
        <f>IF(DY101="","",DU$1)</f>
        <v/>
      </c>
      <c r="DW101" s="98" t="str">
        <f>IF(DY101="","",DU$2)</f>
        <v/>
      </c>
      <c r="DX101" s="98" t="str">
        <f>IF(DY101="","",DU$3)</f>
        <v/>
      </c>
      <c r="DY101" s="99" t="str">
        <f>IF(EF101="","",IF(ISNUMBER(SEARCH(":",EF101)),MID(EF101,FIND(":",EF101)+2,FIND("(",EF101)-FIND(":",EF101)-3),LEFT(EF101,FIND("(",EF101)-2)))</f>
        <v/>
      </c>
      <c r="DZ101" s="100" t="str">
        <f>IF(EF101="","",MID(EF101,FIND("(",EF101)+1,4))</f>
        <v/>
      </c>
      <c r="EA101" s="101" t="str">
        <f>IF(ISNUMBER(SEARCH("*female*",EF101)),"female",IF(ISNUMBER(SEARCH("*male*",EF101)),"male",""))</f>
        <v/>
      </c>
      <c r="EB101" s="102" t="str">
        <f>IF(EF101="","",IF(ISERROR(MID(EF101,FIND("male,",EF101)+6,(FIND(")",EF101)-(FIND("male,",EF101)+6))))=TRUE,"missing/error",MID(EF101,FIND("male,",EF101)+6,(FIND(")",EF101)-(FIND("male,",EF101)+6)))))</f>
        <v/>
      </c>
      <c r="EC101" s="103" t="str">
        <f>IF(DY101="","",(MID(DY101,(SEARCH("^^",SUBSTITUTE(DY101," ","^^",LEN(DY101)-LEN(SUBSTITUTE(DY101," ","")))))+1,99)&amp;"_"&amp;LEFT(DY101,FIND(" ",DY101)-1)&amp;"_"&amp;DZ101))</f>
        <v/>
      </c>
      <c r="EE101" s="95"/>
      <c r="EF101" s="95"/>
      <c r="EG101" s="96" t="str">
        <f>IF(EK101="","",EG$3)</f>
        <v/>
      </c>
      <c r="EH101" s="97" t="str">
        <f>IF(EK101="","",EG$1)</f>
        <v/>
      </c>
      <c r="EI101" s="98" t="str">
        <f>IF(EK101="","",EG$2)</f>
        <v/>
      </c>
      <c r="EJ101" s="98" t="str">
        <f>IF(EK101="","",EG$3)</f>
        <v/>
      </c>
      <c r="EK101" s="99" t="str">
        <f>IF(ER101="","",IF(ISNUMBER(SEARCH(":",ER101)),MID(ER101,FIND(":",ER101)+2,FIND("(",ER101)-FIND(":",ER101)-3),LEFT(ER101,FIND("(",ER101)-2)))</f>
        <v/>
      </c>
      <c r="EL101" s="100" t="str">
        <f>IF(ER101="","",MID(ER101,FIND("(",ER101)+1,4))</f>
        <v/>
      </c>
      <c r="EM101" s="101" t="str">
        <f>IF(ISNUMBER(SEARCH("*female*",ER101)),"female",IF(ISNUMBER(SEARCH("*male*",ER101)),"male",""))</f>
        <v/>
      </c>
      <c r="EN101" s="102" t="str">
        <f>IF(ER101="","",IF(ISERROR(MID(ER101,FIND("male,",ER101)+6,(FIND(")",ER101)-(FIND("male,",ER101)+6))))=TRUE,"missing/error",MID(ER101,FIND("male,",ER101)+6,(FIND(")",ER101)-(FIND("male,",ER101)+6)))))</f>
        <v/>
      </c>
      <c r="EO101" s="103" t="str">
        <f>IF(EK101="","",(MID(EK101,(SEARCH("^^",SUBSTITUTE(EK101," ","^^",LEN(EK101)-LEN(SUBSTITUTE(EK101," ","")))))+1,99)&amp;"_"&amp;LEFT(EK101,FIND(" ",EK101)-1)&amp;"_"&amp;EL101))</f>
        <v/>
      </c>
      <c r="EQ101" s="95"/>
      <c r="ER101" s="95"/>
      <c r="ES101" s="96" t="str">
        <f>IF(EW101="","",ES$3)</f>
        <v/>
      </c>
      <c r="ET101" s="97" t="str">
        <f>IF(EW101="","",ES$1)</f>
        <v/>
      </c>
      <c r="EU101" s="98" t="str">
        <f>IF(EW101="","",ES$2)</f>
        <v/>
      </c>
      <c r="EV101" s="98" t="str">
        <f>IF(EW101="","",ES$3)</f>
        <v/>
      </c>
      <c r="EW101" s="99" t="str">
        <f>IF(FD101="","",IF(ISNUMBER(SEARCH(":",FD101)),MID(FD101,FIND(":",FD101)+2,FIND("(",FD101)-FIND(":",FD101)-3),LEFT(FD101,FIND("(",FD101)-2)))</f>
        <v/>
      </c>
      <c r="EX101" s="100" t="str">
        <f>IF(FD101="","",MID(FD101,FIND("(",FD101)+1,4))</f>
        <v/>
      </c>
      <c r="EY101" s="101" t="str">
        <f>IF(ISNUMBER(SEARCH("*female*",FD101)),"female",IF(ISNUMBER(SEARCH("*male*",FD101)),"male",""))</f>
        <v/>
      </c>
      <c r="EZ101" s="102" t="str">
        <f>IF(FD101="","",IF(ISERROR(MID(FD101,FIND("male,",FD101)+6,(FIND(")",FD101)-(FIND("male,",FD101)+6))))=TRUE,"missing/error",MID(FD101,FIND("male,",FD101)+6,(FIND(")",FD101)-(FIND("male,",FD101)+6)))))</f>
        <v/>
      </c>
      <c r="FA101" s="103" t="str">
        <f>IF(EW101="","",(MID(EW101,(SEARCH("^^",SUBSTITUTE(EW101," ","^^",LEN(EW101)-LEN(SUBSTITUTE(EW101," ","")))))+1,99)&amp;"_"&amp;LEFT(EW101,FIND(" ",EW101)-1)&amp;"_"&amp;EX101))</f>
        <v/>
      </c>
      <c r="FC101" s="95"/>
      <c r="FD101" s="95"/>
      <c r="FE101" s="96" t="str">
        <f>IF(FI101="","",FE$3)</f>
        <v/>
      </c>
      <c r="FF101" s="97" t="str">
        <f>IF(FI101="","",FE$1)</f>
        <v/>
      </c>
      <c r="FG101" s="98" t="str">
        <f>IF(FI101="","",FE$2)</f>
        <v/>
      </c>
      <c r="FH101" s="98" t="str">
        <f>IF(FI101="","",FE$3)</f>
        <v/>
      </c>
      <c r="FI101" s="99" t="str">
        <f>IF(FP101="","",IF(ISNUMBER(SEARCH(":",FP101)),MID(FP101,FIND(":",FP101)+2,FIND("(",FP101)-FIND(":",FP101)-3),LEFT(FP101,FIND("(",FP101)-2)))</f>
        <v/>
      </c>
      <c r="FJ101" s="100" t="str">
        <f>IF(FP101="","",MID(FP101,FIND("(",FP101)+1,4))</f>
        <v/>
      </c>
      <c r="FK101" s="101" t="str">
        <f>IF(ISNUMBER(SEARCH("*female*",FP101)),"female",IF(ISNUMBER(SEARCH("*male*",FP101)),"male",""))</f>
        <v/>
      </c>
      <c r="FL101" s="102" t="str">
        <f>IF(FP101="","",IF(ISERROR(MID(FP101,FIND("male,",FP101)+6,(FIND(")",FP101)-(FIND("male,",FP101)+6))))=TRUE,"missing/error",MID(FP101,FIND("male,",FP101)+6,(FIND(")",FP101)-(FIND("male,",FP101)+6)))))</f>
        <v/>
      </c>
      <c r="FM101" s="103" t="str">
        <f>IF(FI101="","",(MID(FI101,(SEARCH("^^",SUBSTITUTE(FI101," ","^^",LEN(FI101)-LEN(SUBSTITUTE(FI101," ","")))))+1,99)&amp;"_"&amp;LEFT(FI101,FIND(" ",FI101)-1)&amp;"_"&amp;FJ101))</f>
        <v/>
      </c>
      <c r="FO101" s="95"/>
      <c r="FP101" s="95"/>
      <c r="FQ101" s="96" t="str">
        <f>IF(FU101="","",#REF!)</f>
        <v/>
      </c>
      <c r="FR101" s="97" t="str">
        <f>IF(FU101="","",FQ$1)</f>
        <v/>
      </c>
      <c r="FS101" s="98" t="str">
        <f>IF(FU101="","",FQ$2)</f>
        <v/>
      </c>
      <c r="FT101" s="98" t="str">
        <f>IF(FU101="","",FQ$3)</f>
        <v/>
      </c>
      <c r="FU101" s="99" t="str">
        <f>IF(GB101="","",IF(ISNUMBER(SEARCH(":",GB101)),MID(GB101,FIND(":",GB101)+2,FIND("(",GB101)-FIND(":",GB101)-3),LEFT(GB101,FIND("(",GB101)-2)))</f>
        <v/>
      </c>
      <c r="FV101" s="100" t="str">
        <f>IF(GB101="","",MID(GB101,FIND("(",GB101)+1,4))</f>
        <v/>
      </c>
      <c r="FW101" s="101" t="str">
        <f>IF(ISNUMBER(SEARCH("*female*",GB101)),"female",IF(ISNUMBER(SEARCH("*male*",GB101)),"male",""))</f>
        <v/>
      </c>
      <c r="FX101" s="102" t="str">
        <f>IF(GB101="","",IF(ISERROR(MID(GB101,FIND("male,",GB101)+6,(FIND(")",GB101)-(FIND("male,",GB101)+6))))=TRUE,"missing/error",MID(GB101,FIND("male,",GB101)+6,(FIND(")",GB101)-(FIND("male,",GB101)+6)))))</f>
        <v/>
      </c>
      <c r="FY101" s="103" t="str">
        <f>IF(FU101="","",(MID(FU101,(SEARCH("^^",SUBSTITUTE(FU101," ","^^",LEN(FU101)-LEN(SUBSTITUTE(FU101," ","")))))+1,99)&amp;"_"&amp;LEFT(FU101,FIND(" ",FU101)-1)&amp;"_"&amp;FV101))</f>
        <v/>
      </c>
      <c r="GA101" s="95"/>
      <c r="GB101" s="95"/>
      <c r="GC101" s="96" t="str">
        <f>IF(GG101="","",GC$3)</f>
        <v/>
      </c>
      <c r="GD101" s="97" t="str">
        <f>IF(GG101="","",GC$1)</f>
        <v/>
      </c>
      <c r="GE101" s="98" t="str">
        <f>IF(GG101="","",GC$2)</f>
        <v/>
      </c>
      <c r="GF101" s="98" t="str">
        <f>IF(GG101="","",GC$3)</f>
        <v/>
      </c>
      <c r="GG101" s="99" t="str">
        <f>IF(GN101="","",IF(ISNUMBER(SEARCH(":",GN101)),MID(GN101,FIND(":",GN101)+2,FIND("(",GN101)-FIND(":",GN101)-3),LEFT(GN101,FIND("(",GN101)-2)))</f>
        <v/>
      </c>
      <c r="GH101" s="100" t="str">
        <f>IF(GN101="","",MID(GN101,FIND("(",GN101)+1,4))</f>
        <v/>
      </c>
      <c r="GI101" s="101" t="str">
        <f>IF(ISNUMBER(SEARCH("*female*",GN101)),"female",IF(ISNUMBER(SEARCH("*male*",GN101)),"male",""))</f>
        <v/>
      </c>
      <c r="GJ101" s="102" t="str">
        <f>IF(GN101="","",IF(ISERROR(MID(GN101,FIND("male,",GN101)+6,(FIND(")",GN101)-(FIND("male,",GN101)+6))))=TRUE,"missing/error",MID(GN101,FIND("male,",GN101)+6,(FIND(")",GN101)-(FIND("male,",GN101)+6)))))</f>
        <v/>
      </c>
      <c r="GK101" s="103" t="str">
        <f>IF(GG101="","",(MID(GG101,(SEARCH("^^",SUBSTITUTE(GG101," ","^^",LEN(GG101)-LEN(SUBSTITUTE(GG101," ","")))))+1,99)&amp;"_"&amp;LEFT(GG101,FIND(" ",GG101)-1)&amp;"_"&amp;GH101))</f>
        <v/>
      </c>
      <c r="GM101" s="95"/>
      <c r="GN101" s="95"/>
      <c r="GO101" s="96" t="str">
        <f>IF(GS101="","",GO$3)</f>
        <v/>
      </c>
      <c r="GP101" s="97" t="str">
        <f>IF(GS101="","",GO$1)</f>
        <v/>
      </c>
      <c r="GQ101" s="98" t="str">
        <f>IF(GS101="","",GO$2)</f>
        <v/>
      </c>
      <c r="GR101" s="98" t="str">
        <f>IF(GS101="","",GO$3)</f>
        <v/>
      </c>
      <c r="GS101" s="99" t="str">
        <f>IF(GZ101="","",IF(ISNUMBER(SEARCH(":",GZ101)),MID(GZ101,FIND(":",GZ101)+2,FIND("(",GZ101)-FIND(":",GZ101)-3),LEFT(GZ101,FIND("(",GZ101)-2)))</f>
        <v/>
      </c>
      <c r="GT101" s="100" t="str">
        <f>IF(GZ101="","",MID(GZ101,FIND("(",GZ101)+1,4))</f>
        <v/>
      </c>
      <c r="GU101" s="101" t="str">
        <f>IF(ISNUMBER(SEARCH("*female*",GZ101)),"female",IF(ISNUMBER(SEARCH("*male*",GZ101)),"male",""))</f>
        <v/>
      </c>
      <c r="GV101" s="102" t="str">
        <f>IF(GZ101="","",IF(ISERROR(MID(GZ101,FIND("male,",GZ101)+6,(FIND(")",GZ101)-(FIND("male,",GZ101)+6))))=TRUE,"missing/error",MID(GZ101,FIND("male,",GZ101)+6,(FIND(")",GZ101)-(FIND("male,",GZ101)+6)))))</f>
        <v/>
      </c>
      <c r="GW101" s="103" t="str">
        <f>IF(GS101="","",(MID(GS101,(SEARCH("^^",SUBSTITUTE(GS101," ","^^",LEN(GS101)-LEN(SUBSTITUTE(GS101," ","")))))+1,99)&amp;"_"&amp;LEFT(GS101,FIND(" ",GS101)-1)&amp;"_"&amp;GT101))</f>
        <v/>
      </c>
      <c r="GY101" s="95"/>
      <c r="GZ101" s="95"/>
      <c r="HA101" s="96" t="str">
        <f>IF(HE101="","",HA$3)</f>
        <v/>
      </c>
      <c r="HB101" s="97" t="str">
        <f>IF(HE101="","",HA$1)</f>
        <v/>
      </c>
      <c r="HC101" s="98" t="str">
        <f>IF(HE101="","",HA$2)</f>
        <v/>
      </c>
      <c r="HD101" s="98" t="str">
        <f>IF(HE101="","",HA$3)</f>
        <v/>
      </c>
      <c r="HE101" s="99" t="str">
        <f>IF(HL101="","",IF(ISNUMBER(SEARCH(":",HL101)),MID(HL101,FIND(":",HL101)+2,FIND("(",HL101)-FIND(":",HL101)-3),LEFT(HL101,FIND("(",HL101)-2)))</f>
        <v/>
      </c>
      <c r="HF101" s="100" t="str">
        <f>IF(HL101="","",MID(HL101,FIND("(",HL101)+1,4))</f>
        <v/>
      </c>
      <c r="HG101" s="101" t="str">
        <f>IF(ISNUMBER(SEARCH("*female*",HL101)),"female",IF(ISNUMBER(SEARCH("*male*",HL101)),"male",""))</f>
        <v/>
      </c>
      <c r="HH101" s="102" t="str">
        <f>IF(HL101="","",IF(ISERROR(MID(HL101,FIND("male,",HL101)+6,(FIND(")",HL101)-(FIND("male,",HL101)+6))))=TRUE,"missing/error",MID(HL101,FIND("male,",HL101)+6,(FIND(")",HL101)-(FIND("male,",HL101)+6)))))</f>
        <v/>
      </c>
      <c r="HI101" s="103" t="str">
        <f>IF(HE101="","",(MID(HE101,(SEARCH("^^",SUBSTITUTE(HE101," ","^^",LEN(HE101)-LEN(SUBSTITUTE(HE101," ","")))))+1,99)&amp;"_"&amp;LEFT(HE101,FIND(" ",HE101)-1)&amp;"_"&amp;HF101))</f>
        <v/>
      </c>
      <c r="HK101" s="95"/>
      <c r="HL101" s="95" t="s">
        <v>292</v>
      </c>
      <c r="HM101" s="96" t="str">
        <f>IF(HQ101="","",HM$3)</f>
        <v/>
      </c>
      <c r="HN101" s="97" t="str">
        <f>IF(HQ101="","",HM$1)</f>
        <v/>
      </c>
      <c r="HO101" s="98" t="str">
        <f>IF(HQ101="","",HM$2)</f>
        <v/>
      </c>
      <c r="HP101" s="98" t="str">
        <f>IF(HQ101="","",HM$3)</f>
        <v/>
      </c>
      <c r="HQ101" s="99" t="str">
        <f>IF(HX101="","",IF(ISNUMBER(SEARCH(":",HX101)),MID(HX101,FIND(":",HX101)+2,FIND("(",HX101)-FIND(":",HX101)-3),LEFT(HX101,FIND("(",HX101)-2)))</f>
        <v/>
      </c>
      <c r="HR101" s="100" t="str">
        <f>IF(HX101="","",MID(HX101,FIND("(",HX101)+1,4))</f>
        <v/>
      </c>
      <c r="HS101" s="101" t="str">
        <f>IF(ISNUMBER(SEARCH("*female*",HX101)),"female",IF(ISNUMBER(SEARCH("*male*",HX101)),"male",""))</f>
        <v/>
      </c>
      <c r="HT101" s="102" t="str">
        <f>IF(HX101="","",IF(ISERROR(MID(HX101,FIND("male,",HX101)+6,(FIND(")",HX101)-(FIND("male,",HX101)+6))))=TRUE,"missing/error",MID(HX101,FIND("male,",HX101)+6,(FIND(")",HX101)-(FIND("male,",HX101)+6)))))</f>
        <v/>
      </c>
      <c r="HU101" s="103" t="str">
        <f>IF(HQ101="","",(MID(HQ101,(SEARCH("^^",SUBSTITUTE(HQ101," ","^^",LEN(HQ101)-LEN(SUBSTITUTE(HQ101," ","")))))+1,99)&amp;"_"&amp;LEFT(HQ101,FIND(" ",HQ101)-1)&amp;"_"&amp;HR101))</f>
        <v/>
      </c>
      <c r="HW101" s="95"/>
      <c r="HX101" s="95"/>
      <c r="HY101" s="96" t="str">
        <f>IF(IC101="","",HY$3)</f>
        <v/>
      </c>
      <c r="HZ101" s="97" t="str">
        <f>IF(IC101="","",HY$1)</f>
        <v/>
      </c>
      <c r="IA101" s="98" t="str">
        <f>IF(IC101="","",HY$2)</f>
        <v/>
      </c>
      <c r="IB101" s="98" t="str">
        <f>IF(IC101="","",HY$3)</f>
        <v/>
      </c>
      <c r="IC101" s="99" t="str">
        <f>IF(IJ101="","",IF(ISNUMBER(SEARCH(":",IJ101)),MID(IJ101,FIND(":",IJ101)+2,FIND("(",IJ101)-FIND(":",IJ101)-3),LEFT(IJ101,FIND("(",IJ101)-2)))</f>
        <v/>
      </c>
      <c r="ID101" s="100" t="str">
        <f>IF(IJ101="","",MID(IJ101,FIND("(",IJ101)+1,4))</f>
        <v/>
      </c>
      <c r="IE101" s="101" t="str">
        <f>IF(ISNUMBER(SEARCH("*female*",IJ101)),"female",IF(ISNUMBER(SEARCH("*male*",IJ101)),"male",""))</f>
        <v/>
      </c>
      <c r="IF101" s="102" t="str">
        <f>IF(IJ101="","",IF(ISERROR(MID(IJ101,FIND("male,",IJ101)+6,(FIND(")",IJ101)-(FIND("male,",IJ101)+6))))=TRUE,"missing/error",MID(IJ101,FIND("male,",IJ101)+6,(FIND(")",IJ101)-(FIND("male,",IJ101)+6)))))</f>
        <v/>
      </c>
      <c r="IG101" s="103" t="str">
        <f>IF(IC101="","",(MID(IC101,(SEARCH("^^",SUBSTITUTE(IC101," ","^^",LEN(IC101)-LEN(SUBSTITUTE(IC101," ","")))))+1,99)&amp;"_"&amp;LEFT(IC101,FIND(" ",IC101)-1)&amp;"_"&amp;ID101))</f>
        <v/>
      </c>
      <c r="II101" s="95"/>
      <c r="IJ101" s="95"/>
      <c r="IK101" s="96" t="str">
        <f>IF(IO101="","",IK$3)</f>
        <v/>
      </c>
      <c r="IL101" s="97" t="str">
        <f>IF(IO101="","",IK$1)</f>
        <v/>
      </c>
      <c r="IM101" s="98" t="str">
        <f>IF(IO101="","",IK$2)</f>
        <v/>
      </c>
      <c r="IN101" s="98" t="str">
        <f>IF(IO101="","",IK$3)</f>
        <v/>
      </c>
      <c r="IO101" s="99" t="str">
        <f>IF(IV101="","",IF(ISNUMBER(SEARCH(":",IV101)),MID(IV101,FIND(":",IV101)+2,FIND("(",IV101)-FIND(":",IV101)-3),LEFT(IV101,FIND("(",IV101)-2)))</f>
        <v/>
      </c>
      <c r="IP101" s="100" t="str">
        <f>IF(IV101="","",MID(IV101,FIND("(",IV101)+1,4))</f>
        <v/>
      </c>
      <c r="IQ101" s="101" t="str">
        <f>IF(ISNUMBER(SEARCH("*female*",IV101)),"female",IF(ISNUMBER(SEARCH("*male*",IV101)),"male",""))</f>
        <v/>
      </c>
      <c r="IR101" s="102" t="str">
        <f>IF(IV101="","",IF(ISERROR(MID(IV101,FIND("male,",IV101)+6,(FIND(")",IV101)-(FIND("male,",IV101)+6))))=TRUE,"missing/error",MID(IV101,FIND("male,",IV101)+6,(FIND(")",IV101)-(FIND("male,",IV101)+6)))))</f>
        <v/>
      </c>
      <c r="IS101" s="103" t="str">
        <f>IF(IO101="","",(MID(IO101,(SEARCH("^^",SUBSTITUTE(IO101," ","^^",LEN(IO101)-LEN(SUBSTITUTE(IO101," ","")))))+1,99)&amp;"_"&amp;LEFT(IO101,FIND(" ",IO101)-1)&amp;"_"&amp;IP101))</f>
        <v/>
      </c>
      <c r="IU101" s="95"/>
      <c r="IV101" s="95"/>
      <c r="IW101" s="96" t="str">
        <f>IF(JA101="","",IW$3)</f>
        <v/>
      </c>
      <c r="IX101" s="97" t="str">
        <f>IF(JA101="","",IW$1)</f>
        <v/>
      </c>
      <c r="IY101" s="98" t="str">
        <f>IF(JA101="","",IW$2)</f>
        <v/>
      </c>
      <c r="IZ101" s="98" t="str">
        <f>IF(JA101="","",IW$3)</f>
        <v/>
      </c>
      <c r="JA101" s="99" t="str">
        <f>IF(JH101="","",IF(ISNUMBER(SEARCH(":",JH101)),MID(JH101,FIND(":",JH101)+2,FIND("(",JH101)-FIND(":",JH101)-3),LEFT(JH101,FIND("(",JH101)-2)))</f>
        <v/>
      </c>
      <c r="JB101" s="100" t="str">
        <f>IF(JH101="","",MID(JH101,FIND("(",JH101)+1,4))</f>
        <v/>
      </c>
      <c r="JC101" s="101" t="str">
        <f>IF(ISNUMBER(SEARCH("*female*",JH101)),"female",IF(ISNUMBER(SEARCH("*male*",JH101)),"male",""))</f>
        <v/>
      </c>
      <c r="JD101" s="102" t="str">
        <f>IF(JH101="","",IF(ISERROR(MID(JH101,FIND("male,",JH101)+6,(FIND(")",JH101)-(FIND("male,",JH101)+6))))=TRUE,"missing/error",MID(JH101,FIND("male,",JH101)+6,(FIND(")",JH101)-(FIND("male,",JH101)+6)))))</f>
        <v/>
      </c>
      <c r="JE101" s="103" t="str">
        <f>IF(JA101="","",(MID(JA101,(SEARCH("^^",SUBSTITUTE(JA101," ","^^",LEN(JA101)-LEN(SUBSTITUTE(JA101," ","")))))+1,99)&amp;"_"&amp;LEFT(JA101,FIND(" ",JA101)-1)&amp;"_"&amp;JB101))</f>
        <v/>
      </c>
      <c r="JG101" s="95"/>
      <c r="JH101" s="95"/>
      <c r="JI101" s="96" t="str">
        <f>IF(JM101="","",JI$3)</f>
        <v/>
      </c>
      <c r="JJ101" s="97" t="str">
        <f>IF(JM101="","",JI$1)</f>
        <v/>
      </c>
      <c r="JK101" s="98" t="str">
        <f>IF(JM101="","",JI$2)</f>
        <v/>
      </c>
      <c r="JL101" s="98" t="str">
        <f>IF(JM101="","",JI$3)</f>
        <v/>
      </c>
      <c r="JM101" s="99" t="str">
        <f>IF(JT101="","",IF(ISNUMBER(SEARCH(":",JT101)),MID(JT101,FIND(":",JT101)+2,FIND("(",JT101)-FIND(":",JT101)-3),LEFT(JT101,FIND("(",JT101)-2)))</f>
        <v/>
      </c>
      <c r="JN101" s="100" t="str">
        <f>IF(JT101="","",MID(JT101,FIND("(",JT101)+1,4))</f>
        <v/>
      </c>
      <c r="JO101" s="101" t="str">
        <f>IF(ISNUMBER(SEARCH("*female*",JT101)),"female",IF(ISNUMBER(SEARCH("*male*",JT101)),"male",""))</f>
        <v/>
      </c>
      <c r="JP101" s="102" t="str">
        <f>IF(JT101="","",IF(ISERROR(MID(JT101,FIND("male,",JT101)+6,(FIND(")",JT101)-(FIND("male,",JT101)+6))))=TRUE,"missing/error",MID(JT101,FIND("male,",JT101)+6,(FIND(")",JT101)-(FIND("male,",JT101)+6)))))</f>
        <v/>
      </c>
      <c r="JQ101" s="103" t="str">
        <f>IF(JM101="","",(MID(JM101,(SEARCH("^^",SUBSTITUTE(JM101," ","^^",LEN(JM101)-LEN(SUBSTITUTE(JM101," ","")))))+1,99)&amp;"_"&amp;LEFT(JM101,FIND(" ",JM101)-1)&amp;"_"&amp;JN101))</f>
        <v/>
      </c>
      <c r="JS101" s="95"/>
      <c r="JT101" s="95"/>
      <c r="JU101" s="96" t="str">
        <f>IF(JY101="","",JU$3)</f>
        <v/>
      </c>
      <c r="JV101" s="97" t="str">
        <f>IF(JY101="","",JU$1)</f>
        <v/>
      </c>
      <c r="JW101" s="98" t="str">
        <f>IF(JY101="","",JU$2)</f>
        <v/>
      </c>
      <c r="JX101" s="98" t="str">
        <f>IF(JY101="","",JU$3)</f>
        <v/>
      </c>
      <c r="JY101" s="99" t="str">
        <f>IF(KF101="","",IF(ISNUMBER(SEARCH(":",KF101)),MID(KF101,FIND(":",KF101)+2,FIND("(",KF101)-FIND(":",KF101)-3),LEFT(KF101,FIND("(",KF101)-2)))</f>
        <v/>
      </c>
      <c r="JZ101" s="100" t="str">
        <f>IF(KF101="","",MID(KF101,FIND("(",KF101)+1,4))</f>
        <v/>
      </c>
      <c r="KA101" s="101" t="str">
        <f>IF(ISNUMBER(SEARCH("*female*",KF101)),"female",IF(ISNUMBER(SEARCH("*male*",KF101)),"male",""))</f>
        <v/>
      </c>
      <c r="KB101" s="102" t="str">
        <f>IF(KF101="","",IF(ISERROR(MID(KF101,FIND("male,",KF101)+6,(FIND(")",KF101)-(FIND("male,",KF101)+6))))=TRUE,"missing/error",MID(KF101,FIND("male,",KF101)+6,(FIND(")",KF101)-(FIND("male,",KF101)+6)))))</f>
        <v/>
      </c>
      <c r="KC101" s="103" t="str">
        <f>IF(JY101="","",(MID(JY101,(SEARCH("^^",SUBSTITUTE(JY101," ","^^",LEN(JY101)-LEN(SUBSTITUTE(JY101," ","")))))+1,99)&amp;"_"&amp;LEFT(JY101,FIND(" ",JY101)-1)&amp;"_"&amp;JZ101))</f>
        <v/>
      </c>
      <c r="KE101" s="95"/>
      <c r="KF101" s="95"/>
    </row>
    <row r="102" spans="1:292" ht="13.5" customHeight="1">
      <c r="A102" s="21"/>
      <c r="B102" s="95" t="s">
        <v>484</v>
      </c>
      <c r="C102" s="2" t="s">
        <v>485</v>
      </c>
      <c r="D102" s="149"/>
      <c r="E102" s="96"/>
      <c r="F102" s="97"/>
      <c r="G102" s="98"/>
      <c r="H102" s="98"/>
      <c r="I102" s="99"/>
      <c r="J102" s="100"/>
      <c r="K102" s="101"/>
      <c r="L102" s="102"/>
      <c r="M102" s="103"/>
      <c r="O102" s="95"/>
      <c r="P102" s="153"/>
      <c r="Q102" s="96"/>
      <c r="R102" s="97"/>
      <c r="S102" s="98"/>
      <c r="T102" s="98"/>
      <c r="U102" s="99"/>
      <c r="V102" s="100"/>
      <c r="W102" s="101"/>
      <c r="X102" s="102"/>
      <c r="Y102" s="103"/>
      <c r="AA102" s="95"/>
      <c r="AB102" s="140"/>
      <c r="AC102" s="96"/>
      <c r="AD102" s="97"/>
      <c r="AE102" s="98"/>
      <c r="AF102" s="98"/>
      <c r="AG102" s="99"/>
      <c r="AH102" s="100"/>
      <c r="AI102" s="101"/>
      <c r="AJ102" s="102"/>
      <c r="AK102" s="103"/>
      <c r="AM102" s="95"/>
      <c r="AN102" s="95"/>
      <c r="AO102" s="96" t="str">
        <f t="shared" si="280"/>
        <v/>
      </c>
      <c r="AP102" s="97" t="str">
        <f t="shared" si="281"/>
        <v/>
      </c>
      <c r="AQ102" s="98" t="str">
        <f t="shared" si="288"/>
        <v/>
      </c>
      <c r="AR102" s="98" t="str">
        <f t="shared" si="282"/>
        <v/>
      </c>
      <c r="AS102" s="99" t="str">
        <f t="shared" si="283"/>
        <v/>
      </c>
      <c r="AT102" s="100" t="str">
        <f t="shared" si="284"/>
        <v/>
      </c>
      <c r="AU102" s="101" t="str">
        <f t="shared" si="285"/>
        <v/>
      </c>
      <c r="AV102" s="102" t="str">
        <f t="shared" si="286"/>
        <v/>
      </c>
      <c r="AW102" s="103" t="str">
        <f t="shared" si="287"/>
        <v/>
      </c>
      <c r="AY102" s="95"/>
      <c r="AZ102" s="95"/>
      <c r="BA102" s="96"/>
      <c r="BB102" s="97"/>
      <c r="BC102" s="98"/>
      <c r="BD102" s="98"/>
      <c r="BE102" s="99"/>
      <c r="BF102" s="100"/>
      <c r="BG102" s="101"/>
      <c r="BH102" s="102"/>
      <c r="BI102" s="103"/>
      <c r="BK102" s="95"/>
      <c r="BL102" s="95"/>
      <c r="BM102" s="96"/>
      <c r="BN102" s="97"/>
      <c r="BO102" s="98"/>
      <c r="BP102" s="98"/>
      <c r="BQ102" s="99"/>
      <c r="BR102" s="100"/>
      <c r="BS102" s="101"/>
      <c r="BT102" s="102"/>
      <c r="BU102" s="103"/>
      <c r="BW102" s="95"/>
      <c r="BX102" s="95"/>
      <c r="BY102" s="96"/>
      <c r="BZ102" s="97"/>
      <c r="CA102" s="98"/>
      <c r="CB102" s="98"/>
      <c r="CC102" s="99"/>
      <c r="CD102" s="100"/>
      <c r="CE102" s="101"/>
      <c r="CF102" s="102"/>
      <c r="CG102" s="103"/>
      <c r="CI102" s="95"/>
      <c r="CJ102" s="95"/>
      <c r="CK102" s="96"/>
      <c r="CL102" s="97"/>
      <c r="CM102" s="98"/>
      <c r="CN102" s="98"/>
      <c r="CO102" s="99"/>
      <c r="CP102" s="100"/>
      <c r="CQ102" s="101"/>
      <c r="CR102" s="102"/>
      <c r="CS102" s="103"/>
      <c r="CU102" s="95"/>
      <c r="CV102" s="95"/>
      <c r="CW102" s="96"/>
      <c r="CX102" s="97"/>
      <c r="CY102" s="98"/>
      <c r="CZ102" s="98"/>
      <c r="DA102" s="99"/>
      <c r="DB102" s="100"/>
      <c r="DC102" s="101"/>
      <c r="DD102" s="102"/>
      <c r="DE102" s="103"/>
      <c r="DG102" s="95"/>
      <c r="DH102" s="95"/>
      <c r="DI102" s="96"/>
      <c r="DJ102" s="97"/>
      <c r="DK102" s="98"/>
      <c r="DL102" s="98"/>
      <c r="DM102" s="99"/>
      <c r="DN102" s="100"/>
      <c r="DO102" s="101"/>
      <c r="DP102" s="102"/>
      <c r="DQ102" s="103"/>
      <c r="DS102" s="95"/>
      <c r="DT102" s="95"/>
      <c r="DU102" s="96"/>
      <c r="DV102" s="97"/>
      <c r="DW102" s="98"/>
      <c r="DX102" s="98"/>
      <c r="DY102" s="99"/>
      <c r="DZ102" s="100"/>
      <c r="EA102" s="101"/>
      <c r="EB102" s="102"/>
      <c r="EC102" s="103"/>
      <c r="EE102" s="95"/>
      <c r="EF102" s="95"/>
      <c r="EG102" s="96"/>
      <c r="EH102" s="97"/>
      <c r="EI102" s="98"/>
      <c r="EJ102" s="98"/>
      <c r="EK102" s="99"/>
      <c r="EL102" s="100"/>
      <c r="EM102" s="101"/>
      <c r="EN102" s="102"/>
      <c r="EO102" s="103"/>
      <c r="EQ102" s="95"/>
      <c r="ER102" s="95"/>
      <c r="ES102" s="96"/>
      <c r="ET102" s="97"/>
      <c r="EU102" s="98"/>
      <c r="EV102" s="98"/>
      <c r="EW102" s="99"/>
      <c r="EX102" s="100"/>
      <c r="EY102" s="101"/>
      <c r="EZ102" s="102"/>
      <c r="FA102" s="103"/>
      <c r="FC102" s="95"/>
      <c r="FD102" s="95"/>
      <c r="FE102" s="96"/>
      <c r="FF102" s="97"/>
      <c r="FG102" s="98"/>
      <c r="FH102" s="98"/>
      <c r="FI102" s="99"/>
      <c r="FJ102" s="100"/>
      <c r="FK102" s="101"/>
      <c r="FL102" s="102"/>
      <c r="FM102" s="103"/>
      <c r="FO102" s="95"/>
      <c r="FP102" s="95"/>
      <c r="FQ102" s="96"/>
      <c r="FR102" s="97"/>
      <c r="FS102" s="98"/>
      <c r="FT102" s="98"/>
      <c r="FU102" s="99"/>
      <c r="FV102" s="100"/>
      <c r="FW102" s="101"/>
      <c r="FX102" s="102"/>
      <c r="FY102" s="103"/>
      <c r="GA102" s="95"/>
      <c r="GB102" s="95"/>
      <c r="GC102" s="96"/>
      <c r="GD102" s="97"/>
      <c r="GE102" s="98"/>
      <c r="GF102" s="98"/>
      <c r="GG102" s="99"/>
      <c r="GH102" s="100"/>
      <c r="GI102" s="101"/>
      <c r="GJ102" s="102"/>
      <c r="GK102" s="103"/>
      <c r="GM102" s="95"/>
      <c r="GN102" s="95"/>
      <c r="GO102" s="96"/>
      <c r="GP102" s="97"/>
      <c r="GQ102" s="98"/>
      <c r="GR102" s="98"/>
      <c r="GS102" s="99"/>
      <c r="GT102" s="100"/>
      <c r="GU102" s="101"/>
      <c r="GV102" s="102"/>
      <c r="GW102" s="103"/>
      <c r="GY102" s="95"/>
      <c r="GZ102" s="95"/>
      <c r="HA102" s="96"/>
      <c r="HB102" s="97"/>
      <c r="HC102" s="98"/>
      <c r="HD102" s="98"/>
      <c r="HE102" s="99"/>
      <c r="HF102" s="100"/>
      <c r="HG102" s="101"/>
      <c r="HH102" s="102"/>
      <c r="HI102" s="103"/>
      <c r="HK102" s="95"/>
      <c r="HL102" s="95"/>
      <c r="HM102" s="96"/>
      <c r="HN102" s="97"/>
      <c r="HO102" s="98"/>
      <c r="HP102" s="98"/>
      <c r="HQ102" s="99"/>
      <c r="HR102" s="100"/>
      <c r="HS102" s="101"/>
      <c r="HT102" s="102"/>
      <c r="HU102" s="103"/>
      <c r="HW102" s="95"/>
      <c r="HX102" s="95"/>
      <c r="HY102" s="96"/>
      <c r="HZ102" s="97"/>
      <c r="IA102" s="98"/>
      <c r="IB102" s="98"/>
      <c r="IC102" s="99"/>
      <c r="ID102" s="100"/>
      <c r="IE102" s="101"/>
      <c r="IF102" s="102"/>
      <c r="IG102" s="103"/>
      <c r="II102" s="95"/>
      <c r="IJ102" s="95"/>
      <c r="IK102" s="96"/>
      <c r="IL102" s="97"/>
      <c r="IM102" s="98"/>
      <c r="IN102" s="98"/>
      <c r="IO102" s="99"/>
      <c r="IP102" s="100"/>
      <c r="IQ102" s="101"/>
      <c r="IR102" s="102"/>
      <c r="IS102" s="103"/>
      <c r="IU102" s="95"/>
      <c r="IV102" s="95"/>
      <c r="IW102" s="96"/>
      <c r="IX102" s="97"/>
      <c r="IY102" s="98"/>
      <c r="IZ102" s="98"/>
      <c r="JA102" s="99"/>
      <c r="JB102" s="100"/>
      <c r="JC102" s="101"/>
      <c r="JD102" s="102"/>
      <c r="JE102" s="103"/>
      <c r="JG102" s="95"/>
      <c r="JH102" s="95"/>
      <c r="JI102" s="96"/>
      <c r="JJ102" s="97"/>
      <c r="JK102" s="98"/>
      <c r="JL102" s="98"/>
      <c r="JM102" s="99"/>
      <c r="JN102" s="100"/>
      <c r="JO102" s="101"/>
      <c r="JP102" s="102"/>
      <c r="JQ102" s="103"/>
      <c r="JS102" s="95"/>
      <c r="JT102" s="95"/>
      <c r="JU102" s="96"/>
      <c r="JV102" s="97"/>
      <c r="JW102" s="98"/>
      <c r="JX102" s="98"/>
      <c r="JY102" s="99"/>
      <c r="JZ102" s="100"/>
      <c r="KA102" s="101"/>
      <c r="KB102" s="102"/>
      <c r="KC102" s="103"/>
      <c r="KE102" s="95"/>
      <c r="KF102" s="95"/>
    </row>
    <row r="103" spans="1:292" ht="13.5" customHeight="1">
      <c r="A103" s="21"/>
      <c r="B103" s="95" t="s">
        <v>689</v>
      </c>
      <c r="C103" s="2" t="s">
        <v>690</v>
      </c>
      <c r="D103" s="149"/>
      <c r="E103" s="96"/>
      <c r="F103" s="97"/>
      <c r="G103" s="98"/>
      <c r="H103" s="98"/>
      <c r="I103" s="99"/>
      <c r="J103" s="100"/>
      <c r="K103" s="101"/>
      <c r="L103" s="102"/>
      <c r="M103" s="103"/>
      <c r="O103" s="95"/>
      <c r="P103" s="153"/>
      <c r="Q103" s="96">
        <f>IF(U103="","",Q$3)</f>
        <v>43439</v>
      </c>
      <c r="R103" s="97" t="str">
        <f>IF(U103="","",Q$1)</f>
        <v>Bettel-Schneider I</v>
      </c>
      <c r="S103" s="98">
        <f>IF(U103="","",Q$2)</f>
        <v>41612</v>
      </c>
      <c r="T103" s="98">
        <f>IF(U103="","",Q$3)</f>
        <v>43439</v>
      </c>
      <c r="U103" s="99" t="str">
        <f>IF(AB103="","",IF(ISNUMBER(SEARCH(":",AB103)),MID(AB103,FIND(":",AB103)+2,FIND("(",AB103)-FIND(":",AB103)-3),LEFT(AB103,FIND("(",AB103)-2)))</f>
        <v>Etienne Schneider</v>
      </c>
      <c r="V103" s="100" t="str">
        <f>IF(AB103="","",MID(AB103,FIND("(",AB103)+1,4))</f>
        <v>1971</v>
      </c>
      <c r="W103" s="101" t="str">
        <f>IF(ISNUMBER(SEARCH("*female*",AB103)),"female",IF(ISNUMBER(SEARCH("*male*",AB103)),"male",""))</f>
        <v>male</v>
      </c>
      <c r="X103" s="102" t="str">
        <f>IF(AB103="","",IF(ISERROR(MID(AB103,FIND("male,",AB103)+6,(FIND(")",AB103)-(FIND("male,",AB103)+6))))=TRUE,"missing/error",MID(AB103,FIND("male,",AB103)+6,(FIND(")",AB103)-(FIND("male,",AB103)+6)))))</f>
        <v>lu_lsap01</v>
      </c>
      <c r="Y103" s="103" t="str">
        <f>IF(U103="","",(MID(U103,(SEARCH("^^",SUBSTITUTE(U103," ","^^",LEN(U103)-LEN(SUBSTITUTE(U103," ","")))))+1,99)&amp;"_"&amp;LEFT(U103,FIND(" ",U103)-1)&amp;"_"&amp;V103))</f>
        <v>Schneider_Etienne_1971</v>
      </c>
      <c r="AA103" s="95"/>
      <c r="AB103" s="140" t="s">
        <v>425</v>
      </c>
      <c r="AC103" s="96">
        <f>IF(AG103="","",AC$3)</f>
        <v>45247</v>
      </c>
      <c r="AD103" s="97" t="str">
        <f>IF(AG103="","",AC$1)</f>
        <v>Bettel-Schneider II</v>
      </c>
      <c r="AE103" s="98">
        <f>IF(AG103="","",AC$2)</f>
        <v>43439</v>
      </c>
      <c r="AF103" s="98">
        <v>43865</v>
      </c>
      <c r="AG103" s="99" t="str">
        <f>IF(AN103="","",IF(ISNUMBER(SEARCH(":",AN103)),MID(AN103,FIND(":",AN103)+2,FIND("(",AN103)-FIND(":",AN103)-3),LEFT(AN103,FIND("(",AN103)-2)))</f>
        <v>Etienne Schneider</v>
      </c>
      <c r="AH103" s="100" t="str">
        <f>IF(AN103="","",MID(AN103,FIND("(",AN103)+1,4))</f>
        <v>1971</v>
      </c>
      <c r="AI103" s="101" t="str">
        <f>IF(ISNUMBER(SEARCH("*female*",AN103)),"female",IF(ISNUMBER(SEARCH("*male*",AN103)),"male",""))</f>
        <v>male</v>
      </c>
      <c r="AJ103" s="102" t="str">
        <f>IF(AN103="","",IF(ISERROR(MID(AN103,FIND("male,",AN103)+6,(FIND(")",AN103)-(FIND("male,",AN103)+6))))=TRUE,"missing/error",MID(AN103,FIND("male,",AN103)+6,(FIND(")",AN103)-(FIND("male,",AN103)+6)))))</f>
        <v>lu_lsap01</v>
      </c>
      <c r="AK103" s="103" t="str">
        <f>IF(AG103="","",(MID(AG103,(SEARCH("^^",SUBSTITUTE(AG103," ","^^",LEN(AG103)-LEN(SUBSTITUTE(AG103," ","")))))+1,99)&amp;"_"&amp;LEFT(AG103,FIND(" ",AG103)-1)&amp;"_"&amp;AH103))</f>
        <v>Schneider_Etienne_1971</v>
      </c>
      <c r="AM103" s="95"/>
      <c r="AN103" s="140" t="s">
        <v>425</v>
      </c>
      <c r="AO103" s="96" t="str">
        <f t="shared" si="280"/>
        <v/>
      </c>
      <c r="AP103" s="97" t="str">
        <f t="shared" si="281"/>
        <v/>
      </c>
      <c r="AQ103" s="98" t="str">
        <f t="shared" si="288"/>
        <v/>
      </c>
      <c r="AR103" s="98" t="str">
        <f t="shared" si="282"/>
        <v/>
      </c>
      <c r="AS103" s="99" t="str">
        <f t="shared" si="283"/>
        <v/>
      </c>
      <c r="AT103" s="100" t="str">
        <f t="shared" si="284"/>
        <v/>
      </c>
      <c r="AU103" s="101" t="str">
        <f t="shared" si="285"/>
        <v/>
      </c>
      <c r="AV103" s="102" t="str">
        <f t="shared" si="286"/>
        <v/>
      </c>
      <c r="AW103" s="103" t="str">
        <f t="shared" si="287"/>
        <v/>
      </c>
      <c r="AY103" s="95"/>
      <c r="AZ103" s="95"/>
      <c r="BA103" s="96"/>
      <c r="BB103" s="97"/>
      <c r="BC103" s="98"/>
      <c r="BD103" s="98"/>
      <c r="BE103" s="99"/>
      <c r="BF103" s="100"/>
      <c r="BG103" s="101"/>
      <c r="BH103" s="102"/>
      <c r="BI103" s="103"/>
      <c r="BK103" s="95"/>
      <c r="BL103" s="95"/>
      <c r="BM103" s="96"/>
      <c r="BN103" s="97"/>
      <c r="BO103" s="98"/>
      <c r="BP103" s="98"/>
      <c r="BQ103" s="99"/>
      <c r="BR103" s="100"/>
      <c r="BS103" s="101"/>
      <c r="BT103" s="102"/>
      <c r="BU103" s="103"/>
      <c r="BW103" s="95"/>
      <c r="BX103" s="95"/>
      <c r="BY103" s="96"/>
      <c r="BZ103" s="97"/>
      <c r="CA103" s="98"/>
      <c r="CB103" s="98"/>
      <c r="CC103" s="99"/>
      <c r="CD103" s="100"/>
      <c r="CE103" s="101"/>
      <c r="CF103" s="102"/>
      <c r="CG103" s="103"/>
      <c r="CI103" s="95"/>
      <c r="CJ103" s="95"/>
      <c r="CK103" s="96"/>
      <c r="CL103" s="97"/>
      <c r="CM103" s="98"/>
      <c r="CN103" s="98"/>
      <c r="CO103" s="99"/>
      <c r="CP103" s="100"/>
      <c r="CQ103" s="101"/>
      <c r="CR103" s="102"/>
      <c r="CS103" s="103"/>
      <c r="CU103" s="95"/>
      <c r="CV103" s="95"/>
      <c r="CW103" s="96"/>
      <c r="CX103" s="97"/>
      <c r="CY103" s="98"/>
      <c r="CZ103" s="98"/>
      <c r="DA103" s="99"/>
      <c r="DB103" s="100"/>
      <c r="DC103" s="101"/>
      <c r="DD103" s="102"/>
      <c r="DE103" s="103"/>
      <c r="DG103" s="95"/>
      <c r="DH103" s="95"/>
      <c r="DI103" s="96"/>
      <c r="DJ103" s="97"/>
      <c r="DK103" s="98"/>
      <c r="DL103" s="98"/>
      <c r="DM103" s="99"/>
      <c r="DN103" s="100"/>
      <c r="DO103" s="101"/>
      <c r="DP103" s="102"/>
      <c r="DQ103" s="103"/>
      <c r="DS103" s="95"/>
      <c r="DT103" s="95"/>
      <c r="DU103" s="96"/>
      <c r="DV103" s="97"/>
      <c r="DW103" s="98"/>
      <c r="DX103" s="98"/>
      <c r="DY103" s="99"/>
      <c r="DZ103" s="100"/>
      <c r="EA103" s="101"/>
      <c r="EB103" s="102"/>
      <c r="EC103" s="103"/>
      <c r="EE103" s="95"/>
      <c r="EF103" s="95"/>
      <c r="EG103" s="96"/>
      <c r="EH103" s="97"/>
      <c r="EI103" s="98"/>
      <c r="EJ103" s="98"/>
      <c r="EK103" s="99"/>
      <c r="EL103" s="100"/>
      <c r="EM103" s="101"/>
      <c r="EN103" s="102"/>
      <c r="EO103" s="103"/>
      <c r="EQ103" s="95"/>
      <c r="ER103" s="95"/>
      <c r="ES103" s="96"/>
      <c r="ET103" s="97"/>
      <c r="EU103" s="98"/>
      <c r="EV103" s="98"/>
      <c r="EW103" s="99"/>
      <c r="EX103" s="100"/>
      <c r="EY103" s="101"/>
      <c r="EZ103" s="102"/>
      <c r="FA103" s="103"/>
      <c r="FC103" s="95"/>
      <c r="FD103" s="95"/>
      <c r="FE103" s="96"/>
      <c r="FF103" s="97"/>
      <c r="FG103" s="98"/>
      <c r="FH103" s="98"/>
      <c r="FI103" s="99"/>
      <c r="FJ103" s="100"/>
      <c r="FK103" s="101"/>
      <c r="FL103" s="102"/>
      <c r="FM103" s="103"/>
      <c r="FO103" s="95"/>
      <c r="FP103" s="95"/>
      <c r="FQ103" s="96"/>
      <c r="FR103" s="97"/>
      <c r="FS103" s="98"/>
      <c r="FT103" s="98"/>
      <c r="FU103" s="99"/>
      <c r="FV103" s="100"/>
      <c r="FW103" s="101"/>
      <c r="FX103" s="102"/>
      <c r="FY103" s="103"/>
      <c r="GA103" s="95"/>
      <c r="GB103" s="95"/>
      <c r="GC103" s="96"/>
      <c r="GD103" s="97"/>
      <c r="GE103" s="98"/>
      <c r="GF103" s="98"/>
      <c r="GG103" s="99"/>
      <c r="GH103" s="100"/>
      <c r="GI103" s="101"/>
      <c r="GJ103" s="102"/>
      <c r="GK103" s="103"/>
      <c r="GM103" s="95"/>
      <c r="GN103" s="95"/>
      <c r="GO103" s="96"/>
      <c r="GP103" s="97"/>
      <c r="GQ103" s="98"/>
      <c r="GR103" s="98"/>
      <c r="GS103" s="99"/>
      <c r="GT103" s="100"/>
      <c r="GU103" s="101"/>
      <c r="GV103" s="102"/>
      <c r="GW103" s="103"/>
      <c r="GY103" s="95"/>
      <c r="GZ103" s="95"/>
      <c r="HA103" s="96"/>
      <c r="HB103" s="97"/>
      <c r="HC103" s="98"/>
      <c r="HD103" s="98"/>
      <c r="HE103" s="99"/>
      <c r="HF103" s="100"/>
      <c r="HG103" s="101"/>
      <c r="HH103" s="102"/>
      <c r="HI103" s="103"/>
      <c r="HK103" s="95"/>
      <c r="HL103" s="95"/>
      <c r="HM103" s="96"/>
      <c r="HN103" s="97"/>
      <c r="HO103" s="98"/>
      <c r="HP103" s="98"/>
      <c r="HQ103" s="99"/>
      <c r="HR103" s="100"/>
      <c r="HS103" s="101"/>
      <c r="HT103" s="102"/>
      <c r="HU103" s="103"/>
      <c r="HW103" s="95"/>
      <c r="HX103" s="95"/>
      <c r="HY103" s="96"/>
      <c r="HZ103" s="97"/>
      <c r="IA103" s="98"/>
      <c r="IB103" s="98"/>
      <c r="IC103" s="99"/>
      <c r="ID103" s="100"/>
      <c r="IE103" s="101"/>
      <c r="IF103" s="102"/>
      <c r="IG103" s="103"/>
      <c r="II103" s="95"/>
      <c r="IJ103" s="95"/>
      <c r="IK103" s="96"/>
      <c r="IL103" s="97"/>
      <c r="IM103" s="98"/>
      <c r="IN103" s="98"/>
      <c r="IO103" s="99"/>
      <c r="IP103" s="100"/>
      <c r="IQ103" s="101"/>
      <c r="IR103" s="102"/>
      <c r="IS103" s="103"/>
      <c r="IU103" s="95"/>
      <c r="IV103" s="95"/>
      <c r="IW103" s="96"/>
      <c r="IX103" s="97"/>
      <c r="IY103" s="98"/>
      <c r="IZ103" s="98"/>
      <c r="JA103" s="99"/>
      <c r="JB103" s="100"/>
      <c r="JC103" s="101"/>
      <c r="JD103" s="102"/>
      <c r="JE103" s="103"/>
      <c r="JG103" s="95"/>
      <c r="JH103" s="95"/>
      <c r="JI103" s="96"/>
      <c r="JJ103" s="97"/>
      <c r="JK103" s="98"/>
      <c r="JL103" s="98"/>
      <c r="JM103" s="99"/>
      <c r="JN103" s="100"/>
      <c r="JO103" s="101"/>
      <c r="JP103" s="102"/>
      <c r="JQ103" s="103"/>
      <c r="JS103" s="95"/>
      <c r="JT103" s="95"/>
      <c r="JU103" s="96"/>
      <c r="JV103" s="97"/>
      <c r="JW103" s="98"/>
      <c r="JX103" s="98"/>
      <c r="JY103" s="99"/>
      <c r="JZ103" s="100"/>
      <c r="KA103" s="101"/>
      <c r="KB103" s="102"/>
      <c r="KC103" s="103"/>
      <c r="KE103" s="95"/>
      <c r="KF103" s="95"/>
    </row>
    <row r="104" spans="1:292" ht="13.5" customHeight="1">
      <c r="A104" s="21"/>
      <c r="B104" s="95" t="s">
        <v>689</v>
      </c>
      <c r="C104" s="2" t="s">
        <v>690</v>
      </c>
      <c r="D104" s="149"/>
      <c r="E104" s="96"/>
      <c r="F104" s="97"/>
      <c r="G104" s="98"/>
      <c r="H104" s="98"/>
      <c r="I104" s="99"/>
      <c r="J104" s="100"/>
      <c r="K104" s="101"/>
      <c r="L104" s="102"/>
      <c r="M104" s="103"/>
      <c r="O104" s="95"/>
      <c r="P104" s="153"/>
      <c r="Q104" s="96"/>
      <c r="R104" s="97"/>
      <c r="S104" s="98"/>
      <c r="T104" s="98"/>
      <c r="U104" s="99"/>
      <c r="V104" s="100"/>
      <c r="W104" s="101"/>
      <c r="X104" s="102"/>
      <c r="Y104" s="103"/>
      <c r="AA104" s="95"/>
      <c r="AB104" s="140"/>
      <c r="AC104" s="96">
        <f>IF(AG104="","",AC$3)</f>
        <v>45247</v>
      </c>
      <c r="AD104" s="97" t="str">
        <f>IF(AG104="","",AC$1)</f>
        <v>Bettel-Schneider II</v>
      </c>
      <c r="AE104" s="98">
        <v>43865</v>
      </c>
      <c r="AF104" s="98">
        <f>IF(AG104="","",AC$3)</f>
        <v>45247</v>
      </c>
      <c r="AG104" s="99" t="str">
        <f>IF(AN104="","",IF(ISNUMBER(SEARCH(":",AN104)),MID(AN104,FIND(":",AN104)+2,FIND("(",AN104)-FIND(":",AN104)-3),LEFT(AN104,FIND("(",AN104)-2)))</f>
        <v>Franz Fayot</v>
      </c>
      <c r="AH104" s="100" t="str">
        <f>IF(AN104="","",MID(AN104,FIND("(",AN104)+1,4))</f>
        <v>1972</v>
      </c>
      <c r="AI104" s="101" t="str">
        <f>IF(ISNUMBER(SEARCH("*female*",AN104)),"female",IF(ISNUMBER(SEARCH("*male*",AN104)),"male",""))</f>
        <v>male</v>
      </c>
      <c r="AJ104" s="102" t="str">
        <f>IF(AN104="","",IF(ISERROR(MID(AN104,FIND("male,",AN104)+6,(FIND(")",AN104)-(FIND("male,",AN104)+6))))=TRUE,"missing/error",MID(AN104,FIND("male,",AN104)+6,(FIND(")",AN104)-(FIND("male,",AN104)+6)))))</f>
        <v>lu_lsap01</v>
      </c>
      <c r="AK104" s="103" t="str">
        <f>IF(AG104="","",(MID(AG104,(SEARCH("^^",SUBSTITUTE(AG104," ","^^",LEN(AG104)-LEN(SUBSTITUTE(AG104," ","")))))+1,99)&amp;"_"&amp;LEFT(AG104,FIND(" ",AG104)-1)&amp;"_"&amp;AH104))</f>
        <v>Fayot_Franz_1972</v>
      </c>
      <c r="AM104" s="95"/>
      <c r="AN104" s="140" t="s">
        <v>822</v>
      </c>
      <c r="AO104" s="96" t="str">
        <f t="shared" si="280"/>
        <v/>
      </c>
      <c r="AP104" s="97" t="str">
        <f t="shared" si="281"/>
        <v/>
      </c>
      <c r="AQ104" s="98" t="str">
        <f t="shared" si="288"/>
        <v/>
      </c>
      <c r="AR104" s="98" t="str">
        <f t="shared" si="282"/>
        <v/>
      </c>
      <c r="AS104" s="99" t="str">
        <f t="shared" si="283"/>
        <v/>
      </c>
      <c r="AT104" s="100" t="str">
        <f t="shared" si="284"/>
        <v/>
      </c>
      <c r="AU104" s="101" t="str">
        <f t="shared" si="285"/>
        <v/>
      </c>
      <c r="AV104" s="102" t="str">
        <f t="shared" si="286"/>
        <v/>
      </c>
      <c r="AW104" s="103" t="str">
        <f t="shared" si="287"/>
        <v/>
      </c>
      <c r="AY104" s="95"/>
      <c r="AZ104" s="95"/>
      <c r="BA104" s="96"/>
      <c r="BB104" s="97"/>
      <c r="BC104" s="98"/>
      <c r="BD104" s="98"/>
      <c r="BE104" s="99"/>
      <c r="BF104" s="100"/>
      <c r="BG104" s="101"/>
      <c r="BH104" s="102"/>
      <c r="BI104" s="103"/>
      <c r="BK104" s="95"/>
      <c r="BL104" s="95"/>
      <c r="BM104" s="96"/>
      <c r="BN104" s="97"/>
      <c r="BO104" s="98"/>
      <c r="BP104" s="98"/>
      <c r="BQ104" s="99"/>
      <c r="BR104" s="100"/>
      <c r="BS104" s="101"/>
      <c r="BT104" s="102"/>
      <c r="BU104" s="103"/>
      <c r="BW104" s="95"/>
      <c r="BX104" s="95"/>
      <c r="BY104" s="96"/>
      <c r="BZ104" s="97"/>
      <c r="CA104" s="98"/>
      <c r="CB104" s="98"/>
      <c r="CC104" s="99"/>
      <c r="CD104" s="100"/>
      <c r="CE104" s="101"/>
      <c r="CF104" s="102"/>
      <c r="CG104" s="103"/>
      <c r="CI104" s="95"/>
      <c r="CJ104" s="95"/>
      <c r="CK104" s="96"/>
      <c r="CL104" s="97"/>
      <c r="CM104" s="98"/>
      <c r="CN104" s="98"/>
      <c r="CO104" s="99"/>
      <c r="CP104" s="100"/>
      <c r="CQ104" s="101"/>
      <c r="CR104" s="102"/>
      <c r="CS104" s="103"/>
      <c r="CU104" s="95"/>
      <c r="CV104" s="95"/>
      <c r="CW104" s="96"/>
      <c r="CX104" s="97"/>
      <c r="CY104" s="98"/>
      <c r="CZ104" s="98"/>
      <c r="DA104" s="99"/>
      <c r="DB104" s="100"/>
      <c r="DC104" s="101"/>
      <c r="DD104" s="102"/>
      <c r="DE104" s="103"/>
      <c r="DG104" s="95"/>
      <c r="DH104" s="95"/>
      <c r="DI104" s="96"/>
      <c r="DJ104" s="97"/>
      <c r="DK104" s="98"/>
      <c r="DL104" s="98"/>
      <c r="DM104" s="99"/>
      <c r="DN104" s="100"/>
      <c r="DO104" s="101"/>
      <c r="DP104" s="102"/>
      <c r="DQ104" s="103"/>
      <c r="DS104" s="95"/>
      <c r="DT104" s="95"/>
      <c r="DU104" s="96"/>
      <c r="DV104" s="97"/>
      <c r="DW104" s="98"/>
      <c r="DX104" s="98"/>
      <c r="DY104" s="99"/>
      <c r="DZ104" s="100"/>
      <c r="EA104" s="101"/>
      <c r="EB104" s="102"/>
      <c r="EC104" s="103"/>
      <c r="EE104" s="95"/>
      <c r="EF104" s="95"/>
      <c r="EG104" s="96"/>
      <c r="EH104" s="97"/>
      <c r="EI104" s="98"/>
      <c r="EJ104" s="98"/>
      <c r="EK104" s="99"/>
      <c r="EL104" s="100"/>
      <c r="EM104" s="101"/>
      <c r="EN104" s="102"/>
      <c r="EO104" s="103"/>
      <c r="EQ104" s="95"/>
      <c r="ER104" s="95"/>
      <c r="ES104" s="96"/>
      <c r="ET104" s="97"/>
      <c r="EU104" s="98"/>
      <c r="EV104" s="98"/>
      <c r="EW104" s="99"/>
      <c r="EX104" s="100"/>
      <c r="EY104" s="101"/>
      <c r="EZ104" s="102"/>
      <c r="FA104" s="103"/>
      <c r="FC104" s="95"/>
      <c r="FD104" s="95"/>
      <c r="FE104" s="96"/>
      <c r="FF104" s="97"/>
      <c r="FG104" s="98"/>
      <c r="FH104" s="98"/>
      <c r="FI104" s="99"/>
      <c r="FJ104" s="100"/>
      <c r="FK104" s="101"/>
      <c r="FL104" s="102"/>
      <c r="FM104" s="103"/>
      <c r="FO104" s="95"/>
      <c r="FP104" s="95"/>
      <c r="FQ104" s="96"/>
      <c r="FR104" s="97"/>
      <c r="FS104" s="98"/>
      <c r="FT104" s="98"/>
      <c r="FU104" s="99"/>
      <c r="FV104" s="100"/>
      <c r="FW104" s="101"/>
      <c r="FX104" s="102"/>
      <c r="FY104" s="103"/>
      <c r="GA104" s="95"/>
      <c r="GB104" s="95"/>
      <c r="GC104" s="96"/>
      <c r="GD104" s="97"/>
      <c r="GE104" s="98"/>
      <c r="GF104" s="98"/>
      <c r="GG104" s="99"/>
      <c r="GH104" s="100"/>
      <c r="GI104" s="101"/>
      <c r="GJ104" s="102"/>
      <c r="GK104" s="103"/>
      <c r="GM104" s="95"/>
      <c r="GN104" s="95"/>
      <c r="GO104" s="96"/>
      <c r="GP104" s="97"/>
      <c r="GQ104" s="98"/>
      <c r="GR104" s="98"/>
      <c r="GS104" s="99"/>
      <c r="GT104" s="100"/>
      <c r="GU104" s="101"/>
      <c r="GV104" s="102"/>
      <c r="GW104" s="103"/>
      <c r="GY104" s="95"/>
      <c r="GZ104" s="95"/>
      <c r="HA104" s="96"/>
      <c r="HB104" s="97"/>
      <c r="HC104" s="98"/>
      <c r="HD104" s="98"/>
      <c r="HE104" s="99"/>
      <c r="HF104" s="100"/>
      <c r="HG104" s="101"/>
      <c r="HH104" s="102"/>
      <c r="HI104" s="103"/>
      <c r="HK104" s="95"/>
      <c r="HL104" s="95"/>
      <c r="HM104" s="96"/>
      <c r="HN104" s="97"/>
      <c r="HO104" s="98"/>
      <c r="HP104" s="98"/>
      <c r="HQ104" s="99"/>
      <c r="HR104" s="100"/>
      <c r="HS104" s="101"/>
      <c r="HT104" s="102"/>
      <c r="HU104" s="103"/>
      <c r="HW104" s="95"/>
      <c r="HX104" s="95"/>
      <c r="HY104" s="96"/>
      <c r="HZ104" s="97"/>
      <c r="IA104" s="98"/>
      <c r="IB104" s="98"/>
      <c r="IC104" s="99"/>
      <c r="ID104" s="100"/>
      <c r="IE104" s="101"/>
      <c r="IF104" s="102"/>
      <c r="IG104" s="103"/>
      <c r="II104" s="95"/>
      <c r="IJ104" s="95"/>
      <c r="IK104" s="96"/>
      <c r="IL104" s="97"/>
      <c r="IM104" s="98"/>
      <c r="IN104" s="98"/>
      <c r="IO104" s="99"/>
      <c r="IP104" s="100"/>
      <c r="IQ104" s="101"/>
      <c r="IR104" s="102"/>
      <c r="IS104" s="103"/>
      <c r="IU104" s="95"/>
      <c r="IV104" s="95"/>
      <c r="IW104" s="96"/>
      <c r="IX104" s="97"/>
      <c r="IY104" s="98"/>
      <c r="IZ104" s="98"/>
      <c r="JA104" s="99"/>
      <c r="JB104" s="100"/>
      <c r="JC104" s="101"/>
      <c r="JD104" s="102"/>
      <c r="JE104" s="103"/>
      <c r="JG104" s="95"/>
      <c r="JH104" s="95"/>
      <c r="JI104" s="96"/>
      <c r="JJ104" s="97"/>
      <c r="JK104" s="98"/>
      <c r="JL104" s="98"/>
      <c r="JM104" s="99"/>
      <c r="JN104" s="100"/>
      <c r="JO104" s="101"/>
      <c r="JP104" s="102"/>
      <c r="JQ104" s="103"/>
      <c r="JS104" s="95"/>
      <c r="JT104" s="95"/>
      <c r="JU104" s="96"/>
      <c r="JV104" s="97"/>
      <c r="JW104" s="98"/>
      <c r="JX104" s="98"/>
      <c r="JY104" s="99"/>
      <c r="JZ104" s="100"/>
      <c r="KA104" s="101"/>
      <c r="KB104" s="102"/>
      <c r="KC104" s="103"/>
      <c r="KE104" s="95"/>
      <c r="KF104" s="95"/>
    </row>
    <row r="105" spans="1:292" ht="13.5" customHeight="1">
      <c r="A105" s="21"/>
      <c r="B105" s="95" t="s">
        <v>417</v>
      </c>
      <c r="C105" s="2" t="s">
        <v>418</v>
      </c>
      <c r="D105" s="149"/>
      <c r="E105" s="96">
        <f>IF(I105="","",E$3)</f>
        <v>41612</v>
      </c>
      <c r="F105" s="97" t="str">
        <f>IF(I105="","",E$1)</f>
        <v>Juncker Asselborn II</v>
      </c>
      <c r="G105" s="98">
        <v>40017</v>
      </c>
      <c r="H105" s="98">
        <v>40940</v>
      </c>
      <c r="I105" s="99" t="s">
        <v>419</v>
      </c>
      <c r="J105" s="100" t="s">
        <v>386</v>
      </c>
      <c r="K105" s="101" t="s">
        <v>368</v>
      </c>
      <c r="L105" s="102" t="s">
        <v>298</v>
      </c>
      <c r="M105" s="103" t="s">
        <v>420</v>
      </c>
      <c r="O105" s="95"/>
      <c r="P105" s="153" t="s">
        <v>421</v>
      </c>
      <c r="Q105" s="96" t="str">
        <f>IF(U105="","",Q$3)</f>
        <v/>
      </c>
      <c r="R105" s="97" t="str">
        <f>IF(U105="","",Q$1)</f>
        <v/>
      </c>
      <c r="S105" s="98" t="str">
        <f>IF(U105="","",Q$2)</f>
        <v/>
      </c>
      <c r="T105" s="98" t="str">
        <f>IF(U105="","",Q$3)</f>
        <v/>
      </c>
      <c r="U105" s="99" t="str">
        <f>IF(AB105="","",IF(ISNUMBER(SEARCH(":",AB105)),MID(AB105,FIND(":",AB105)+2,FIND("(",AB105)-FIND(":",AB105)-3),LEFT(AB105,FIND("(",AB105)-2)))</f>
        <v/>
      </c>
      <c r="V105" s="100" t="str">
        <f>IF(AB105="","",MID(AB105,FIND("(",AB105)+1,4))</f>
        <v/>
      </c>
      <c r="W105" s="101" t="str">
        <f>IF(ISNUMBER(SEARCH("*female*",AB105)),"female",IF(ISNUMBER(SEARCH("*male*",AB105)),"male",""))</f>
        <v/>
      </c>
      <c r="X105" s="102" t="str">
        <f>IF(AB105="","",IF(ISERROR(MID(AB105,FIND("male,",AB105)+6,(FIND(")",AB105)-(FIND("male,",AB105)+6))))=TRUE,"missing/error",MID(AB105,FIND("male,",AB105)+6,(FIND(")",AB105)-(FIND("male,",AB105)+6)))))</f>
        <v/>
      </c>
      <c r="Y105" s="103" t="str">
        <f>IF(U105="","",(MID(U105,(SEARCH("^^",SUBSTITUTE(U105," ","^^",LEN(U105)-LEN(SUBSTITUTE(U105," ","")))))+1,99)&amp;"_"&amp;LEFT(U105,FIND(" ",U105)-1)&amp;"_"&amp;V105))</f>
        <v/>
      </c>
      <c r="AA105" s="95"/>
      <c r="AB105" s="95"/>
      <c r="AC105" s="96" t="str">
        <f>IF(AG105="","",AC$3)</f>
        <v/>
      </c>
      <c r="AD105" s="97" t="str">
        <f>IF(AG105="","",AC$1)</f>
        <v/>
      </c>
      <c r="AE105" s="98" t="str">
        <f>IF(AG105="","",AC$2)</f>
        <v/>
      </c>
      <c r="AF105" s="98" t="str">
        <f>IF(AG105="","",AC$3)</f>
        <v/>
      </c>
      <c r="AG105" s="99" t="str">
        <f>IF(AN105="","",IF(ISNUMBER(SEARCH(":",AN105)),MID(AN105,FIND(":",AN105)+2,FIND("(",AN105)-FIND(":",AN105)-3),LEFT(AN105,FIND("(",AN105)-2)))</f>
        <v/>
      </c>
      <c r="AH105" s="100" t="str">
        <f>IF(AN105="","",MID(AN105,FIND("(",AN105)+1,4))</f>
        <v/>
      </c>
      <c r="AI105" s="101" t="str">
        <f>IF(ISNUMBER(SEARCH("*female*",AN105)),"female",IF(ISNUMBER(SEARCH("*male*",AN105)),"male",""))</f>
        <v/>
      </c>
      <c r="AJ105" s="102" t="str">
        <f>IF(AN105="","",IF(ISERROR(MID(AN105,FIND("male,",AN105)+6,(FIND(")",AN105)-(FIND("male,",AN105)+6))))=TRUE,"missing/error",MID(AN105,FIND("male,",AN105)+6,(FIND(")",AN105)-(FIND("male,",AN105)+6)))))</f>
        <v/>
      </c>
      <c r="AK105" s="103" t="str">
        <f>IF(AG105="","",(MID(AG105,(SEARCH("^^",SUBSTITUTE(AG105," ","^^",LEN(AG105)-LEN(SUBSTITUTE(AG105," ","")))))+1,99)&amp;"_"&amp;LEFT(AG105,FIND(" ",AG105)-1)&amp;"_"&amp;AH105))</f>
        <v/>
      </c>
      <c r="AM105" s="95"/>
      <c r="AN105" s="95"/>
      <c r="AO105" s="96" t="str">
        <f t="shared" si="280"/>
        <v/>
      </c>
      <c r="AP105" s="97" t="str">
        <f t="shared" si="281"/>
        <v/>
      </c>
      <c r="AQ105" s="98" t="str">
        <f t="shared" si="288"/>
        <v/>
      </c>
      <c r="AR105" s="98" t="str">
        <f t="shared" si="282"/>
        <v/>
      </c>
      <c r="AS105" s="99" t="str">
        <f t="shared" si="283"/>
        <v/>
      </c>
      <c r="AT105" s="100" t="str">
        <f t="shared" si="284"/>
        <v/>
      </c>
      <c r="AU105" s="101" t="str">
        <f t="shared" si="285"/>
        <v/>
      </c>
      <c r="AV105" s="102" t="str">
        <f t="shared" si="286"/>
        <v/>
      </c>
      <c r="AW105" s="103" t="str">
        <f t="shared" si="287"/>
        <v/>
      </c>
      <c r="AY105" s="95"/>
      <c r="AZ105" s="95"/>
      <c r="BA105" s="96" t="str">
        <f>IF(BE105="","",BA$3)</f>
        <v/>
      </c>
      <c r="BB105" s="97" t="str">
        <f>IF(BE105="","",BA$1)</f>
        <v/>
      </c>
      <c r="BC105" s="98" t="str">
        <f>IF(BE105="","",BA$2)</f>
        <v/>
      </c>
      <c r="BD105" s="98" t="str">
        <f>IF(BE105="","",BA$3)</f>
        <v/>
      </c>
      <c r="BE105" s="99" t="str">
        <f>IF(BL105="","",IF(ISNUMBER(SEARCH(":",BL105)),MID(BL105,FIND(":",BL105)+2,FIND("(",BL105)-FIND(":",BL105)-3),LEFT(BL105,FIND("(",BL105)-2)))</f>
        <v/>
      </c>
      <c r="BF105" s="100" t="str">
        <f>IF(BL105="","",MID(BL105,FIND("(",BL105)+1,4))</f>
        <v/>
      </c>
      <c r="BG105" s="101" t="str">
        <f>IF(ISNUMBER(SEARCH("*female*",BL105)),"female",IF(ISNUMBER(SEARCH("*male*",BL105)),"male",""))</f>
        <v/>
      </c>
      <c r="BH105" s="102" t="str">
        <f>IF(BL105="","",IF(ISERROR(MID(BL105,FIND("male,",BL105)+6,(FIND(")",BL105)-(FIND("male,",BL105)+6))))=TRUE,"missing/error",MID(BL105,FIND("male,",BL105)+6,(FIND(")",BL105)-(FIND("male,",BL105)+6)))))</f>
        <v/>
      </c>
      <c r="BI105" s="103" t="str">
        <f>IF(BE105="","",(MID(BE105,(SEARCH("^^",SUBSTITUTE(BE105," ","^^",LEN(BE105)-LEN(SUBSTITUTE(BE105," ","")))))+1,99)&amp;"_"&amp;LEFT(BE105,FIND(" ",BE105)-1)&amp;"_"&amp;BF105))</f>
        <v/>
      </c>
      <c r="BK105" s="95"/>
      <c r="BL105" s="95"/>
      <c r="BM105" s="96" t="str">
        <f>IF(BQ105="","",BM$3)</f>
        <v/>
      </c>
      <c r="BN105" s="97" t="str">
        <f>IF(BQ105="","",BM$1)</f>
        <v/>
      </c>
      <c r="BO105" s="98" t="str">
        <f>IF(BQ105="","",BM$2)</f>
        <v/>
      </c>
      <c r="BP105" s="98" t="str">
        <f>IF(BQ105="","",BM$3)</f>
        <v/>
      </c>
      <c r="BQ105" s="99" t="str">
        <f>IF(BX105="","",IF(ISNUMBER(SEARCH(":",BX105)),MID(BX105,FIND(":",BX105)+2,FIND("(",BX105)-FIND(":",BX105)-3),LEFT(BX105,FIND("(",BX105)-2)))</f>
        <v/>
      </c>
      <c r="BR105" s="100" t="str">
        <f>IF(BX105="","",MID(BX105,FIND("(",BX105)+1,4))</f>
        <v/>
      </c>
      <c r="BS105" s="101" t="str">
        <f>IF(ISNUMBER(SEARCH("*female*",BX105)),"female",IF(ISNUMBER(SEARCH("*male*",BX105)),"male",""))</f>
        <v/>
      </c>
      <c r="BT105" s="102" t="str">
        <f>IF(BX105="","",IF(ISERROR(MID(BX105,FIND("male,",BX105)+6,(FIND(")",BX105)-(FIND("male,",BX105)+6))))=TRUE,"missing/error",MID(BX105,FIND("male,",BX105)+6,(FIND(")",BX105)-(FIND("male,",BX105)+6)))))</f>
        <v/>
      </c>
      <c r="BU105" s="103" t="str">
        <f>IF(BQ105="","",(MID(BQ105,(SEARCH("^^",SUBSTITUTE(BQ105," ","^^",LEN(BQ105)-LEN(SUBSTITUTE(BQ105," ","")))))+1,99)&amp;"_"&amp;LEFT(BQ105,FIND(" ",BQ105)-1)&amp;"_"&amp;BR105))</f>
        <v/>
      </c>
      <c r="BW105" s="95"/>
      <c r="BX105" s="95"/>
      <c r="BY105" s="96" t="str">
        <f>IF(CC105="","",BY$3)</f>
        <v/>
      </c>
      <c r="BZ105" s="97" t="str">
        <f>IF(CC105="","",BY$1)</f>
        <v/>
      </c>
      <c r="CA105" s="98" t="str">
        <f>IF(CC105="","",BY$2)</f>
        <v/>
      </c>
      <c r="CB105" s="98" t="str">
        <f>IF(CC105="","",BY$3)</f>
        <v/>
      </c>
      <c r="CC105" s="99" t="str">
        <f>IF(CJ105="","",IF(ISNUMBER(SEARCH(":",CJ105)),MID(CJ105,FIND(":",CJ105)+2,FIND("(",CJ105)-FIND(":",CJ105)-3),LEFT(CJ105,FIND("(",CJ105)-2)))</f>
        <v/>
      </c>
      <c r="CD105" s="100" t="str">
        <f>IF(CJ105="","",MID(CJ105,FIND("(",CJ105)+1,4))</f>
        <v/>
      </c>
      <c r="CE105" s="101" t="str">
        <f>IF(ISNUMBER(SEARCH("*female*",CJ105)),"female",IF(ISNUMBER(SEARCH("*male*",CJ105)),"male",""))</f>
        <v/>
      </c>
      <c r="CF105" s="102" t="str">
        <f>IF(CJ105="","",IF(ISERROR(MID(CJ105,FIND("male,",CJ105)+6,(FIND(")",CJ105)-(FIND("male,",CJ105)+6))))=TRUE,"missing/error",MID(CJ105,FIND("male,",CJ105)+6,(FIND(")",CJ105)-(FIND("male,",CJ105)+6)))))</f>
        <v/>
      </c>
      <c r="CG105" s="103" t="str">
        <f>IF(CC105="","",(MID(CC105,(SEARCH("^^",SUBSTITUTE(CC105," ","^^",LEN(CC105)-LEN(SUBSTITUTE(CC105," ","")))))+1,99)&amp;"_"&amp;LEFT(CC105,FIND(" ",CC105)-1)&amp;"_"&amp;CD105))</f>
        <v/>
      </c>
      <c r="CI105" s="95"/>
      <c r="CJ105" s="95"/>
      <c r="CK105" s="96" t="str">
        <f>IF(CO105="","",CK$3)</f>
        <v/>
      </c>
      <c r="CL105" s="97" t="str">
        <f>IF(CO105="","",CK$1)</f>
        <v/>
      </c>
      <c r="CM105" s="98" t="str">
        <f>IF(CO105="","",CK$2)</f>
        <v/>
      </c>
      <c r="CN105" s="98" t="str">
        <f>IF(CO105="","",CK$3)</f>
        <v/>
      </c>
      <c r="CO105" s="99" t="str">
        <f>IF(CV105="","",IF(ISNUMBER(SEARCH(":",CV105)),MID(CV105,FIND(":",CV105)+2,FIND("(",CV105)-FIND(":",CV105)-3),LEFT(CV105,FIND("(",CV105)-2)))</f>
        <v/>
      </c>
      <c r="CP105" s="100" t="str">
        <f>IF(CV105="","",MID(CV105,FIND("(",CV105)+1,4))</f>
        <v/>
      </c>
      <c r="CQ105" s="101" t="str">
        <f>IF(ISNUMBER(SEARCH("*female*",CV105)),"female",IF(ISNUMBER(SEARCH("*male*",CV105)),"male",""))</f>
        <v/>
      </c>
      <c r="CR105" s="102" t="str">
        <f>IF(CV105="","",IF(ISERROR(MID(CV105,FIND("male,",CV105)+6,(FIND(")",CV105)-(FIND("male,",CV105)+6))))=TRUE,"missing/error",MID(CV105,FIND("male,",CV105)+6,(FIND(")",CV105)-(FIND("male,",CV105)+6)))))</f>
        <v/>
      </c>
      <c r="CS105" s="103" t="str">
        <f>IF(CO105="","",(MID(CO105,(SEARCH("^^",SUBSTITUTE(CO105," ","^^",LEN(CO105)-LEN(SUBSTITUTE(CO105," ","")))))+1,99)&amp;"_"&amp;LEFT(CO105,FIND(" ",CO105)-1)&amp;"_"&amp;CP105))</f>
        <v/>
      </c>
      <c r="CU105" s="95"/>
      <c r="CV105" s="95"/>
      <c r="CW105" s="96" t="str">
        <f>IF(DA105="","",CW$3)</f>
        <v/>
      </c>
      <c r="CX105" s="97" t="str">
        <f>IF(DA105="","",CW$1)</f>
        <v/>
      </c>
      <c r="CY105" s="98" t="str">
        <f>IF(DA105="","",CW$2)</f>
        <v/>
      </c>
      <c r="CZ105" s="98" t="str">
        <f>IF(DA105="","",CW$3)</f>
        <v/>
      </c>
      <c r="DA105" s="99" t="str">
        <f>IF(DH105="","",IF(ISNUMBER(SEARCH(":",DH105)),MID(DH105,FIND(":",DH105)+2,FIND("(",DH105)-FIND(":",DH105)-3),LEFT(DH105,FIND("(",DH105)-2)))</f>
        <v/>
      </c>
      <c r="DB105" s="100" t="str">
        <f>IF(DH105="","",MID(DH105,FIND("(",DH105)+1,4))</f>
        <v/>
      </c>
      <c r="DC105" s="101" t="str">
        <f>IF(ISNUMBER(SEARCH("*female*",DH105)),"female",IF(ISNUMBER(SEARCH("*male*",DH105)),"male",""))</f>
        <v/>
      </c>
      <c r="DD105" s="102" t="str">
        <f>IF(DH105="","",IF(ISERROR(MID(DH105,FIND("male,",DH105)+6,(FIND(")",DH105)-(FIND("male,",DH105)+6))))=TRUE,"missing/error",MID(DH105,FIND("male,",DH105)+6,(FIND(")",DH105)-(FIND("male,",DH105)+6)))))</f>
        <v/>
      </c>
      <c r="DE105" s="103" t="str">
        <f>IF(DA105="","",(MID(DA105,(SEARCH("^^",SUBSTITUTE(DA105," ","^^",LEN(DA105)-LEN(SUBSTITUTE(DA105," ","")))))+1,99)&amp;"_"&amp;LEFT(DA105,FIND(" ",DA105)-1)&amp;"_"&amp;DB105))</f>
        <v/>
      </c>
      <c r="DG105" s="95"/>
      <c r="DH105" s="95"/>
      <c r="DI105" s="96" t="str">
        <f>IF(DM105="","",DI$3)</f>
        <v/>
      </c>
      <c r="DJ105" s="97" t="str">
        <f>IF(DM105="","",DI$1)</f>
        <v/>
      </c>
      <c r="DK105" s="98" t="str">
        <f>IF(DM105="","",DI$2)</f>
        <v/>
      </c>
      <c r="DL105" s="98" t="str">
        <f>IF(DM105="","",DI$3)</f>
        <v/>
      </c>
      <c r="DM105" s="99" t="str">
        <f>IF(DT105="","",IF(ISNUMBER(SEARCH(":",DT105)),MID(DT105,FIND(":",DT105)+2,FIND("(",DT105)-FIND(":",DT105)-3),LEFT(DT105,FIND("(",DT105)-2)))</f>
        <v/>
      </c>
      <c r="DN105" s="100" t="str">
        <f>IF(DT105="","",MID(DT105,FIND("(",DT105)+1,4))</f>
        <v/>
      </c>
      <c r="DO105" s="101" t="str">
        <f>IF(ISNUMBER(SEARCH("*female*",DT105)),"female",IF(ISNUMBER(SEARCH("*male*",DT105)),"male",""))</f>
        <v/>
      </c>
      <c r="DP105" s="102" t="str">
        <f>IF(DT105="","",IF(ISERROR(MID(DT105,FIND("male,",DT105)+6,(FIND(")",DT105)-(FIND("male,",DT105)+6))))=TRUE,"missing/error",MID(DT105,FIND("male,",DT105)+6,(FIND(")",DT105)-(FIND("male,",DT105)+6)))))</f>
        <v/>
      </c>
      <c r="DQ105" s="103" t="str">
        <f>IF(DM105="","",(MID(DM105,(SEARCH("^^",SUBSTITUTE(DM105," ","^^",LEN(DM105)-LEN(SUBSTITUTE(DM105," ","")))))+1,99)&amp;"_"&amp;LEFT(DM105,FIND(" ",DM105)-1)&amp;"_"&amp;DN105))</f>
        <v/>
      </c>
      <c r="DS105" s="95"/>
      <c r="DT105" s="95"/>
      <c r="DU105" s="96" t="str">
        <f>IF(DY105="","",DU$3)</f>
        <v/>
      </c>
      <c r="DV105" s="97" t="str">
        <f>IF(DY105="","",DU$1)</f>
        <v/>
      </c>
      <c r="DW105" s="98" t="str">
        <f>IF(DY105="","",DU$2)</f>
        <v/>
      </c>
      <c r="DX105" s="98" t="str">
        <f>IF(DY105="","",DU$3)</f>
        <v/>
      </c>
      <c r="DY105" s="99" t="str">
        <f>IF(EF105="","",IF(ISNUMBER(SEARCH(":",EF105)),MID(EF105,FIND(":",EF105)+2,FIND("(",EF105)-FIND(":",EF105)-3),LEFT(EF105,FIND("(",EF105)-2)))</f>
        <v/>
      </c>
      <c r="DZ105" s="100" t="str">
        <f>IF(EF105="","",MID(EF105,FIND("(",EF105)+1,4))</f>
        <v/>
      </c>
      <c r="EA105" s="101" t="str">
        <f>IF(ISNUMBER(SEARCH("*female*",EF105)),"female",IF(ISNUMBER(SEARCH("*male*",EF105)),"male",""))</f>
        <v/>
      </c>
      <c r="EB105" s="102" t="str">
        <f>IF(EF105="","",IF(ISERROR(MID(EF105,FIND("male,",EF105)+6,(FIND(")",EF105)-(FIND("male,",EF105)+6))))=TRUE,"missing/error",MID(EF105,FIND("male,",EF105)+6,(FIND(")",EF105)-(FIND("male,",EF105)+6)))))</f>
        <v/>
      </c>
      <c r="EC105" s="103" t="str">
        <f>IF(DY105="","",(MID(DY105,(SEARCH("^^",SUBSTITUTE(DY105," ","^^",LEN(DY105)-LEN(SUBSTITUTE(DY105," ","")))))+1,99)&amp;"_"&amp;LEFT(DY105,FIND(" ",DY105)-1)&amp;"_"&amp;DZ105))</f>
        <v/>
      </c>
      <c r="EE105" s="95"/>
      <c r="EF105" s="95"/>
      <c r="EG105" s="96" t="str">
        <f>IF(EK105="","",EG$3)</f>
        <v/>
      </c>
      <c r="EH105" s="97" t="str">
        <f>IF(EK105="","",EG$1)</f>
        <v/>
      </c>
      <c r="EI105" s="98" t="str">
        <f>IF(EK105="","",EG$2)</f>
        <v/>
      </c>
      <c r="EJ105" s="98" t="str">
        <f>IF(EK105="","",EG$3)</f>
        <v/>
      </c>
      <c r="EK105" s="99" t="str">
        <f>IF(ER105="","",IF(ISNUMBER(SEARCH(":",ER105)),MID(ER105,FIND(":",ER105)+2,FIND("(",ER105)-FIND(":",ER105)-3),LEFT(ER105,FIND("(",ER105)-2)))</f>
        <v/>
      </c>
      <c r="EL105" s="100" t="str">
        <f>IF(ER105="","",MID(ER105,FIND("(",ER105)+1,4))</f>
        <v/>
      </c>
      <c r="EM105" s="101" t="str">
        <f>IF(ISNUMBER(SEARCH("*female*",ER105)),"female",IF(ISNUMBER(SEARCH("*male*",ER105)),"male",""))</f>
        <v/>
      </c>
      <c r="EN105" s="102" t="str">
        <f>IF(ER105="","",IF(ISERROR(MID(ER105,FIND("male,",ER105)+6,(FIND(")",ER105)-(FIND("male,",ER105)+6))))=TRUE,"missing/error",MID(ER105,FIND("male,",ER105)+6,(FIND(")",ER105)-(FIND("male,",ER105)+6)))))</f>
        <v/>
      </c>
      <c r="EO105" s="103" t="str">
        <f>IF(EK105="","",(MID(EK105,(SEARCH("^^",SUBSTITUTE(EK105," ","^^",LEN(EK105)-LEN(SUBSTITUTE(EK105," ","")))))+1,99)&amp;"_"&amp;LEFT(EK105,FIND(" ",EK105)-1)&amp;"_"&amp;EL105))</f>
        <v/>
      </c>
      <c r="EQ105" s="95"/>
      <c r="ER105" s="95"/>
      <c r="ES105" s="96" t="str">
        <f>IF(EW105="","",ES$3)</f>
        <v/>
      </c>
      <c r="ET105" s="97" t="str">
        <f>IF(EW105="","",ES$1)</f>
        <v/>
      </c>
      <c r="EU105" s="98" t="str">
        <f>IF(EW105="","",ES$2)</f>
        <v/>
      </c>
      <c r="EV105" s="98" t="str">
        <f>IF(EW105="","",ES$3)</f>
        <v/>
      </c>
      <c r="EW105" s="99" t="str">
        <f>IF(FD105="","",IF(ISNUMBER(SEARCH(":",FD105)),MID(FD105,FIND(":",FD105)+2,FIND("(",FD105)-FIND(":",FD105)-3),LEFT(FD105,FIND("(",FD105)-2)))</f>
        <v/>
      </c>
      <c r="EX105" s="100" t="str">
        <f>IF(FD105="","",MID(FD105,FIND("(",FD105)+1,4))</f>
        <v/>
      </c>
      <c r="EY105" s="101" t="str">
        <f>IF(ISNUMBER(SEARCH("*female*",FD105)),"female",IF(ISNUMBER(SEARCH("*male*",FD105)),"male",""))</f>
        <v/>
      </c>
      <c r="EZ105" s="102" t="str">
        <f>IF(FD105="","",IF(ISERROR(MID(FD105,FIND("male,",FD105)+6,(FIND(")",FD105)-(FIND("male,",FD105)+6))))=TRUE,"missing/error",MID(FD105,FIND("male,",FD105)+6,(FIND(")",FD105)-(FIND("male,",FD105)+6)))))</f>
        <v/>
      </c>
      <c r="FA105" s="103" t="str">
        <f>IF(EW105="","",(MID(EW105,(SEARCH("^^",SUBSTITUTE(EW105," ","^^",LEN(EW105)-LEN(SUBSTITUTE(EW105," ","")))))+1,99)&amp;"_"&amp;LEFT(EW105,FIND(" ",EW105)-1)&amp;"_"&amp;EX105))</f>
        <v/>
      </c>
      <c r="FC105" s="95"/>
      <c r="FD105" s="95"/>
      <c r="FE105" s="96" t="str">
        <f>IF(FI105="","",FE$3)</f>
        <v/>
      </c>
      <c r="FF105" s="97" t="str">
        <f>IF(FI105="","",FE$1)</f>
        <v/>
      </c>
      <c r="FG105" s="98" t="str">
        <f>IF(FI105="","",FE$2)</f>
        <v/>
      </c>
      <c r="FH105" s="98" t="str">
        <f>IF(FI105="","",FE$3)</f>
        <v/>
      </c>
      <c r="FI105" s="99" t="str">
        <f>IF(FP105="","",IF(ISNUMBER(SEARCH(":",FP105)),MID(FP105,FIND(":",FP105)+2,FIND("(",FP105)-FIND(":",FP105)-3),LEFT(FP105,FIND("(",FP105)-2)))</f>
        <v/>
      </c>
      <c r="FJ105" s="100" t="str">
        <f>IF(FP105="","",MID(FP105,FIND("(",FP105)+1,4))</f>
        <v/>
      </c>
      <c r="FK105" s="101" t="str">
        <f>IF(ISNUMBER(SEARCH("*female*",FP105)),"female",IF(ISNUMBER(SEARCH("*male*",FP105)),"male",""))</f>
        <v/>
      </c>
      <c r="FL105" s="102" t="str">
        <f>IF(FP105="","",IF(ISERROR(MID(FP105,FIND("male,",FP105)+6,(FIND(")",FP105)-(FIND("male,",FP105)+6))))=TRUE,"missing/error",MID(FP105,FIND("male,",FP105)+6,(FIND(")",FP105)-(FIND("male,",FP105)+6)))))</f>
        <v/>
      </c>
      <c r="FM105" s="103" t="str">
        <f>IF(FI105="","",(MID(FI105,(SEARCH("^^",SUBSTITUTE(FI105," ","^^",LEN(FI105)-LEN(SUBSTITUTE(FI105," ","")))))+1,99)&amp;"_"&amp;LEFT(FI105,FIND(" ",FI105)-1)&amp;"_"&amp;FJ105))</f>
        <v/>
      </c>
      <c r="FO105" s="95"/>
      <c r="FP105" s="95"/>
      <c r="FQ105" s="96" t="str">
        <f>IF(FU105="","",#REF!)</f>
        <v/>
      </c>
      <c r="FR105" s="97" t="str">
        <f>IF(FU105="","",FQ$1)</f>
        <v/>
      </c>
      <c r="FS105" s="98" t="str">
        <f>IF(FU105="","",FQ$2)</f>
        <v/>
      </c>
      <c r="FT105" s="98" t="str">
        <f>IF(FU105="","",FQ$3)</f>
        <v/>
      </c>
      <c r="FU105" s="99" t="str">
        <f>IF(GB105="","",IF(ISNUMBER(SEARCH(":",GB105)),MID(GB105,FIND(":",GB105)+2,FIND("(",GB105)-FIND(":",GB105)-3),LEFT(GB105,FIND("(",GB105)-2)))</f>
        <v/>
      </c>
      <c r="FV105" s="100" t="str">
        <f>IF(GB105="","",MID(GB105,FIND("(",GB105)+1,4))</f>
        <v/>
      </c>
      <c r="FW105" s="101" t="str">
        <f>IF(ISNUMBER(SEARCH("*female*",GB105)),"female",IF(ISNUMBER(SEARCH("*male*",GB105)),"male",""))</f>
        <v/>
      </c>
      <c r="FX105" s="102" t="str">
        <f>IF(GB105="","",IF(ISERROR(MID(GB105,FIND("male,",GB105)+6,(FIND(")",GB105)-(FIND("male,",GB105)+6))))=TRUE,"missing/error",MID(GB105,FIND("male,",GB105)+6,(FIND(")",GB105)-(FIND("male,",GB105)+6)))))</f>
        <v/>
      </c>
      <c r="FY105" s="103" t="str">
        <f>IF(FU105="","",(MID(FU105,(SEARCH("^^",SUBSTITUTE(FU105," ","^^",LEN(FU105)-LEN(SUBSTITUTE(FU105," ","")))))+1,99)&amp;"_"&amp;LEFT(FU105,FIND(" ",FU105)-1)&amp;"_"&amp;FV105))</f>
        <v/>
      </c>
      <c r="GA105" s="95"/>
      <c r="GB105" s="95"/>
      <c r="GC105" s="96" t="str">
        <f>IF(GG105="","",GC$3)</f>
        <v/>
      </c>
      <c r="GD105" s="97" t="str">
        <f>IF(GG105="","",GC$1)</f>
        <v/>
      </c>
      <c r="GE105" s="98" t="str">
        <f>IF(GG105="","",GC$2)</f>
        <v/>
      </c>
      <c r="GF105" s="98" t="str">
        <f>IF(GG105="","",GC$3)</f>
        <v/>
      </c>
      <c r="GG105" s="99" t="str">
        <f>IF(GN105="","",IF(ISNUMBER(SEARCH(":",GN105)),MID(GN105,FIND(":",GN105)+2,FIND("(",GN105)-FIND(":",GN105)-3),LEFT(GN105,FIND("(",GN105)-2)))</f>
        <v/>
      </c>
      <c r="GH105" s="100" t="str">
        <f>IF(GN105="","",MID(GN105,FIND("(",GN105)+1,4))</f>
        <v/>
      </c>
      <c r="GI105" s="101" t="str">
        <f>IF(ISNUMBER(SEARCH("*female*",GN105)),"female",IF(ISNUMBER(SEARCH("*male*",GN105)),"male",""))</f>
        <v/>
      </c>
      <c r="GJ105" s="102" t="str">
        <f>IF(GN105="","",IF(ISERROR(MID(GN105,FIND("male,",GN105)+6,(FIND(")",GN105)-(FIND("male,",GN105)+6))))=TRUE,"missing/error",MID(GN105,FIND("male,",GN105)+6,(FIND(")",GN105)-(FIND("male,",GN105)+6)))))</f>
        <v/>
      </c>
      <c r="GK105" s="103" t="str">
        <f>IF(GG105="","",(MID(GG105,(SEARCH("^^",SUBSTITUTE(GG105," ","^^",LEN(GG105)-LEN(SUBSTITUTE(GG105," ","")))))+1,99)&amp;"_"&amp;LEFT(GG105,FIND(" ",GG105)-1)&amp;"_"&amp;GH105))</f>
        <v/>
      </c>
      <c r="GM105" s="95"/>
      <c r="GN105" s="95" t="s">
        <v>292</v>
      </c>
      <c r="GO105" s="96" t="str">
        <f>IF(GS105="","",GO$3)</f>
        <v/>
      </c>
      <c r="GP105" s="97" t="str">
        <f>IF(GS105="","",GO$1)</f>
        <v/>
      </c>
      <c r="GQ105" s="98" t="str">
        <f>IF(GS105="","",GO$2)</f>
        <v/>
      </c>
      <c r="GR105" s="98" t="str">
        <f>IF(GS105="","",GO$3)</f>
        <v/>
      </c>
      <c r="GS105" s="99" t="str">
        <f>IF(GZ105="","",IF(ISNUMBER(SEARCH(":",GZ105)),MID(GZ105,FIND(":",GZ105)+2,FIND("(",GZ105)-FIND(":",GZ105)-3),LEFT(GZ105,FIND("(",GZ105)-2)))</f>
        <v/>
      </c>
      <c r="GT105" s="100" t="str">
        <f>IF(GZ105="","",MID(GZ105,FIND("(",GZ105)+1,4))</f>
        <v/>
      </c>
      <c r="GU105" s="101" t="str">
        <f>IF(ISNUMBER(SEARCH("*female*",GZ105)),"female",IF(ISNUMBER(SEARCH("*male*",GZ105)),"male",""))</f>
        <v/>
      </c>
      <c r="GV105" s="102" t="str">
        <f>IF(GZ105="","",IF(ISERROR(MID(GZ105,FIND("male,",GZ105)+6,(FIND(")",GZ105)-(FIND("male,",GZ105)+6))))=TRUE,"missing/error",MID(GZ105,FIND("male,",GZ105)+6,(FIND(")",GZ105)-(FIND("male,",GZ105)+6)))))</f>
        <v/>
      </c>
      <c r="GW105" s="103" t="str">
        <f>IF(GS105="","",(MID(GS105,(SEARCH("^^",SUBSTITUTE(GS105," ","^^",LEN(GS105)-LEN(SUBSTITUTE(GS105," ","")))))+1,99)&amp;"_"&amp;LEFT(GS105,FIND(" ",GS105)-1)&amp;"_"&amp;GT105))</f>
        <v/>
      </c>
      <c r="GY105" s="95"/>
      <c r="GZ105" s="95"/>
      <c r="HA105" s="96" t="str">
        <f>IF(HE105="","",HA$3)</f>
        <v/>
      </c>
      <c r="HB105" s="97" t="str">
        <f>IF(HE105="","",HA$1)</f>
        <v/>
      </c>
      <c r="HC105" s="98" t="str">
        <f>IF(HE105="","",HA$2)</f>
        <v/>
      </c>
      <c r="HD105" s="98" t="str">
        <f>IF(HE105="","",HA$3)</f>
        <v/>
      </c>
      <c r="HE105" s="99" t="str">
        <f>IF(HL105="","",IF(ISNUMBER(SEARCH(":",HL105)),MID(HL105,FIND(":",HL105)+2,FIND("(",HL105)-FIND(":",HL105)-3),LEFT(HL105,FIND("(",HL105)-2)))</f>
        <v/>
      </c>
      <c r="HF105" s="100" t="str">
        <f>IF(HL105="","",MID(HL105,FIND("(",HL105)+1,4))</f>
        <v/>
      </c>
      <c r="HG105" s="101" t="str">
        <f>IF(ISNUMBER(SEARCH("*female*",HL105)),"female",IF(ISNUMBER(SEARCH("*male*",HL105)),"male",""))</f>
        <v/>
      </c>
      <c r="HH105" s="102" t="str">
        <f>IF(HL105="","",IF(ISERROR(MID(HL105,FIND("male,",HL105)+6,(FIND(")",HL105)-(FIND("male,",HL105)+6))))=TRUE,"missing/error",MID(HL105,FIND("male,",HL105)+6,(FIND(")",HL105)-(FIND("male,",HL105)+6)))))</f>
        <v/>
      </c>
      <c r="HI105" s="103" t="str">
        <f>IF(HE105="","",(MID(HE105,(SEARCH("^^",SUBSTITUTE(HE105," ","^^",LEN(HE105)-LEN(SUBSTITUTE(HE105," ","")))))+1,99)&amp;"_"&amp;LEFT(HE105,FIND(" ",HE105)-1)&amp;"_"&amp;HF105))</f>
        <v/>
      </c>
      <c r="HK105" s="95"/>
      <c r="HL105" s="95" t="s">
        <v>292</v>
      </c>
      <c r="HM105" s="96" t="str">
        <f>IF(HQ105="","",HM$3)</f>
        <v/>
      </c>
      <c r="HN105" s="97" t="str">
        <f>IF(HQ105="","",HM$1)</f>
        <v/>
      </c>
      <c r="HO105" s="98" t="str">
        <f>IF(HQ105="","",HM$2)</f>
        <v/>
      </c>
      <c r="HP105" s="98" t="str">
        <f>IF(HQ105="","",HM$3)</f>
        <v/>
      </c>
      <c r="HQ105" s="99" t="str">
        <f>IF(HX105="","",IF(ISNUMBER(SEARCH(":",HX105)),MID(HX105,FIND(":",HX105)+2,FIND("(",HX105)-FIND(":",HX105)-3),LEFT(HX105,FIND("(",HX105)-2)))</f>
        <v/>
      </c>
      <c r="HR105" s="100" t="str">
        <f>IF(HX105="","",MID(HX105,FIND("(",HX105)+1,4))</f>
        <v/>
      </c>
      <c r="HS105" s="101" t="str">
        <f>IF(ISNUMBER(SEARCH("*female*",HX105)),"female",IF(ISNUMBER(SEARCH("*male*",HX105)),"male",""))</f>
        <v/>
      </c>
      <c r="HT105" s="102" t="str">
        <f>IF(HX105="","",IF(ISERROR(MID(HX105,FIND("male,",HX105)+6,(FIND(")",HX105)-(FIND("male,",HX105)+6))))=TRUE,"missing/error",MID(HX105,FIND("male,",HX105)+6,(FIND(")",HX105)-(FIND("male,",HX105)+6)))))</f>
        <v/>
      </c>
      <c r="HU105" s="103" t="str">
        <f>IF(HQ105="","",(MID(HQ105,(SEARCH("^^",SUBSTITUTE(HQ105," ","^^",LEN(HQ105)-LEN(SUBSTITUTE(HQ105," ","")))))+1,99)&amp;"_"&amp;LEFT(HQ105,FIND(" ",HQ105)-1)&amp;"_"&amp;HR105))</f>
        <v/>
      </c>
      <c r="HW105" s="95"/>
      <c r="HX105" s="95"/>
      <c r="HY105" s="96" t="str">
        <f>IF(IC105="","",HY$3)</f>
        <v/>
      </c>
      <c r="HZ105" s="97" t="str">
        <f>IF(IC105="","",HY$1)</f>
        <v/>
      </c>
      <c r="IA105" s="98" t="str">
        <f>IF(IC105="","",HY$2)</f>
        <v/>
      </c>
      <c r="IB105" s="98" t="str">
        <f>IF(IC105="","",HY$3)</f>
        <v/>
      </c>
      <c r="IC105" s="99" t="str">
        <f>IF(IJ105="","",IF(ISNUMBER(SEARCH(":",IJ105)),MID(IJ105,FIND(":",IJ105)+2,FIND("(",IJ105)-FIND(":",IJ105)-3),LEFT(IJ105,FIND("(",IJ105)-2)))</f>
        <v/>
      </c>
      <c r="ID105" s="100" t="str">
        <f>IF(IJ105="","",MID(IJ105,FIND("(",IJ105)+1,4))</f>
        <v/>
      </c>
      <c r="IE105" s="101" t="str">
        <f>IF(ISNUMBER(SEARCH("*female*",IJ105)),"female",IF(ISNUMBER(SEARCH("*male*",IJ105)),"male",""))</f>
        <v/>
      </c>
      <c r="IF105" s="102" t="str">
        <f>IF(IJ105="","",IF(ISERROR(MID(IJ105,FIND("male,",IJ105)+6,(FIND(")",IJ105)-(FIND("male,",IJ105)+6))))=TRUE,"missing/error",MID(IJ105,FIND("male,",IJ105)+6,(FIND(")",IJ105)-(FIND("male,",IJ105)+6)))))</f>
        <v/>
      </c>
      <c r="IG105" s="103" t="str">
        <f>IF(IC105="","",(MID(IC105,(SEARCH("^^",SUBSTITUTE(IC105," ","^^",LEN(IC105)-LEN(SUBSTITUTE(IC105," ","")))))+1,99)&amp;"_"&amp;LEFT(IC105,FIND(" ",IC105)-1)&amp;"_"&amp;ID105))</f>
        <v/>
      </c>
      <c r="II105" s="95"/>
      <c r="IJ105" s="95"/>
      <c r="IK105" s="96" t="str">
        <f>IF(IO105="","",IK$3)</f>
        <v/>
      </c>
      <c r="IL105" s="97" t="str">
        <f>IF(IO105="","",IK$1)</f>
        <v/>
      </c>
      <c r="IM105" s="98" t="str">
        <f>IF(IO105="","",IK$2)</f>
        <v/>
      </c>
      <c r="IN105" s="98" t="str">
        <f>IF(IO105="","",IK$3)</f>
        <v/>
      </c>
      <c r="IO105" s="99" t="str">
        <f>IF(IV105="","",IF(ISNUMBER(SEARCH(":",IV105)),MID(IV105,FIND(":",IV105)+2,FIND("(",IV105)-FIND(":",IV105)-3),LEFT(IV105,FIND("(",IV105)-2)))</f>
        <v/>
      </c>
      <c r="IP105" s="100" t="str">
        <f>IF(IV105="","",MID(IV105,FIND("(",IV105)+1,4))</f>
        <v/>
      </c>
      <c r="IQ105" s="101" t="str">
        <f>IF(ISNUMBER(SEARCH("*female*",IV105)),"female",IF(ISNUMBER(SEARCH("*male*",IV105)),"male",""))</f>
        <v/>
      </c>
      <c r="IR105" s="102" t="str">
        <f>IF(IV105="","",IF(ISERROR(MID(IV105,FIND("male,",IV105)+6,(FIND(")",IV105)-(FIND("male,",IV105)+6))))=TRUE,"missing/error",MID(IV105,FIND("male,",IV105)+6,(FIND(")",IV105)-(FIND("male,",IV105)+6)))))</f>
        <v/>
      </c>
      <c r="IS105" s="103" t="str">
        <f>IF(IO105="","",(MID(IO105,(SEARCH("^^",SUBSTITUTE(IO105," ","^^",LEN(IO105)-LEN(SUBSTITUTE(IO105," ","")))))+1,99)&amp;"_"&amp;LEFT(IO105,FIND(" ",IO105)-1)&amp;"_"&amp;IP105))</f>
        <v/>
      </c>
      <c r="IU105" s="95"/>
      <c r="IV105" s="95"/>
      <c r="IW105" s="96" t="str">
        <f>IF(JA105="","",IW$3)</f>
        <v/>
      </c>
      <c r="IX105" s="97" t="str">
        <f>IF(JA105="","",IW$1)</f>
        <v/>
      </c>
      <c r="IY105" s="98" t="str">
        <f>IF(JA105="","",IW$2)</f>
        <v/>
      </c>
      <c r="IZ105" s="98" t="str">
        <f>IF(JA105="","",IW$3)</f>
        <v/>
      </c>
      <c r="JA105" s="99" t="str">
        <f>IF(JH105="","",IF(ISNUMBER(SEARCH(":",JH105)),MID(JH105,FIND(":",JH105)+2,FIND("(",JH105)-FIND(":",JH105)-3),LEFT(JH105,FIND("(",JH105)-2)))</f>
        <v/>
      </c>
      <c r="JB105" s="100" t="str">
        <f>IF(JH105="","",MID(JH105,FIND("(",JH105)+1,4))</f>
        <v/>
      </c>
      <c r="JC105" s="101" t="str">
        <f>IF(ISNUMBER(SEARCH("*female*",JH105)),"female",IF(ISNUMBER(SEARCH("*male*",JH105)),"male",""))</f>
        <v/>
      </c>
      <c r="JD105" s="102" t="str">
        <f>IF(JH105="","",IF(ISERROR(MID(JH105,FIND("male,",JH105)+6,(FIND(")",JH105)-(FIND("male,",JH105)+6))))=TRUE,"missing/error",MID(JH105,FIND("male,",JH105)+6,(FIND(")",JH105)-(FIND("male,",JH105)+6)))))</f>
        <v/>
      </c>
      <c r="JE105" s="103" t="str">
        <f>IF(JA105="","",(MID(JA105,(SEARCH("^^",SUBSTITUTE(JA105," ","^^",LEN(JA105)-LEN(SUBSTITUTE(JA105," ","")))))+1,99)&amp;"_"&amp;LEFT(JA105,FIND(" ",JA105)-1)&amp;"_"&amp;JB105))</f>
        <v/>
      </c>
      <c r="JG105" s="95"/>
      <c r="JH105" s="95"/>
      <c r="JI105" s="96" t="str">
        <f>IF(JM105="","",JI$3)</f>
        <v/>
      </c>
      <c r="JJ105" s="97" t="str">
        <f>IF(JM105="","",JI$1)</f>
        <v/>
      </c>
      <c r="JK105" s="98" t="str">
        <f>IF(JM105="","",JI$2)</f>
        <v/>
      </c>
      <c r="JL105" s="98" t="str">
        <f>IF(JM105="","",JI$3)</f>
        <v/>
      </c>
      <c r="JM105" s="99" t="str">
        <f>IF(JT105="","",IF(ISNUMBER(SEARCH(":",JT105)),MID(JT105,FIND(":",JT105)+2,FIND("(",JT105)-FIND(":",JT105)-3),LEFT(JT105,FIND("(",JT105)-2)))</f>
        <v/>
      </c>
      <c r="JN105" s="100" t="str">
        <f>IF(JT105="","",MID(JT105,FIND("(",JT105)+1,4))</f>
        <v/>
      </c>
      <c r="JO105" s="101" t="str">
        <f>IF(ISNUMBER(SEARCH("*female*",JT105)),"female",IF(ISNUMBER(SEARCH("*male*",JT105)),"male",""))</f>
        <v/>
      </c>
      <c r="JP105" s="102" t="str">
        <f>IF(JT105="","",IF(ISERROR(MID(JT105,FIND("male,",JT105)+6,(FIND(")",JT105)-(FIND("male,",JT105)+6))))=TRUE,"missing/error",MID(JT105,FIND("male,",JT105)+6,(FIND(")",JT105)-(FIND("male,",JT105)+6)))))</f>
        <v/>
      </c>
      <c r="JQ105" s="103" t="str">
        <f>IF(JM105="","",(MID(JM105,(SEARCH("^^",SUBSTITUTE(JM105," ","^^",LEN(JM105)-LEN(SUBSTITUTE(JM105," ","")))))+1,99)&amp;"_"&amp;LEFT(JM105,FIND(" ",JM105)-1)&amp;"_"&amp;JN105))</f>
        <v/>
      </c>
      <c r="JS105" s="95"/>
      <c r="JT105" s="95"/>
      <c r="JU105" s="96" t="str">
        <f>IF(JY105="","",JU$3)</f>
        <v/>
      </c>
      <c r="JV105" s="97" t="str">
        <f>IF(JY105="","",JU$1)</f>
        <v/>
      </c>
      <c r="JW105" s="98" t="str">
        <f>IF(JY105="","",JU$2)</f>
        <v/>
      </c>
      <c r="JX105" s="98" t="str">
        <f>IF(JY105="","",JU$3)</f>
        <v/>
      </c>
      <c r="JY105" s="99" t="str">
        <f>IF(KF105="","",IF(ISNUMBER(SEARCH(":",KF105)),MID(KF105,FIND(":",KF105)+2,FIND("(",KF105)-FIND(":",KF105)-3),LEFT(KF105,FIND("(",KF105)-2)))</f>
        <v/>
      </c>
      <c r="JZ105" s="100" t="str">
        <f>IF(KF105="","",MID(KF105,FIND("(",KF105)+1,4))</f>
        <v/>
      </c>
      <c r="KA105" s="101" t="str">
        <f>IF(ISNUMBER(SEARCH("*female*",KF105)),"female",IF(ISNUMBER(SEARCH("*male*",KF105)),"male",""))</f>
        <v/>
      </c>
      <c r="KB105" s="102" t="str">
        <f>IF(KF105="","",IF(ISERROR(MID(KF105,FIND("male,",KF105)+6,(FIND(")",KF105)-(FIND("male,",KF105)+6))))=TRUE,"missing/error",MID(KF105,FIND("male,",KF105)+6,(FIND(")",KF105)-(FIND("male,",KF105)+6)))))</f>
        <v/>
      </c>
      <c r="KC105" s="103" t="str">
        <f>IF(JY105="","",(MID(JY105,(SEARCH("^^",SUBSTITUTE(JY105," ","^^",LEN(JY105)-LEN(SUBSTITUTE(JY105," ","")))))+1,99)&amp;"_"&amp;LEFT(JY105,FIND(" ",JY105)-1)&amp;"_"&amp;JZ105))</f>
        <v/>
      </c>
      <c r="KE105" s="95"/>
      <c r="KF105" s="95"/>
    </row>
    <row r="106" spans="1:292" ht="13.5" customHeight="1">
      <c r="A106" s="21"/>
      <c r="B106" s="95" t="s">
        <v>417</v>
      </c>
      <c r="C106" s="2" t="s">
        <v>418</v>
      </c>
      <c r="D106" s="149"/>
      <c r="E106" s="96">
        <f>IF(I106="","",E$3)</f>
        <v>41612</v>
      </c>
      <c r="F106" s="97" t="str">
        <f>IF(I106="","",E$1)</f>
        <v>Juncker Asselborn II</v>
      </c>
      <c r="G106" s="98">
        <v>40940</v>
      </c>
      <c r="H106" s="98">
        <f>IF(I106="","",E$3)</f>
        <v>41612</v>
      </c>
      <c r="I106" s="99" t="s">
        <v>422</v>
      </c>
      <c r="J106" s="100" t="s">
        <v>423</v>
      </c>
      <c r="K106" s="101" t="s">
        <v>368</v>
      </c>
      <c r="L106" s="102" t="s">
        <v>298</v>
      </c>
      <c r="M106" s="103" t="s">
        <v>424</v>
      </c>
      <c r="O106" s="95"/>
      <c r="P106" s="153" t="s">
        <v>425</v>
      </c>
      <c r="Q106" s="96" t="str">
        <f>IF(U106="","",Q$3)</f>
        <v/>
      </c>
      <c r="R106" s="97" t="str">
        <f>IF(U106="","",Q$1)</f>
        <v/>
      </c>
      <c r="S106" s="98" t="str">
        <f>IF(U106="","",Q$2)</f>
        <v/>
      </c>
      <c r="T106" s="98" t="str">
        <f>IF(U106="","",Q$3)</f>
        <v/>
      </c>
      <c r="U106" s="99" t="str">
        <f>IF(AB106="","",IF(ISNUMBER(SEARCH(":",AB106)),MID(AB106,FIND(":",AB106)+2,FIND("(",AB106)-FIND(":",AB106)-3),LEFT(AB106,FIND("(",AB106)-2)))</f>
        <v/>
      </c>
      <c r="V106" s="100" t="str">
        <f>IF(AB106="","",MID(AB106,FIND("(",AB106)+1,4))</f>
        <v/>
      </c>
      <c r="W106" s="101" t="str">
        <f>IF(ISNUMBER(SEARCH("*female*",AB106)),"female",IF(ISNUMBER(SEARCH("*male*",AB106)),"male",""))</f>
        <v/>
      </c>
      <c r="X106" s="102" t="str">
        <f>IF(AB106="","",IF(ISERROR(MID(AB106,FIND("male,",AB106)+6,(FIND(")",AB106)-(FIND("male,",AB106)+6))))=TRUE,"missing/error",MID(AB106,FIND("male,",AB106)+6,(FIND(")",AB106)-(FIND("male,",AB106)+6)))))</f>
        <v/>
      </c>
      <c r="Y106" s="103" t="str">
        <f>IF(U106="","",(MID(U106,(SEARCH("^^",SUBSTITUTE(U106," ","^^",LEN(U106)-LEN(SUBSTITUTE(U106," ","")))))+1,99)&amp;"_"&amp;LEFT(U106,FIND(" ",U106)-1)&amp;"_"&amp;V106))</f>
        <v/>
      </c>
      <c r="AA106" s="95"/>
      <c r="AB106" s="95"/>
      <c r="AC106" s="96" t="str">
        <f>IF(AG106="","",AC$3)</f>
        <v/>
      </c>
      <c r="AD106" s="97" t="str">
        <f>IF(AG106="","",AC$1)</f>
        <v/>
      </c>
      <c r="AE106" s="98" t="str">
        <f>IF(AG106="","",AC$2)</f>
        <v/>
      </c>
      <c r="AF106" s="98" t="str">
        <f>IF(AG106="","",AC$3)</f>
        <v/>
      </c>
      <c r="AG106" s="99" t="str">
        <f>IF(AN106="","",IF(ISNUMBER(SEARCH(":",AN106)),MID(AN106,FIND(":",AN106)+2,FIND("(",AN106)-FIND(":",AN106)-3),LEFT(AN106,FIND("(",AN106)-2)))</f>
        <v/>
      </c>
      <c r="AH106" s="100" t="str">
        <f>IF(AN106="","",MID(AN106,FIND("(",AN106)+1,4))</f>
        <v/>
      </c>
      <c r="AI106" s="101" t="str">
        <f>IF(ISNUMBER(SEARCH("*female*",AN106)),"female",IF(ISNUMBER(SEARCH("*male*",AN106)),"male",""))</f>
        <v/>
      </c>
      <c r="AJ106" s="102" t="str">
        <f>IF(AN106="","",IF(ISERROR(MID(AN106,FIND("male,",AN106)+6,(FIND(")",AN106)-(FIND("male,",AN106)+6))))=TRUE,"missing/error",MID(AN106,FIND("male,",AN106)+6,(FIND(")",AN106)-(FIND("male,",AN106)+6)))))</f>
        <v/>
      </c>
      <c r="AK106" s="103" t="str">
        <f>IF(AG106="","",(MID(AG106,(SEARCH("^^",SUBSTITUTE(AG106," ","^^",LEN(AG106)-LEN(SUBSTITUTE(AG106," ","")))))+1,99)&amp;"_"&amp;LEFT(AG106,FIND(" ",AG106)-1)&amp;"_"&amp;AH106))</f>
        <v/>
      </c>
      <c r="AM106" s="95"/>
      <c r="AN106" s="95"/>
      <c r="AO106" s="96" t="str">
        <f t="shared" si="280"/>
        <v/>
      </c>
      <c r="AP106" s="97" t="str">
        <f t="shared" si="281"/>
        <v/>
      </c>
      <c r="AQ106" s="98" t="str">
        <f t="shared" si="288"/>
        <v/>
      </c>
      <c r="AR106" s="98" t="str">
        <f t="shared" si="282"/>
        <v/>
      </c>
      <c r="AS106" s="99" t="str">
        <f t="shared" si="283"/>
        <v/>
      </c>
      <c r="AT106" s="100" t="str">
        <f t="shared" si="284"/>
        <v/>
      </c>
      <c r="AU106" s="101" t="str">
        <f t="shared" si="285"/>
        <v/>
      </c>
      <c r="AV106" s="102" t="str">
        <f t="shared" si="286"/>
        <v/>
      </c>
      <c r="AW106" s="103" t="str">
        <f t="shared" si="287"/>
        <v/>
      </c>
      <c r="AY106" s="95"/>
      <c r="AZ106" s="95"/>
      <c r="BA106" s="96" t="str">
        <f>IF(BE106="","",BA$3)</f>
        <v/>
      </c>
      <c r="BB106" s="97" t="str">
        <f>IF(BE106="","",BA$1)</f>
        <v/>
      </c>
      <c r="BC106" s="98" t="str">
        <f>IF(BE106="","",BA$2)</f>
        <v/>
      </c>
      <c r="BD106" s="98" t="str">
        <f>IF(BE106="","",BA$3)</f>
        <v/>
      </c>
      <c r="BE106" s="99" t="str">
        <f>IF(BL106="","",IF(ISNUMBER(SEARCH(":",BL106)),MID(BL106,FIND(":",BL106)+2,FIND("(",BL106)-FIND(":",BL106)-3),LEFT(BL106,FIND("(",BL106)-2)))</f>
        <v/>
      </c>
      <c r="BF106" s="100" t="str">
        <f>IF(BL106="","",MID(BL106,FIND("(",BL106)+1,4))</f>
        <v/>
      </c>
      <c r="BG106" s="101" t="str">
        <f>IF(ISNUMBER(SEARCH("*female*",BL106)),"female",IF(ISNUMBER(SEARCH("*male*",BL106)),"male",""))</f>
        <v/>
      </c>
      <c r="BH106" s="102" t="str">
        <f>IF(BL106="","",IF(ISERROR(MID(BL106,FIND("male,",BL106)+6,(FIND(")",BL106)-(FIND("male,",BL106)+6))))=TRUE,"missing/error",MID(BL106,FIND("male,",BL106)+6,(FIND(")",BL106)-(FIND("male,",BL106)+6)))))</f>
        <v/>
      </c>
      <c r="BI106" s="103" t="str">
        <f>IF(BE106="","",(MID(BE106,(SEARCH("^^",SUBSTITUTE(BE106," ","^^",LEN(BE106)-LEN(SUBSTITUTE(BE106," ","")))))+1,99)&amp;"_"&amp;LEFT(BE106,FIND(" ",BE106)-1)&amp;"_"&amp;BF106))</f>
        <v/>
      </c>
      <c r="BK106" s="95"/>
      <c r="BL106" s="95"/>
      <c r="BM106" s="96" t="str">
        <f>IF(BQ106="","",BM$3)</f>
        <v/>
      </c>
      <c r="BN106" s="97" t="str">
        <f>IF(BQ106="","",BM$1)</f>
        <v/>
      </c>
      <c r="BO106" s="98" t="str">
        <f>IF(BQ106="","",BM$2)</f>
        <v/>
      </c>
      <c r="BP106" s="98" t="str">
        <f>IF(BQ106="","",BM$3)</f>
        <v/>
      </c>
      <c r="BQ106" s="99" t="str">
        <f>IF(BX106="","",IF(ISNUMBER(SEARCH(":",BX106)),MID(BX106,FIND(":",BX106)+2,FIND("(",BX106)-FIND(":",BX106)-3),LEFT(BX106,FIND("(",BX106)-2)))</f>
        <v/>
      </c>
      <c r="BR106" s="100" t="str">
        <f>IF(BX106="","",MID(BX106,FIND("(",BX106)+1,4))</f>
        <v/>
      </c>
      <c r="BS106" s="101" t="str">
        <f>IF(ISNUMBER(SEARCH("*female*",BX106)),"female",IF(ISNUMBER(SEARCH("*male*",BX106)),"male",""))</f>
        <v/>
      </c>
      <c r="BT106" s="102" t="str">
        <f>IF(BX106="","",IF(ISERROR(MID(BX106,FIND("male,",BX106)+6,(FIND(")",BX106)-(FIND("male,",BX106)+6))))=TRUE,"missing/error",MID(BX106,FIND("male,",BX106)+6,(FIND(")",BX106)-(FIND("male,",BX106)+6)))))</f>
        <v/>
      </c>
      <c r="BU106" s="103" t="str">
        <f>IF(BQ106="","",(MID(BQ106,(SEARCH("^^",SUBSTITUTE(BQ106," ","^^",LEN(BQ106)-LEN(SUBSTITUTE(BQ106," ","")))))+1,99)&amp;"_"&amp;LEFT(BQ106,FIND(" ",BQ106)-1)&amp;"_"&amp;BR106))</f>
        <v/>
      </c>
      <c r="BW106" s="95"/>
      <c r="BX106" s="95"/>
      <c r="BY106" s="96" t="str">
        <f>IF(CC106="","",BY$3)</f>
        <v/>
      </c>
      <c r="BZ106" s="97" t="str">
        <f>IF(CC106="","",BY$1)</f>
        <v/>
      </c>
      <c r="CA106" s="98" t="str">
        <f>IF(CC106="","",BY$2)</f>
        <v/>
      </c>
      <c r="CB106" s="98" t="str">
        <f>IF(CC106="","",BY$3)</f>
        <v/>
      </c>
      <c r="CC106" s="99" t="str">
        <f>IF(CJ106="","",IF(ISNUMBER(SEARCH(":",CJ106)),MID(CJ106,FIND(":",CJ106)+2,FIND("(",CJ106)-FIND(":",CJ106)-3),LEFT(CJ106,FIND("(",CJ106)-2)))</f>
        <v/>
      </c>
      <c r="CD106" s="100" t="str">
        <f>IF(CJ106="","",MID(CJ106,FIND("(",CJ106)+1,4))</f>
        <v/>
      </c>
      <c r="CE106" s="101" t="str">
        <f>IF(ISNUMBER(SEARCH("*female*",CJ106)),"female",IF(ISNUMBER(SEARCH("*male*",CJ106)),"male",""))</f>
        <v/>
      </c>
      <c r="CF106" s="102" t="str">
        <f>IF(CJ106="","",IF(ISERROR(MID(CJ106,FIND("male,",CJ106)+6,(FIND(")",CJ106)-(FIND("male,",CJ106)+6))))=TRUE,"missing/error",MID(CJ106,FIND("male,",CJ106)+6,(FIND(")",CJ106)-(FIND("male,",CJ106)+6)))))</f>
        <v/>
      </c>
      <c r="CG106" s="103" t="str">
        <f>IF(CC106="","",(MID(CC106,(SEARCH("^^",SUBSTITUTE(CC106," ","^^",LEN(CC106)-LEN(SUBSTITUTE(CC106," ","")))))+1,99)&amp;"_"&amp;LEFT(CC106,FIND(" ",CC106)-1)&amp;"_"&amp;CD106))</f>
        <v/>
      </c>
      <c r="CI106" s="95"/>
      <c r="CJ106" s="95"/>
      <c r="CK106" s="96" t="str">
        <f>IF(CO106="","",CK$3)</f>
        <v/>
      </c>
      <c r="CL106" s="97" t="str">
        <f>IF(CO106="","",CK$1)</f>
        <v/>
      </c>
      <c r="CM106" s="98" t="str">
        <f>IF(CO106="","",CK$2)</f>
        <v/>
      </c>
      <c r="CN106" s="98" t="str">
        <f>IF(CO106="","",CK$3)</f>
        <v/>
      </c>
      <c r="CO106" s="99" t="str">
        <f>IF(CV106="","",IF(ISNUMBER(SEARCH(":",CV106)),MID(CV106,FIND(":",CV106)+2,FIND("(",CV106)-FIND(":",CV106)-3),LEFT(CV106,FIND("(",CV106)-2)))</f>
        <v/>
      </c>
      <c r="CP106" s="100" t="str">
        <f>IF(CV106="","",MID(CV106,FIND("(",CV106)+1,4))</f>
        <v/>
      </c>
      <c r="CQ106" s="101" t="str">
        <f>IF(ISNUMBER(SEARCH("*female*",CV106)),"female",IF(ISNUMBER(SEARCH("*male*",CV106)),"male",""))</f>
        <v/>
      </c>
      <c r="CR106" s="102" t="str">
        <f>IF(CV106="","",IF(ISERROR(MID(CV106,FIND("male,",CV106)+6,(FIND(")",CV106)-(FIND("male,",CV106)+6))))=TRUE,"missing/error",MID(CV106,FIND("male,",CV106)+6,(FIND(")",CV106)-(FIND("male,",CV106)+6)))))</f>
        <v/>
      </c>
      <c r="CS106" s="103" t="str">
        <f>IF(CO106="","",(MID(CO106,(SEARCH("^^",SUBSTITUTE(CO106," ","^^",LEN(CO106)-LEN(SUBSTITUTE(CO106," ","")))))+1,99)&amp;"_"&amp;LEFT(CO106,FIND(" ",CO106)-1)&amp;"_"&amp;CP106))</f>
        <v/>
      </c>
      <c r="CU106" s="95"/>
      <c r="CV106" s="95"/>
      <c r="CW106" s="96" t="str">
        <f>IF(DA106="","",CW$3)</f>
        <v/>
      </c>
      <c r="CX106" s="97" t="str">
        <f>IF(DA106="","",CW$1)</f>
        <v/>
      </c>
      <c r="CY106" s="98" t="str">
        <f>IF(DA106="","",CW$2)</f>
        <v/>
      </c>
      <c r="CZ106" s="98" t="str">
        <f>IF(DA106="","",CW$3)</f>
        <v/>
      </c>
      <c r="DA106" s="99" t="str">
        <f>IF(DH106="","",IF(ISNUMBER(SEARCH(":",DH106)),MID(DH106,FIND(":",DH106)+2,FIND("(",DH106)-FIND(":",DH106)-3),LEFT(DH106,FIND("(",DH106)-2)))</f>
        <v/>
      </c>
      <c r="DB106" s="100" t="str">
        <f>IF(DH106="","",MID(DH106,FIND("(",DH106)+1,4))</f>
        <v/>
      </c>
      <c r="DC106" s="101" t="str">
        <f>IF(ISNUMBER(SEARCH("*female*",DH106)),"female",IF(ISNUMBER(SEARCH("*male*",DH106)),"male",""))</f>
        <v/>
      </c>
      <c r="DD106" s="102" t="str">
        <f>IF(DH106="","",IF(ISERROR(MID(DH106,FIND("male,",DH106)+6,(FIND(")",DH106)-(FIND("male,",DH106)+6))))=TRUE,"missing/error",MID(DH106,FIND("male,",DH106)+6,(FIND(")",DH106)-(FIND("male,",DH106)+6)))))</f>
        <v/>
      </c>
      <c r="DE106" s="103" t="str">
        <f>IF(DA106="","",(MID(DA106,(SEARCH("^^",SUBSTITUTE(DA106," ","^^",LEN(DA106)-LEN(SUBSTITUTE(DA106," ","")))))+1,99)&amp;"_"&amp;LEFT(DA106,FIND(" ",DA106)-1)&amp;"_"&amp;DB106))</f>
        <v/>
      </c>
      <c r="DG106" s="95"/>
      <c r="DH106" s="95"/>
      <c r="DI106" s="96" t="str">
        <f>IF(DM106="","",DI$3)</f>
        <v/>
      </c>
      <c r="DJ106" s="97" t="str">
        <f>IF(DM106="","",DI$1)</f>
        <v/>
      </c>
      <c r="DK106" s="98" t="str">
        <f>IF(DM106="","",DI$2)</f>
        <v/>
      </c>
      <c r="DL106" s="98" t="str">
        <f>IF(DM106="","",DI$3)</f>
        <v/>
      </c>
      <c r="DM106" s="99" t="str">
        <f>IF(DT106="","",IF(ISNUMBER(SEARCH(":",DT106)),MID(DT106,FIND(":",DT106)+2,FIND("(",DT106)-FIND(":",DT106)-3),LEFT(DT106,FIND("(",DT106)-2)))</f>
        <v/>
      </c>
      <c r="DN106" s="100" t="str">
        <f>IF(DT106="","",MID(DT106,FIND("(",DT106)+1,4))</f>
        <v/>
      </c>
      <c r="DO106" s="101" t="str">
        <f>IF(ISNUMBER(SEARCH("*female*",DT106)),"female",IF(ISNUMBER(SEARCH("*male*",DT106)),"male",""))</f>
        <v/>
      </c>
      <c r="DP106" s="102" t="str">
        <f>IF(DT106="","",IF(ISERROR(MID(DT106,FIND("male,",DT106)+6,(FIND(")",DT106)-(FIND("male,",DT106)+6))))=TRUE,"missing/error",MID(DT106,FIND("male,",DT106)+6,(FIND(")",DT106)-(FIND("male,",DT106)+6)))))</f>
        <v/>
      </c>
      <c r="DQ106" s="103" t="str">
        <f>IF(DM106="","",(MID(DM106,(SEARCH("^^",SUBSTITUTE(DM106," ","^^",LEN(DM106)-LEN(SUBSTITUTE(DM106," ","")))))+1,99)&amp;"_"&amp;LEFT(DM106,FIND(" ",DM106)-1)&amp;"_"&amp;DN106))</f>
        <v/>
      </c>
      <c r="DS106" s="95"/>
      <c r="DT106" s="95"/>
      <c r="DU106" s="96" t="str">
        <f>IF(DY106="","",DU$3)</f>
        <v/>
      </c>
      <c r="DV106" s="97" t="str">
        <f>IF(DY106="","",DU$1)</f>
        <v/>
      </c>
      <c r="DW106" s="98" t="str">
        <f>IF(DY106="","",DU$2)</f>
        <v/>
      </c>
      <c r="DX106" s="98" t="str">
        <f>IF(DY106="","",DU$3)</f>
        <v/>
      </c>
      <c r="DY106" s="99" t="str">
        <f>IF(EF106="","",IF(ISNUMBER(SEARCH(":",EF106)),MID(EF106,FIND(":",EF106)+2,FIND("(",EF106)-FIND(":",EF106)-3),LEFT(EF106,FIND("(",EF106)-2)))</f>
        <v/>
      </c>
      <c r="DZ106" s="100" t="str">
        <f>IF(EF106="","",MID(EF106,FIND("(",EF106)+1,4))</f>
        <v/>
      </c>
      <c r="EA106" s="101" t="str">
        <f>IF(ISNUMBER(SEARCH("*female*",EF106)),"female",IF(ISNUMBER(SEARCH("*male*",EF106)),"male",""))</f>
        <v/>
      </c>
      <c r="EB106" s="102" t="str">
        <f>IF(EF106="","",IF(ISERROR(MID(EF106,FIND("male,",EF106)+6,(FIND(")",EF106)-(FIND("male,",EF106)+6))))=TRUE,"missing/error",MID(EF106,FIND("male,",EF106)+6,(FIND(")",EF106)-(FIND("male,",EF106)+6)))))</f>
        <v/>
      </c>
      <c r="EC106" s="103" t="str">
        <f>IF(DY106="","",(MID(DY106,(SEARCH("^^",SUBSTITUTE(DY106," ","^^",LEN(DY106)-LEN(SUBSTITUTE(DY106," ","")))))+1,99)&amp;"_"&amp;LEFT(DY106,FIND(" ",DY106)-1)&amp;"_"&amp;DZ106))</f>
        <v/>
      </c>
      <c r="EE106" s="95"/>
      <c r="EF106" s="95"/>
      <c r="EG106" s="96" t="str">
        <f>IF(EK106="","",EG$3)</f>
        <v/>
      </c>
      <c r="EH106" s="97" t="str">
        <f>IF(EK106="","",EG$1)</f>
        <v/>
      </c>
      <c r="EI106" s="98" t="str">
        <f>IF(EK106="","",EG$2)</f>
        <v/>
      </c>
      <c r="EJ106" s="98" t="str">
        <f>IF(EK106="","",EG$3)</f>
        <v/>
      </c>
      <c r="EK106" s="99" t="str">
        <f>IF(ER106="","",IF(ISNUMBER(SEARCH(":",ER106)),MID(ER106,FIND(":",ER106)+2,FIND("(",ER106)-FIND(":",ER106)-3),LEFT(ER106,FIND("(",ER106)-2)))</f>
        <v/>
      </c>
      <c r="EL106" s="100" t="str">
        <f>IF(ER106="","",MID(ER106,FIND("(",ER106)+1,4))</f>
        <v/>
      </c>
      <c r="EM106" s="101" t="str">
        <f>IF(ISNUMBER(SEARCH("*female*",ER106)),"female",IF(ISNUMBER(SEARCH("*male*",ER106)),"male",""))</f>
        <v/>
      </c>
      <c r="EN106" s="102" t="str">
        <f>IF(ER106="","",IF(ISERROR(MID(ER106,FIND("male,",ER106)+6,(FIND(")",ER106)-(FIND("male,",ER106)+6))))=TRUE,"missing/error",MID(ER106,FIND("male,",ER106)+6,(FIND(")",ER106)-(FIND("male,",ER106)+6)))))</f>
        <v/>
      </c>
      <c r="EO106" s="103" t="str">
        <f>IF(EK106="","",(MID(EK106,(SEARCH("^^",SUBSTITUTE(EK106," ","^^",LEN(EK106)-LEN(SUBSTITUTE(EK106," ","")))))+1,99)&amp;"_"&amp;LEFT(EK106,FIND(" ",EK106)-1)&amp;"_"&amp;EL106))</f>
        <v/>
      </c>
      <c r="EQ106" s="95"/>
      <c r="ER106" s="95"/>
      <c r="ES106" s="96" t="str">
        <f>IF(EW106="","",ES$3)</f>
        <v/>
      </c>
      <c r="ET106" s="97" t="str">
        <f>IF(EW106="","",ES$1)</f>
        <v/>
      </c>
      <c r="EU106" s="98" t="str">
        <f>IF(EW106="","",ES$2)</f>
        <v/>
      </c>
      <c r="EV106" s="98" t="str">
        <f>IF(EW106="","",ES$3)</f>
        <v/>
      </c>
      <c r="EW106" s="99" t="str">
        <f>IF(FD106="","",IF(ISNUMBER(SEARCH(":",FD106)),MID(FD106,FIND(":",FD106)+2,FIND("(",FD106)-FIND(":",FD106)-3),LEFT(FD106,FIND("(",FD106)-2)))</f>
        <v/>
      </c>
      <c r="EX106" s="100" t="str">
        <f>IF(FD106="","",MID(FD106,FIND("(",FD106)+1,4))</f>
        <v/>
      </c>
      <c r="EY106" s="101" t="str">
        <f>IF(ISNUMBER(SEARCH("*female*",FD106)),"female",IF(ISNUMBER(SEARCH("*male*",FD106)),"male",""))</f>
        <v/>
      </c>
      <c r="EZ106" s="102" t="str">
        <f>IF(FD106="","",IF(ISERROR(MID(FD106,FIND("male,",FD106)+6,(FIND(")",FD106)-(FIND("male,",FD106)+6))))=TRUE,"missing/error",MID(FD106,FIND("male,",FD106)+6,(FIND(")",FD106)-(FIND("male,",FD106)+6)))))</f>
        <v/>
      </c>
      <c r="FA106" s="103" t="str">
        <f>IF(EW106="","",(MID(EW106,(SEARCH("^^",SUBSTITUTE(EW106," ","^^",LEN(EW106)-LEN(SUBSTITUTE(EW106," ","")))))+1,99)&amp;"_"&amp;LEFT(EW106,FIND(" ",EW106)-1)&amp;"_"&amp;EX106))</f>
        <v/>
      </c>
      <c r="FC106" s="95"/>
      <c r="FD106" s="95"/>
      <c r="FE106" s="96" t="str">
        <f>IF(FI106="","",FE$3)</f>
        <v/>
      </c>
      <c r="FF106" s="97" t="str">
        <f>IF(FI106="","",FE$1)</f>
        <v/>
      </c>
      <c r="FG106" s="98" t="str">
        <f>IF(FI106="","",FE$2)</f>
        <v/>
      </c>
      <c r="FH106" s="98" t="str">
        <f>IF(FI106="","",FE$3)</f>
        <v/>
      </c>
      <c r="FI106" s="99" t="str">
        <f>IF(FP106="","",IF(ISNUMBER(SEARCH(":",FP106)),MID(FP106,FIND(":",FP106)+2,FIND("(",FP106)-FIND(":",FP106)-3),LEFT(FP106,FIND("(",FP106)-2)))</f>
        <v/>
      </c>
      <c r="FJ106" s="100" t="str">
        <f>IF(FP106="","",MID(FP106,FIND("(",FP106)+1,4))</f>
        <v/>
      </c>
      <c r="FK106" s="101" t="str">
        <f>IF(ISNUMBER(SEARCH("*female*",FP106)),"female",IF(ISNUMBER(SEARCH("*male*",FP106)),"male",""))</f>
        <v/>
      </c>
      <c r="FL106" s="102" t="str">
        <f>IF(FP106="","",IF(ISERROR(MID(FP106,FIND("male,",FP106)+6,(FIND(")",FP106)-(FIND("male,",FP106)+6))))=TRUE,"missing/error",MID(FP106,FIND("male,",FP106)+6,(FIND(")",FP106)-(FIND("male,",FP106)+6)))))</f>
        <v/>
      </c>
      <c r="FM106" s="103" t="str">
        <f>IF(FI106="","",(MID(FI106,(SEARCH("^^",SUBSTITUTE(FI106," ","^^",LEN(FI106)-LEN(SUBSTITUTE(FI106," ","")))))+1,99)&amp;"_"&amp;LEFT(FI106,FIND(" ",FI106)-1)&amp;"_"&amp;FJ106))</f>
        <v/>
      </c>
      <c r="FO106" s="95"/>
      <c r="FP106" s="95"/>
      <c r="FQ106" s="96" t="str">
        <f>IF(FU106="","",#REF!)</f>
        <v/>
      </c>
      <c r="FR106" s="97" t="str">
        <f>IF(FU106="","",FQ$1)</f>
        <v/>
      </c>
      <c r="FS106" s="98" t="str">
        <f>IF(FU106="","",FQ$2)</f>
        <v/>
      </c>
      <c r="FT106" s="98" t="str">
        <f>IF(FU106="","",FQ$3)</f>
        <v/>
      </c>
      <c r="FU106" s="99" t="str">
        <f>IF(GB106="","",IF(ISNUMBER(SEARCH(":",GB106)),MID(GB106,FIND(":",GB106)+2,FIND("(",GB106)-FIND(":",GB106)-3),LEFT(GB106,FIND("(",GB106)-2)))</f>
        <v/>
      </c>
      <c r="FV106" s="100" t="str">
        <f>IF(GB106="","",MID(GB106,FIND("(",GB106)+1,4))</f>
        <v/>
      </c>
      <c r="FW106" s="101" t="str">
        <f>IF(ISNUMBER(SEARCH("*female*",GB106)),"female",IF(ISNUMBER(SEARCH("*male*",GB106)),"male",""))</f>
        <v/>
      </c>
      <c r="FX106" s="102" t="str">
        <f>IF(GB106="","",IF(ISERROR(MID(GB106,FIND("male,",GB106)+6,(FIND(")",GB106)-(FIND("male,",GB106)+6))))=TRUE,"missing/error",MID(GB106,FIND("male,",GB106)+6,(FIND(")",GB106)-(FIND("male,",GB106)+6)))))</f>
        <v/>
      </c>
      <c r="FY106" s="103" t="str">
        <f>IF(FU106="","",(MID(FU106,(SEARCH("^^",SUBSTITUTE(FU106," ","^^",LEN(FU106)-LEN(SUBSTITUTE(FU106," ","")))))+1,99)&amp;"_"&amp;LEFT(FU106,FIND(" ",FU106)-1)&amp;"_"&amp;FV106))</f>
        <v/>
      </c>
      <c r="GA106" s="95"/>
      <c r="GB106" s="95"/>
      <c r="GC106" s="96" t="str">
        <f>IF(GG106="","",GC$3)</f>
        <v/>
      </c>
      <c r="GD106" s="97" t="str">
        <f>IF(GG106="","",GC$1)</f>
        <v/>
      </c>
      <c r="GE106" s="98" t="str">
        <f>IF(GG106="","",GC$2)</f>
        <v/>
      </c>
      <c r="GF106" s="98" t="str">
        <f>IF(GG106="","",GC$3)</f>
        <v/>
      </c>
      <c r="GG106" s="99" t="str">
        <f>IF(GN106="","",IF(ISNUMBER(SEARCH(":",GN106)),MID(GN106,FIND(":",GN106)+2,FIND("(",GN106)-FIND(":",GN106)-3),LEFT(GN106,FIND("(",GN106)-2)))</f>
        <v/>
      </c>
      <c r="GH106" s="100" t="str">
        <f>IF(GN106="","",MID(GN106,FIND("(",GN106)+1,4))</f>
        <v/>
      </c>
      <c r="GI106" s="101" t="str">
        <f>IF(ISNUMBER(SEARCH("*female*",GN106)),"female",IF(ISNUMBER(SEARCH("*male*",GN106)),"male",""))</f>
        <v/>
      </c>
      <c r="GJ106" s="102" t="str">
        <f>IF(GN106="","",IF(ISERROR(MID(GN106,FIND("male,",GN106)+6,(FIND(")",GN106)-(FIND("male,",GN106)+6))))=TRUE,"missing/error",MID(GN106,FIND("male,",GN106)+6,(FIND(")",GN106)-(FIND("male,",GN106)+6)))))</f>
        <v/>
      </c>
      <c r="GK106" s="103" t="str">
        <f>IF(GG106="","",(MID(GG106,(SEARCH("^^",SUBSTITUTE(GG106," ","^^",LEN(GG106)-LEN(SUBSTITUTE(GG106," ","")))))+1,99)&amp;"_"&amp;LEFT(GG106,FIND(" ",GG106)-1)&amp;"_"&amp;GH106))</f>
        <v/>
      </c>
      <c r="GM106" s="95"/>
      <c r="GN106" s="95" t="s">
        <v>292</v>
      </c>
      <c r="GO106" s="96" t="str">
        <f>IF(GS106="","",GO$3)</f>
        <v/>
      </c>
      <c r="GP106" s="97" t="str">
        <f>IF(GS106="","",GO$1)</f>
        <v/>
      </c>
      <c r="GQ106" s="98" t="str">
        <f>IF(GS106="","",GO$2)</f>
        <v/>
      </c>
      <c r="GR106" s="98" t="str">
        <f>IF(GS106="","",GO$3)</f>
        <v/>
      </c>
      <c r="GS106" s="99" t="str">
        <f>IF(GZ106="","",IF(ISNUMBER(SEARCH(":",GZ106)),MID(GZ106,FIND(":",GZ106)+2,FIND("(",GZ106)-FIND(":",GZ106)-3),LEFT(GZ106,FIND("(",GZ106)-2)))</f>
        <v/>
      </c>
      <c r="GT106" s="100" t="str">
        <f>IF(GZ106="","",MID(GZ106,FIND("(",GZ106)+1,4))</f>
        <v/>
      </c>
      <c r="GU106" s="101" t="str">
        <f>IF(ISNUMBER(SEARCH("*female*",GZ106)),"female",IF(ISNUMBER(SEARCH("*male*",GZ106)),"male",""))</f>
        <v/>
      </c>
      <c r="GV106" s="102" t="str">
        <f>IF(GZ106="","",IF(ISERROR(MID(GZ106,FIND("male,",GZ106)+6,(FIND(")",GZ106)-(FIND("male,",GZ106)+6))))=TRUE,"missing/error",MID(GZ106,FIND("male,",GZ106)+6,(FIND(")",GZ106)-(FIND("male,",GZ106)+6)))))</f>
        <v/>
      </c>
      <c r="GW106" s="103" t="str">
        <f>IF(GS106="","",(MID(GS106,(SEARCH("^^",SUBSTITUTE(GS106," ","^^",LEN(GS106)-LEN(SUBSTITUTE(GS106," ","")))))+1,99)&amp;"_"&amp;LEFT(GS106,FIND(" ",GS106)-1)&amp;"_"&amp;GT106))</f>
        <v/>
      </c>
      <c r="GY106" s="95"/>
      <c r="GZ106" s="95"/>
      <c r="HA106" s="96" t="str">
        <f>IF(HE106="","",HA$3)</f>
        <v/>
      </c>
      <c r="HB106" s="97" t="str">
        <f>IF(HE106="","",HA$1)</f>
        <v/>
      </c>
      <c r="HC106" s="98" t="str">
        <f>IF(HE106="","",HA$2)</f>
        <v/>
      </c>
      <c r="HD106" s="98" t="str">
        <f>IF(HE106="","",HA$3)</f>
        <v/>
      </c>
      <c r="HE106" s="99" t="str">
        <f>IF(HL106="","",IF(ISNUMBER(SEARCH(":",HL106)),MID(HL106,FIND(":",HL106)+2,FIND("(",HL106)-FIND(":",HL106)-3),LEFT(HL106,FIND("(",HL106)-2)))</f>
        <v/>
      </c>
      <c r="HF106" s="100" t="str">
        <f>IF(HL106="","",MID(HL106,FIND("(",HL106)+1,4))</f>
        <v/>
      </c>
      <c r="HG106" s="101" t="str">
        <f>IF(ISNUMBER(SEARCH("*female*",HL106)),"female",IF(ISNUMBER(SEARCH("*male*",HL106)),"male",""))</f>
        <v/>
      </c>
      <c r="HH106" s="102" t="str">
        <f>IF(HL106="","",IF(ISERROR(MID(HL106,FIND("male,",HL106)+6,(FIND(")",HL106)-(FIND("male,",HL106)+6))))=TRUE,"missing/error",MID(HL106,FIND("male,",HL106)+6,(FIND(")",HL106)-(FIND("male,",HL106)+6)))))</f>
        <v/>
      </c>
      <c r="HI106" s="103" t="str">
        <f>IF(HE106="","",(MID(HE106,(SEARCH("^^",SUBSTITUTE(HE106," ","^^",LEN(HE106)-LEN(SUBSTITUTE(HE106," ","")))))+1,99)&amp;"_"&amp;LEFT(HE106,FIND(" ",HE106)-1)&amp;"_"&amp;HF106))</f>
        <v/>
      </c>
      <c r="HK106" s="95"/>
      <c r="HL106" s="95" t="s">
        <v>292</v>
      </c>
      <c r="HM106" s="96" t="str">
        <f>IF(HQ106="","",HM$3)</f>
        <v/>
      </c>
      <c r="HN106" s="97" t="str">
        <f>IF(HQ106="","",HM$1)</f>
        <v/>
      </c>
      <c r="HO106" s="98" t="str">
        <f>IF(HQ106="","",HM$2)</f>
        <v/>
      </c>
      <c r="HP106" s="98" t="str">
        <f>IF(HQ106="","",HM$3)</f>
        <v/>
      </c>
      <c r="HQ106" s="99" t="str">
        <f>IF(HX106="","",IF(ISNUMBER(SEARCH(":",HX106)),MID(HX106,FIND(":",HX106)+2,FIND("(",HX106)-FIND(":",HX106)-3),LEFT(HX106,FIND("(",HX106)-2)))</f>
        <v/>
      </c>
      <c r="HR106" s="100" t="str">
        <f>IF(HX106="","",MID(HX106,FIND("(",HX106)+1,4))</f>
        <v/>
      </c>
      <c r="HS106" s="101" t="str">
        <f>IF(ISNUMBER(SEARCH("*female*",HX106)),"female",IF(ISNUMBER(SEARCH("*male*",HX106)),"male",""))</f>
        <v/>
      </c>
      <c r="HT106" s="102" t="str">
        <f>IF(HX106="","",IF(ISERROR(MID(HX106,FIND("male,",HX106)+6,(FIND(")",HX106)-(FIND("male,",HX106)+6))))=TRUE,"missing/error",MID(HX106,FIND("male,",HX106)+6,(FIND(")",HX106)-(FIND("male,",HX106)+6)))))</f>
        <v/>
      </c>
      <c r="HU106" s="103" t="str">
        <f>IF(HQ106="","",(MID(HQ106,(SEARCH("^^",SUBSTITUTE(HQ106," ","^^",LEN(HQ106)-LEN(SUBSTITUTE(HQ106," ","")))))+1,99)&amp;"_"&amp;LEFT(HQ106,FIND(" ",HQ106)-1)&amp;"_"&amp;HR106))</f>
        <v/>
      </c>
      <c r="HW106" s="95"/>
      <c r="HX106" s="95"/>
      <c r="HY106" s="96" t="str">
        <f>IF(IC106="","",HY$3)</f>
        <v/>
      </c>
      <c r="HZ106" s="97" t="str">
        <f>IF(IC106="","",HY$1)</f>
        <v/>
      </c>
      <c r="IA106" s="98" t="str">
        <f>IF(IC106="","",HY$2)</f>
        <v/>
      </c>
      <c r="IB106" s="98" t="str">
        <f>IF(IC106="","",HY$3)</f>
        <v/>
      </c>
      <c r="IC106" s="99" t="str">
        <f>IF(IJ106="","",IF(ISNUMBER(SEARCH(":",IJ106)),MID(IJ106,FIND(":",IJ106)+2,FIND("(",IJ106)-FIND(":",IJ106)-3),LEFT(IJ106,FIND("(",IJ106)-2)))</f>
        <v/>
      </c>
      <c r="ID106" s="100" t="str">
        <f>IF(IJ106="","",MID(IJ106,FIND("(",IJ106)+1,4))</f>
        <v/>
      </c>
      <c r="IE106" s="101" t="str">
        <f>IF(ISNUMBER(SEARCH("*female*",IJ106)),"female",IF(ISNUMBER(SEARCH("*male*",IJ106)),"male",""))</f>
        <v/>
      </c>
      <c r="IF106" s="102" t="str">
        <f>IF(IJ106="","",IF(ISERROR(MID(IJ106,FIND("male,",IJ106)+6,(FIND(")",IJ106)-(FIND("male,",IJ106)+6))))=TRUE,"missing/error",MID(IJ106,FIND("male,",IJ106)+6,(FIND(")",IJ106)-(FIND("male,",IJ106)+6)))))</f>
        <v/>
      </c>
      <c r="IG106" s="103" t="str">
        <f>IF(IC106="","",(MID(IC106,(SEARCH("^^",SUBSTITUTE(IC106," ","^^",LEN(IC106)-LEN(SUBSTITUTE(IC106," ","")))))+1,99)&amp;"_"&amp;LEFT(IC106,FIND(" ",IC106)-1)&amp;"_"&amp;ID106))</f>
        <v/>
      </c>
      <c r="II106" s="95"/>
      <c r="IJ106" s="95"/>
      <c r="IK106" s="96" t="str">
        <f>IF(IO106="","",IK$3)</f>
        <v/>
      </c>
      <c r="IL106" s="97" t="str">
        <f>IF(IO106="","",IK$1)</f>
        <v/>
      </c>
      <c r="IM106" s="98" t="str">
        <f>IF(IO106="","",IK$2)</f>
        <v/>
      </c>
      <c r="IN106" s="98" t="str">
        <f>IF(IO106="","",IK$3)</f>
        <v/>
      </c>
      <c r="IO106" s="99" t="str">
        <f>IF(IV106="","",IF(ISNUMBER(SEARCH(":",IV106)),MID(IV106,FIND(":",IV106)+2,FIND("(",IV106)-FIND(":",IV106)-3),LEFT(IV106,FIND("(",IV106)-2)))</f>
        <v/>
      </c>
      <c r="IP106" s="100" t="str">
        <f>IF(IV106="","",MID(IV106,FIND("(",IV106)+1,4))</f>
        <v/>
      </c>
      <c r="IQ106" s="101" t="str">
        <f>IF(ISNUMBER(SEARCH("*female*",IV106)),"female",IF(ISNUMBER(SEARCH("*male*",IV106)),"male",""))</f>
        <v/>
      </c>
      <c r="IR106" s="102" t="str">
        <f>IF(IV106="","",IF(ISERROR(MID(IV106,FIND("male,",IV106)+6,(FIND(")",IV106)-(FIND("male,",IV106)+6))))=TRUE,"missing/error",MID(IV106,FIND("male,",IV106)+6,(FIND(")",IV106)-(FIND("male,",IV106)+6)))))</f>
        <v/>
      </c>
      <c r="IS106" s="103" t="str">
        <f>IF(IO106="","",(MID(IO106,(SEARCH("^^",SUBSTITUTE(IO106," ","^^",LEN(IO106)-LEN(SUBSTITUTE(IO106," ","")))))+1,99)&amp;"_"&amp;LEFT(IO106,FIND(" ",IO106)-1)&amp;"_"&amp;IP106))</f>
        <v/>
      </c>
      <c r="IU106" s="95"/>
      <c r="IV106" s="95"/>
      <c r="IW106" s="96" t="str">
        <f>IF(JA106="","",IW$3)</f>
        <v/>
      </c>
      <c r="IX106" s="97" t="str">
        <f>IF(JA106="","",IW$1)</f>
        <v/>
      </c>
      <c r="IY106" s="98" t="str">
        <f>IF(JA106="","",IW$2)</f>
        <v/>
      </c>
      <c r="IZ106" s="98" t="str">
        <f>IF(JA106="","",IW$3)</f>
        <v/>
      </c>
      <c r="JA106" s="99" t="str">
        <f>IF(JH106="","",IF(ISNUMBER(SEARCH(":",JH106)),MID(JH106,FIND(":",JH106)+2,FIND("(",JH106)-FIND(":",JH106)-3),LEFT(JH106,FIND("(",JH106)-2)))</f>
        <v/>
      </c>
      <c r="JB106" s="100" t="str">
        <f>IF(JH106="","",MID(JH106,FIND("(",JH106)+1,4))</f>
        <v/>
      </c>
      <c r="JC106" s="101" t="str">
        <f>IF(ISNUMBER(SEARCH("*female*",JH106)),"female",IF(ISNUMBER(SEARCH("*male*",JH106)),"male",""))</f>
        <v/>
      </c>
      <c r="JD106" s="102" t="str">
        <f>IF(JH106="","",IF(ISERROR(MID(JH106,FIND("male,",JH106)+6,(FIND(")",JH106)-(FIND("male,",JH106)+6))))=TRUE,"missing/error",MID(JH106,FIND("male,",JH106)+6,(FIND(")",JH106)-(FIND("male,",JH106)+6)))))</f>
        <v/>
      </c>
      <c r="JE106" s="103" t="str">
        <f>IF(JA106="","",(MID(JA106,(SEARCH("^^",SUBSTITUTE(JA106," ","^^",LEN(JA106)-LEN(SUBSTITUTE(JA106," ","")))))+1,99)&amp;"_"&amp;LEFT(JA106,FIND(" ",JA106)-1)&amp;"_"&amp;JB106))</f>
        <v/>
      </c>
      <c r="JG106" s="95"/>
      <c r="JH106" s="95"/>
      <c r="JI106" s="96" t="str">
        <f>IF(JM106="","",JI$3)</f>
        <v/>
      </c>
      <c r="JJ106" s="97" t="str">
        <f>IF(JM106="","",JI$1)</f>
        <v/>
      </c>
      <c r="JK106" s="98" t="str">
        <f>IF(JM106="","",JI$2)</f>
        <v/>
      </c>
      <c r="JL106" s="98" t="str">
        <f>IF(JM106="","",JI$3)</f>
        <v/>
      </c>
      <c r="JM106" s="99" t="str">
        <f>IF(JT106="","",IF(ISNUMBER(SEARCH(":",JT106)),MID(JT106,FIND(":",JT106)+2,FIND("(",JT106)-FIND(":",JT106)-3),LEFT(JT106,FIND("(",JT106)-2)))</f>
        <v/>
      </c>
      <c r="JN106" s="100" t="str">
        <f>IF(JT106="","",MID(JT106,FIND("(",JT106)+1,4))</f>
        <v/>
      </c>
      <c r="JO106" s="101" t="str">
        <f>IF(ISNUMBER(SEARCH("*female*",JT106)),"female",IF(ISNUMBER(SEARCH("*male*",JT106)),"male",""))</f>
        <v/>
      </c>
      <c r="JP106" s="102" t="str">
        <f>IF(JT106="","",IF(ISERROR(MID(JT106,FIND("male,",JT106)+6,(FIND(")",JT106)-(FIND("male,",JT106)+6))))=TRUE,"missing/error",MID(JT106,FIND("male,",JT106)+6,(FIND(")",JT106)-(FIND("male,",JT106)+6)))))</f>
        <v/>
      </c>
      <c r="JQ106" s="103" t="str">
        <f>IF(JM106="","",(MID(JM106,(SEARCH("^^",SUBSTITUTE(JM106," ","^^",LEN(JM106)-LEN(SUBSTITUTE(JM106," ","")))))+1,99)&amp;"_"&amp;LEFT(JM106,FIND(" ",JM106)-1)&amp;"_"&amp;JN106))</f>
        <v/>
      </c>
      <c r="JS106" s="95"/>
      <c r="JT106" s="95"/>
      <c r="JU106" s="96" t="str">
        <f>IF(JY106="","",JU$3)</f>
        <v/>
      </c>
      <c r="JV106" s="97" t="str">
        <f>IF(JY106="","",JU$1)</f>
        <v/>
      </c>
      <c r="JW106" s="98" t="str">
        <f>IF(JY106="","",JU$2)</f>
        <v/>
      </c>
      <c r="JX106" s="98" t="str">
        <f>IF(JY106="","",JU$3)</f>
        <v/>
      </c>
      <c r="JY106" s="99" t="str">
        <f>IF(KF106="","",IF(ISNUMBER(SEARCH(":",KF106)),MID(KF106,FIND(":",KF106)+2,FIND("(",KF106)-FIND(":",KF106)-3),LEFT(KF106,FIND("(",KF106)-2)))</f>
        <v/>
      </c>
      <c r="JZ106" s="100" t="str">
        <f>IF(KF106="","",MID(KF106,FIND("(",KF106)+1,4))</f>
        <v/>
      </c>
      <c r="KA106" s="101" t="str">
        <f>IF(ISNUMBER(SEARCH("*female*",KF106)),"female",IF(ISNUMBER(SEARCH("*male*",KF106)),"male",""))</f>
        <v/>
      </c>
      <c r="KB106" s="102" t="str">
        <f>IF(KF106="","",IF(ISERROR(MID(KF106,FIND("male,",KF106)+6,(FIND(")",KF106)-(FIND("male,",KF106)+6))))=TRUE,"missing/error",MID(KF106,FIND("male,",KF106)+6,(FIND(")",KF106)-(FIND("male,",KF106)+6)))))</f>
        <v/>
      </c>
      <c r="KC106" s="103" t="str">
        <f>IF(JY106="","",(MID(JY106,(SEARCH("^^",SUBSTITUTE(JY106," ","^^",LEN(JY106)-LEN(SUBSTITUTE(JY106," ","")))))+1,99)&amp;"_"&amp;LEFT(JY106,FIND(" ",JY106)-1)&amp;"_"&amp;JZ106))</f>
        <v/>
      </c>
      <c r="KE106" s="95"/>
      <c r="KF106" s="95"/>
    </row>
    <row r="107" spans="1:292" ht="13.5" customHeight="1">
      <c r="A107" s="21"/>
      <c r="B107" s="95" t="s">
        <v>927</v>
      </c>
      <c r="C107" s="2" t="s">
        <v>928</v>
      </c>
      <c r="D107" s="149"/>
      <c r="E107" s="96"/>
      <c r="F107" s="97"/>
      <c r="G107" s="98"/>
      <c r="H107" s="98"/>
      <c r="I107" s="99"/>
      <c r="J107" s="100"/>
      <c r="K107" s="101"/>
      <c r="L107" s="102"/>
      <c r="M107" s="103"/>
      <c r="O107" s="95"/>
      <c r="P107" s="153"/>
      <c r="Q107" s="96"/>
      <c r="R107" s="97"/>
      <c r="S107" s="98"/>
      <c r="T107" s="98"/>
      <c r="U107" s="99"/>
      <c r="V107" s="100"/>
      <c r="W107" s="101"/>
      <c r="X107" s="102"/>
      <c r="Y107" s="103"/>
      <c r="AA107" s="95"/>
      <c r="AB107" s="95"/>
      <c r="AC107" s="96"/>
      <c r="AD107" s="97"/>
      <c r="AE107" s="98"/>
      <c r="AF107" s="98"/>
      <c r="AG107" s="99"/>
      <c r="AH107" s="100"/>
      <c r="AI107" s="101"/>
      <c r="AJ107" s="102"/>
      <c r="AK107" s="103"/>
      <c r="AM107" s="95"/>
      <c r="AN107" s="95"/>
      <c r="AO107" s="96">
        <f t="shared" si="280"/>
        <v>45291</v>
      </c>
      <c r="AP107" s="97" t="str">
        <f t="shared" si="281"/>
        <v>Frieden I</v>
      </c>
      <c r="AQ107" s="98">
        <f t="shared" si="288"/>
        <v>45247</v>
      </c>
      <c r="AR107" s="98">
        <f t="shared" si="282"/>
        <v>45291</v>
      </c>
      <c r="AS107" s="99" t="str">
        <f t="shared" si="283"/>
        <v>Lex Delles</v>
      </c>
      <c r="AT107" s="100" t="str">
        <f t="shared" si="284"/>
        <v>1984</v>
      </c>
      <c r="AU107" s="101" t="str">
        <f t="shared" si="285"/>
        <v>male</v>
      </c>
      <c r="AV107" s="102" t="str">
        <f t="shared" si="286"/>
        <v>lu_dp01</v>
      </c>
      <c r="AW107" s="103" t="str">
        <f t="shared" si="287"/>
        <v>Delles_Lex_1984</v>
      </c>
      <c r="AY107" s="95"/>
      <c r="AZ107" s="95" t="s">
        <v>802</v>
      </c>
      <c r="BA107" s="96"/>
      <c r="BB107" s="97"/>
      <c r="BC107" s="98"/>
      <c r="BD107" s="98"/>
      <c r="BE107" s="99"/>
      <c r="BF107" s="100"/>
      <c r="BG107" s="101"/>
      <c r="BH107" s="102"/>
      <c r="BI107" s="103"/>
      <c r="BK107" s="95"/>
      <c r="BL107" s="95"/>
      <c r="BM107" s="96"/>
      <c r="BN107" s="97"/>
      <c r="BO107" s="98"/>
      <c r="BP107" s="98"/>
      <c r="BQ107" s="99"/>
      <c r="BR107" s="100"/>
      <c r="BS107" s="101"/>
      <c r="BT107" s="102"/>
      <c r="BU107" s="103"/>
      <c r="BW107" s="95"/>
      <c r="BX107" s="95"/>
      <c r="BY107" s="96"/>
      <c r="BZ107" s="97"/>
      <c r="CA107" s="98"/>
      <c r="CB107" s="98"/>
      <c r="CC107" s="99"/>
      <c r="CD107" s="100"/>
      <c r="CE107" s="101"/>
      <c r="CF107" s="102"/>
      <c r="CG107" s="103"/>
      <c r="CI107" s="95"/>
      <c r="CJ107" s="95"/>
      <c r="CK107" s="96"/>
      <c r="CL107" s="97"/>
      <c r="CM107" s="98"/>
      <c r="CN107" s="98"/>
      <c r="CO107" s="99"/>
      <c r="CP107" s="100"/>
      <c r="CQ107" s="101"/>
      <c r="CR107" s="102"/>
      <c r="CS107" s="103"/>
      <c r="CU107" s="95"/>
      <c r="CV107" s="95"/>
      <c r="CW107" s="96"/>
      <c r="CX107" s="97"/>
      <c r="CY107" s="98"/>
      <c r="CZ107" s="98"/>
      <c r="DA107" s="99"/>
      <c r="DB107" s="100"/>
      <c r="DC107" s="101"/>
      <c r="DD107" s="102"/>
      <c r="DE107" s="103"/>
      <c r="DG107" s="95"/>
      <c r="DH107" s="95"/>
      <c r="DI107" s="96"/>
      <c r="DJ107" s="97"/>
      <c r="DK107" s="98"/>
      <c r="DL107" s="98"/>
      <c r="DM107" s="99"/>
      <c r="DN107" s="100"/>
      <c r="DO107" s="101"/>
      <c r="DP107" s="102"/>
      <c r="DQ107" s="103"/>
      <c r="DS107" s="95"/>
      <c r="DT107" s="95"/>
      <c r="DU107" s="96"/>
      <c r="DV107" s="97"/>
      <c r="DW107" s="98"/>
      <c r="DX107" s="98"/>
      <c r="DY107" s="99"/>
      <c r="DZ107" s="100"/>
      <c r="EA107" s="101"/>
      <c r="EB107" s="102"/>
      <c r="EC107" s="103"/>
      <c r="EE107" s="95"/>
      <c r="EF107" s="95"/>
      <c r="EG107" s="96"/>
      <c r="EH107" s="97"/>
      <c r="EI107" s="98"/>
      <c r="EJ107" s="98"/>
      <c r="EK107" s="99"/>
      <c r="EL107" s="100"/>
      <c r="EM107" s="101"/>
      <c r="EN107" s="102"/>
      <c r="EO107" s="103"/>
      <c r="EQ107" s="95"/>
      <c r="ER107" s="95"/>
      <c r="ES107" s="96"/>
      <c r="ET107" s="97"/>
      <c r="EU107" s="98"/>
      <c r="EV107" s="98"/>
      <c r="EW107" s="99"/>
      <c r="EX107" s="100"/>
      <c r="EY107" s="101"/>
      <c r="EZ107" s="102"/>
      <c r="FA107" s="103"/>
      <c r="FC107" s="95"/>
      <c r="FD107" s="95"/>
      <c r="FE107" s="96"/>
      <c r="FF107" s="97"/>
      <c r="FG107" s="98"/>
      <c r="FH107" s="98"/>
      <c r="FI107" s="99"/>
      <c r="FJ107" s="100"/>
      <c r="FK107" s="101"/>
      <c r="FL107" s="102"/>
      <c r="FM107" s="103"/>
      <c r="FO107" s="95"/>
      <c r="FP107" s="95"/>
      <c r="FQ107" s="96"/>
      <c r="FR107" s="97"/>
      <c r="FS107" s="98"/>
      <c r="FT107" s="98"/>
      <c r="FU107" s="99"/>
      <c r="FV107" s="100"/>
      <c r="FW107" s="101"/>
      <c r="FX107" s="102"/>
      <c r="FY107" s="103"/>
      <c r="GA107" s="95"/>
      <c r="GB107" s="95"/>
      <c r="GC107" s="96"/>
      <c r="GD107" s="97"/>
      <c r="GE107" s="98"/>
      <c r="GF107" s="98"/>
      <c r="GG107" s="99"/>
      <c r="GH107" s="100"/>
      <c r="GI107" s="101"/>
      <c r="GJ107" s="102"/>
      <c r="GK107" s="103"/>
      <c r="GM107" s="95"/>
      <c r="GN107" s="95"/>
      <c r="GO107" s="96"/>
      <c r="GP107" s="97"/>
      <c r="GQ107" s="98"/>
      <c r="GR107" s="98"/>
      <c r="GS107" s="99"/>
      <c r="GT107" s="100"/>
      <c r="GU107" s="101"/>
      <c r="GV107" s="102"/>
      <c r="GW107" s="103"/>
      <c r="GY107" s="95"/>
      <c r="GZ107" s="95"/>
      <c r="HA107" s="96"/>
      <c r="HB107" s="97"/>
      <c r="HC107" s="98"/>
      <c r="HD107" s="98"/>
      <c r="HE107" s="99"/>
      <c r="HF107" s="100"/>
      <c r="HG107" s="101"/>
      <c r="HH107" s="102"/>
      <c r="HI107" s="103"/>
      <c r="HK107" s="95"/>
      <c r="HL107" s="95"/>
      <c r="HM107" s="96"/>
      <c r="HN107" s="97"/>
      <c r="HO107" s="98"/>
      <c r="HP107" s="98"/>
      <c r="HQ107" s="99"/>
      <c r="HR107" s="100"/>
      <c r="HS107" s="101"/>
      <c r="HT107" s="102"/>
      <c r="HU107" s="103"/>
      <c r="HW107" s="95"/>
      <c r="HX107" s="95"/>
      <c r="HY107" s="96"/>
      <c r="HZ107" s="97"/>
      <c r="IA107" s="98"/>
      <c r="IB107" s="98"/>
      <c r="IC107" s="99"/>
      <c r="ID107" s="100"/>
      <c r="IE107" s="101"/>
      <c r="IF107" s="102"/>
      <c r="IG107" s="103"/>
      <c r="II107" s="95"/>
      <c r="IJ107" s="95"/>
      <c r="IK107" s="96"/>
      <c r="IL107" s="97"/>
      <c r="IM107" s="98"/>
      <c r="IN107" s="98"/>
      <c r="IO107" s="99"/>
      <c r="IP107" s="100"/>
      <c r="IQ107" s="101"/>
      <c r="IR107" s="102"/>
      <c r="IS107" s="103"/>
      <c r="IU107" s="95"/>
      <c r="IV107" s="95"/>
      <c r="IW107" s="96"/>
      <c r="IX107" s="97"/>
      <c r="IY107" s="98"/>
      <c r="IZ107" s="98"/>
      <c r="JA107" s="99"/>
      <c r="JB107" s="100"/>
      <c r="JC107" s="101"/>
      <c r="JD107" s="102"/>
      <c r="JE107" s="103"/>
      <c r="JG107" s="95"/>
      <c r="JH107" s="95"/>
      <c r="JI107" s="96"/>
      <c r="JJ107" s="97"/>
      <c r="JK107" s="98"/>
      <c r="JL107" s="98"/>
      <c r="JM107" s="99"/>
      <c r="JN107" s="100"/>
      <c r="JO107" s="101"/>
      <c r="JP107" s="102"/>
      <c r="JQ107" s="103"/>
      <c r="JS107" s="95"/>
      <c r="JT107" s="95"/>
      <c r="JU107" s="96"/>
      <c r="JV107" s="97"/>
      <c r="JW107" s="98"/>
      <c r="JX107" s="98"/>
      <c r="JY107" s="99"/>
      <c r="JZ107" s="100"/>
      <c r="KA107" s="101"/>
      <c r="KB107" s="102"/>
      <c r="KC107" s="103"/>
      <c r="KE107" s="95"/>
      <c r="KF107" s="95"/>
    </row>
    <row r="108" spans="1:292" ht="13.5" customHeight="1">
      <c r="A108" s="21"/>
      <c r="B108" s="95" t="s">
        <v>818</v>
      </c>
      <c r="D108" s="149"/>
      <c r="E108" s="96" t="str">
        <f>IF(I108="","",E$3)</f>
        <v/>
      </c>
      <c r="F108" s="97" t="str">
        <f>IF(I108="","",E$1)</f>
        <v/>
      </c>
      <c r="G108" s="98" t="str">
        <f>IF(I108="","",E$2)</f>
        <v/>
      </c>
      <c r="H108" s="98" t="str">
        <f>IF(I108="","",E$3)</f>
        <v/>
      </c>
      <c r="I108" s="99" t="str">
        <f>IF(P108="","",IF(ISNUMBER(SEARCH(":",P108)),MID(P108,FIND(":",P108)+2,FIND("(",P108)-FIND(":",P108)-3),LEFT(P108,FIND("(",P108)-2)))</f>
        <v/>
      </c>
      <c r="J108" s="100" t="str">
        <f>IF(P108="","",MID(P108,FIND("(",P108)+1,4))</f>
        <v/>
      </c>
      <c r="K108" s="101" t="str">
        <f>IF(ISNUMBER(SEARCH("*female*",P108)),"female",IF(ISNUMBER(SEARCH("*male*",P108)),"male",""))</f>
        <v/>
      </c>
      <c r="L108" s="102" t="str">
        <f>IF(P108="","",IF(ISERROR(MID(P108,FIND("male,",P108)+6,(FIND(")",P108)-(FIND("male,",P108)+6))))=TRUE,"missing/error",MID(P108,FIND("male,",P108)+6,(FIND(")",P108)-(FIND("male,",P108)+6)))))</f>
        <v/>
      </c>
      <c r="M108" s="103" t="str">
        <f>IF(I108="","",(MID(I108,(SEARCH("^^",SUBSTITUTE(I108," ","^^",LEN(I108)-LEN(SUBSTITUTE(I108," ","")))))+1,99)&amp;"_"&amp;LEFT(I108,FIND(" ",I108)-1)&amp;"_"&amp;J108))</f>
        <v/>
      </c>
      <c r="O108" s="95"/>
      <c r="P108" s="153"/>
      <c r="Q108" s="96" t="str">
        <f t="shared" ref="Q108:Q120" si="289">IF(U108="","",Q$3)</f>
        <v/>
      </c>
      <c r="R108" s="97" t="str">
        <f t="shared" ref="R108:R120" si="290">IF(U108="","",Q$1)</f>
        <v/>
      </c>
      <c r="S108" s="98" t="str">
        <f>IF(U108="","",Q$2)</f>
        <v/>
      </c>
      <c r="T108" s="98" t="str">
        <f>IF(U108="","",Q$3)</f>
        <v/>
      </c>
      <c r="U108" s="99" t="str">
        <f t="shared" ref="U108:U120" si="291">IF(AB108="","",IF(ISNUMBER(SEARCH(":",AB108)),MID(AB108,FIND(":",AB108)+2,FIND("(",AB108)-FIND(":",AB108)-3),LEFT(AB108,FIND("(",AB108)-2)))</f>
        <v/>
      </c>
      <c r="V108" s="100" t="str">
        <f t="shared" ref="V108:V120" si="292">IF(AB108="","",MID(AB108,FIND("(",AB108)+1,4))</f>
        <v/>
      </c>
      <c r="W108" s="101" t="str">
        <f t="shared" ref="W108:W120" si="293">IF(ISNUMBER(SEARCH("*female*",AB108)),"female",IF(ISNUMBER(SEARCH("*male*",AB108)),"male",""))</f>
        <v/>
      </c>
      <c r="X108" s="102" t="str">
        <f t="shared" ref="X108:X113" si="294">IF(AB108="","",IF(ISERROR(MID(AB108,FIND("male,",AB108)+6,(FIND(")",AB108)-(FIND("male,",AB108)+6))))=TRUE,"missing/error",MID(AB108,FIND("male,",AB108)+6,(FIND(")",AB108)-(FIND("male,",AB108)+6)))))</f>
        <v/>
      </c>
      <c r="Y108" s="103" t="str">
        <f t="shared" ref="Y108:Y120" si="295">IF(U108="","",(MID(U108,(SEARCH("^^",SUBSTITUTE(U108," ","^^",LEN(U108)-LEN(SUBSTITUTE(U108," ","")))))+1,99)&amp;"_"&amp;LEFT(U108,FIND(" ",U108)-1)&amp;"_"&amp;V108))</f>
        <v/>
      </c>
      <c r="AA108" s="95"/>
      <c r="AB108" s="95"/>
      <c r="AC108" s="96">
        <f>IF(AG108="","",AC$3)</f>
        <v>45247</v>
      </c>
      <c r="AD108" s="97" t="str">
        <f>IF(AG108="","",AC$1)</f>
        <v>Bettel-Schneider II</v>
      </c>
      <c r="AE108" s="98">
        <f>IF(AG108="","",AC$2)</f>
        <v>43439</v>
      </c>
      <c r="AF108" s="98">
        <f>IF(AG108="","",AC$3)</f>
        <v>45247</v>
      </c>
      <c r="AG108" s="99" t="str">
        <f>IF(AN108="","",IF(ISNUMBER(SEARCH(":",AN108)),MID(AN108,FIND(":",AN108)+2,FIND("(",AN108)-FIND(":",AN108)-3),LEFT(AN108,FIND("(",AN108)-2)))</f>
        <v>Henri Kox</v>
      </c>
      <c r="AH108" s="100" t="str">
        <f>IF(AN108="","",MID(AN108,FIND("(",AN108)+1,4))</f>
        <v>1961</v>
      </c>
      <c r="AI108" s="101" t="str">
        <f>IF(ISNUMBER(SEARCH("*female*",AN108)),"female",IF(ISNUMBER(SEARCH("*male*",AN108)),"male",""))</f>
        <v>male</v>
      </c>
      <c r="AJ108" s="102" t="str">
        <f>IF(AN108="","",IF(ISERROR(MID(AN108,FIND("male,",AN108)+6,(FIND(")",AN108)-(FIND("male,",AN108)+6))))=TRUE,"missing/error",MID(AN108,FIND("male,",AN108)+6,(FIND(")",AN108)-(FIND("male,",AN108)+6)))))</f>
        <v>lu_g01</v>
      </c>
      <c r="AK108" s="103" t="str">
        <f>IF(AG108="","",(MID(AG108,(SEARCH("^^",SUBSTITUTE(AG108," ","^^",LEN(AG108)-LEN(SUBSTITUTE(AG108," ","")))))+1,99)&amp;"_"&amp;LEFT(AG108,FIND(" ",AG108)-1)&amp;"_"&amp;AH108))</f>
        <v>Kox_Henri_1961</v>
      </c>
      <c r="AM108" s="95"/>
      <c r="AN108" s="95" t="s">
        <v>820</v>
      </c>
      <c r="AO108" s="96" t="str">
        <f t="shared" si="280"/>
        <v/>
      </c>
      <c r="AP108" s="97" t="str">
        <f t="shared" si="281"/>
        <v/>
      </c>
      <c r="AQ108" s="98" t="str">
        <f t="shared" si="288"/>
        <v/>
      </c>
      <c r="AR108" s="98" t="str">
        <f t="shared" si="282"/>
        <v/>
      </c>
      <c r="AS108" s="99" t="str">
        <f t="shared" si="283"/>
        <v/>
      </c>
      <c r="AT108" s="100" t="str">
        <f t="shared" si="284"/>
        <v/>
      </c>
      <c r="AU108" s="101" t="str">
        <f t="shared" si="285"/>
        <v/>
      </c>
      <c r="AV108" s="102" t="str">
        <f t="shared" si="286"/>
        <v/>
      </c>
      <c r="AW108" s="103" t="str">
        <f t="shared" si="287"/>
        <v/>
      </c>
      <c r="AY108" s="95"/>
      <c r="AZ108" s="95"/>
      <c r="BA108" s="96" t="str">
        <f>IF(BE108="","",BA$3)</f>
        <v/>
      </c>
      <c r="BB108" s="97" t="str">
        <f>IF(BE108="","",BA$1)</f>
        <v/>
      </c>
      <c r="BC108" s="98" t="str">
        <f>IF(BE108="","",BA$2)</f>
        <v/>
      </c>
      <c r="BD108" s="98" t="str">
        <f>IF(BE108="","",BA$3)</f>
        <v/>
      </c>
      <c r="BE108" s="99" t="str">
        <f>IF(BL108="","",IF(ISNUMBER(SEARCH(":",BL108)),MID(BL108,FIND(":",BL108)+2,FIND("(",BL108)-FIND(":",BL108)-3),LEFT(BL108,FIND("(",BL108)-2)))</f>
        <v/>
      </c>
      <c r="BF108" s="100" t="str">
        <f>IF(BL108="","",MID(BL108,FIND("(",BL108)+1,4))</f>
        <v/>
      </c>
      <c r="BG108" s="101" t="str">
        <f>IF(ISNUMBER(SEARCH("*female*",BL108)),"female",IF(ISNUMBER(SEARCH("*male*",BL108)),"male",""))</f>
        <v/>
      </c>
      <c r="BH108" s="102" t="str">
        <f>IF(BL108="","",IF(ISERROR(MID(BL108,FIND("male,",BL108)+6,(FIND(")",BL108)-(FIND("male,",BL108)+6))))=TRUE,"missing/error",MID(BL108,FIND("male,",BL108)+6,(FIND(")",BL108)-(FIND("male,",BL108)+6)))))</f>
        <v/>
      </c>
      <c r="BI108" s="103" t="str">
        <f>IF(BE108="","",(MID(BE108,(SEARCH("^^",SUBSTITUTE(BE108," ","^^",LEN(BE108)-LEN(SUBSTITUTE(BE108," ","")))))+1,99)&amp;"_"&amp;LEFT(BE108,FIND(" ",BE108)-1)&amp;"_"&amp;BF108))</f>
        <v/>
      </c>
      <c r="BK108" s="95"/>
      <c r="BL108" s="95"/>
      <c r="BM108" s="96" t="str">
        <f>IF(BQ108="","",BM$3)</f>
        <v/>
      </c>
      <c r="BN108" s="97" t="str">
        <f>IF(BQ108="","",BM$1)</f>
        <v/>
      </c>
      <c r="BO108" s="98" t="str">
        <f>IF(BQ108="","",BM$2)</f>
        <v/>
      </c>
      <c r="BP108" s="98" t="str">
        <f>IF(BQ108="","",BM$3)</f>
        <v/>
      </c>
      <c r="BQ108" s="99" t="str">
        <f>IF(BX108="","",IF(ISNUMBER(SEARCH(":",BX108)),MID(BX108,FIND(":",BX108)+2,FIND("(",BX108)-FIND(":",BX108)-3),LEFT(BX108,FIND("(",BX108)-2)))</f>
        <v/>
      </c>
      <c r="BR108" s="100" t="str">
        <f>IF(BX108="","",MID(BX108,FIND("(",BX108)+1,4))</f>
        <v/>
      </c>
      <c r="BS108" s="101" t="str">
        <f>IF(ISNUMBER(SEARCH("*female*",BX108)),"female",IF(ISNUMBER(SEARCH("*male*",BX108)),"male",""))</f>
        <v/>
      </c>
      <c r="BT108" s="102" t="str">
        <f>IF(BX108="","",IF(ISERROR(MID(BX108,FIND("male,",BX108)+6,(FIND(")",BX108)-(FIND("male,",BX108)+6))))=TRUE,"missing/error",MID(BX108,FIND("male,",BX108)+6,(FIND(")",BX108)-(FIND("male,",BX108)+6)))))</f>
        <v/>
      </c>
      <c r="BU108" s="103" t="str">
        <f>IF(BQ108="","",(MID(BQ108,(SEARCH("^^",SUBSTITUTE(BQ108," ","^^",LEN(BQ108)-LEN(SUBSTITUTE(BQ108," ","")))))+1,99)&amp;"_"&amp;LEFT(BQ108,FIND(" ",BQ108)-1)&amp;"_"&amp;BR108))</f>
        <v/>
      </c>
      <c r="BW108" s="95"/>
      <c r="BX108" s="95"/>
      <c r="BY108" s="96" t="str">
        <f>IF(CC108="","",BY$3)</f>
        <v/>
      </c>
      <c r="BZ108" s="97" t="str">
        <f>IF(CC108="","",BY$1)</f>
        <v/>
      </c>
      <c r="CA108" s="98" t="str">
        <f>IF(CC108="","",BY$2)</f>
        <v/>
      </c>
      <c r="CB108" s="98" t="str">
        <f>IF(CC108="","",BY$3)</f>
        <v/>
      </c>
      <c r="CC108" s="99" t="str">
        <f>IF(CJ108="","",IF(ISNUMBER(SEARCH(":",CJ108)),MID(CJ108,FIND(":",CJ108)+2,FIND("(",CJ108)-FIND(":",CJ108)-3),LEFT(CJ108,FIND("(",CJ108)-2)))</f>
        <v/>
      </c>
      <c r="CD108" s="100" t="str">
        <f>IF(CJ108="","",MID(CJ108,FIND("(",CJ108)+1,4))</f>
        <v/>
      </c>
      <c r="CE108" s="101" t="str">
        <f>IF(ISNUMBER(SEARCH("*female*",CJ108)),"female",IF(ISNUMBER(SEARCH("*male*",CJ108)),"male",""))</f>
        <v/>
      </c>
      <c r="CF108" s="102" t="str">
        <f>IF(CJ108="","",IF(ISERROR(MID(CJ108,FIND("male,",CJ108)+6,(FIND(")",CJ108)-(FIND("male,",CJ108)+6))))=TRUE,"missing/error",MID(CJ108,FIND("male,",CJ108)+6,(FIND(")",CJ108)-(FIND("male,",CJ108)+6)))))</f>
        <v/>
      </c>
      <c r="CG108" s="103" t="str">
        <f>IF(CC108="","",(MID(CC108,(SEARCH("^^",SUBSTITUTE(CC108," ","^^",LEN(CC108)-LEN(SUBSTITUTE(CC108," ","")))))+1,99)&amp;"_"&amp;LEFT(CC108,FIND(" ",CC108)-1)&amp;"_"&amp;CD108))</f>
        <v/>
      </c>
      <c r="CI108" s="95"/>
      <c r="CJ108" s="95"/>
      <c r="CK108" s="96" t="str">
        <f>IF(CO108="","",CK$3)</f>
        <v/>
      </c>
      <c r="CL108" s="97" t="str">
        <f>IF(CO108="","",CK$1)</f>
        <v/>
      </c>
      <c r="CM108" s="98" t="str">
        <f>IF(CO108="","",CK$2)</f>
        <v/>
      </c>
      <c r="CN108" s="98" t="str">
        <f>IF(CO108="","",CK$3)</f>
        <v/>
      </c>
      <c r="CO108" s="99" t="str">
        <f>IF(CV108="","",IF(ISNUMBER(SEARCH(":",CV108)),MID(CV108,FIND(":",CV108)+2,FIND("(",CV108)-FIND(":",CV108)-3),LEFT(CV108,FIND("(",CV108)-2)))</f>
        <v/>
      </c>
      <c r="CP108" s="100" t="str">
        <f>IF(CV108="","",MID(CV108,FIND("(",CV108)+1,4))</f>
        <v/>
      </c>
      <c r="CQ108" s="101" t="str">
        <f>IF(ISNUMBER(SEARCH("*female*",CV108)),"female",IF(ISNUMBER(SEARCH("*male*",CV108)),"male",""))</f>
        <v/>
      </c>
      <c r="CR108" s="102" t="str">
        <f>IF(CV108="","",IF(ISERROR(MID(CV108,FIND("male,",CV108)+6,(FIND(")",CV108)-(FIND("male,",CV108)+6))))=TRUE,"missing/error",MID(CV108,FIND("male,",CV108)+6,(FIND(")",CV108)-(FIND("male,",CV108)+6)))))</f>
        <v/>
      </c>
      <c r="CS108" s="103" t="str">
        <f>IF(CO108="","",(MID(CO108,(SEARCH("^^",SUBSTITUTE(CO108," ","^^",LEN(CO108)-LEN(SUBSTITUTE(CO108," ","")))))+1,99)&amp;"_"&amp;LEFT(CO108,FIND(" ",CO108)-1)&amp;"_"&amp;CP108))</f>
        <v/>
      </c>
      <c r="CU108" s="95"/>
      <c r="CV108" s="95"/>
      <c r="CW108" s="96" t="str">
        <f>IF(DA108="","",CW$3)</f>
        <v/>
      </c>
      <c r="CX108" s="97" t="str">
        <f>IF(DA108="","",CW$1)</f>
        <v/>
      </c>
      <c r="CY108" s="98" t="str">
        <f>IF(DA108="","",CW$2)</f>
        <v/>
      </c>
      <c r="CZ108" s="98" t="str">
        <f>IF(DA108="","",CW$3)</f>
        <v/>
      </c>
      <c r="DA108" s="99" t="str">
        <f>IF(DH108="","",IF(ISNUMBER(SEARCH(":",DH108)),MID(DH108,FIND(":",DH108)+2,FIND("(",DH108)-FIND(":",DH108)-3),LEFT(DH108,FIND("(",DH108)-2)))</f>
        <v/>
      </c>
      <c r="DB108" s="100" t="str">
        <f>IF(DH108="","",MID(DH108,FIND("(",DH108)+1,4))</f>
        <v/>
      </c>
      <c r="DC108" s="101" t="str">
        <f>IF(ISNUMBER(SEARCH("*female*",DH108)),"female",IF(ISNUMBER(SEARCH("*male*",DH108)),"male",""))</f>
        <v/>
      </c>
      <c r="DD108" s="102" t="str">
        <f>IF(DH108="","",IF(ISERROR(MID(DH108,FIND("male,",DH108)+6,(FIND(")",DH108)-(FIND("male,",DH108)+6))))=TRUE,"missing/error",MID(DH108,FIND("male,",DH108)+6,(FIND(")",DH108)-(FIND("male,",DH108)+6)))))</f>
        <v/>
      </c>
      <c r="DE108" s="103" t="str">
        <f>IF(DA108="","",(MID(DA108,(SEARCH("^^",SUBSTITUTE(DA108," ","^^",LEN(DA108)-LEN(SUBSTITUTE(DA108," ","")))))+1,99)&amp;"_"&amp;LEFT(DA108,FIND(" ",DA108)-1)&amp;"_"&amp;DB108))</f>
        <v/>
      </c>
      <c r="DG108" s="95"/>
      <c r="DH108" s="95"/>
      <c r="DI108" s="96" t="str">
        <f>IF(DM108="","",DI$3)</f>
        <v/>
      </c>
      <c r="DJ108" s="97" t="str">
        <f>IF(DM108="","",DI$1)</f>
        <v/>
      </c>
      <c r="DK108" s="98" t="str">
        <f>IF(DM108="","",DI$2)</f>
        <v/>
      </c>
      <c r="DL108" s="98" t="str">
        <f>IF(DM108="","",DI$3)</f>
        <v/>
      </c>
      <c r="DM108" s="99" t="str">
        <f>IF(DT108="","",IF(ISNUMBER(SEARCH(":",DT108)),MID(DT108,FIND(":",DT108)+2,FIND("(",DT108)-FIND(":",DT108)-3),LEFT(DT108,FIND("(",DT108)-2)))</f>
        <v/>
      </c>
      <c r="DN108" s="100" t="str">
        <f>IF(DT108="","",MID(DT108,FIND("(",DT108)+1,4))</f>
        <v/>
      </c>
      <c r="DO108" s="101" t="str">
        <f>IF(ISNUMBER(SEARCH("*female*",DT108)),"female",IF(ISNUMBER(SEARCH("*male*",DT108)),"male",""))</f>
        <v/>
      </c>
      <c r="DP108" s="102" t="str">
        <f>IF(DT108="","",IF(ISERROR(MID(DT108,FIND("male,",DT108)+6,(FIND(")",DT108)-(FIND("male,",DT108)+6))))=TRUE,"missing/error",MID(DT108,FIND("male,",DT108)+6,(FIND(")",DT108)-(FIND("male,",DT108)+6)))))</f>
        <v/>
      </c>
      <c r="DQ108" s="103" t="str">
        <f>IF(DM108="","",(MID(DM108,(SEARCH("^^",SUBSTITUTE(DM108," ","^^",LEN(DM108)-LEN(SUBSTITUTE(DM108," ","")))))+1,99)&amp;"_"&amp;LEFT(DM108,FIND(" ",DM108)-1)&amp;"_"&amp;DN108))</f>
        <v/>
      </c>
      <c r="DS108" s="95"/>
      <c r="DT108" s="95"/>
      <c r="DU108" s="96" t="str">
        <f>IF(DY108="","",DU$3)</f>
        <v/>
      </c>
      <c r="DV108" s="97" t="str">
        <f>IF(DY108="","",DU$1)</f>
        <v/>
      </c>
      <c r="DW108" s="98" t="str">
        <f>IF(DY108="","",DU$2)</f>
        <v/>
      </c>
      <c r="DX108" s="98" t="str">
        <f>IF(DY108="","",DU$3)</f>
        <v/>
      </c>
      <c r="DY108" s="99" t="str">
        <f>IF(EF108="","",IF(ISNUMBER(SEARCH(":",EF108)),MID(EF108,FIND(":",EF108)+2,FIND("(",EF108)-FIND(":",EF108)-3),LEFT(EF108,FIND("(",EF108)-2)))</f>
        <v/>
      </c>
      <c r="DZ108" s="100" t="str">
        <f>IF(EF108="","",MID(EF108,FIND("(",EF108)+1,4))</f>
        <v/>
      </c>
      <c r="EA108" s="101" t="str">
        <f>IF(ISNUMBER(SEARCH("*female*",EF108)),"female",IF(ISNUMBER(SEARCH("*male*",EF108)),"male",""))</f>
        <v/>
      </c>
      <c r="EB108" s="102" t="str">
        <f>IF(EF108="","",IF(ISERROR(MID(EF108,FIND("male,",EF108)+6,(FIND(")",EF108)-(FIND("male,",EF108)+6))))=TRUE,"missing/error",MID(EF108,FIND("male,",EF108)+6,(FIND(")",EF108)-(FIND("male,",EF108)+6)))))</f>
        <v/>
      </c>
      <c r="EC108" s="103" t="str">
        <f>IF(DY108="","",(MID(DY108,(SEARCH("^^",SUBSTITUTE(DY108," ","^^",LEN(DY108)-LEN(SUBSTITUTE(DY108," ","")))))+1,99)&amp;"_"&amp;LEFT(DY108,FIND(" ",DY108)-1)&amp;"_"&amp;DZ108))</f>
        <v/>
      </c>
      <c r="EE108" s="95"/>
      <c r="EF108" s="95"/>
      <c r="EG108" s="96" t="str">
        <f>IF(EK108="","",EG$3)</f>
        <v/>
      </c>
      <c r="EH108" s="97" t="str">
        <f>IF(EK108="","",EG$1)</f>
        <v/>
      </c>
      <c r="EI108" s="98" t="str">
        <f>IF(EK108="","",EG$2)</f>
        <v/>
      </c>
      <c r="EJ108" s="98" t="str">
        <f>IF(EK108="","",EG$3)</f>
        <v/>
      </c>
      <c r="EK108" s="99" t="str">
        <f>IF(ER108="","",IF(ISNUMBER(SEARCH(":",ER108)),MID(ER108,FIND(":",ER108)+2,FIND("(",ER108)-FIND(":",ER108)-3),LEFT(ER108,FIND("(",ER108)-2)))</f>
        <v/>
      </c>
      <c r="EL108" s="100" t="str">
        <f>IF(ER108="","",MID(ER108,FIND("(",ER108)+1,4))</f>
        <v/>
      </c>
      <c r="EM108" s="101" t="str">
        <f>IF(ISNUMBER(SEARCH("*female*",ER108)),"female",IF(ISNUMBER(SEARCH("*male*",ER108)),"male",""))</f>
        <v/>
      </c>
      <c r="EN108" s="102" t="str">
        <f>IF(ER108="","",IF(ISERROR(MID(ER108,FIND("male,",ER108)+6,(FIND(")",ER108)-(FIND("male,",ER108)+6))))=TRUE,"missing/error",MID(ER108,FIND("male,",ER108)+6,(FIND(")",ER108)-(FIND("male,",ER108)+6)))))</f>
        <v/>
      </c>
      <c r="EO108" s="103" t="str">
        <f>IF(EK108="","",(MID(EK108,(SEARCH("^^",SUBSTITUTE(EK108," ","^^",LEN(EK108)-LEN(SUBSTITUTE(EK108," ","")))))+1,99)&amp;"_"&amp;LEFT(EK108,FIND(" ",EK108)-1)&amp;"_"&amp;EL108))</f>
        <v/>
      </c>
      <c r="EQ108" s="95"/>
      <c r="ER108" s="95"/>
      <c r="ES108" s="96" t="str">
        <f>IF(EW108="","",ES$3)</f>
        <v/>
      </c>
      <c r="ET108" s="97" t="str">
        <f>IF(EW108="","",ES$1)</f>
        <v/>
      </c>
      <c r="EU108" s="98" t="str">
        <f>IF(EW108="","",ES$2)</f>
        <v/>
      </c>
      <c r="EV108" s="98" t="str">
        <f>IF(EW108="","",ES$3)</f>
        <v/>
      </c>
      <c r="EW108" s="99" t="str">
        <f>IF(FD108="","",IF(ISNUMBER(SEARCH(":",FD108)),MID(FD108,FIND(":",FD108)+2,FIND("(",FD108)-FIND(":",FD108)-3),LEFT(FD108,FIND("(",FD108)-2)))</f>
        <v/>
      </c>
      <c r="EX108" s="100" t="str">
        <f>IF(FD108="","",MID(FD108,FIND("(",FD108)+1,4))</f>
        <v/>
      </c>
      <c r="EY108" s="101" t="str">
        <f>IF(ISNUMBER(SEARCH("*female*",FD108)),"female",IF(ISNUMBER(SEARCH("*male*",FD108)),"male",""))</f>
        <v/>
      </c>
      <c r="EZ108" s="102" t="str">
        <f>IF(FD108="","",IF(ISERROR(MID(FD108,FIND("male,",FD108)+6,(FIND(")",FD108)-(FIND("male,",FD108)+6))))=TRUE,"missing/error",MID(FD108,FIND("male,",FD108)+6,(FIND(")",FD108)-(FIND("male,",FD108)+6)))))</f>
        <v/>
      </c>
      <c r="FA108" s="103" t="str">
        <f>IF(EW108="","",(MID(EW108,(SEARCH("^^",SUBSTITUTE(EW108," ","^^",LEN(EW108)-LEN(SUBSTITUTE(EW108," ","")))))+1,99)&amp;"_"&amp;LEFT(EW108,FIND(" ",EW108)-1)&amp;"_"&amp;EX108))</f>
        <v/>
      </c>
      <c r="FC108" s="95"/>
      <c r="FD108" s="95"/>
      <c r="FE108" s="96" t="str">
        <f>IF(FI108="","",FE$3)</f>
        <v/>
      </c>
      <c r="FF108" s="97" t="str">
        <f>IF(FI108="","",FE$1)</f>
        <v/>
      </c>
      <c r="FG108" s="98" t="str">
        <f>IF(FI108="","",FE$2)</f>
        <v/>
      </c>
      <c r="FH108" s="98" t="str">
        <f>IF(FI108="","",FE$3)</f>
        <v/>
      </c>
      <c r="FI108" s="99" t="str">
        <f>IF(FP108="","",IF(ISNUMBER(SEARCH(":",FP108)),MID(FP108,FIND(":",FP108)+2,FIND("(",FP108)-FIND(":",FP108)-3),LEFT(FP108,FIND("(",FP108)-2)))</f>
        <v/>
      </c>
      <c r="FJ108" s="100" t="str">
        <f>IF(FP108="","",MID(FP108,FIND("(",FP108)+1,4))</f>
        <v/>
      </c>
      <c r="FK108" s="101" t="str">
        <f>IF(ISNUMBER(SEARCH("*female*",FP108)),"female",IF(ISNUMBER(SEARCH("*male*",FP108)),"male",""))</f>
        <v/>
      </c>
      <c r="FL108" s="102" t="str">
        <f>IF(FP108="","",IF(ISERROR(MID(FP108,FIND("male,",FP108)+6,(FIND(")",FP108)-(FIND("male,",FP108)+6))))=TRUE,"missing/error",MID(FP108,FIND("male,",FP108)+6,(FIND(")",FP108)-(FIND("male,",FP108)+6)))))</f>
        <v/>
      </c>
      <c r="FM108" s="103" t="str">
        <f>IF(FI108="","",(MID(FI108,(SEARCH("^^",SUBSTITUTE(FI108," ","^^",LEN(FI108)-LEN(SUBSTITUTE(FI108," ","")))))+1,99)&amp;"_"&amp;LEFT(FI108,FIND(" ",FI108)-1)&amp;"_"&amp;FJ108))</f>
        <v/>
      </c>
      <c r="FO108" s="95"/>
      <c r="FP108" s="95"/>
      <c r="FQ108" s="96" t="str">
        <f>IF(FU108="","",#REF!)</f>
        <v/>
      </c>
      <c r="FR108" s="97" t="str">
        <f>IF(FU108="","",FQ$1)</f>
        <v/>
      </c>
      <c r="FS108" s="98" t="str">
        <f>IF(FU108="","",FQ$2)</f>
        <v/>
      </c>
      <c r="FT108" s="98" t="str">
        <f>IF(FU108="","",FQ$3)</f>
        <v/>
      </c>
      <c r="FU108" s="99" t="str">
        <f>IF(GB108="","",IF(ISNUMBER(SEARCH(":",GB108)),MID(GB108,FIND(":",GB108)+2,FIND("(",GB108)-FIND(":",GB108)-3),LEFT(GB108,FIND("(",GB108)-2)))</f>
        <v/>
      </c>
      <c r="FV108" s="100" t="str">
        <f>IF(GB108="","",MID(GB108,FIND("(",GB108)+1,4))</f>
        <v/>
      </c>
      <c r="FW108" s="101" t="str">
        <f>IF(ISNUMBER(SEARCH("*female*",GB108)),"female",IF(ISNUMBER(SEARCH("*male*",GB108)),"male",""))</f>
        <v/>
      </c>
      <c r="FX108" s="102" t="str">
        <f>IF(GB108="","",IF(ISERROR(MID(GB108,FIND("male,",GB108)+6,(FIND(")",GB108)-(FIND("male,",GB108)+6))))=TRUE,"missing/error",MID(GB108,FIND("male,",GB108)+6,(FIND(")",GB108)-(FIND("male,",GB108)+6)))))</f>
        <v/>
      </c>
      <c r="FY108" s="103" t="str">
        <f>IF(FU108="","",(MID(FU108,(SEARCH("^^",SUBSTITUTE(FU108," ","^^",LEN(FU108)-LEN(SUBSTITUTE(FU108," ","")))))+1,99)&amp;"_"&amp;LEFT(FU108,FIND(" ",FU108)-1)&amp;"_"&amp;FV108))</f>
        <v/>
      </c>
      <c r="GA108" s="95"/>
      <c r="GB108" s="95"/>
      <c r="GC108" s="96" t="str">
        <f>IF(GG108="","",GC$3)</f>
        <v/>
      </c>
      <c r="GD108" s="97" t="str">
        <f>IF(GG108="","",GC$1)</f>
        <v/>
      </c>
      <c r="GE108" s="98" t="str">
        <f>IF(GG108="","",GC$2)</f>
        <v/>
      </c>
      <c r="GF108" s="98" t="str">
        <f>IF(GG108="","",GC$3)</f>
        <v/>
      </c>
      <c r="GG108" s="99" t="str">
        <f>IF(GN108="","",IF(ISNUMBER(SEARCH(":",GN108)),MID(GN108,FIND(":",GN108)+2,FIND("(",GN108)-FIND(":",GN108)-3),LEFT(GN108,FIND("(",GN108)-2)))</f>
        <v/>
      </c>
      <c r="GH108" s="100" t="str">
        <f>IF(GN108="","",MID(GN108,FIND("(",GN108)+1,4))</f>
        <v/>
      </c>
      <c r="GI108" s="101" t="str">
        <f>IF(ISNUMBER(SEARCH("*female*",GN108)),"female",IF(ISNUMBER(SEARCH("*male*",GN108)),"male",""))</f>
        <v/>
      </c>
      <c r="GJ108" s="102" t="str">
        <f>IF(GN108="","",IF(ISERROR(MID(GN108,FIND("male,",GN108)+6,(FIND(")",GN108)-(FIND("male,",GN108)+6))))=TRUE,"missing/error",MID(GN108,FIND("male,",GN108)+6,(FIND(")",GN108)-(FIND("male,",GN108)+6)))))</f>
        <v/>
      </c>
      <c r="GK108" s="103" t="str">
        <f>IF(GG108="","",(MID(GG108,(SEARCH("^^",SUBSTITUTE(GG108," ","^^",LEN(GG108)-LEN(SUBSTITUTE(GG108," ","")))))+1,99)&amp;"_"&amp;LEFT(GG108,FIND(" ",GG108)-1)&amp;"_"&amp;GH108))</f>
        <v/>
      </c>
      <c r="GM108" s="95"/>
      <c r="GN108" s="95"/>
      <c r="GO108" s="96" t="str">
        <f>IF(GS108="","",GO$3)</f>
        <v/>
      </c>
      <c r="GP108" s="97" t="str">
        <f>IF(GS108="","",GO$1)</f>
        <v/>
      </c>
      <c r="GQ108" s="98" t="str">
        <f>IF(GS108="","",GO$2)</f>
        <v/>
      </c>
      <c r="GR108" s="98" t="str">
        <f>IF(GS108="","",GO$3)</f>
        <v/>
      </c>
      <c r="GS108" s="99" t="str">
        <f>IF(GZ108="","",IF(ISNUMBER(SEARCH(":",GZ108)),MID(GZ108,FIND(":",GZ108)+2,FIND("(",GZ108)-FIND(":",GZ108)-3),LEFT(GZ108,FIND("(",GZ108)-2)))</f>
        <v/>
      </c>
      <c r="GT108" s="100" t="str">
        <f>IF(GZ108="","",MID(GZ108,FIND("(",GZ108)+1,4))</f>
        <v/>
      </c>
      <c r="GU108" s="101" t="str">
        <f>IF(ISNUMBER(SEARCH("*female*",GZ108)),"female",IF(ISNUMBER(SEARCH("*male*",GZ108)),"male",""))</f>
        <v/>
      </c>
      <c r="GV108" s="102" t="str">
        <f>IF(GZ108="","",IF(ISERROR(MID(GZ108,FIND("male,",GZ108)+6,(FIND(")",GZ108)-(FIND("male,",GZ108)+6))))=TRUE,"missing/error",MID(GZ108,FIND("male,",GZ108)+6,(FIND(")",GZ108)-(FIND("male,",GZ108)+6)))))</f>
        <v/>
      </c>
      <c r="GW108" s="103" t="str">
        <f>IF(GS108="","",(MID(GS108,(SEARCH("^^",SUBSTITUTE(GS108," ","^^",LEN(GS108)-LEN(SUBSTITUTE(GS108," ","")))))+1,99)&amp;"_"&amp;LEFT(GS108,FIND(" ",GS108)-1)&amp;"_"&amp;GT108))</f>
        <v/>
      </c>
      <c r="GY108" s="95"/>
      <c r="GZ108" s="95"/>
      <c r="HA108" s="96" t="str">
        <f>IF(HE108="","",HA$3)</f>
        <v/>
      </c>
      <c r="HB108" s="97" t="str">
        <f>IF(HE108="","",HA$1)</f>
        <v/>
      </c>
      <c r="HC108" s="98" t="str">
        <f>IF(HE108="","",HA$2)</f>
        <v/>
      </c>
      <c r="HD108" s="98" t="str">
        <f>IF(HE108="","",HA$3)</f>
        <v/>
      </c>
      <c r="HE108" s="99" t="str">
        <f>IF(HL108="","",IF(ISNUMBER(SEARCH(":",HL108)),MID(HL108,FIND(":",HL108)+2,FIND("(",HL108)-FIND(":",HL108)-3),LEFT(HL108,FIND("(",HL108)-2)))</f>
        <v/>
      </c>
      <c r="HF108" s="100" t="str">
        <f>IF(HL108="","",MID(HL108,FIND("(",HL108)+1,4))</f>
        <v/>
      </c>
      <c r="HG108" s="101" t="str">
        <f>IF(ISNUMBER(SEARCH("*female*",HL108)),"female",IF(ISNUMBER(SEARCH("*male*",HL108)),"male",""))</f>
        <v/>
      </c>
      <c r="HH108" s="102" t="str">
        <f>IF(HL108="","",IF(ISERROR(MID(HL108,FIND("male,",HL108)+6,(FIND(")",HL108)-(FIND("male,",HL108)+6))))=TRUE,"missing/error",MID(HL108,FIND("male,",HL108)+6,(FIND(")",HL108)-(FIND("male,",HL108)+6)))))</f>
        <v/>
      </c>
      <c r="HI108" s="103" t="str">
        <f>IF(HE108="","",(MID(HE108,(SEARCH("^^",SUBSTITUTE(HE108," ","^^",LEN(HE108)-LEN(SUBSTITUTE(HE108," ","")))))+1,99)&amp;"_"&amp;LEFT(HE108,FIND(" ",HE108)-1)&amp;"_"&amp;HF108))</f>
        <v/>
      </c>
      <c r="HK108" s="95"/>
      <c r="HL108" s="95" t="s">
        <v>292</v>
      </c>
      <c r="HM108" s="96" t="str">
        <f>IF(HQ108="","",HM$3)</f>
        <v/>
      </c>
      <c r="HN108" s="97" t="str">
        <f>IF(HQ108="","",HM$1)</f>
        <v/>
      </c>
      <c r="HO108" s="98" t="str">
        <f>IF(HQ108="","",HM$2)</f>
        <v/>
      </c>
      <c r="HP108" s="98" t="str">
        <f>IF(HQ108="","",HM$3)</f>
        <v/>
      </c>
      <c r="HQ108" s="99" t="str">
        <f>IF(HX108="","",IF(ISNUMBER(SEARCH(":",HX108)),MID(HX108,FIND(":",HX108)+2,FIND("(",HX108)-FIND(":",HX108)-3),LEFT(HX108,FIND("(",HX108)-2)))</f>
        <v/>
      </c>
      <c r="HR108" s="100" t="str">
        <f>IF(HX108="","",MID(HX108,FIND("(",HX108)+1,4))</f>
        <v/>
      </c>
      <c r="HS108" s="101" t="str">
        <f>IF(ISNUMBER(SEARCH("*female*",HX108)),"female",IF(ISNUMBER(SEARCH("*male*",HX108)),"male",""))</f>
        <v/>
      </c>
      <c r="HT108" s="102" t="str">
        <f>IF(HX108="","",IF(ISERROR(MID(HX108,FIND("male,",HX108)+6,(FIND(")",HX108)-(FIND("male,",HX108)+6))))=TRUE,"missing/error",MID(HX108,FIND("male,",HX108)+6,(FIND(")",HX108)-(FIND("male,",HX108)+6)))))</f>
        <v/>
      </c>
      <c r="HU108" s="103" t="str">
        <f>IF(HQ108="","",(MID(HQ108,(SEARCH("^^",SUBSTITUTE(HQ108," ","^^",LEN(HQ108)-LEN(SUBSTITUTE(HQ108," ","")))))+1,99)&amp;"_"&amp;LEFT(HQ108,FIND(" ",HQ108)-1)&amp;"_"&amp;HR108))</f>
        <v/>
      </c>
      <c r="HW108" s="95"/>
      <c r="HX108" s="95"/>
      <c r="HY108" s="96" t="str">
        <f>IF(IC108="","",HY$3)</f>
        <v/>
      </c>
      <c r="HZ108" s="97" t="str">
        <f>IF(IC108="","",HY$1)</f>
        <v/>
      </c>
      <c r="IA108" s="98" t="str">
        <f>IF(IC108="","",HY$2)</f>
        <v/>
      </c>
      <c r="IB108" s="98" t="str">
        <f>IF(IC108="","",HY$3)</f>
        <v/>
      </c>
      <c r="IC108" s="99" t="str">
        <f>IF(IJ108="","",IF(ISNUMBER(SEARCH(":",IJ108)),MID(IJ108,FIND(":",IJ108)+2,FIND("(",IJ108)-FIND(":",IJ108)-3),LEFT(IJ108,FIND("(",IJ108)-2)))</f>
        <v/>
      </c>
      <c r="ID108" s="100" t="str">
        <f>IF(IJ108="","",MID(IJ108,FIND("(",IJ108)+1,4))</f>
        <v/>
      </c>
      <c r="IE108" s="101" t="str">
        <f>IF(ISNUMBER(SEARCH("*female*",IJ108)),"female",IF(ISNUMBER(SEARCH("*male*",IJ108)),"male",""))</f>
        <v/>
      </c>
      <c r="IF108" s="102" t="str">
        <f>IF(IJ108="","",IF(ISERROR(MID(IJ108,FIND("male,",IJ108)+6,(FIND(")",IJ108)-(FIND("male,",IJ108)+6))))=TRUE,"missing/error",MID(IJ108,FIND("male,",IJ108)+6,(FIND(")",IJ108)-(FIND("male,",IJ108)+6)))))</f>
        <v/>
      </c>
      <c r="IG108" s="103" t="str">
        <f>IF(IC108="","",(MID(IC108,(SEARCH("^^",SUBSTITUTE(IC108," ","^^",LEN(IC108)-LEN(SUBSTITUTE(IC108," ","")))))+1,99)&amp;"_"&amp;LEFT(IC108,FIND(" ",IC108)-1)&amp;"_"&amp;ID108))</f>
        <v/>
      </c>
      <c r="II108" s="95"/>
      <c r="IJ108" s="95"/>
      <c r="IK108" s="96" t="str">
        <f>IF(IO108="","",IK$3)</f>
        <v/>
      </c>
      <c r="IL108" s="97" t="str">
        <f>IF(IO108="","",IK$1)</f>
        <v/>
      </c>
      <c r="IM108" s="98" t="str">
        <f>IF(IO108="","",IK$2)</f>
        <v/>
      </c>
      <c r="IN108" s="98" t="str">
        <f>IF(IO108="","",IK$3)</f>
        <v/>
      </c>
      <c r="IO108" s="99" t="str">
        <f>IF(IV108="","",IF(ISNUMBER(SEARCH(":",IV108)),MID(IV108,FIND(":",IV108)+2,FIND("(",IV108)-FIND(":",IV108)-3),LEFT(IV108,FIND("(",IV108)-2)))</f>
        <v/>
      </c>
      <c r="IP108" s="100" t="str">
        <f>IF(IV108="","",MID(IV108,FIND("(",IV108)+1,4))</f>
        <v/>
      </c>
      <c r="IQ108" s="101" t="str">
        <f>IF(ISNUMBER(SEARCH("*female*",IV108)),"female",IF(ISNUMBER(SEARCH("*male*",IV108)),"male",""))</f>
        <v/>
      </c>
      <c r="IR108" s="102" t="str">
        <f>IF(IV108="","",IF(ISERROR(MID(IV108,FIND("male,",IV108)+6,(FIND(")",IV108)-(FIND("male,",IV108)+6))))=TRUE,"missing/error",MID(IV108,FIND("male,",IV108)+6,(FIND(")",IV108)-(FIND("male,",IV108)+6)))))</f>
        <v/>
      </c>
      <c r="IS108" s="103" t="str">
        <f>IF(IO108="","",(MID(IO108,(SEARCH("^^",SUBSTITUTE(IO108," ","^^",LEN(IO108)-LEN(SUBSTITUTE(IO108," ","")))))+1,99)&amp;"_"&amp;LEFT(IO108,FIND(" ",IO108)-1)&amp;"_"&amp;IP108))</f>
        <v/>
      </c>
      <c r="IU108" s="95"/>
      <c r="IV108" s="95"/>
      <c r="IW108" s="96" t="str">
        <f>IF(JA108="","",IW$3)</f>
        <v/>
      </c>
      <c r="IX108" s="97" t="str">
        <f>IF(JA108="","",IW$1)</f>
        <v/>
      </c>
      <c r="IY108" s="98" t="str">
        <f>IF(JA108="","",IW$2)</f>
        <v/>
      </c>
      <c r="IZ108" s="98" t="str">
        <f>IF(JA108="","",IW$3)</f>
        <v/>
      </c>
      <c r="JA108" s="99" t="str">
        <f>IF(JH108="","",IF(ISNUMBER(SEARCH(":",JH108)),MID(JH108,FIND(":",JH108)+2,FIND("(",JH108)-FIND(":",JH108)-3),LEFT(JH108,FIND("(",JH108)-2)))</f>
        <v/>
      </c>
      <c r="JB108" s="100" t="str">
        <f>IF(JH108="","",MID(JH108,FIND("(",JH108)+1,4))</f>
        <v/>
      </c>
      <c r="JC108" s="101" t="str">
        <f>IF(ISNUMBER(SEARCH("*female*",JH108)),"female",IF(ISNUMBER(SEARCH("*male*",JH108)),"male",""))</f>
        <v/>
      </c>
      <c r="JD108" s="102" t="str">
        <f>IF(JH108="","",IF(ISERROR(MID(JH108,FIND("male,",JH108)+6,(FIND(")",JH108)-(FIND("male,",JH108)+6))))=TRUE,"missing/error",MID(JH108,FIND("male,",JH108)+6,(FIND(")",JH108)-(FIND("male,",JH108)+6)))))</f>
        <v/>
      </c>
      <c r="JE108" s="103" t="str">
        <f>IF(JA108="","",(MID(JA108,(SEARCH("^^",SUBSTITUTE(JA108," ","^^",LEN(JA108)-LEN(SUBSTITUTE(JA108," ","")))))+1,99)&amp;"_"&amp;LEFT(JA108,FIND(" ",JA108)-1)&amp;"_"&amp;JB108))</f>
        <v/>
      </c>
      <c r="JG108" s="95"/>
      <c r="JH108" s="95"/>
      <c r="JI108" s="96" t="str">
        <f>IF(JM108="","",JI$3)</f>
        <v/>
      </c>
      <c r="JJ108" s="97" t="str">
        <f>IF(JM108="","",JI$1)</f>
        <v/>
      </c>
      <c r="JK108" s="98" t="str">
        <f>IF(JM108="","",JI$2)</f>
        <v/>
      </c>
      <c r="JL108" s="98" t="str">
        <f>IF(JM108="","",JI$3)</f>
        <v/>
      </c>
      <c r="JM108" s="99" t="str">
        <f>IF(JT108="","",IF(ISNUMBER(SEARCH(":",JT108)),MID(JT108,FIND(":",JT108)+2,FIND("(",JT108)-FIND(":",JT108)-3),LEFT(JT108,FIND("(",JT108)-2)))</f>
        <v/>
      </c>
      <c r="JN108" s="100" t="str">
        <f>IF(JT108="","",MID(JT108,FIND("(",JT108)+1,4))</f>
        <v/>
      </c>
      <c r="JO108" s="101" t="str">
        <f>IF(ISNUMBER(SEARCH("*female*",JT108)),"female",IF(ISNUMBER(SEARCH("*male*",JT108)),"male",""))</f>
        <v/>
      </c>
      <c r="JP108" s="102" t="str">
        <f>IF(JT108="","",IF(ISERROR(MID(JT108,FIND("male,",JT108)+6,(FIND(")",JT108)-(FIND("male,",JT108)+6))))=TRUE,"missing/error",MID(JT108,FIND("male,",JT108)+6,(FIND(")",JT108)-(FIND("male,",JT108)+6)))))</f>
        <v/>
      </c>
      <c r="JQ108" s="103" t="str">
        <f>IF(JM108="","",(MID(JM108,(SEARCH("^^",SUBSTITUTE(JM108," ","^^",LEN(JM108)-LEN(SUBSTITUTE(JM108," ","")))))+1,99)&amp;"_"&amp;LEFT(JM108,FIND(" ",JM108)-1)&amp;"_"&amp;JN108))</f>
        <v/>
      </c>
      <c r="JS108" s="95"/>
      <c r="JT108" s="95"/>
      <c r="JU108" s="96" t="str">
        <f>IF(JY108="","",JU$3)</f>
        <v/>
      </c>
      <c r="JV108" s="97" t="str">
        <f>IF(JY108="","",JU$1)</f>
        <v/>
      </c>
      <c r="JW108" s="98" t="str">
        <f>IF(JY108="","",JU$2)</f>
        <v/>
      </c>
      <c r="JX108" s="98" t="str">
        <f>IF(JY108="","",JU$3)</f>
        <v/>
      </c>
      <c r="JY108" s="99" t="str">
        <f>IF(KF108="","",IF(ISNUMBER(SEARCH(":",KF108)),MID(KF108,FIND(":",KF108)+2,FIND("(",KF108)-FIND(":",KF108)-3),LEFT(KF108,FIND("(",KF108)-2)))</f>
        <v/>
      </c>
      <c r="JZ108" s="100" t="str">
        <f>IF(KF108="","",MID(KF108,FIND("(",KF108)+1,4))</f>
        <v/>
      </c>
      <c r="KA108" s="101" t="str">
        <f>IF(ISNUMBER(SEARCH("*female*",KF108)),"female",IF(ISNUMBER(SEARCH("*male*",KF108)),"male",""))</f>
        <v/>
      </c>
      <c r="KB108" s="102" t="str">
        <f>IF(KF108="","",IF(ISERROR(MID(KF108,FIND("male,",KF108)+6,(FIND(")",KF108)-(FIND("male,",KF108)+6))))=TRUE,"missing/error",MID(KF108,FIND("male,",KF108)+6,(FIND(")",KF108)-(FIND("male,",KF108)+6)))))</f>
        <v/>
      </c>
      <c r="KC108" s="103" t="str">
        <f>IF(JY108="","",(MID(JY108,(SEARCH("^^",SUBSTITUTE(JY108," ","^^",LEN(JY108)-LEN(SUBSTITUTE(JY108," ","")))))+1,99)&amp;"_"&amp;LEFT(JY108,FIND(" ",JY108)-1)&amp;"_"&amp;JZ108))</f>
        <v/>
      </c>
      <c r="KE108" s="95"/>
      <c r="KF108" s="95"/>
    </row>
    <row r="109" spans="1:292" ht="13.5" customHeight="1">
      <c r="A109" s="21"/>
      <c r="B109" s="95" t="s">
        <v>819</v>
      </c>
      <c r="D109" s="149"/>
      <c r="E109" s="96" t="str">
        <f>IF(I109="","",E$3)</f>
        <v/>
      </c>
      <c r="F109" s="97" t="str">
        <f>IF(I109="","",E$1)</f>
        <v/>
      </c>
      <c r="G109" s="98" t="str">
        <f>IF(I109="","",E$2)</f>
        <v/>
      </c>
      <c r="H109" s="98" t="str">
        <f>IF(I109="","",E$3)</f>
        <v/>
      </c>
      <c r="I109" s="99" t="str">
        <f>IF(P109="","",IF(ISNUMBER(SEARCH(":",P109)),MID(P109,FIND(":",P109)+2,FIND("(",P109)-FIND(":",P109)-3),LEFT(P109,FIND("(",P109)-2)))</f>
        <v/>
      </c>
      <c r="J109" s="100" t="str">
        <f>IF(P109="","",MID(P109,FIND("(",P109)+1,4))</f>
        <v/>
      </c>
      <c r="K109" s="101" t="str">
        <f>IF(ISNUMBER(SEARCH("*female*",P109)),"female",IF(ISNUMBER(SEARCH("*male*",P109)),"male",""))</f>
        <v/>
      </c>
      <c r="L109" s="102" t="str">
        <f>IF(P109="","",IF(ISERROR(MID(P109,FIND("male,",P109)+6,(FIND(")",P109)-(FIND("male,",P109)+6))))=TRUE,"missing/error",MID(P109,FIND("male,",P109)+6,(FIND(")",P109)-(FIND("male,",P109)+6)))))</f>
        <v/>
      </c>
      <c r="M109" s="103" t="str">
        <f>IF(I109="","",(MID(I109,(SEARCH("^^",SUBSTITUTE(I109," ","^^",LEN(I109)-LEN(SUBSTITUTE(I109," ","")))))+1,99)&amp;"_"&amp;LEFT(I109,FIND(" ",I109)-1)&amp;"_"&amp;J109))</f>
        <v/>
      </c>
      <c r="O109" s="95"/>
      <c r="P109" s="153"/>
      <c r="Q109" s="96" t="str">
        <f t="shared" si="289"/>
        <v/>
      </c>
      <c r="R109" s="97" t="str">
        <f t="shared" si="290"/>
        <v/>
      </c>
      <c r="S109" s="98" t="str">
        <f>IF(U109="","",Q$2)</f>
        <v/>
      </c>
      <c r="T109" s="98" t="str">
        <f>IF(U109="","",Q$3)</f>
        <v/>
      </c>
      <c r="U109" s="99" t="str">
        <f t="shared" si="291"/>
        <v/>
      </c>
      <c r="V109" s="100" t="str">
        <f t="shared" si="292"/>
        <v/>
      </c>
      <c r="W109" s="101" t="str">
        <f t="shared" si="293"/>
        <v/>
      </c>
      <c r="X109" s="102" t="str">
        <f t="shared" si="294"/>
        <v/>
      </c>
      <c r="Y109" s="103" t="str">
        <f t="shared" si="295"/>
        <v/>
      </c>
      <c r="AA109" s="95"/>
      <c r="AB109" s="95"/>
      <c r="AC109" s="96">
        <f>IF(AG109="","",AC$3)</f>
        <v>45247</v>
      </c>
      <c r="AD109" s="97" t="str">
        <f>IF(AG109="","",AC$1)</f>
        <v>Bettel-Schneider II</v>
      </c>
      <c r="AE109" s="98">
        <f>IF(AG109="","",AC$2)</f>
        <v>43439</v>
      </c>
      <c r="AF109" s="98">
        <f>IF(AG109="","",AC$3)</f>
        <v>45247</v>
      </c>
      <c r="AG109" s="99" t="str">
        <f>IF(AN109="","",IF(ISNUMBER(SEARCH(":",AN109)),MID(AN109,FIND(":",AN109)+2,FIND("(",AN109)-FIND(":",AN109)-3),LEFT(AN109,FIND("(",AN109)-2)))</f>
        <v>Henri Kox</v>
      </c>
      <c r="AH109" s="100" t="str">
        <f>IF(AN109="","",MID(AN109,FIND("(",AN109)+1,4))</f>
        <v>1961</v>
      </c>
      <c r="AI109" s="101" t="str">
        <f>IF(ISNUMBER(SEARCH("*female*",AN109)),"female",IF(ISNUMBER(SEARCH("*male*",AN109)),"male",""))</f>
        <v>male</v>
      </c>
      <c r="AJ109" s="102" t="str">
        <f>IF(AN109="","",IF(ISERROR(MID(AN109,FIND("male,",AN109)+6,(FIND(")",AN109)-(FIND("male,",AN109)+6))))=TRUE,"missing/error",MID(AN109,FIND("male,",AN109)+6,(FIND(")",AN109)-(FIND("male,",AN109)+6)))))</f>
        <v>lu_g01</v>
      </c>
      <c r="AK109" s="103" t="str">
        <f>IF(AG109="","",(MID(AG109,(SEARCH("^^",SUBSTITUTE(AG109," ","^^",LEN(AG109)-LEN(SUBSTITUTE(AG109," ","")))))+1,99)&amp;"_"&amp;LEFT(AG109,FIND(" ",AG109)-1)&amp;"_"&amp;AH109))</f>
        <v>Kox_Henri_1961</v>
      </c>
      <c r="AM109" s="95"/>
      <c r="AN109" s="95" t="s">
        <v>820</v>
      </c>
      <c r="AO109" s="96" t="str">
        <f t="shared" si="280"/>
        <v/>
      </c>
      <c r="AP109" s="97" t="str">
        <f t="shared" si="281"/>
        <v/>
      </c>
      <c r="AQ109" s="98" t="str">
        <f t="shared" si="288"/>
        <v/>
      </c>
      <c r="AR109" s="98" t="str">
        <f t="shared" si="282"/>
        <v/>
      </c>
      <c r="AS109" s="99" t="str">
        <f t="shared" si="283"/>
        <v/>
      </c>
      <c r="AT109" s="100" t="str">
        <f t="shared" si="284"/>
        <v/>
      </c>
      <c r="AU109" s="101" t="str">
        <f t="shared" si="285"/>
        <v/>
      </c>
      <c r="AV109" s="102" t="str">
        <f t="shared" si="286"/>
        <v/>
      </c>
      <c r="AW109" s="103" t="str">
        <f t="shared" si="287"/>
        <v/>
      </c>
      <c r="AY109" s="95"/>
      <c r="AZ109" s="95"/>
      <c r="BA109" s="96" t="str">
        <f>IF(BE109="","",BA$3)</f>
        <v/>
      </c>
      <c r="BB109" s="97" t="str">
        <f>IF(BE109="","",BA$1)</f>
        <v/>
      </c>
      <c r="BC109" s="98" t="str">
        <f>IF(BE109="","",BA$2)</f>
        <v/>
      </c>
      <c r="BD109" s="98" t="str">
        <f>IF(BE109="","",BA$3)</f>
        <v/>
      </c>
      <c r="BE109" s="99" t="str">
        <f>IF(BL109="","",IF(ISNUMBER(SEARCH(":",BL109)),MID(BL109,FIND(":",BL109)+2,FIND("(",BL109)-FIND(":",BL109)-3),LEFT(BL109,FIND("(",BL109)-2)))</f>
        <v/>
      </c>
      <c r="BF109" s="100" t="str">
        <f>IF(BL109="","",MID(BL109,FIND("(",BL109)+1,4))</f>
        <v/>
      </c>
      <c r="BG109" s="101" t="str">
        <f>IF(ISNUMBER(SEARCH("*female*",BL109)),"female",IF(ISNUMBER(SEARCH("*male*",BL109)),"male",""))</f>
        <v/>
      </c>
      <c r="BH109" s="102" t="str">
        <f>IF(BL109="","",IF(ISERROR(MID(BL109,FIND("male,",BL109)+6,(FIND(")",BL109)-(FIND("male,",BL109)+6))))=TRUE,"missing/error",MID(BL109,FIND("male,",BL109)+6,(FIND(")",BL109)-(FIND("male,",BL109)+6)))))</f>
        <v/>
      </c>
      <c r="BI109" s="103" t="str">
        <f>IF(BE109="","",(MID(BE109,(SEARCH("^^",SUBSTITUTE(BE109," ","^^",LEN(BE109)-LEN(SUBSTITUTE(BE109," ","")))))+1,99)&amp;"_"&amp;LEFT(BE109,FIND(" ",BE109)-1)&amp;"_"&amp;BF109))</f>
        <v/>
      </c>
      <c r="BK109" s="95"/>
      <c r="BL109" s="95"/>
      <c r="BM109" s="96" t="str">
        <f>IF(BQ109="","",BM$3)</f>
        <v/>
      </c>
      <c r="BN109" s="97" t="str">
        <f>IF(BQ109="","",BM$1)</f>
        <v/>
      </c>
      <c r="BO109" s="98" t="str">
        <f>IF(BQ109="","",BM$2)</f>
        <v/>
      </c>
      <c r="BP109" s="98" t="str">
        <f>IF(BQ109="","",BM$3)</f>
        <v/>
      </c>
      <c r="BQ109" s="99" t="str">
        <f>IF(BX109="","",IF(ISNUMBER(SEARCH(":",BX109)),MID(BX109,FIND(":",BX109)+2,FIND("(",BX109)-FIND(":",BX109)-3),LEFT(BX109,FIND("(",BX109)-2)))</f>
        <v/>
      </c>
      <c r="BR109" s="100" t="str">
        <f>IF(BX109="","",MID(BX109,FIND("(",BX109)+1,4))</f>
        <v/>
      </c>
      <c r="BS109" s="101" t="str">
        <f>IF(ISNUMBER(SEARCH("*female*",BX109)),"female",IF(ISNUMBER(SEARCH("*male*",BX109)),"male",""))</f>
        <v/>
      </c>
      <c r="BT109" s="102" t="str">
        <f>IF(BX109="","",IF(ISERROR(MID(BX109,FIND("male,",BX109)+6,(FIND(")",BX109)-(FIND("male,",BX109)+6))))=TRUE,"missing/error",MID(BX109,FIND("male,",BX109)+6,(FIND(")",BX109)-(FIND("male,",BX109)+6)))))</f>
        <v/>
      </c>
      <c r="BU109" s="103" t="str">
        <f>IF(BQ109="","",(MID(BQ109,(SEARCH("^^",SUBSTITUTE(BQ109," ","^^",LEN(BQ109)-LEN(SUBSTITUTE(BQ109," ","")))))+1,99)&amp;"_"&amp;LEFT(BQ109,FIND(" ",BQ109)-1)&amp;"_"&amp;BR109))</f>
        <v/>
      </c>
      <c r="BW109" s="95"/>
      <c r="BX109" s="95"/>
      <c r="BY109" s="96" t="str">
        <f>IF(CC109="","",BY$3)</f>
        <v/>
      </c>
      <c r="BZ109" s="97" t="str">
        <f>IF(CC109="","",BY$1)</f>
        <v/>
      </c>
      <c r="CA109" s="98" t="str">
        <f>IF(CC109="","",BY$2)</f>
        <v/>
      </c>
      <c r="CB109" s="98" t="str">
        <f>IF(CC109="","",BY$3)</f>
        <v/>
      </c>
      <c r="CC109" s="99" t="str">
        <f>IF(CJ109="","",IF(ISNUMBER(SEARCH(":",CJ109)),MID(CJ109,FIND(":",CJ109)+2,FIND("(",CJ109)-FIND(":",CJ109)-3),LEFT(CJ109,FIND("(",CJ109)-2)))</f>
        <v/>
      </c>
      <c r="CD109" s="100" t="str">
        <f>IF(CJ109="","",MID(CJ109,FIND("(",CJ109)+1,4))</f>
        <v/>
      </c>
      <c r="CE109" s="101" t="str">
        <f>IF(ISNUMBER(SEARCH("*female*",CJ109)),"female",IF(ISNUMBER(SEARCH("*male*",CJ109)),"male",""))</f>
        <v/>
      </c>
      <c r="CF109" s="102" t="str">
        <f>IF(CJ109="","",IF(ISERROR(MID(CJ109,FIND("male,",CJ109)+6,(FIND(")",CJ109)-(FIND("male,",CJ109)+6))))=TRUE,"missing/error",MID(CJ109,FIND("male,",CJ109)+6,(FIND(")",CJ109)-(FIND("male,",CJ109)+6)))))</f>
        <v/>
      </c>
      <c r="CG109" s="103" t="str">
        <f>IF(CC109="","",(MID(CC109,(SEARCH("^^",SUBSTITUTE(CC109," ","^^",LEN(CC109)-LEN(SUBSTITUTE(CC109," ","")))))+1,99)&amp;"_"&amp;LEFT(CC109,FIND(" ",CC109)-1)&amp;"_"&amp;CD109))</f>
        <v/>
      </c>
      <c r="CI109" s="95"/>
      <c r="CJ109" s="95"/>
      <c r="CK109" s="96" t="str">
        <f>IF(CO109="","",CK$3)</f>
        <v/>
      </c>
      <c r="CL109" s="97" t="str">
        <f>IF(CO109="","",CK$1)</f>
        <v/>
      </c>
      <c r="CM109" s="98" t="str">
        <f>IF(CO109="","",CK$2)</f>
        <v/>
      </c>
      <c r="CN109" s="98" t="str">
        <f>IF(CO109="","",CK$3)</f>
        <v/>
      </c>
      <c r="CO109" s="99" t="str">
        <f>IF(CV109="","",IF(ISNUMBER(SEARCH(":",CV109)),MID(CV109,FIND(":",CV109)+2,FIND("(",CV109)-FIND(":",CV109)-3),LEFT(CV109,FIND("(",CV109)-2)))</f>
        <v/>
      </c>
      <c r="CP109" s="100" t="str">
        <f>IF(CV109="","",MID(CV109,FIND("(",CV109)+1,4))</f>
        <v/>
      </c>
      <c r="CQ109" s="101" t="str">
        <f>IF(ISNUMBER(SEARCH("*female*",CV109)),"female",IF(ISNUMBER(SEARCH("*male*",CV109)),"male",""))</f>
        <v/>
      </c>
      <c r="CR109" s="102" t="str">
        <f>IF(CV109="","",IF(ISERROR(MID(CV109,FIND("male,",CV109)+6,(FIND(")",CV109)-(FIND("male,",CV109)+6))))=TRUE,"missing/error",MID(CV109,FIND("male,",CV109)+6,(FIND(")",CV109)-(FIND("male,",CV109)+6)))))</f>
        <v/>
      </c>
      <c r="CS109" s="103" t="str">
        <f>IF(CO109="","",(MID(CO109,(SEARCH("^^",SUBSTITUTE(CO109," ","^^",LEN(CO109)-LEN(SUBSTITUTE(CO109," ","")))))+1,99)&amp;"_"&amp;LEFT(CO109,FIND(" ",CO109)-1)&amp;"_"&amp;CP109))</f>
        <v/>
      </c>
      <c r="CU109" s="95"/>
      <c r="CV109" s="95"/>
      <c r="CW109" s="96" t="str">
        <f>IF(DA109="","",CW$3)</f>
        <v/>
      </c>
      <c r="CX109" s="97" t="str">
        <f>IF(DA109="","",CW$1)</f>
        <v/>
      </c>
      <c r="CY109" s="98" t="str">
        <f>IF(DA109="","",CW$2)</f>
        <v/>
      </c>
      <c r="CZ109" s="98" t="str">
        <f>IF(DA109="","",CW$3)</f>
        <v/>
      </c>
      <c r="DA109" s="99" t="str">
        <f>IF(DH109="","",IF(ISNUMBER(SEARCH(":",DH109)),MID(DH109,FIND(":",DH109)+2,FIND("(",DH109)-FIND(":",DH109)-3),LEFT(DH109,FIND("(",DH109)-2)))</f>
        <v/>
      </c>
      <c r="DB109" s="100" t="str">
        <f>IF(DH109="","",MID(DH109,FIND("(",DH109)+1,4))</f>
        <v/>
      </c>
      <c r="DC109" s="101" t="str">
        <f>IF(ISNUMBER(SEARCH("*female*",DH109)),"female",IF(ISNUMBER(SEARCH("*male*",DH109)),"male",""))</f>
        <v/>
      </c>
      <c r="DD109" s="102" t="str">
        <f>IF(DH109="","",IF(ISERROR(MID(DH109,FIND("male,",DH109)+6,(FIND(")",DH109)-(FIND("male,",DH109)+6))))=TRUE,"missing/error",MID(DH109,FIND("male,",DH109)+6,(FIND(")",DH109)-(FIND("male,",DH109)+6)))))</f>
        <v/>
      </c>
      <c r="DE109" s="103" t="str">
        <f>IF(DA109="","",(MID(DA109,(SEARCH("^^",SUBSTITUTE(DA109," ","^^",LEN(DA109)-LEN(SUBSTITUTE(DA109," ","")))))+1,99)&amp;"_"&amp;LEFT(DA109,FIND(" ",DA109)-1)&amp;"_"&amp;DB109))</f>
        <v/>
      </c>
      <c r="DG109" s="95"/>
      <c r="DH109" s="95"/>
      <c r="DI109" s="96" t="str">
        <f>IF(DM109="","",DI$3)</f>
        <v/>
      </c>
      <c r="DJ109" s="97" t="str">
        <f>IF(DM109="","",DI$1)</f>
        <v/>
      </c>
      <c r="DK109" s="98" t="str">
        <f>IF(DM109="","",DI$2)</f>
        <v/>
      </c>
      <c r="DL109" s="98" t="str">
        <f>IF(DM109="","",DI$3)</f>
        <v/>
      </c>
      <c r="DM109" s="99" t="str">
        <f>IF(DT109="","",IF(ISNUMBER(SEARCH(":",DT109)),MID(DT109,FIND(":",DT109)+2,FIND("(",DT109)-FIND(":",DT109)-3),LEFT(DT109,FIND("(",DT109)-2)))</f>
        <v/>
      </c>
      <c r="DN109" s="100" t="str">
        <f>IF(DT109="","",MID(DT109,FIND("(",DT109)+1,4))</f>
        <v/>
      </c>
      <c r="DO109" s="101" t="str">
        <f>IF(ISNUMBER(SEARCH("*female*",DT109)),"female",IF(ISNUMBER(SEARCH("*male*",DT109)),"male",""))</f>
        <v/>
      </c>
      <c r="DP109" s="102" t="str">
        <f>IF(DT109="","",IF(ISERROR(MID(DT109,FIND("male,",DT109)+6,(FIND(")",DT109)-(FIND("male,",DT109)+6))))=TRUE,"missing/error",MID(DT109,FIND("male,",DT109)+6,(FIND(")",DT109)-(FIND("male,",DT109)+6)))))</f>
        <v/>
      </c>
      <c r="DQ109" s="103" t="str">
        <f>IF(DM109="","",(MID(DM109,(SEARCH("^^",SUBSTITUTE(DM109," ","^^",LEN(DM109)-LEN(SUBSTITUTE(DM109," ","")))))+1,99)&amp;"_"&amp;LEFT(DM109,FIND(" ",DM109)-1)&amp;"_"&amp;DN109))</f>
        <v/>
      </c>
      <c r="DS109" s="95"/>
      <c r="DT109" s="95"/>
      <c r="DU109" s="96" t="str">
        <f>IF(DY109="","",DU$3)</f>
        <v/>
      </c>
      <c r="DV109" s="97" t="str">
        <f>IF(DY109="","",DU$1)</f>
        <v/>
      </c>
      <c r="DW109" s="98" t="str">
        <f>IF(DY109="","",DU$2)</f>
        <v/>
      </c>
      <c r="DX109" s="98" t="str">
        <f>IF(DY109="","",DU$3)</f>
        <v/>
      </c>
      <c r="DY109" s="99" t="str">
        <f>IF(EF109="","",IF(ISNUMBER(SEARCH(":",EF109)),MID(EF109,FIND(":",EF109)+2,FIND("(",EF109)-FIND(":",EF109)-3),LEFT(EF109,FIND("(",EF109)-2)))</f>
        <v/>
      </c>
      <c r="DZ109" s="100" t="str">
        <f>IF(EF109="","",MID(EF109,FIND("(",EF109)+1,4))</f>
        <v/>
      </c>
      <c r="EA109" s="101" t="str">
        <f>IF(ISNUMBER(SEARCH("*female*",EF109)),"female",IF(ISNUMBER(SEARCH("*male*",EF109)),"male",""))</f>
        <v/>
      </c>
      <c r="EB109" s="102" t="str">
        <f>IF(EF109="","",IF(ISERROR(MID(EF109,FIND("male,",EF109)+6,(FIND(")",EF109)-(FIND("male,",EF109)+6))))=TRUE,"missing/error",MID(EF109,FIND("male,",EF109)+6,(FIND(")",EF109)-(FIND("male,",EF109)+6)))))</f>
        <v/>
      </c>
      <c r="EC109" s="103" t="str">
        <f>IF(DY109="","",(MID(DY109,(SEARCH("^^",SUBSTITUTE(DY109," ","^^",LEN(DY109)-LEN(SUBSTITUTE(DY109," ","")))))+1,99)&amp;"_"&amp;LEFT(DY109,FIND(" ",DY109)-1)&amp;"_"&amp;DZ109))</f>
        <v/>
      </c>
      <c r="EE109" s="95"/>
      <c r="EF109" s="95"/>
      <c r="EG109" s="96" t="str">
        <f>IF(EK109="","",EG$3)</f>
        <v/>
      </c>
      <c r="EH109" s="97" t="str">
        <f>IF(EK109="","",EG$1)</f>
        <v/>
      </c>
      <c r="EI109" s="98" t="str">
        <f>IF(EK109="","",EG$2)</f>
        <v/>
      </c>
      <c r="EJ109" s="98" t="str">
        <f>IF(EK109="","",EG$3)</f>
        <v/>
      </c>
      <c r="EK109" s="99" t="str">
        <f>IF(ER109="","",IF(ISNUMBER(SEARCH(":",ER109)),MID(ER109,FIND(":",ER109)+2,FIND("(",ER109)-FIND(":",ER109)-3),LEFT(ER109,FIND("(",ER109)-2)))</f>
        <v/>
      </c>
      <c r="EL109" s="100" t="str">
        <f>IF(ER109="","",MID(ER109,FIND("(",ER109)+1,4))</f>
        <v/>
      </c>
      <c r="EM109" s="101" t="str">
        <f>IF(ISNUMBER(SEARCH("*female*",ER109)),"female",IF(ISNUMBER(SEARCH("*male*",ER109)),"male",""))</f>
        <v/>
      </c>
      <c r="EN109" s="102" t="str">
        <f>IF(ER109="","",IF(ISERROR(MID(ER109,FIND("male,",ER109)+6,(FIND(")",ER109)-(FIND("male,",ER109)+6))))=TRUE,"missing/error",MID(ER109,FIND("male,",ER109)+6,(FIND(")",ER109)-(FIND("male,",ER109)+6)))))</f>
        <v/>
      </c>
      <c r="EO109" s="103" t="str">
        <f>IF(EK109="","",(MID(EK109,(SEARCH("^^",SUBSTITUTE(EK109," ","^^",LEN(EK109)-LEN(SUBSTITUTE(EK109," ","")))))+1,99)&amp;"_"&amp;LEFT(EK109,FIND(" ",EK109)-1)&amp;"_"&amp;EL109))</f>
        <v/>
      </c>
      <c r="EQ109" s="95"/>
      <c r="ER109" s="95"/>
      <c r="ES109" s="96" t="str">
        <f>IF(EW109="","",ES$3)</f>
        <v/>
      </c>
      <c r="ET109" s="97" t="str">
        <f>IF(EW109="","",ES$1)</f>
        <v/>
      </c>
      <c r="EU109" s="98" t="str">
        <f>IF(EW109="","",ES$2)</f>
        <v/>
      </c>
      <c r="EV109" s="98" t="str">
        <f>IF(EW109="","",ES$3)</f>
        <v/>
      </c>
      <c r="EW109" s="99" t="str">
        <f>IF(FD109="","",IF(ISNUMBER(SEARCH(":",FD109)),MID(FD109,FIND(":",FD109)+2,FIND("(",FD109)-FIND(":",FD109)-3),LEFT(FD109,FIND("(",FD109)-2)))</f>
        <v/>
      </c>
      <c r="EX109" s="100" t="str">
        <f>IF(FD109="","",MID(FD109,FIND("(",FD109)+1,4))</f>
        <v/>
      </c>
      <c r="EY109" s="101" t="str">
        <f>IF(ISNUMBER(SEARCH("*female*",FD109)),"female",IF(ISNUMBER(SEARCH("*male*",FD109)),"male",""))</f>
        <v/>
      </c>
      <c r="EZ109" s="102" t="str">
        <f>IF(FD109="","",IF(ISERROR(MID(FD109,FIND("male,",FD109)+6,(FIND(")",FD109)-(FIND("male,",FD109)+6))))=TRUE,"missing/error",MID(FD109,FIND("male,",FD109)+6,(FIND(")",FD109)-(FIND("male,",FD109)+6)))))</f>
        <v/>
      </c>
      <c r="FA109" s="103" t="str">
        <f>IF(EW109="","",(MID(EW109,(SEARCH("^^",SUBSTITUTE(EW109," ","^^",LEN(EW109)-LEN(SUBSTITUTE(EW109," ","")))))+1,99)&amp;"_"&amp;LEFT(EW109,FIND(" ",EW109)-1)&amp;"_"&amp;EX109))</f>
        <v/>
      </c>
      <c r="FC109" s="95"/>
      <c r="FD109" s="95"/>
      <c r="FE109" s="96" t="str">
        <f>IF(FI109="","",FE$3)</f>
        <v/>
      </c>
      <c r="FF109" s="97" t="str">
        <f>IF(FI109="","",FE$1)</f>
        <v/>
      </c>
      <c r="FG109" s="98" t="str">
        <f>IF(FI109="","",FE$2)</f>
        <v/>
      </c>
      <c r="FH109" s="98" t="str">
        <f>IF(FI109="","",FE$3)</f>
        <v/>
      </c>
      <c r="FI109" s="99" t="str">
        <f>IF(FP109="","",IF(ISNUMBER(SEARCH(":",FP109)),MID(FP109,FIND(":",FP109)+2,FIND("(",FP109)-FIND(":",FP109)-3),LEFT(FP109,FIND("(",FP109)-2)))</f>
        <v/>
      </c>
      <c r="FJ109" s="100" t="str">
        <f>IF(FP109="","",MID(FP109,FIND("(",FP109)+1,4))</f>
        <v/>
      </c>
      <c r="FK109" s="101" t="str">
        <f>IF(ISNUMBER(SEARCH("*female*",FP109)),"female",IF(ISNUMBER(SEARCH("*male*",FP109)),"male",""))</f>
        <v/>
      </c>
      <c r="FL109" s="102" t="str">
        <f>IF(FP109="","",IF(ISERROR(MID(FP109,FIND("male,",FP109)+6,(FIND(")",FP109)-(FIND("male,",FP109)+6))))=TRUE,"missing/error",MID(FP109,FIND("male,",FP109)+6,(FIND(")",FP109)-(FIND("male,",FP109)+6)))))</f>
        <v/>
      </c>
      <c r="FM109" s="103" t="str">
        <f>IF(FI109="","",(MID(FI109,(SEARCH("^^",SUBSTITUTE(FI109," ","^^",LEN(FI109)-LEN(SUBSTITUTE(FI109," ","")))))+1,99)&amp;"_"&amp;LEFT(FI109,FIND(" ",FI109)-1)&amp;"_"&amp;FJ109))</f>
        <v/>
      </c>
      <c r="FO109" s="95"/>
      <c r="FP109" s="95"/>
      <c r="FQ109" s="96" t="str">
        <f>IF(FU109="","",#REF!)</f>
        <v/>
      </c>
      <c r="FR109" s="97" t="str">
        <f>IF(FU109="","",FQ$1)</f>
        <v/>
      </c>
      <c r="FS109" s="98" t="str">
        <f>IF(FU109="","",FQ$2)</f>
        <v/>
      </c>
      <c r="FT109" s="98" t="str">
        <f>IF(FU109="","",FQ$3)</f>
        <v/>
      </c>
      <c r="FU109" s="99" t="str">
        <f>IF(GB109="","",IF(ISNUMBER(SEARCH(":",GB109)),MID(GB109,FIND(":",GB109)+2,FIND("(",GB109)-FIND(":",GB109)-3),LEFT(GB109,FIND("(",GB109)-2)))</f>
        <v/>
      </c>
      <c r="FV109" s="100" t="str">
        <f>IF(GB109="","",MID(GB109,FIND("(",GB109)+1,4))</f>
        <v/>
      </c>
      <c r="FW109" s="101" t="str">
        <f>IF(ISNUMBER(SEARCH("*female*",GB109)),"female",IF(ISNUMBER(SEARCH("*male*",GB109)),"male",""))</f>
        <v/>
      </c>
      <c r="FX109" s="102" t="str">
        <f>IF(GB109="","",IF(ISERROR(MID(GB109,FIND("male,",GB109)+6,(FIND(")",GB109)-(FIND("male,",GB109)+6))))=TRUE,"missing/error",MID(GB109,FIND("male,",GB109)+6,(FIND(")",GB109)-(FIND("male,",GB109)+6)))))</f>
        <v/>
      </c>
      <c r="FY109" s="103" t="str">
        <f>IF(FU109="","",(MID(FU109,(SEARCH("^^",SUBSTITUTE(FU109," ","^^",LEN(FU109)-LEN(SUBSTITUTE(FU109," ","")))))+1,99)&amp;"_"&amp;LEFT(FU109,FIND(" ",FU109)-1)&amp;"_"&amp;FV109))</f>
        <v/>
      </c>
      <c r="GA109" s="95"/>
      <c r="GB109" s="95"/>
      <c r="GC109" s="96" t="str">
        <f>IF(GG109="","",GC$3)</f>
        <v/>
      </c>
      <c r="GD109" s="97" t="str">
        <f>IF(GG109="","",GC$1)</f>
        <v/>
      </c>
      <c r="GE109" s="98" t="str">
        <f>IF(GG109="","",GC$2)</f>
        <v/>
      </c>
      <c r="GF109" s="98" t="str">
        <f>IF(GG109="","",GC$3)</f>
        <v/>
      </c>
      <c r="GG109" s="99" t="str">
        <f>IF(GN109="","",IF(ISNUMBER(SEARCH(":",GN109)),MID(GN109,FIND(":",GN109)+2,FIND("(",GN109)-FIND(":",GN109)-3),LEFT(GN109,FIND("(",GN109)-2)))</f>
        <v/>
      </c>
      <c r="GH109" s="100" t="str">
        <f>IF(GN109="","",MID(GN109,FIND("(",GN109)+1,4))</f>
        <v/>
      </c>
      <c r="GI109" s="101" t="str">
        <f>IF(ISNUMBER(SEARCH("*female*",GN109)),"female",IF(ISNUMBER(SEARCH("*male*",GN109)),"male",""))</f>
        <v/>
      </c>
      <c r="GJ109" s="102" t="str">
        <f>IF(GN109="","",IF(ISERROR(MID(GN109,FIND("male,",GN109)+6,(FIND(")",GN109)-(FIND("male,",GN109)+6))))=TRUE,"missing/error",MID(GN109,FIND("male,",GN109)+6,(FIND(")",GN109)-(FIND("male,",GN109)+6)))))</f>
        <v/>
      </c>
      <c r="GK109" s="103" t="str">
        <f>IF(GG109="","",(MID(GG109,(SEARCH("^^",SUBSTITUTE(GG109," ","^^",LEN(GG109)-LEN(SUBSTITUTE(GG109," ","")))))+1,99)&amp;"_"&amp;LEFT(GG109,FIND(" ",GG109)-1)&amp;"_"&amp;GH109))</f>
        <v/>
      </c>
      <c r="GM109" s="95"/>
      <c r="GN109" s="95"/>
      <c r="GO109" s="96" t="str">
        <f>IF(GS109="","",GO$3)</f>
        <v/>
      </c>
      <c r="GP109" s="97" t="str">
        <f>IF(GS109="","",GO$1)</f>
        <v/>
      </c>
      <c r="GQ109" s="98" t="str">
        <f>IF(GS109="","",GO$2)</f>
        <v/>
      </c>
      <c r="GR109" s="98" t="str">
        <f>IF(GS109="","",GO$3)</f>
        <v/>
      </c>
      <c r="GS109" s="99" t="str">
        <f>IF(GZ109="","",IF(ISNUMBER(SEARCH(":",GZ109)),MID(GZ109,FIND(":",GZ109)+2,FIND("(",GZ109)-FIND(":",GZ109)-3),LEFT(GZ109,FIND("(",GZ109)-2)))</f>
        <v/>
      </c>
      <c r="GT109" s="100" t="str">
        <f>IF(GZ109="","",MID(GZ109,FIND("(",GZ109)+1,4))</f>
        <v/>
      </c>
      <c r="GU109" s="101" t="str">
        <f>IF(ISNUMBER(SEARCH("*female*",GZ109)),"female",IF(ISNUMBER(SEARCH("*male*",GZ109)),"male",""))</f>
        <v/>
      </c>
      <c r="GV109" s="102" t="str">
        <f>IF(GZ109="","",IF(ISERROR(MID(GZ109,FIND("male,",GZ109)+6,(FIND(")",GZ109)-(FIND("male,",GZ109)+6))))=TRUE,"missing/error",MID(GZ109,FIND("male,",GZ109)+6,(FIND(")",GZ109)-(FIND("male,",GZ109)+6)))))</f>
        <v/>
      </c>
      <c r="GW109" s="103" t="str">
        <f>IF(GS109="","",(MID(GS109,(SEARCH("^^",SUBSTITUTE(GS109," ","^^",LEN(GS109)-LEN(SUBSTITUTE(GS109," ","")))))+1,99)&amp;"_"&amp;LEFT(GS109,FIND(" ",GS109)-1)&amp;"_"&amp;GT109))</f>
        <v/>
      </c>
      <c r="GY109" s="95"/>
      <c r="GZ109" s="95"/>
      <c r="HA109" s="96" t="str">
        <f>IF(HE109="","",HA$3)</f>
        <v/>
      </c>
      <c r="HB109" s="97" t="str">
        <f>IF(HE109="","",HA$1)</f>
        <v/>
      </c>
      <c r="HC109" s="98" t="str">
        <f>IF(HE109="","",HA$2)</f>
        <v/>
      </c>
      <c r="HD109" s="98" t="str">
        <f>IF(HE109="","",HA$3)</f>
        <v/>
      </c>
      <c r="HE109" s="99" t="str">
        <f>IF(HL109="","",IF(ISNUMBER(SEARCH(":",HL109)),MID(HL109,FIND(":",HL109)+2,FIND("(",HL109)-FIND(":",HL109)-3),LEFT(HL109,FIND("(",HL109)-2)))</f>
        <v/>
      </c>
      <c r="HF109" s="100" t="str">
        <f>IF(HL109="","",MID(HL109,FIND("(",HL109)+1,4))</f>
        <v/>
      </c>
      <c r="HG109" s="101" t="str">
        <f>IF(ISNUMBER(SEARCH("*female*",HL109)),"female",IF(ISNUMBER(SEARCH("*male*",HL109)),"male",""))</f>
        <v/>
      </c>
      <c r="HH109" s="102" t="str">
        <f>IF(HL109="","",IF(ISERROR(MID(HL109,FIND("male,",HL109)+6,(FIND(")",HL109)-(FIND("male,",HL109)+6))))=TRUE,"missing/error",MID(HL109,FIND("male,",HL109)+6,(FIND(")",HL109)-(FIND("male,",HL109)+6)))))</f>
        <v/>
      </c>
      <c r="HI109" s="103" t="str">
        <f>IF(HE109="","",(MID(HE109,(SEARCH("^^",SUBSTITUTE(HE109," ","^^",LEN(HE109)-LEN(SUBSTITUTE(HE109," ","")))))+1,99)&amp;"_"&amp;LEFT(HE109,FIND(" ",HE109)-1)&amp;"_"&amp;HF109))</f>
        <v/>
      </c>
      <c r="HK109" s="95"/>
      <c r="HL109" s="95" t="s">
        <v>292</v>
      </c>
      <c r="HM109" s="96" t="str">
        <f>IF(HQ109="","",HM$3)</f>
        <v/>
      </c>
      <c r="HN109" s="97" t="str">
        <f>IF(HQ109="","",HM$1)</f>
        <v/>
      </c>
      <c r="HO109" s="98" t="str">
        <f>IF(HQ109="","",HM$2)</f>
        <v/>
      </c>
      <c r="HP109" s="98" t="str">
        <f>IF(HQ109="","",HM$3)</f>
        <v/>
      </c>
      <c r="HQ109" s="99" t="str">
        <f>IF(HX109="","",IF(ISNUMBER(SEARCH(":",HX109)),MID(HX109,FIND(":",HX109)+2,FIND("(",HX109)-FIND(":",HX109)-3),LEFT(HX109,FIND("(",HX109)-2)))</f>
        <v/>
      </c>
      <c r="HR109" s="100" t="str">
        <f>IF(HX109="","",MID(HX109,FIND("(",HX109)+1,4))</f>
        <v/>
      </c>
      <c r="HS109" s="101" t="str">
        <f>IF(ISNUMBER(SEARCH("*female*",HX109)),"female",IF(ISNUMBER(SEARCH("*male*",HX109)),"male",""))</f>
        <v/>
      </c>
      <c r="HT109" s="102" t="str">
        <f>IF(HX109="","",IF(ISERROR(MID(HX109,FIND("male,",HX109)+6,(FIND(")",HX109)-(FIND("male,",HX109)+6))))=TRUE,"missing/error",MID(HX109,FIND("male,",HX109)+6,(FIND(")",HX109)-(FIND("male,",HX109)+6)))))</f>
        <v/>
      </c>
      <c r="HU109" s="103" t="str">
        <f>IF(HQ109="","",(MID(HQ109,(SEARCH("^^",SUBSTITUTE(HQ109," ","^^",LEN(HQ109)-LEN(SUBSTITUTE(HQ109," ","")))))+1,99)&amp;"_"&amp;LEFT(HQ109,FIND(" ",HQ109)-1)&amp;"_"&amp;HR109))</f>
        <v/>
      </c>
      <c r="HW109" s="95"/>
      <c r="HX109" s="95"/>
      <c r="HY109" s="96" t="str">
        <f>IF(IC109="","",HY$3)</f>
        <v/>
      </c>
      <c r="HZ109" s="97" t="str">
        <f>IF(IC109="","",HY$1)</f>
        <v/>
      </c>
      <c r="IA109" s="98" t="str">
        <f>IF(IC109="","",HY$2)</f>
        <v/>
      </c>
      <c r="IB109" s="98" t="str">
        <f>IF(IC109="","",HY$3)</f>
        <v/>
      </c>
      <c r="IC109" s="99" t="str">
        <f>IF(IJ109="","",IF(ISNUMBER(SEARCH(":",IJ109)),MID(IJ109,FIND(":",IJ109)+2,FIND("(",IJ109)-FIND(":",IJ109)-3),LEFT(IJ109,FIND("(",IJ109)-2)))</f>
        <v/>
      </c>
      <c r="ID109" s="100" t="str">
        <f>IF(IJ109="","",MID(IJ109,FIND("(",IJ109)+1,4))</f>
        <v/>
      </c>
      <c r="IE109" s="101" t="str">
        <f>IF(ISNUMBER(SEARCH("*female*",IJ109)),"female",IF(ISNUMBER(SEARCH("*male*",IJ109)),"male",""))</f>
        <v/>
      </c>
      <c r="IF109" s="102" t="str">
        <f>IF(IJ109="","",IF(ISERROR(MID(IJ109,FIND("male,",IJ109)+6,(FIND(")",IJ109)-(FIND("male,",IJ109)+6))))=TRUE,"missing/error",MID(IJ109,FIND("male,",IJ109)+6,(FIND(")",IJ109)-(FIND("male,",IJ109)+6)))))</f>
        <v/>
      </c>
      <c r="IG109" s="103" t="str">
        <f>IF(IC109="","",(MID(IC109,(SEARCH("^^",SUBSTITUTE(IC109," ","^^",LEN(IC109)-LEN(SUBSTITUTE(IC109," ","")))))+1,99)&amp;"_"&amp;LEFT(IC109,FIND(" ",IC109)-1)&amp;"_"&amp;ID109))</f>
        <v/>
      </c>
      <c r="II109" s="95"/>
      <c r="IJ109" s="95"/>
      <c r="IK109" s="96" t="str">
        <f>IF(IO109="","",IK$3)</f>
        <v/>
      </c>
      <c r="IL109" s="97" t="str">
        <f>IF(IO109="","",IK$1)</f>
        <v/>
      </c>
      <c r="IM109" s="98" t="str">
        <f>IF(IO109="","",IK$2)</f>
        <v/>
      </c>
      <c r="IN109" s="98" t="str">
        <f>IF(IO109="","",IK$3)</f>
        <v/>
      </c>
      <c r="IO109" s="99" t="str">
        <f>IF(IV109="","",IF(ISNUMBER(SEARCH(":",IV109)),MID(IV109,FIND(":",IV109)+2,FIND("(",IV109)-FIND(":",IV109)-3),LEFT(IV109,FIND("(",IV109)-2)))</f>
        <v/>
      </c>
      <c r="IP109" s="100" t="str">
        <f>IF(IV109="","",MID(IV109,FIND("(",IV109)+1,4))</f>
        <v/>
      </c>
      <c r="IQ109" s="101" t="str">
        <f>IF(ISNUMBER(SEARCH("*female*",IV109)),"female",IF(ISNUMBER(SEARCH("*male*",IV109)),"male",""))</f>
        <v/>
      </c>
      <c r="IR109" s="102" t="str">
        <f>IF(IV109="","",IF(ISERROR(MID(IV109,FIND("male,",IV109)+6,(FIND(")",IV109)-(FIND("male,",IV109)+6))))=TRUE,"missing/error",MID(IV109,FIND("male,",IV109)+6,(FIND(")",IV109)-(FIND("male,",IV109)+6)))))</f>
        <v/>
      </c>
      <c r="IS109" s="103" t="str">
        <f>IF(IO109="","",(MID(IO109,(SEARCH("^^",SUBSTITUTE(IO109," ","^^",LEN(IO109)-LEN(SUBSTITUTE(IO109," ","")))))+1,99)&amp;"_"&amp;LEFT(IO109,FIND(" ",IO109)-1)&amp;"_"&amp;IP109))</f>
        <v/>
      </c>
      <c r="IU109" s="95"/>
      <c r="IV109" s="95"/>
      <c r="IW109" s="96" t="str">
        <f>IF(JA109="","",IW$3)</f>
        <v/>
      </c>
      <c r="IX109" s="97" t="str">
        <f>IF(JA109="","",IW$1)</f>
        <v/>
      </c>
      <c r="IY109" s="98" t="str">
        <f>IF(JA109="","",IW$2)</f>
        <v/>
      </c>
      <c r="IZ109" s="98" t="str">
        <f>IF(JA109="","",IW$3)</f>
        <v/>
      </c>
      <c r="JA109" s="99" t="str">
        <f>IF(JH109="","",IF(ISNUMBER(SEARCH(":",JH109)),MID(JH109,FIND(":",JH109)+2,FIND("(",JH109)-FIND(":",JH109)-3),LEFT(JH109,FIND("(",JH109)-2)))</f>
        <v/>
      </c>
      <c r="JB109" s="100" t="str">
        <f>IF(JH109="","",MID(JH109,FIND("(",JH109)+1,4))</f>
        <v/>
      </c>
      <c r="JC109" s="101" t="str">
        <f>IF(ISNUMBER(SEARCH("*female*",JH109)),"female",IF(ISNUMBER(SEARCH("*male*",JH109)),"male",""))</f>
        <v/>
      </c>
      <c r="JD109" s="102" t="str">
        <f>IF(JH109="","",IF(ISERROR(MID(JH109,FIND("male,",JH109)+6,(FIND(")",JH109)-(FIND("male,",JH109)+6))))=TRUE,"missing/error",MID(JH109,FIND("male,",JH109)+6,(FIND(")",JH109)-(FIND("male,",JH109)+6)))))</f>
        <v/>
      </c>
      <c r="JE109" s="103" t="str">
        <f>IF(JA109="","",(MID(JA109,(SEARCH("^^",SUBSTITUTE(JA109," ","^^",LEN(JA109)-LEN(SUBSTITUTE(JA109," ","")))))+1,99)&amp;"_"&amp;LEFT(JA109,FIND(" ",JA109)-1)&amp;"_"&amp;JB109))</f>
        <v/>
      </c>
      <c r="JG109" s="95"/>
      <c r="JH109" s="95"/>
      <c r="JI109" s="96" t="str">
        <f>IF(JM109="","",JI$3)</f>
        <v/>
      </c>
      <c r="JJ109" s="97" t="str">
        <f>IF(JM109="","",JI$1)</f>
        <v/>
      </c>
      <c r="JK109" s="98" t="str">
        <f>IF(JM109="","",JI$2)</f>
        <v/>
      </c>
      <c r="JL109" s="98" t="str">
        <f>IF(JM109="","",JI$3)</f>
        <v/>
      </c>
      <c r="JM109" s="99" t="str">
        <f>IF(JT109="","",IF(ISNUMBER(SEARCH(":",JT109)),MID(JT109,FIND(":",JT109)+2,FIND("(",JT109)-FIND(":",JT109)-3),LEFT(JT109,FIND("(",JT109)-2)))</f>
        <v/>
      </c>
      <c r="JN109" s="100" t="str">
        <f>IF(JT109="","",MID(JT109,FIND("(",JT109)+1,4))</f>
        <v/>
      </c>
      <c r="JO109" s="101" t="str">
        <f>IF(ISNUMBER(SEARCH("*female*",JT109)),"female",IF(ISNUMBER(SEARCH("*male*",JT109)),"male",""))</f>
        <v/>
      </c>
      <c r="JP109" s="102" t="str">
        <f>IF(JT109="","",IF(ISERROR(MID(JT109,FIND("male,",JT109)+6,(FIND(")",JT109)-(FIND("male,",JT109)+6))))=TRUE,"missing/error",MID(JT109,FIND("male,",JT109)+6,(FIND(")",JT109)-(FIND("male,",JT109)+6)))))</f>
        <v/>
      </c>
      <c r="JQ109" s="103" t="str">
        <f>IF(JM109="","",(MID(JM109,(SEARCH("^^",SUBSTITUTE(JM109," ","^^",LEN(JM109)-LEN(SUBSTITUTE(JM109," ","")))))+1,99)&amp;"_"&amp;LEFT(JM109,FIND(" ",JM109)-1)&amp;"_"&amp;JN109))</f>
        <v/>
      </c>
      <c r="JS109" s="95"/>
      <c r="JT109" s="95"/>
      <c r="JU109" s="96" t="str">
        <f>IF(JY109="","",JU$3)</f>
        <v/>
      </c>
      <c r="JV109" s="97" t="str">
        <f>IF(JY109="","",JU$1)</f>
        <v/>
      </c>
      <c r="JW109" s="98" t="str">
        <f>IF(JY109="","",JU$2)</f>
        <v/>
      </c>
      <c r="JX109" s="98" t="str">
        <f>IF(JY109="","",JU$3)</f>
        <v/>
      </c>
      <c r="JY109" s="99" t="str">
        <f>IF(KF109="","",IF(ISNUMBER(SEARCH(":",KF109)),MID(KF109,FIND(":",KF109)+2,FIND("(",KF109)-FIND(":",KF109)-3),LEFT(KF109,FIND("(",KF109)-2)))</f>
        <v/>
      </c>
      <c r="JZ109" s="100" t="str">
        <f>IF(KF109="","",MID(KF109,FIND("(",KF109)+1,4))</f>
        <v/>
      </c>
      <c r="KA109" s="101" t="str">
        <f>IF(ISNUMBER(SEARCH("*female*",KF109)),"female",IF(ISNUMBER(SEARCH("*male*",KF109)),"male",""))</f>
        <v/>
      </c>
      <c r="KB109" s="102" t="str">
        <f>IF(KF109="","",IF(ISERROR(MID(KF109,FIND("male,",KF109)+6,(FIND(")",KF109)-(FIND("male,",KF109)+6))))=TRUE,"missing/error",MID(KF109,FIND("male,",KF109)+6,(FIND(")",KF109)-(FIND("male,",KF109)+6)))))</f>
        <v/>
      </c>
      <c r="KC109" s="103" t="str">
        <f>IF(JY109="","",(MID(JY109,(SEARCH("^^",SUBSTITUTE(JY109," ","^^",LEN(JY109)-LEN(SUBSTITUTE(JY109," ","")))))+1,99)&amp;"_"&amp;LEFT(JY109,FIND(" ",JY109)-1)&amp;"_"&amp;JZ109))</f>
        <v/>
      </c>
      <c r="KE109" s="95"/>
      <c r="KF109" s="95"/>
    </row>
    <row r="110" spans="1:292" ht="13.5" customHeight="1">
      <c r="A110" s="21"/>
      <c r="B110" s="95" t="s">
        <v>768</v>
      </c>
      <c r="C110" s="2" t="s">
        <v>769</v>
      </c>
      <c r="D110" s="149"/>
      <c r="E110" s="96"/>
      <c r="F110" s="97"/>
      <c r="G110" s="98"/>
      <c r="H110" s="98"/>
      <c r="I110" s="99"/>
      <c r="J110" s="100"/>
      <c r="K110" s="101"/>
      <c r="L110" s="102"/>
      <c r="M110" s="103"/>
      <c r="O110" s="95"/>
      <c r="P110" s="153"/>
      <c r="Q110" s="96">
        <f t="shared" si="289"/>
        <v>43439</v>
      </c>
      <c r="R110" s="97" t="str">
        <f t="shared" si="290"/>
        <v>Bettel-Schneider I</v>
      </c>
      <c r="S110" s="98">
        <v>42356</v>
      </c>
      <c r="T110" s="98">
        <f>IF(U110="","",Q$3)</f>
        <v>43439</v>
      </c>
      <c r="U110" s="99" t="str">
        <f t="shared" si="291"/>
        <v>Guy Arendt</v>
      </c>
      <c r="V110" s="100" t="str">
        <f t="shared" si="292"/>
        <v>1954</v>
      </c>
      <c r="W110" s="101" t="str">
        <f t="shared" si="293"/>
        <v>male</v>
      </c>
      <c r="X110" s="102" t="str">
        <f t="shared" si="294"/>
        <v>lu_dp01</v>
      </c>
      <c r="Y110" s="103" t="str">
        <f t="shared" si="295"/>
        <v>Arendt_Guy_1954</v>
      </c>
      <c r="AA110" s="95"/>
      <c r="AB110" s="140" t="s">
        <v>770</v>
      </c>
      <c r="AC110" s="96"/>
      <c r="AD110" s="97"/>
      <c r="AE110" s="98"/>
      <c r="AF110" s="98"/>
      <c r="AG110" s="99"/>
      <c r="AH110" s="100"/>
      <c r="AI110" s="101"/>
      <c r="AJ110" s="102"/>
      <c r="AK110" s="103"/>
      <c r="AM110" s="95"/>
      <c r="AN110" s="95"/>
      <c r="AO110" s="96" t="str">
        <f t="shared" si="280"/>
        <v/>
      </c>
      <c r="AP110" s="97" t="str">
        <f t="shared" si="281"/>
        <v/>
      </c>
      <c r="AQ110" s="98" t="str">
        <f t="shared" si="288"/>
        <v/>
      </c>
      <c r="AR110" s="98" t="str">
        <f t="shared" si="282"/>
        <v/>
      </c>
      <c r="AS110" s="99" t="str">
        <f t="shared" si="283"/>
        <v/>
      </c>
      <c r="AT110" s="100" t="str">
        <f t="shared" si="284"/>
        <v/>
      </c>
      <c r="AU110" s="101" t="str">
        <f t="shared" si="285"/>
        <v/>
      </c>
      <c r="AV110" s="102" t="str">
        <f t="shared" si="286"/>
        <v/>
      </c>
      <c r="AW110" s="103" t="str">
        <f t="shared" si="287"/>
        <v/>
      </c>
      <c r="AY110" s="95"/>
      <c r="AZ110" s="95"/>
      <c r="BA110" s="96"/>
      <c r="BB110" s="97"/>
      <c r="BC110" s="98"/>
      <c r="BD110" s="98"/>
      <c r="BE110" s="99"/>
      <c r="BF110" s="100"/>
      <c r="BG110" s="101"/>
      <c r="BH110" s="102"/>
      <c r="BI110" s="103"/>
      <c r="BK110" s="95"/>
      <c r="BL110" s="95"/>
      <c r="BM110" s="96"/>
      <c r="BN110" s="97"/>
      <c r="BO110" s="98"/>
      <c r="BP110" s="98"/>
      <c r="BQ110" s="99"/>
      <c r="BR110" s="100"/>
      <c r="BS110" s="101"/>
      <c r="BT110" s="102"/>
      <c r="BU110" s="103"/>
      <c r="BW110" s="95"/>
      <c r="BX110" s="95"/>
      <c r="BY110" s="96"/>
      <c r="BZ110" s="97"/>
      <c r="CA110" s="98"/>
      <c r="CB110" s="98"/>
      <c r="CC110" s="99"/>
      <c r="CD110" s="100"/>
      <c r="CE110" s="101"/>
      <c r="CF110" s="102"/>
      <c r="CG110" s="103"/>
      <c r="CI110" s="95"/>
      <c r="CJ110" s="95"/>
      <c r="CK110" s="96"/>
      <c r="CL110" s="97"/>
      <c r="CM110" s="98"/>
      <c r="CN110" s="98"/>
      <c r="CO110" s="99"/>
      <c r="CP110" s="100"/>
      <c r="CQ110" s="101"/>
      <c r="CR110" s="102"/>
      <c r="CS110" s="103"/>
      <c r="CU110" s="95"/>
      <c r="CV110" s="95"/>
      <c r="CW110" s="96"/>
      <c r="CX110" s="97"/>
      <c r="CY110" s="98"/>
      <c r="CZ110" s="98"/>
      <c r="DA110" s="99"/>
      <c r="DB110" s="100"/>
      <c r="DC110" s="101"/>
      <c r="DD110" s="102"/>
      <c r="DE110" s="103"/>
      <c r="DG110" s="95"/>
      <c r="DH110" s="95"/>
      <c r="DI110" s="96"/>
      <c r="DJ110" s="97"/>
      <c r="DK110" s="98"/>
      <c r="DL110" s="98"/>
      <c r="DM110" s="99"/>
      <c r="DN110" s="100"/>
      <c r="DO110" s="101"/>
      <c r="DP110" s="102"/>
      <c r="DQ110" s="103"/>
      <c r="DS110" s="95"/>
      <c r="DT110" s="95"/>
      <c r="DU110" s="96"/>
      <c r="DV110" s="97"/>
      <c r="DW110" s="98"/>
      <c r="DX110" s="98"/>
      <c r="DY110" s="99"/>
      <c r="DZ110" s="100"/>
      <c r="EA110" s="101"/>
      <c r="EB110" s="102"/>
      <c r="EC110" s="103"/>
      <c r="EE110" s="95"/>
      <c r="EF110" s="95"/>
      <c r="EG110" s="96"/>
      <c r="EH110" s="97"/>
      <c r="EI110" s="98"/>
      <c r="EJ110" s="98"/>
      <c r="EK110" s="99"/>
      <c r="EL110" s="100"/>
      <c r="EM110" s="101"/>
      <c r="EN110" s="102"/>
      <c r="EO110" s="103"/>
      <c r="EQ110" s="95"/>
      <c r="ER110" s="95"/>
      <c r="ES110" s="96"/>
      <c r="ET110" s="97"/>
      <c r="EU110" s="98"/>
      <c r="EV110" s="98"/>
      <c r="EW110" s="99"/>
      <c r="EX110" s="100"/>
      <c r="EY110" s="101"/>
      <c r="EZ110" s="102"/>
      <c r="FA110" s="103"/>
      <c r="FC110" s="95"/>
      <c r="FD110" s="95"/>
      <c r="FE110" s="96"/>
      <c r="FF110" s="97"/>
      <c r="FG110" s="98"/>
      <c r="FH110" s="98"/>
      <c r="FI110" s="99"/>
      <c r="FJ110" s="100"/>
      <c r="FK110" s="101"/>
      <c r="FL110" s="102"/>
      <c r="FM110" s="103"/>
      <c r="FO110" s="95"/>
      <c r="FP110" s="95"/>
      <c r="FQ110" s="96"/>
      <c r="FR110" s="97"/>
      <c r="FS110" s="98"/>
      <c r="FT110" s="98"/>
      <c r="FU110" s="99"/>
      <c r="FV110" s="100"/>
      <c r="FW110" s="101"/>
      <c r="FX110" s="102"/>
      <c r="FY110" s="103"/>
      <c r="GA110" s="95"/>
      <c r="GB110" s="95"/>
      <c r="GC110" s="96"/>
      <c r="GD110" s="97"/>
      <c r="GE110" s="98"/>
      <c r="GF110" s="98"/>
      <c r="GG110" s="99"/>
      <c r="GH110" s="100"/>
      <c r="GI110" s="101"/>
      <c r="GJ110" s="102"/>
      <c r="GK110" s="103"/>
      <c r="GM110" s="95"/>
      <c r="GN110" s="95"/>
      <c r="GO110" s="96"/>
      <c r="GP110" s="97"/>
      <c r="GQ110" s="98"/>
      <c r="GR110" s="98"/>
      <c r="GS110" s="99"/>
      <c r="GT110" s="100"/>
      <c r="GU110" s="101"/>
      <c r="GV110" s="102"/>
      <c r="GW110" s="103"/>
      <c r="GY110" s="95"/>
      <c r="GZ110" s="95"/>
      <c r="HA110" s="96"/>
      <c r="HB110" s="97"/>
      <c r="HC110" s="98"/>
      <c r="HD110" s="98"/>
      <c r="HE110" s="99"/>
      <c r="HF110" s="100"/>
      <c r="HG110" s="101"/>
      <c r="HH110" s="102"/>
      <c r="HI110" s="103"/>
      <c r="HK110" s="95"/>
      <c r="HL110" s="95"/>
      <c r="HM110" s="96"/>
      <c r="HN110" s="97"/>
      <c r="HO110" s="98"/>
      <c r="HP110" s="98"/>
      <c r="HQ110" s="99"/>
      <c r="HR110" s="100"/>
      <c r="HS110" s="101"/>
      <c r="HT110" s="102"/>
      <c r="HU110" s="103"/>
      <c r="HW110" s="95"/>
      <c r="HX110" s="95"/>
      <c r="HY110" s="96"/>
      <c r="HZ110" s="97"/>
      <c r="IA110" s="98"/>
      <c r="IB110" s="98"/>
      <c r="IC110" s="99"/>
      <c r="ID110" s="100"/>
      <c r="IE110" s="101"/>
      <c r="IF110" s="102"/>
      <c r="IG110" s="103"/>
      <c r="II110" s="95"/>
      <c r="IJ110" s="95"/>
      <c r="IK110" s="96"/>
      <c r="IL110" s="97"/>
      <c r="IM110" s="98"/>
      <c r="IN110" s="98"/>
      <c r="IO110" s="99"/>
      <c r="IP110" s="100"/>
      <c r="IQ110" s="101"/>
      <c r="IR110" s="102"/>
      <c r="IS110" s="103"/>
      <c r="IU110" s="95"/>
      <c r="IV110" s="95"/>
      <c r="IW110" s="96"/>
      <c r="IX110" s="97"/>
      <c r="IY110" s="98"/>
      <c r="IZ110" s="98"/>
      <c r="JA110" s="99"/>
      <c r="JB110" s="100"/>
      <c r="JC110" s="101"/>
      <c r="JD110" s="102"/>
      <c r="JE110" s="103"/>
      <c r="JG110" s="95"/>
      <c r="JH110" s="95"/>
      <c r="JI110" s="96"/>
      <c r="JJ110" s="97"/>
      <c r="JK110" s="98"/>
      <c r="JL110" s="98"/>
      <c r="JM110" s="99"/>
      <c r="JN110" s="100"/>
      <c r="JO110" s="101"/>
      <c r="JP110" s="102"/>
      <c r="JQ110" s="103"/>
      <c r="JS110" s="95"/>
      <c r="JT110" s="95"/>
      <c r="JU110" s="96"/>
      <c r="JV110" s="97"/>
      <c r="JW110" s="98"/>
      <c r="JX110" s="98"/>
      <c r="JY110" s="99"/>
      <c r="JZ110" s="100"/>
      <c r="KA110" s="101"/>
      <c r="KB110" s="102"/>
      <c r="KC110" s="103"/>
      <c r="KE110" s="95"/>
      <c r="KF110" s="95"/>
    </row>
    <row r="111" spans="1:292" ht="13.5" customHeight="1">
      <c r="A111" s="21"/>
      <c r="B111" s="95" t="s">
        <v>708</v>
      </c>
      <c r="C111" s="140" t="s">
        <v>707</v>
      </c>
      <c r="D111" s="149"/>
      <c r="E111" s="96"/>
      <c r="F111" s="97"/>
      <c r="G111" s="98"/>
      <c r="H111" s="98"/>
      <c r="I111" s="99"/>
      <c r="J111" s="100"/>
      <c r="K111" s="101"/>
      <c r="L111" s="102"/>
      <c r="M111" s="103"/>
      <c r="O111" s="95"/>
      <c r="P111" s="153"/>
      <c r="Q111" s="96">
        <f t="shared" si="289"/>
        <v>43439</v>
      </c>
      <c r="R111" s="97" t="str">
        <f t="shared" si="290"/>
        <v>Bettel-Schneider I</v>
      </c>
      <c r="S111" s="98">
        <f>IF(U111="","",Q$2)</f>
        <v>41612</v>
      </c>
      <c r="T111" s="98">
        <f>IF(U111="","",Q$3)</f>
        <v>43439</v>
      </c>
      <c r="U111" s="99" t="str">
        <f t="shared" si="291"/>
        <v>Francine Closener</v>
      </c>
      <c r="V111" s="100" t="str">
        <f t="shared" si="292"/>
        <v>1969</v>
      </c>
      <c r="W111" s="101" t="str">
        <f t="shared" si="293"/>
        <v>female</v>
      </c>
      <c r="X111" s="102" t="str">
        <f t="shared" si="294"/>
        <v>lu_lsap01</v>
      </c>
      <c r="Y111" s="103" t="str">
        <f t="shared" si="295"/>
        <v>Closener_Francine_1969</v>
      </c>
      <c r="AA111" s="95"/>
      <c r="AB111" s="157" t="s">
        <v>728</v>
      </c>
      <c r="AC111" s="96"/>
      <c r="AD111" s="97"/>
      <c r="AE111" s="98"/>
      <c r="AF111" s="98"/>
      <c r="AG111" s="99"/>
      <c r="AH111" s="100"/>
      <c r="AI111" s="101"/>
      <c r="AJ111" s="102"/>
      <c r="AK111" s="103"/>
      <c r="AM111" s="95"/>
      <c r="AN111" s="95"/>
      <c r="AO111" s="96" t="str">
        <f t="shared" si="280"/>
        <v/>
      </c>
      <c r="AP111" s="97" t="str">
        <f t="shared" si="281"/>
        <v/>
      </c>
      <c r="AQ111" s="98" t="str">
        <f t="shared" si="288"/>
        <v/>
      </c>
      <c r="AR111" s="98" t="str">
        <f t="shared" si="282"/>
        <v/>
      </c>
      <c r="AS111" s="99" t="str">
        <f t="shared" si="283"/>
        <v/>
      </c>
      <c r="AT111" s="100" t="str">
        <f t="shared" si="284"/>
        <v/>
      </c>
      <c r="AU111" s="101" t="str">
        <f t="shared" si="285"/>
        <v/>
      </c>
      <c r="AV111" s="102" t="str">
        <f t="shared" si="286"/>
        <v/>
      </c>
      <c r="AW111" s="103" t="str">
        <f t="shared" si="287"/>
        <v/>
      </c>
      <c r="AY111" s="95"/>
      <c r="AZ111" s="95"/>
      <c r="BA111" s="96"/>
      <c r="BB111" s="97"/>
      <c r="BC111" s="98"/>
      <c r="BD111" s="98"/>
      <c r="BE111" s="99"/>
      <c r="BF111" s="100"/>
      <c r="BG111" s="101"/>
      <c r="BH111" s="102"/>
      <c r="BI111" s="103"/>
      <c r="BK111" s="95"/>
      <c r="BL111" s="95"/>
      <c r="BM111" s="96"/>
      <c r="BN111" s="97"/>
      <c r="BO111" s="98"/>
      <c r="BP111" s="98"/>
      <c r="BQ111" s="99"/>
      <c r="BR111" s="100"/>
      <c r="BS111" s="101"/>
      <c r="BT111" s="102"/>
      <c r="BU111" s="103"/>
      <c r="BW111" s="95"/>
      <c r="BX111" s="95"/>
      <c r="BY111" s="96"/>
      <c r="BZ111" s="97"/>
      <c r="CA111" s="98"/>
      <c r="CB111" s="98"/>
      <c r="CC111" s="99"/>
      <c r="CD111" s="100"/>
      <c r="CE111" s="101"/>
      <c r="CF111" s="102"/>
      <c r="CG111" s="103"/>
      <c r="CI111" s="95"/>
      <c r="CJ111" s="95"/>
      <c r="CK111" s="96"/>
      <c r="CL111" s="97"/>
      <c r="CM111" s="98"/>
      <c r="CN111" s="98"/>
      <c r="CO111" s="99"/>
      <c r="CP111" s="100"/>
      <c r="CQ111" s="101"/>
      <c r="CR111" s="102"/>
      <c r="CS111" s="103"/>
      <c r="CU111" s="95"/>
      <c r="CV111" s="95"/>
      <c r="CW111" s="96"/>
      <c r="CX111" s="97"/>
      <c r="CY111" s="98"/>
      <c r="CZ111" s="98"/>
      <c r="DA111" s="99"/>
      <c r="DB111" s="100"/>
      <c r="DC111" s="101"/>
      <c r="DD111" s="102"/>
      <c r="DE111" s="103"/>
      <c r="DG111" s="95"/>
      <c r="DH111" s="95"/>
      <c r="DI111" s="96"/>
      <c r="DJ111" s="97"/>
      <c r="DK111" s="98"/>
      <c r="DL111" s="98"/>
      <c r="DM111" s="99"/>
      <c r="DN111" s="100"/>
      <c r="DO111" s="101"/>
      <c r="DP111" s="102"/>
      <c r="DQ111" s="103"/>
      <c r="DS111" s="95"/>
      <c r="DT111" s="95"/>
      <c r="DU111" s="96"/>
      <c r="DV111" s="97"/>
      <c r="DW111" s="98"/>
      <c r="DX111" s="98"/>
      <c r="DY111" s="99"/>
      <c r="DZ111" s="100"/>
      <c r="EA111" s="101"/>
      <c r="EB111" s="102"/>
      <c r="EC111" s="103"/>
      <c r="EE111" s="95"/>
      <c r="EF111" s="95"/>
      <c r="EG111" s="96"/>
      <c r="EH111" s="97"/>
      <c r="EI111" s="98"/>
      <c r="EJ111" s="98"/>
      <c r="EK111" s="99"/>
      <c r="EL111" s="100"/>
      <c r="EM111" s="101"/>
      <c r="EN111" s="102"/>
      <c r="EO111" s="103"/>
      <c r="EQ111" s="95"/>
      <c r="ER111" s="95"/>
      <c r="ES111" s="96"/>
      <c r="ET111" s="97"/>
      <c r="EU111" s="98"/>
      <c r="EV111" s="98"/>
      <c r="EW111" s="99"/>
      <c r="EX111" s="100"/>
      <c r="EY111" s="101"/>
      <c r="EZ111" s="102"/>
      <c r="FA111" s="103"/>
      <c r="FC111" s="95"/>
      <c r="FD111" s="95"/>
      <c r="FE111" s="96"/>
      <c r="FF111" s="97"/>
      <c r="FG111" s="98"/>
      <c r="FH111" s="98"/>
      <c r="FI111" s="99"/>
      <c r="FJ111" s="100"/>
      <c r="FK111" s="101"/>
      <c r="FL111" s="102"/>
      <c r="FM111" s="103"/>
      <c r="FO111" s="95"/>
      <c r="FP111" s="95"/>
      <c r="FQ111" s="96"/>
      <c r="FR111" s="97"/>
      <c r="FS111" s="98"/>
      <c r="FT111" s="98"/>
      <c r="FU111" s="99"/>
      <c r="FV111" s="100"/>
      <c r="FW111" s="101"/>
      <c r="FX111" s="102"/>
      <c r="FY111" s="103"/>
      <c r="GA111" s="95"/>
      <c r="GB111" s="95"/>
      <c r="GC111" s="96"/>
      <c r="GD111" s="97"/>
      <c r="GE111" s="98"/>
      <c r="GF111" s="98"/>
      <c r="GG111" s="99"/>
      <c r="GH111" s="100"/>
      <c r="GI111" s="101"/>
      <c r="GJ111" s="102"/>
      <c r="GK111" s="103"/>
      <c r="GM111" s="95"/>
      <c r="GN111" s="95"/>
      <c r="GO111" s="96"/>
      <c r="GP111" s="97"/>
      <c r="GQ111" s="98"/>
      <c r="GR111" s="98"/>
      <c r="GS111" s="99"/>
      <c r="GT111" s="100"/>
      <c r="GU111" s="101"/>
      <c r="GV111" s="102"/>
      <c r="GW111" s="103"/>
      <c r="GY111" s="95"/>
      <c r="GZ111" s="95"/>
      <c r="HA111" s="96"/>
      <c r="HB111" s="97"/>
      <c r="HC111" s="98"/>
      <c r="HD111" s="98"/>
      <c r="HE111" s="99"/>
      <c r="HF111" s="100"/>
      <c r="HG111" s="101"/>
      <c r="HH111" s="102"/>
      <c r="HI111" s="103"/>
      <c r="HK111" s="95"/>
      <c r="HL111" s="95"/>
      <c r="HM111" s="96"/>
      <c r="HN111" s="97"/>
      <c r="HO111" s="98"/>
      <c r="HP111" s="98"/>
      <c r="HQ111" s="99"/>
      <c r="HR111" s="100"/>
      <c r="HS111" s="101"/>
      <c r="HT111" s="102"/>
      <c r="HU111" s="103"/>
      <c r="HW111" s="95"/>
      <c r="HX111" s="95"/>
      <c r="HY111" s="96"/>
      <c r="HZ111" s="97"/>
      <c r="IA111" s="98"/>
      <c r="IB111" s="98"/>
      <c r="IC111" s="99"/>
      <c r="ID111" s="100"/>
      <c r="IE111" s="101"/>
      <c r="IF111" s="102"/>
      <c r="IG111" s="103"/>
      <c r="II111" s="95"/>
      <c r="IJ111" s="95"/>
      <c r="IK111" s="96"/>
      <c r="IL111" s="97"/>
      <c r="IM111" s="98"/>
      <c r="IN111" s="98"/>
      <c r="IO111" s="99"/>
      <c r="IP111" s="100"/>
      <c r="IQ111" s="101"/>
      <c r="IR111" s="102"/>
      <c r="IS111" s="103"/>
      <c r="IU111" s="95"/>
      <c r="IV111" s="95"/>
      <c r="IW111" s="96"/>
      <c r="IX111" s="97"/>
      <c r="IY111" s="98"/>
      <c r="IZ111" s="98"/>
      <c r="JA111" s="99"/>
      <c r="JB111" s="100"/>
      <c r="JC111" s="101"/>
      <c r="JD111" s="102"/>
      <c r="JE111" s="103"/>
      <c r="JG111" s="95"/>
      <c r="JH111" s="95"/>
      <c r="JI111" s="96"/>
      <c r="JJ111" s="97"/>
      <c r="JK111" s="98"/>
      <c r="JL111" s="98"/>
      <c r="JM111" s="99"/>
      <c r="JN111" s="100"/>
      <c r="JO111" s="101"/>
      <c r="JP111" s="102"/>
      <c r="JQ111" s="103"/>
      <c r="JS111" s="95"/>
      <c r="JT111" s="95"/>
      <c r="JU111" s="96"/>
      <c r="JV111" s="97"/>
      <c r="JW111" s="98"/>
      <c r="JX111" s="98"/>
      <c r="JY111" s="99"/>
      <c r="JZ111" s="100"/>
      <c r="KA111" s="101"/>
      <c r="KB111" s="102"/>
      <c r="KC111" s="103"/>
      <c r="KE111" s="95"/>
      <c r="KF111" s="95"/>
    </row>
    <row r="112" spans="1:292" ht="13.5" customHeight="1">
      <c r="A112" s="21"/>
      <c r="B112" s="95" t="s">
        <v>712</v>
      </c>
      <c r="C112" s="2" t="s">
        <v>412</v>
      </c>
      <c r="D112" s="149"/>
      <c r="E112" s="96"/>
      <c r="F112" s="97"/>
      <c r="G112" s="98"/>
      <c r="H112" s="98"/>
      <c r="I112" s="99"/>
      <c r="J112" s="100"/>
      <c r="K112" s="101"/>
      <c r="L112" s="102"/>
      <c r="M112" s="103"/>
      <c r="O112" s="95"/>
      <c r="P112" s="153"/>
      <c r="Q112" s="96">
        <f t="shared" si="289"/>
        <v>43439</v>
      </c>
      <c r="R112" s="97" t="str">
        <f t="shared" si="290"/>
        <v>Bettel-Schneider I</v>
      </c>
      <c r="S112" s="98">
        <f>IF(U112="","",Q$2)</f>
        <v>41612</v>
      </c>
      <c r="T112" s="98">
        <v>41726</v>
      </c>
      <c r="U112" s="99" t="str">
        <f t="shared" si="291"/>
        <v>André Bauler</v>
      </c>
      <c r="V112" s="100" t="str">
        <f t="shared" si="292"/>
        <v>1971</v>
      </c>
      <c r="W112" s="101" t="str">
        <f t="shared" si="293"/>
        <v>male</v>
      </c>
      <c r="X112" s="102" t="str">
        <f t="shared" si="294"/>
        <v>lu_dp01</v>
      </c>
      <c r="Y112" s="103" t="str">
        <f t="shared" si="295"/>
        <v>Bauler_André_1971</v>
      </c>
      <c r="AA112" s="95"/>
      <c r="AB112" s="140" t="s">
        <v>722</v>
      </c>
      <c r="AC112" s="96"/>
      <c r="AD112" s="97"/>
      <c r="AE112" s="98"/>
      <c r="AF112" s="98"/>
      <c r="AG112" s="99"/>
      <c r="AH112" s="100"/>
      <c r="AI112" s="101"/>
      <c r="AJ112" s="102"/>
      <c r="AK112" s="103"/>
      <c r="AM112" s="95"/>
      <c r="AN112" s="95"/>
      <c r="AO112" s="96" t="str">
        <f t="shared" si="280"/>
        <v/>
      </c>
      <c r="AP112" s="97" t="str">
        <f t="shared" si="281"/>
        <v/>
      </c>
      <c r="AQ112" s="98" t="str">
        <f t="shared" si="288"/>
        <v/>
      </c>
      <c r="AR112" s="98" t="str">
        <f t="shared" si="282"/>
        <v/>
      </c>
      <c r="AS112" s="99" t="str">
        <f t="shared" si="283"/>
        <v/>
      </c>
      <c r="AT112" s="100" t="str">
        <f t="shared" si="284"/>
        <v/>
      </c>
      <c r="AU112" s="101" t="str">
        <f t="shared" si="285"/>
        <v/>
      </c>
      <c r="AV112" s="102" t="str">
        <f t="shared" si="286"/>
        <v/>
      </c>
      <c r="AW112" s="103" t="str">
        <f t="shared" si="287"/>
        <v/>
      </c>
      <c r="AY112" s="95"/>
      <c r="AZ112" s="95"/>
      <c r="BA112" s="96"/>
      <c r="BB112" s="97"/>
      <c r="BC112" s="98"/>
      <c r="BD112" s="98"/>
      <c r="BE112" s="99"/>
      <c r="BF112" s="100"/>
      <c r="BG112" s="101"/>
      <c r="BH112" s="102"/>
      <c r="BI112" s="103"/>
      <c r="BK112" s="95"/>
      <c r="BL112" s="95"/>
      <c r="BM112" s="96"/>
      <c r="BN112" s="97"/>
      <c r="BO112" s="98"/>
      <c r="BP112" s="98"/>
      <c r="BQ112" s="99"/>
      <c r="BR112" s="100"/>
      <c r="BS112" s="101"/>
      <c r="BT112" s="102"/>
      <c r="BU112" s="103"/>
      <c r="BW112" s="95"/>
      <c r="BX112" s="95"/>
      <c r="BY112" s="96"/>
      <c r="BZ112" s="97"/>
      <c r="CA112" s="98"/>
      <c r="CB112" s="98"/>
      <c r="CC112" s="99"/>
      <c r="CD112" s="100"/>
      <c r="CE112" s="101"/>
      <c r="CF112" s="102"/>
      <c r="CG112" s="103"/>
      <c r="CI112" s="95"/>
      <c r="CJ112" s="95"/>
      <c r="CK112" s="96"/>
      <c r="CL112" s="97"/>
      <c r="CM112" s="98"/>
      <c r="CN112" s="98"/>
      <c r="CO112" s="99"/>
      <c r="CP112" s="100"/>
      <c r="CQ112" s="101"/>
      <c r="CR112" s="102"/>
      <c r="CS112" s="103"/>
      <c r="CU112" s="95"/>
      <c r="CV112" s="95"/>
      <c r="CW112" s="96"/>
      <c r="CX112" s="97"/>
      <c r="CY112" s="98"/>
      <c r="CZ112" s="98"/>
      <c r="DA112" s="99"/>
      <c r="DB112" s="100"/>
      <c r="DC112" s="101"/>
      <c r="DD112" s="102"/>
      <c r="DE112" s="103"/>
      <c r="DG112" s="95"/>
      <c r="DH112" s="95"/>
      <c r="DI112" s="96"/>
      <c r="DJ112" s="97"/>
      <c r="DK112" s="98"/>
      <c r="DL112" s="98"/>
      <c r="DM112" s="99"/>
      <c r="DN112" s="100"/>
      <c r="DO112" s="101"/>
      <c r="DP112" s="102"/>
      <c r="DQ112" s="103"/>
      <c r="DS112" s="95"/>
      <c r="DT112" s="95"/>
      <c r="DU112" s="96"/>
      <c r="DV112" s="97"/>
      <c r="DW112" s="98"/>
      <c r="DX112" s="98"/>
      <c r="DY112" s="99"/>
      <c r="DZ112" s="100"/>
      <c r="EA112" s="101"/>
      <c r="EB112" s="102"/>
      <c r="EC112" s="103"/>
      <c r="EE112" s="95"/>
      <c r="EF112" s="95"/>
      <c r="EG112" s="96"/>
      <c r="EH112" s="97"/>
      <c r="EI112" s="98"/>
      <c r="EJ112" s="98"/>
      <c r="EK112" s="99"/>
      <c r="EL112" s="100"/>
      <c r="EM112" s="101"/>
      <c r="EN112" s="102"/>
      <c r="EO112" s="103"/>
      <c r="EQ112" s="95"/>
      <c r="ER112" s="95"/>
      <c r="ES112" s="96"/>
      <c r="ET112" s="97"/>
      <c r="EU112" s="98"/>
      <c r="EV112" s="98"/>
      <c r="EW112" s="99"/>
      <c r="EX112" s="100"/>
      <c r="EY112" s="101"/>
      <c r="EZ112" s="102"/>
      <c r="FA112" s="103"/>
      <c r="FC112" s="95"/>
      <c r="FD112" s="95"/>
      <c r="FE112" s="96"/>
      <c r="FF112" s="97"/>
      <c r="FG112" s="98"/>
      <c r="FH112" s="98"/>
      <c r="FI112" s="99"/>
      <c r="FJ112" s="100"/>
      <c r="FK112" s="101"/>
      <c r="FL112" s="102"/>
      <c r="FM112" s="103"/>
      <c r="FO112" s="95"/>
      <c r="FP112" s="95"/>
      <c r="FQ112" s="96"/>
      <c r="FR112" s="97"/>
      <c r="FS112" s="98"/>
      <c r="FT112" s="98"/>
      <c r="FU112" s="99"/>
      <c r="FV112" s="100"/>
      <c r="FW112" s="101"/>
      <c r="FX112" s="102"/>
      <c r="FY112" s="103"/>
      <c r="GA112" s="95"/>
      <c r="GB112" s="95"/>
      <c r="GC112" s="96"/>
      <c r="GD112" s="97"/>
      <c r="GE112" s="98"/>
      <c r="GF112" s="98"/>
      <c r="GG112" s="99"/>
      <c r="GH112" s="100"/>
      <c r="GI112" s="101"/>
      <c r="GJ112" s="102"/>
      <c r="GK112" s="103"/>
      <c r="GM112" s="95"/>
      <c r="GN112" s="95"/>
      <c r="GO112" s="96"/>
      <c r="GP112" s="97"/>
      <c r="GQ112" s="98"/>
      <c r="GR112" s="98"/>
      <c r="GS112" s="99"/>
      <c r="GT112" s="100"/>
      <c r="GU112" s="101"/>
      <c r="GV112" s="102"/>
      <c r="GW112" s="103"/>
      <c r="GY112" s="95"/>
      <c r="GZ112" s="95"/>
      <c r="HA112" s="96"/>
      <c r="HB112" s="97"/>
      <c r="HC112" s="98"/>
      <c r="HD112" s="98"/>
      <c r="HE112" s="99"/>
      <c r="HF112" s="100"/>
      <c r="HG112" s="101"/>
      <c r="HH112" s="102"/>
      <c r="HI112" s="103"/>
      <c r="HK112" s="95"/>
      <c r="HL112" s="95"/>
      <c r="HM112" s="96"/>
      <c r="HN112" s="97"/>
      <c r="HO112" s="98"/>
      <c r="HP112" s="98"/>
      <c r="HQ112" s="99"/>
      <c r="HR112" s="100"/>
      <c r="HS112" s="101"/>
      <c r="HT112" s="102"/>
      <c r="HU112" s="103"/>
      <c r="HW112" s="95"/>
      <c r="HX112" s="95"/>
      <c r="HY112" s="96"/>
      <c r="HZ112" s="97"/>
      <c r="IA112" s="98"/>
      <c r="IB112" s="98"/>
      <c r="IC112" s="99"/>
      <c r="ID112" s="100"/>
      <c r="IE112" s="101"/>
      <c r="IF112" s="102"/>
      <c r="IG112" s="103"/>
      <c r="II112" s="95"/>
      <c r="IJ112" s="95"/>
      <c r="IK112" s="96"/>
      <c r="IL112" s="97"/>
      <c r="IM112" s="98"/>
      <c r="IN112" s="98"/>
      <c r="IO112" s="99"/>
      <c r="IP112" s="100"/>
      <c r="IQ112" s="101"/>
      <c r="IR112" s="102"/>
      <c r="IS112" s="103"/>
      <c r="IU112" s="95"/>
      <c r="IV112" s="95"/>
      <c r="IW112" s="96"/>
      <c r="IX112" s="97"/>
      <c r="IY112" s="98"/>
      <c r="IZ112" s="98"/>
      <c r="JA112" s="99"/>
      <c r="JB112" s="100"/>
      <c r="JC112" s="101"/>
      <c r="JD112" s="102"/>
      <c r="JE112" s="103"/>
      <c r="JG112" s="95"/>
      <c r="JH112" s="95"/>
      <c r="JI112" s="96"/>
      <c r="JJ112" s="97"/>
      <c r="JK112" s="98"/>
      <c r="JL112" s="98"/>
      <c r="JM112" s="99"/>
      <c r="JN112" s="100"/>
      <c r="JO112" s="101"/>
      <c r="JP112" s="102"/>
      <c r="JQ112" s="103"/>
      <c r="JS112" s="95"/>
      <c r="JT112" s="95"/>
      <c r="JU112" s="96"/>
      <c r="JV112" s="97"/>
      <c r="JW112" s="98"/>
      <c r="JX112" s="98"/>
      <c r="JY112" s="99"/>
      <c r="JZ112" s="100"/>
      <c r="KA112" s="101"/>
      <c r="KB112" s="102"/>
      <c r="KC112" s="103"/>
      <c r="KE112" s="95"/>
      <c r="KF112" s="95"/>
    </row>
    <row r="113" spans="1:292" ht="13.5" customHeight="1">
      <c r="A113" s="21"/>
      <c r="B113" s="95" t="s">
        <v>712</v>
      </c>
      <c r="C113" s="2" t="s">
        <v>412</v>
      </c>
      <c r="D113" s="149"/>
      <c r="E113" s="96"/>
      <c r="F113" s="97"/>
      <c r="G113" s="98"/>
      <c r="H113" s="98"/>
      <c r="I113" s="99"/>
      <c r="J113" s="100"/>
      <c r="K113" s="101"/>
      <c r="L113" s="102"/>
      <c r="M113" s="103"/>
      <c r="O113" s="95"/>
      <c r="P113" s="153"/>
      <c r="Q113" s="96">
        <f t="shared" si="289"/>
        <v>43439</v>
      </c>
      <c r="R113" s="97" t="str">
        <f t="shared" si="290"/>
        <v>Bettel-Schneider I</v>
      </c>
      <c r="S113" s="98">
        <v>41726</v>
      </c>
      <c r="T113" s="98">
        <v>42356</v>
      </c>
      <c r="U113" s="99" t="str">
        <f t="shared" si="291"/>
        <v>Marc Hansen</v>
      </c>
      <c r="V113" s="100" t="str">
        <f t="shared" si="292"/>
        <v>1971</v>
      </c>
      <c r="W113" s="101" t="str">
        <f t="shared" si="293"/>
        <v>male</v>
      </c>
      <c r="X113" s="102" t="str">
        <f t="shared" si="294"/>
        <v>lu_dp01</v>
      </c>
      <c r="Y113" s="103" t="str">
        <f t="shared" si="295"/>
        <v>Hansen_Marc_1971</v>
      </c>
      <c r="AA113" s="95"/>
      <c r="AB113" s="140" t="s">
        <v>765</v>
      </c>
      <c r="AC113" s="96"/>
      <c r="AD113" s="97"/>
      <c r="AE113" s="98"/>
      <c r="AF113" s="98"/>
      <c r="AG113" s="99"/>
      <c r="AH113" s="100"/>
      <c r="AI113" s="101"/>
      <c r="AJ113" s="102"/>
      <c r="AK113" s="103"/>
      <c r="AM113" s="95"/>
      <c r="AN113" s="95"/>
      <c r="AO113" s="96" t="str">
        <f t="shared" si="280"/>
        <v/>
      </c>
      <c r="AP113" s="97" t="str">
        <f t="shared" si="281"/>
        <v/>
      </c>
      <c r="AQ113" s="98" t="str">
        <f t="shared" si="288"/>
        <v/>
      </c>
      <c r="AR113" s="98" t="str">
        <f t="shared" si="282"/>
        <v/>
      </c>
      <c r="AS113" s="99" t="str">
        <f t="shared" si="283"/>
        <v/>
      </c>
      <c r="AT113" s="100" t="str">
        <f t="shared" si="284"/>
        <v/>
      </c>
      <c r="AU113" s="101" t="str">
        <f t="shared" si="285"/>
        <v/>
      </c>
      <c r="AV113" s="102" t="str">
        <f t="shared" si="286"/>
        <v/>
      </c>
      <c r="AW113" s="103" t="str">
        <f t="shared" si="287"/>
        <v/>
      </c>
      <c r="AY113" s="95"/>
      <c r="AZ113" s="95"/>
      <c r="BA113" s="96"/>
      <c r="BB113" s="97"/>
      <c r="BC113" s="98"/>
      <c r="BD113" s="98"/>
      <c r="BE113" s="99"/>
      <c r="BF113" s="100"/>
      <c r="BG113" s="101"/>
      <c r="BH113" s="102"/>
      <c r="BI113" s="103"/>
      <c r="BK113" s="95"/>
      <c r="BL113" s="95"/>
      <c r="BM113" s="96"/>
      <c r="BN113" s="97"/>
      <c r="BO113" s="98"/>
      <c r="BP113" s="98"/>
      <c r="BQ113" s="99"/>
      <c r="BR113" s="100"/>
      <c r="BS113" s="101"/>
      <c r="BT113" s="102"/>
      <c r="BU113" s="103"/>
      <c r="BW113" s="95"/>
      <c r="BX113" s="95"/>
      <c r="BY113" s="96"/>
      <c r="BZ113" s="97"/>
      <c r="CA113" s="98"/>
      <c r="CB113" s="98"/>
      <c r="CC113" s="99"/>
      <c r="CD113" s="100"/>
      <c r="CE113" s="101"/>
      <c r="CF113" s="102"/>
      <c r="CG113" s="103"/>
      <c r="CI113" s="95"/>
      <c r="CJ113" s="95"/>
      <c r="CK113" s="96"/>
      <c r="CL113" s="97"/>
      <c r="CM113" s="98"/>
      <c r="CN113" s="98"/>
      <c r="CO113" s="99"/>
      <c r="CP113" s="100"/>
      <c r="CQ113" s="101"/>
      <c r="CR113" s="102"/>
      <c r="CS113" s="103"/>
      <c r="CU113" s="95"/>
      <c r="CV113" s="95"/>
      <c r="CW113" s="96"/>
      <c r="CX113" s="97"/>
      <c r="CY113" s="98"/>
      <c r="CZ113" s="98"/>
      <c r="DA113" s="99"/>
      <c r="DB113" s="100"/>
      <c r="DC113" s="101"/>
      <c r="DD113" s="102"/>
      <c r="DE113" s="103"/>
      <c r="DG113" s="95"/>
      <c r="DH113" s="95"/>
      <c r="DI113" s="96"/>
      <c r="DJ113" s="97"/>
      <c r="DK113" s="98"/>
      <c r="DL113" s="98"/>
      <c r="DM113" s="99"/>
      <c r="DN113" s="100"/>
      <c r="DO113" s="101"/>
      <c r="DP113" s="102"/>
      <c r="DQ113" s="103"/>
      <c r="DS113" s="95"/>
      <c r="DT113" s="95"/>
      <c r="DU113" s="96"/>
      <c r="DV113" s="97"/>
      <c r="DW113" s="98"/>
      <c r="DX113" s="98"/>
      <c r="DY113" s="99"/>
      <c r="DZ113" s="100"/>
      <c r="EA113" s="101"/>
      <c r="EB113" s="102"/>
      <c r="EC113" s="103"/>
      <c r="EE113" s="95"/>
      <c r="EF113" s="95"/>
      <c r="EG113" s="96"/>
      <c r="EH113" s="97"/>
      <c r="EI113" s="98"/>
      <c r="EJ113" s="98"/>
      <c r="EK113" s="99"/>
      <c r="EL113" s="100"/>
      <c r="EM113" s="101"/>
      <c r="EN113" s="102"/>
      <c r="EO113" s="103"/>
      <c r="EQ113" s="95"/>
      <c r="ER113" s="95"/>
      <c r="ES113" s="96"/>
      <c r="ET113" s="97"/>
      <c r="EU113" s="98"/>
      <c r="EV113" s="98"/>
      <c r="EW113" s="99"/>
      <c r="EX113" s="100"/>
      <c r="EY113" s="101"/>
      <c r="EZ113" s="102"/>
      <c r="FA113" s="103"/>
      <c r="FC113" s="95"/>
      <c r="FD113" s="95"/>
      <c r="FE113" s="96"/>
      <c r="FF113" s="97"/>
      <c r="FG113" s="98"/>
      <c r="FH113" s="98"/>
      <c r="FI113" s="99"/>
      <c r="FJ113" s="100"/>
      <c r="FK113" s="101"/>
      <c r="FL113" s="102"/>
      <c r="FM113" s="103"/>
      <c r="FO113" s="95"/>
      <c r="FP113" s="95"/>
      <c r="FQ113" s="96"/>
      <c r="FR113" s="97"/>
      <c r="FS113" s="98"/>
      <c r="FT113" s="98"/>
      <c r="FU113" s="99"/>
      <c r="FV113" s="100"/>
      <c r="FW113" s="101"/>
      <c r="FX113" s="102"/>
      <c r="FY113" s="103"/>
      <c r="GA113" s="95"/>
      <c r="GB113" s="95"/>
      <c r="GC113" s="96"/>
      <c r="GD113" s="97"/>
      <c r="GE113" s="98"/>
      <c r="GF113" s="98"/>
      <c r="GG113" s="99"/>
      <c r="GH113" s="100"/>
      <c r="GI113" s="101"/>
      <c r="GJ113" s="102"/>
      <c r="GK113" s="103"/>
      <c r="GM113" s="95"/>
      <c r="GN113" s="95"/>
      <c r="GO113" s="96"/>
      <c r="GP113" s="97"/>
      <c r="GQ113" s="98"/>
      <c r="GR113" s="98"/>
      <c r="GS113" s="99"/>
      <c r="GT113" s="100"/>
      <c r="GU113" s="101"/>
      <c r="GV113" s="102"/>
      <c r="GW113" s="103"/>
      <c r="GY113" s="95"/>
      <c r="GZ113" s="95"/>
      <c r="HA113" s="96"/>
      <c r="HB113" s="97"/>
      <c r="HC113" s="98"/>
      <c r="HD113" s="98"/>
      <c r="HE113" s="99"/>
      <c r="HF113" s="100"/>
      <c r="HG113" s="101"/>
      <c r="HH113" s="102"/>
      <c r="HI113" s="103"/>
      <c r="HK113" s="95"/>
      <c r="HL113" s="95"/>
      <c r="HM113" s="96"/>
      <c r="HN113" s="97"/>
      <c r="HO113" s="98"/>
      <c r="HP113" s="98"/>
      <c r="HQ113" s="99"/>
      <c r="HR113" s="100"/>
      <c r="HS113" s="101"/>
      <c r="HT113" s="102"/>
      <c r="HU113" s="103"/>
      <c r="HW113" s="95"/>
      <c r="HX113" s="95"/>
      <c r="HY113" s="96"/>
      <c r="HZ113" s="97"/>
      <c r="IA113" s="98"/>
      <c r="IB113" s="98"/>
      <c r="IC113" s="99"/>
      <c r="ID113" s="100"/>
      <c r="IE113" s="101"/>
      <c r="IF113" s="102"/>
      <c r="IG113" s="103"/>
      <c r="II113" s="95"/>
      <c r="IJ113" s="95"/>
      <c r="IK113" s="96"/>
      <c r="IL113" s="97"/>
      <c r="IM113" s="98"/>
      <c r="IN113" s="98"/>
      <c r="IO113" s="99"/>
      <c r="IP113" s="100"/>
      <c r="IQ113" s="101"/>
      <c r="IR113" s="102"/>
      <c r="IS113" s="103"/>
      <c r="IU113" s="95"/>
      <c r="IV113" s="95"/>
      <c r="IW113" s="96"/>
      <c r="IX113" s="97"/>
      <c r="IY113" s="98"/>
      <c r="IZ113" s="98"/>
      <c r="JA113" s="99"/>
      <c r="JB113" s="100"/>
      <c r="JC113" s="101"/>
      <c r="JD113" s="102"/>
      <c r="JE113" s="103"/>
      <c r="JG113" s="95"/>
      <c r="JH113" s="95"/>
      <c r="JI113" s="96"/>
      <c r="JJ113" s="97"/>
      <c r="JK113" s="98"/>
      <c r="JL113" s="98"/>
      <c r="JM113" s="99"/>
      <c r="JN113" s="100"/>
      <c r="JO113" s="101"/>
      <c r="JP113" s="102"/>
      <c r="JQ113" s="103"/>
      <c r="JS113" s="95"/>
      <c r="JT113" s="95"/>
      <c r="JU113" s="96"/>
      <c r="JV113" s="97"/>
      <c r="JW113" s="98"/>
      <c r="JX113" s="98"/>
      <c r="JY113" s="99"/>
      <c r="JZ113" s="100"/>
      <c r="KA113" s="101"/>
      <c r="KB113" s="102"/>
      <c r="KC113" s="103"/>
      <c r="KE113" s="95"/>
      <c r="KF113" s="95"/>
    </row>
    <row r="114" spans="1:292" ht="13.5" customHeight="1">
      <c r="A114" s="21"/>
      <c r="B114" s="95" t="s">
        <v>766</v>
      </c>
      <c r="C114" s="2" t="s">
        <v>764</v>
      </c>
      <c r="D114" s="149"/>
      <c r="E114" s="96"/>
      <c r="F114" s="97"/>
      <c r="G114" s="98"/>
      <c r="H114" s="98"/>
      <c r="I114" s="99"/>
      <c r="J114" s="100"/>
      <c r="K114" s="101"/>
      <c r="L114" s="102"/>
      <c r="M114" s="103"/>
      <c r="O114" s="95"/>
      <c r="P114" s="153"/>
      <c r="Q114" s="96">
        <f t="shared" si="289"/>
        <v>43439</v>
      </c>
      <c r="R114" s="97" t="str">
        <f t="shared" si="290"/>
        <v>Bettel-Schneider I</v>
      </c>
      <c r="S114" s="98">
        <v>42092</v>
      </c>
      <c r="T114" s="98">
        <v>42356</v>
      </c>
      <c r="U114" s="99" t="str">
        <f t="shared" si="291"/>
        <v>Marc Hansen</v>
      </c>
      <c r="V114" s="100" t="str">
        <f t="shared" si="292"/>
        <v>1971</v>
      </c>
      <c r="W114" s="101" t="str">
        <f t="shared" si="293"/>
        <v>male</v>
      </c>
      <c r="X114" s="102" t="s">
        <v>300</v>
      </c>
      <c r="Y114" s="103" t="str">
        <f t="shared" si="295"/>
        <v>Hansen_Marc_1971</v>
      </c>
      <c r="AA114" s="95"/>
      <c r="AB114" s="140" t="s">
        <v>767</v>
      </c>
      <c r="AC114" s="96" t="str">
        <f>IF(AG114="","",AC$3)</f>
        <v/>
      </c>
      <c r="AD114" s="97" t="str">
        <f>IF(AG114="","",AC$1)</f>
        <v/>
      </c>
      <c r="AE114" s="98" t="str">
        <f>IF(AG114="","",AC$2)</f>
        <v/>
      </c>
      <c r="AF114" s="98" t="str">
        <f>IF(AG114="","",AC$3)</f>
        <v/>
      </c>
      <c r="AG114" s="99" t="str">
        <f>IF(AN114="","",IF(ISNUMBER(SEARCH(":",AN114)),MID(AN114,FIND(":",AN114)+2,FIND("(",AN114)-FIND(":",AN114)-3),LEFT(AN114,FIND("(",AN114)-2)))</f>
        <v/>
      </c>
      <c r="AH114" s="100" t="str">
        <f>IF(AN114="","",MID(AN114,FIND("(",AN114)+1,4))</f>
        <v/>
      </c>
      <c r="AI114" s="101" t="str">
        <f>IF(ISNUMBER(SEARCH("*female*",AN114)),"female",IF(ISNUMBER(SEARCH("*male*",AN114)),"male",""))</f>
        <v/>
      </c>
      <c r="AJ114" s="102" t="str">
        <f>IF(AN114="","",IF(ISERROR(MID(AN114,FIND("male,",AN114)+6,(FIND(")",AN114)-(FIND("male,",AN114)+6))))=TRUE,"missing/error",MID(AN114,FIND("male,",AN114)+6,(FIND(")",AN114)-(FIND("male,",AN114)+6)))))</f>
        <v/>
      </c>
      <c r="AK114" s="103" t="str">
        <f>IF(AG114="","",(MID(AG114,(SEARCH("^^",SUBSTITUTE(AG114," ","^^",LEN(AG114)-LEN(SUBSTITUTE(AG114," ","")))))+1,99)&amp;"_"&amp;LEFT(AG114,FIND(" ",AG114)-1)&amp;"_"&amp;AH114))</f>
        <v/>
      </c>
      <c r="AM114" s="95"/>
      <c r="AN114" s="95"/>
      <c r="AO114" s="96" t="str">
        <f t="shared" si="280"/>
        <v/>
      </c>
      <c r="AP114" s="97" t="str">
        <f t="shared" si="281"/>
        <v/>
      </c>
      <c r="AQ114" s="98" t="str">
        <f t="shared" si="288"/>
        <v/>
      </c>
      <c r="AR114" s="98" t="str">
        <f t="shared" si="282"/>
        <v/>
      </c>
      <c r="AS114" s="99" t="str">
        <f t="shared" si="283"/>
        <v/>
      </c>
      <c r="AT114" s="100" t="str">
        <f t="shared" si="284"/>
        <v/>
      </c>
      <c r="AU114" s="101" t="str">
        <f t="shared" si="285"/>
        <v/>
      </c>
      <c r="AV114" s="102" t="str">
        <f t="shared" si="286"/>
        <v/>
      </c>
      <c r="AW114" s="103" t="str">
        <f t="shared" si="287"/>
        <v/>
      </c>
      <c r="AY114" s="95"/>
      <c r="AZ114" s="95"/>
      <c r="BA114" s="96"/>
      <c r="BB114" s="97"/>
      <c r="BC114" s="98"/>
      <c r="BD114" s="98"/>
      <c r="BE114" s="99"/>
      <c r="BF114" s="100"/>
      <c r="BG114" s="101"/>
      <c r="BH114" s="102"/>
      <c r="BI114" s="103"/>
      <c r="BK114" s="95"/>
      <c r="BL114" s="95"/>
      <c r="BM114" s="96"/>
      <c r="BN114" s="97"/>
      <c r="BO114" s="98"/>
      <c r="BP114" s="98"/>
      <c r="BQ114" s="99"/>
      <c r="BR114" s="100"/>
      <c r="BS114" s="101"/>
      <c r="BT114" s="102"/>
      <c r="BU114" s="103"/>
      <c r="BW114" s="95"/>
      <c r="BX114" s="95"/>
      <c r="BY114" s="96"/>
      <c r="BZ114" s="97"/>
      <c r="CA114" s="98"/>
      <c r="CB114" s="98"/>
      <c r="CC114" s="99"/>
      <c r="CD114" s="100"/>
      <c r="CE114" s="101"/>
      <c r="CF114" s="102"/>
      <c r="CG114" s="103"/>
      <c r="CI114" s="95"/>
      <c r="CJ114" s="95"/>
      <c r="CK114" s="96"/>
      <c r="CL114" s="97"/>
      <c r="CM114" s="98"/>
      <c r="CN114" s="98"/>
      <c r="CO114" s="99"/>
      <c r="CP114" s="100"/>
      <c r="CQ114" s="101"/>
      <c r="CR114" s="102"/>
      <c r="CS114" s="103"/>
      <c r="CU114" s="95"/>
      <c r="CV114" s="95"/>
      <c r="CW114" s="96"/>
      <c r="CX114" s="97"/>
      <c r="CY114" s="98"/>
      <c r="CZ114" s="98"/>
      <c r="DA114" s="99"/>
      <c r="DB114" s="100"/>
      <c r="DC114" s="101"/>
      <c r="DD114" s="102"/>
      <c r="DE114" s="103"/>
      <c r="DG114" s="95"/>
      <c r="DH114" s="95"/>
      <c r="DI114" s="96"/>
      <c r="DJ114" s="97"/>
      <c r="DK114" s="98"/>
      <c r="DL114" s="98"/>
      <c r="DM114" s="99"/>
      <c r="DN114" s="100"/>
      <c r="DO114" s="101"/>
      <c r="DP114" s="102"/>
      <c r="DQ114" s="103"/>
      <c r="DS114" s="95"/>
      <c r="DT114" s="95"/>
      <c r="DU114" s="96"/>
      <c r="DV114" s="97"/>
      <c r="DW114" s="98"/>
      <c r="DX114" s="98"/>
      <c r="DY114" s="99"/>
      <c r="DZ114" s="100"/>
      <c r="EA114" s="101"/>
      <c r="EB114" s="102"/>
      <c r="EC114" s="103"/>
      <c r="EE114" s="95"/>
      <c r="EF114" s="95"/>
      <c r="EG114" s="96"/>
      <c r="EH114" s="97"/>
      <c r="EI114" s="98"/>
      <c r="EJ114" s="98"/>
      <c r="EK114" s="99"/>
      <c r="EL114" s="100"/>
      <c r="EM114" s="101"/>
      <c r="EN114" s="102"/>
      <c r="EO114" s="103"/>
      <c r="EQ114" s="95"/>
      <c r="ER114" s="95"/>
      <c r="ES114" s="96"/>
      <c r="ET114" s="97"/>
      <c r="EU114" s="98"/>
      <c r="EV114" s="98"/>
      <c r="EW114" s="99"/>
      <c r="EX114" s="100"/>
      <c r="EY114" s="101"/>
      <c r="EZ114" s="102"/>
      <c r="FA114" s="103"/>
      <c r="FC114" s="95"/>
      <c r="FD114" s="95"/>
      <c r="FE114" s="96"/>
      <c r="FF114" s="97"/>
      <c r="FG114" s="98"/>
      <c r="FH114" s="98"/>
      <c r="FI114" s="99"/>
      <c r="FJ114" s="100"/>
      <c r="FK114" s="101"/>
      <c r="FL114" s="102"/>
      <c r="FM114" s="103"/>
      <c r="FO114" s="95"/>
      <c r="FP114" s="95"/>
      <c r="FQ114" s="96"/>
      <c r="FR114" s="97"/>
      <c r="FS114" s="98"/>
      <c r="FT114" s="98"/>
      <c r="FU114" s="99"/>
      <c r="FV114" s="100"/>
      <c r="FW114" s="101"/>
      <c r="FX114" s="102"/>
      <c r="FY114" s="103"/>
      <c r="GA114" s="95"/>
      <c r="GB114" s="95"/>
      <c r="GC114" s="96"/>
      <c r="GD114" s="97"/>
      <c r="GE114" s="98"/>
      <c r="GF114" s="98"/>
      <c r="GG114" s="99"/>
      <c r="GH114" s="100"/>
      <c r="GI114" s="101"/>
      <c r="GJ114" s="102"/>
      <c r="GK114" s="103"/>
      <c r="GM114" s="95"/>
      <c r="GN114" s="95"/>
      <c r="GO114" s="96"/>
      <c r="GP114" s="97"/>
      <c r="GQ114" s="98"/>
      <c r="GR114" s="98"/>
      <c r="GS114" s="99"/>
      <c r="GT114" s="100"/>
      <c r="GU114" s="101"/>
      <c r="GV114" s="102"/>
      <c r="GW114" s="103"/>
      <c r="GY114" s="95"/>
      <c r="GZ114" s="95"/>
      <c r="HA114" s="96"/>
      <c r="HB114" s="97"/>
      <c r="HC114" s="98"/>
      <c r="HD114" s="98"/>
      <c r="HE114" s="99"/>
      <c r="HF114" s="100"/>
      <c r="HG114" s="101"/>
      <c r="HH114" s="102"/>
      <c r="HI114" s="103"/>
      <c r="HK114" s="95"/>
      <c r="HL114" s="95"/>
      <c r="HM114" s="96"/>
      <c r="HN114" s="97"/>
      <c r="HO114" s="98"/>
      <c r="HP114" s="98"/>
      <c r="HQ114" s="99"/>
      <c r="HR114" s="100"/>
      <c r="HS114" s="101"/>
      <c r="HT114" s="102"/>
      <c r="HU114" s="103"/>
      <c r="HW114" s="95"/>
      <c r="HX114" s="95"/>
      <c r="HY114" s="96"/>
      <c r="HZ114" s="97"/>
      <c r="IA114" s="98"/>
      <c r="IB114" s="98"/>
      <c r="IC114" s="99"/>
      <c r="ID114" s="100"/>
      <c r="IE114" s="101"/>
      <c r="IF114" s="102"/>
      <c r="IG114" s="103"/>
      <c r="II114" s="95"/>
      <c r="IJ114" s="95"/>
      <c r="IK114" s="96"/>
      <c r="IL114" s="97"/>
      <c r="IM114" s="98"/>
      <c r="IN114" s="98"/>
      <c r="IO114" s="99"/>
      <c r="IP114" s="100"/>
      <c r="IQ114" s="101"/>
      <c r="IR114" s="102"/>
      <c r="IS114" s="103"/>
      <c r="IU114" s="95"/>
      <c r="IV114" s="95"/>
      <c r="IW114" s="96"/>
      <c r="IX114" s="97"/>
      <c r="IY114" s="98"/>
      <c r="IZ114" s="98"/>
      <c r="JA114" s="99"/>
      <c r="JB114" s="100"/>
      <c r="JC114" s="101"/>
      <c r="JD114" s="102"/>
      <c r="JE114" s="103"/>
      <c r="JG114" s="95"/>
      <c r="JH114" s="95"/>
      <c r="JI114" s="96"/>
      <c r="JJ114" s="97"/>
      <c r="JK114" s="98"/>
      <c r="JL114" s="98"/>
      <c r="JM114" s="99"/>
      <c r="JN114" s="100"/>
      <c r="JO114" s="101"/>
      <c r="JP114" s="102"/>
      <c r="JQ114" s="103"/>
      <c r="JS114" s="95"/>
      <c r="JT114" s="95"/>
      <c r="JU114" s="96"/>
      <c r="JV114" s="97"/>
      <c r="JW114" s="98"/>
      <c r="JX114" s="98"/>
      <c r="JY114" s="99"/>
      <c r="JZ114" s="100"/>
      <c r="KA114" s="101"/>
      <c r="KB114" s="102"/>
      <c r="KC114" s="103"/>
      <c r="KE114" s="95"/>
      <c r="KF114" s="95"/>
    </row>
    <row r="115" spans="1:292" ht="13.5" customHeight="1">
      <c r="A115" s="21"/>
      <c r="B115" s="95" t="s">
        <v>709</v>
      </c>
      <c r="C115" s="140" t="s">
        <v>706</v>
      </c>
      <c r="D115" s="149"/>
      <c r="E115" s="96"/>
      <c r="F115" s="97"/>
      <c r="G115" s="98"/>
      <c r="H115" s="98"/>
      <c r="I115" s="99"/>
      <c r="J115" s="100"/>
      <c r="K115" s="101"/>
      <c r="L115" s="102"/>
      <c r="M115" s="103"/>
      <c r="O115" s="95"/>
      <c r="P115" s="153"/>
      <c r="Q115" s="96">
        <f t="shared" si="289"/>
        <v>43439</v>
      </c>
      <c r="R115" s="97" t="str">
        <f t="shared" si="290"/>
        <v>Bettel-Schneider I</v>
      </c>
      <c r="S115" s="98">
        <f>IF(U115="","",Q$2)</f>
        <v>41612</v>
      </c>
      <c r="T115" s="98">
        <f>IF(U115="","",Q$3)</f>
        <v>43439</v>
      </c>
      <c r="U115" s="99" t="str">
        <f t="shared" si="291"/>
        <v>Francine Closener</v>
      </c>
      <c r="V115" s="100" t="str">
        <f t="shared" si="292"/>
        <v>1969</v>
      </c>
      <c r="W115" s="101" t="str">
        <f t="shared" si="293"/>
        <v>female</v>
      </c>
      <c r="X115" s="102" t="str">
        <f t="shared" ref="X115:X120" si="296">IF(AB115="","",IF(ISERROR(MID(AB115,FIND("male,",AB115)+6,(FIND(")",AB115)-(FIND("male,",AB115)+6))))=TRUE,"missing/error",MID(AB115,FIND("male,",AB115)+6,(FIND(")",AB115)-(FIND("male,",AB115)+6)))))</f>
        <v>lu_lsap01</v>
      </c>
      <c r="Y115" s="103" t="str">
        <f t="shared" si="295"/>
        <v>Closener_Francine_1969</v>
      </c>
      <c r="AA115" s="95"/>
      <c r="AB115" s="157" t="s">
        <v>728</v>
      </c>
      <c r="AC115" s="96" t="str">
        <f>IF(AG115="","",AC$3)</f>
        <v/>
      </c>
      <c r="AD115" s="97" t="str">
        <f>IF(AG115="","",AC$1)</f>
        <v/>
      </c>
      <c r="AE115" s="98" t="str">
        <f>IF(AG115="","",AC$2)</f>
        <v/>
      </c>
      <c r="AF115" s="98" t="str">
        <f>IF(AG115="","",AC$3)</f>
        <v/>
      </c>
      <c r="AG115" s="99" t="str">
        <f>IF(AN115="","",IF(ISNUMBER(SEARCH(":",AN115)),MID(AN115,FIND(":",AN115)+2,FIND("(",AN115)-FIND(":",AN115)-3),LEFT(AN115,FIND("(",AN115)-2)))</f>
        <v/>
      </c>
      <c r="AH115" s="100" t="str">
        <f>IF(AN115="","",MID(AN115,FIND("(",AN115)+1,4))</f>
        <v/>
      </c>
      <c r="AI115" s="101" t="str">
        <f>IF(ISNUMBER(SEARCH("*female*",AN115)),"female",IF(ISNUMBER(SEARCH("*male*",AN115)),"male",""))</f>
        <v/>
      </c>
      <c r="AJ115" s="102" t="str">
        <f>IF(AN115="","",IF(ISERROR(MID(AN115,FIND("male,",AN115)+6,(FIND(")",AN115)-(FIND("male,",AN115)+6))))=TRUE,"missing/error",MID(AN115,FIND("male,",AN115)+6,(FIND(")",AN115)-(FIND("male,",AN115)+6)))))</f>
        <v/>
      </c>
      <c r="AK115" s="103" t="str">
        <f>IF(AG115="","",(MID(AG115,(SEARCH("^^",SUBSTITUTE(AG115," ","^^",LEN(AG115)-LEN(SUBSTITUTE(AG115," ","")))))+1,99)&amp;"_"&amp;LEFT(AG115,FIND(" ",AG115)-1)&amp;"_"&amp;AH115))</f>
        <v/>
      </c>
      <c r="AM115" s="95"/>
      <c r="AN115" s="105"/>
      <c r="AO115" s="96" t="str">
        <f t="shared" ref="AO115:AO120" si="297">IF(AS115="","",AO$3)</f>
        <v/>
      </c>
      <c r="AP115" s="97" t="str">
        <f t="shared" ref="AP115:AP146" si="298">IF(AS115="","",AO$1)</f>
        <v/>
      </c>
      <c r="AQ115" s="98" t="str">
        <f t="shared" si="288"/>
        <v/>
      </c>
      <c r="AR115" s="98" t="str">
        <f t="shared" ref="AR115:AR146" si="299">IF(AS115="","",AO$3)</f>
        <v/>
      </c>
      <c r="AS115" s="99" t="str">
        <f t="shared" ref="AS115:AS120" si="300">IF(AZ115="","",IF(ISNUMBER(SEARCH(":",AZ115)),MID(AZ115,FIND(":",AZ115)+2,FIND("(",AZ115)-FIND(":",AZ115)-3),LEFT(AZ115,FIND("(",AZ115)-2)))</f>
        <v/>
      </c>
      <c r="AT115" s="100" t="str">
        <f t="shared" ref="AT115:AT120" si="301">IF(AZ115="","",MID(AZ115,FIND("(",AZ115)+1,4))</f>
        <v/>
      </c>
      <c r="AU115" s="101" t="str">
        <f t="shared" ref="AU115:AU120" si="302">IF(ISNUMBER(SEARCH("*female*",AZ115)),"female",IF(ISNUMBER(SEARCH("*male*",AZ115)),"male",""))</f>
        <v/>
      </c>
      <c r="AV115" s="102" t="str">
        <f t="shared" ref="AV115:AV120" si="303">IF(AZ115="","",IF(ISERROR(MID(AZ115,FIND("male,",AZ115)+6,(FIND(")",AZ115)-(FIND("male,",AZ115)+6))))=TRUE,"missing/error",MID(AZ115,FIND("male,",AZ115)+6,(FIND(")",AZ115)-(FIND("male,",AZ115)+6)))))</f>
        <v/>
      </c>
      <c r="AW115" s="103" t="str">
        <f t="shared" ref="AW115:AW120" si="304">IF(AS115="","",(MID(AS115,(SEARCH("^^",SUBSTITUTE(AS115," ","^^",LEN(AS115)-LEN(SUBSTITUTE(AS115," ","")))))+1,99)&amp;"_"&amp;LEFT(AS115,FIND(" ",AS115)-1)&amp;"_"&amp;AT115))</f>
        <v/>
      </c>
      <c r="AY115" s="95"/>
      <c r="AZ115" s="105"/>
      <c r="BA115" s="96"/>
      <c r="BB115" s="97"/>
      <c r="BC115" s="98"/>
      <c r="BD115" s="98"/>
      <c r="BE115" s="99"/>
      <c r="BF115" s="100"/>
      <c r="BG115" s="101"/>
      <c r="BH115" s="102"/>
      <c r="BI115" s="103"/>
      <c r="BK115" s="95"/>
      <c r="BL115" s="105"/>
      <c r="BM115" s="96"/>
      <c r="BN115" s="97"/>
      <c r="BO115" s="98"/>
      <c r="BP115" s="98"/>
      <c r="BQ115" s="99"/>
      <c r="BR115" s="100"/>
      <c r="BS115" s="101"/>
      <c r="BT115" s="102"/>
      <c r="BU115" s="103"/>
      <c r="BW115" s="95"/>
      <c r="BX115" s="105"/>
      <c r="BY115" s="96"/>
      <c r="BZ115" s="97"/>
      <c r="CA115" s="98"/>
      <c r="CB115" s="98"/>
      <c r="CC115" s="99"/>
      <c r="CD115" s="100"/>
      <c r="CE115" s="101"/>
      <c r="CF115" s="102"/>
      <c r="CG115" s="103"/>
      <c r="CI115" s="95"/>
      <c r="CJ115" s="105"/>
      <c r="CK115" s="96"/>
      <c r="CL115" s="97"/>
      <c r="CM115" s="98"/>
      <c r="CN115" s="98"/>
      <c r="CO115" s="99"/>
      <c r="CP115" s="100"/>
      <c r="CQ115" s="101"/>
      <c r="CR115" s="102"/>
      <c r="CS115" s="103"/>
      <c r="CU115" s="95"/>
      <c r="CV115" s="105"/>
      <c r="CW115" s="96"/>
      <c r="CX115" s="97"/>
      <c r="CY115" s="98"/>
      <c r="CZ115" s="98"/>
      <c r="DA115" s="99"/>
      <c r="DB115" s="100"/>
      <c r="DC115" s="101"/>
      <c r="DD115" s="102"/>
      <c r="DE115" s="103"/>
      <c r="DG115" s="95"/>
      <c r="DH115" s="105"/>
      <c r="DI115" s="96"/>
      <c r="DJ115" s="97"/>
      <c r="DK115" s="98"/>
      <c r="DL115" s="98"/>
      <c r="DM115" s="99"/>
      <c r="DN115" s="100"/>
      <c r="DO115" s="101"/>
      <c r="DP115" s="102"/>
      <c r="DQ115" s="103"/>
      <c r="DS115" s="95"/>
      <c r="DT115" s="105"/>
      <c r="DU115" s="96"/>
      <c r="DV115" s="97"/>
      <c r="DW115" s="98"/>
      <c r="DX115" s="98"/>
      <c r="DY115" s="99"/>
      <c r="DZ115" s="100"/>
      <c r="EA115" s="101"/>
      <c r="EB115" s="102"/>
      <c r="EC115" s="103"/>
      <c r="EE115" s="95"/>
      <c r="EF115" s="105"/>
      <c r="EG115" s="96"/>
      <c r="EH115" s="97"/>
      <c r="EI115" s="98"/>
      <c r="EJ115" s="98"/>
      <c r="EK115" s="99"/>
      <c r="EL115" s="100"/>
      <c r="EM115" s="101"/>
      <c r="EN115" s="102"/>
      <c r="EO115" s="103"/>
      <c r="EQ115" s="95"/>
      <c r="ER115" s="105"/>
      <c r="ES115" s="96"/>
      <c r="ET115" s="97"/>
      <c r="EU115" s="98"/>
      <c r="EV115" s="98"/>
      <c r="EW115" s="99"/>
      <c r="EX115" s="100"/>
      <c r="EY115" s="101"/>
      <c r="EZ115" s="102"/>
      <c r="FA115" s="103"/>
      <c r="FC115" s="95"/>
      <c r="FD115" s="105"/>
      <c r="FE115" s="96"/>
      <c r="FF115" s="97"/>
      <c r="FG115" s="98"/>
      <c r="FH115" s="98"/>
      <c r="FI115" s="99"/>
      <c r="FJ115" s="100"/>
      <c r="FK115" s="101"/>
      <c r="FL115" s="102"/>
      <c r="FM115" s="103"/>
      <c r="FO115" s="95"/>
      <c r="FP115" s="105"/>
      <c r="FQ115" s="96"/>
      <c r="FR115" s="97"/>
      <c r="FS115" s="98"/>
      <c r="FT115" s="98"/>
      <c r="FU115" s="99"/>
      <c r="FV115" s="100"/>
      <c r="FW115" s="101"/>
      <c r="FX115" s="102"/>
      <c r="FY115" s="103"/>
      <c r="GA115" s="95"/>
      <c r="GB115" s="105"/>
      <c r="GC115" s="96"/>
      <c r="GD115" s="97"/>
      <c r="GE115" s="98"/>
      <c r="GF115" s="98"/>
      <c r="GG115" s="99"/>
      <c r="GH115" s="100"/>
      <c r="GI115" s="101"/>
      <c r="GJ115" s="102"/>
      <c r="GK115" s="103"/>
      <c r="GM115" s="95"/>
      <c r="GN115" s="105"/>
      <c r="GO115" s="96"/>
      <c r="GP115" s="97"/>
      <c r="GQ115" s="98"/>
      <c r="GR115" s="98"/>
      <c r="GS115" s="99"/>
      <c r="GT115" s="100"/>
      <c r="GU115" s="101"/>
      <c r="GV115" s="102"/>
      <c r="GW115" s="103"/>
      <c r="GY115" s="95"/>
      <c r="GZ115" s="105"/>
      <c r="HA115" s="96"/>
      <c r="HB115" s="97"/>
      <c r="HC115" s="98"/>
      <c r="HD115" s="98"/>
      <c r="HE115" s="99"/>
      <c r="HF115" s="100"/>
      <c r="HG115" s="101"/>
      <c r="HH115" s="102"/>
      <c r="HI115" s="103"/>
      <c r="HK115" s="95"/>
      <c r="HL115" s="105"/>
      <c r="HM115" s="96"/>
      <c r="HN115" s="97"/>
      <c r="HO115" s="98"/>
      <c r="HP115" s="98"/>
      <c r="HQ115" s="99"/>
      <c r="HR115" s="100"/>
      <c r="HS115" s="101"/>
      <c r="HT115" s="102"/>
      <c r="HU115" s="103"/>
      <c r="HW115" s="95"/>
      <c r="HX115" s="105"/>
      <c r="HY115" s="96"/>
      <c r="HZ115" s="97"/>
      <c r="IA115" s="98"/>
      <c r="IB115" s="98"/>
      <c r="IC115" s="99"/>
      <c r="ID115" s="100"/>
      <c r="IE115" s="101"/>
      <c r="IF115" s="102"/>
      <c r="IG115" s="103"/>
      <c r="II115" s="95"/>
      <c r="IJ115" s="105"/>
      <c r="IK115" s="96"/>
      <c r="IL115" s="97"/>
      <c r="IM115" s="98"/>
      <c r="IN115" s="98"/>
      <c r="IO115" s="99"/>
      <c r="IP115" s="100"/>
      <c r="IQ115" s="101"/>
      <c r="IR115" s="102"/>
      <c r="IS115" s="103"/>
      <c r="IU115" s="95"/>
      <c r="IV115" s="105"/>
      <c r="IW115" s="96"/>
      <c r="IX115" s="97"/>
      <c r="IY115" s="98"/>
      <c r="IZ115" s="98"/>
      <c r="JA115" s="99"/>
      <c r="JB115" s="100"/>
      <c r="JC115" s="101"/>
      <c r="JD115" s="102"/>
      <c r="JE115" s="103"/>
      <c r="JG115" s="95"/>
      <c r="JH115" s="105"/>
      <c r="JI115" s="96"/>
      <c r="JJ115" s="97"/>
      <c r="JK115" s="98"/>
      <c r="JL115" s="98"/>
      <c r="JM115" s="99"/>
      <c r="JN115" s="100"/>
      <c r="JO115" s="101"/>
      <c r="JP115" s="102"/>
      <c r="JQ115" s="103"/>
      <c r="JS115" s="95"/>
      <c r="JT115" s="105"/>
      <c r="JU115" s="96"/>
      <c r="JV115" s="97"/>
      <c r="JW115" s="98"/>
      <c r="JX115" s="98"/>
      <c r="JY115" s="99"/>
      <c r="JZ115" s="100"/>
      <c r="KA115" s="101"/>
      <c r="KB115" s="102"/>
      <c r="KC115" s="103"/>
      <c r="KE115" s="95"/>
      <c r="KF115" s="105"/>
    </row>
    <row r="116" spans="1:292" ht="13.5" customHeight="1">
      <c r="A116" s="21"/>
      <c r="B116" s="140" t="s">
        <v>711</v>
      </c>
      <c r="C116" s="140" t="s">
        <v>710</v>
      </c>
      <c r="D116" s="149"/>
      <c r="E116" s="96"/>
      <c r="F116" s="97"/>
      <c r="G116" s="98"/>
      <c r="H116" s="98"/>
      <c r="I116" s="99"/>
      <c r="J116" s="100"/>
      <c r="K116" s="101"/>
      <c r="L116" s="102"/>
      <c r="M116" s="103"/>
      <c r="O116" s="95"/>
      <c r="P116" s="153"/>
      <c r="Q116" s="96">
        <f t="shared" si="289"/>
        <v>43439</v>
      </c>
      <c r="R116" s="97" t="str">
        <f t="shared" si="290"/>
        <v>Bettel-Schneider I</v>
      </c>
      <c r="S116" s="98">
        <f>IF(U116="","",Q$2)</f>
        <v>41612</v>
      </c>
      <c r="T116" s="98">
        <v>41726</v>
      </c>
      <c r="U116" s="99" t="str">
        <f t="shared" si="291"/>
        <v>André Bauler</v>
      </c>
      <c r="V116" s="100" t="str">
        <f t="shared" si="292"/>
        <v>1971</v>
      </c>
      <c r="W116" s="101" t="str">
        <f t="shared" si="293"/>
        <v>male</v>
      </c>
      <c r="X116" s="102" t="str">
        <f t="shared" si="296"/>
        <v>lu_dp01</v>
      </c>
      <c r="Y116" s="103" t="str">
        <f t="shared" si="295"/>
        <v>Bauler_André_1971</v>
      </c>
      <c r="AA116" s="95"/>
      <c r="AB116" s="140" t="s">
        <v>722</v>
      </c>
      <c r="AC116" s="96"/>
      <c r="AD116" s="97"/>
      <c r="AE116" s="98"/>
      <c r="AF116" s="98"/>
      <c r="AG116" s="99"/>
      <c r="AH116" s="100"/>
      <c r="AI116" s="101"/>
      <c r="AJ116" s="102"/>
      <c r="AK116" s="103"/>
      <c r="AM116" s="95"/>
      <c r="AN116" s="95"/>
      <c r="AO116" s="96" t="str">
        <f t="shared" si="297"/>
        <v/>
      </c>
      <c r="AP116" s="97" t="str">
        <f t="shared" si="298"/>
        <v/>
      </c>
      <c r="AQ116" s="98" t="str">
        <f t="shared" si="288"/>
        <v/>
      </c>
      <c r="AR116" s="98" t="str">
        <f t="shared" si="299"/>
        <v/>
      </c>
      <c r="AS116" s="99" t="str">
        <f t="shared" si="300"/>
        <v/>
      </c>
      <c r="AT116" s="100" t="str">
        <f t="shared" si="301"/>
        <v/>
      </c>
      <c r="AU116" s="101" t="str">
        <f t="shared" si="302"/>
        <v/>
      </c>
      <c r="AV116" s="102" t="str">
        <f t="shared" si="303"/>
        <v/>
      </c>
      <c r="AW116" s="103" t="str">
        <f t="shared" si="304"/>
        <v/>
      </c>
      <c r="AY116" s="95"/>
      <c r="AZ116" s="95"/>
      <c r="BA116" s="96"/>
      <c r="BB116" s="97"/>
      <c r="BC116" s="98"/>
      <c r="BD116" s="98"/>
      <c r="BE116" s="99"/>
      <c r="BF116" s="100"/>
      <c r="BG116" s="101"/>
      <c r="BH116" s="102"/>
      <c r="BI116" s="103"/>
      <c r="BK116" s="95"/>
      <c r="BL116" s="95"/>
      <c r="BM116" s="96"/>
      <c r="BN116" s="97"/>
      <c r="BO116" s="98"/>
      <c r="BP116" s="98"/>
      <c r="BQ116" s="99"/>
      <c r="BR116" s="100"/>
      <c r="BS116" s="101"/>
      <c r="BT116" s="102"/>
      <c r="BU116" s="103"/>
      <c r="BW116" s="95"/>
      <c r="BX116" s="95"/>
      <c r="BY116" s="96"/>
      <c r="BZ116" s="97"/>
      <c r="CA116" s="98"/>
      <c r="CB116" s="98"/>
      <c r="CC116" s="99"/>
      <c r="CD116" s="100"/>
      <c r="CE116" s="101"/>
      <c r="CF116" s="102"/>
      <c r="CG116" s="103"/>
      <c r="CI116" s="95"/>
      <c r="CJ116" s="95"/>
      <c r="CK116" s="96"/>
      <c r="CL116" s="97"/>
      <c r="CM116" s="98"/>
      <c r="CN116" s="98"/>
      <c r="CO116" s="99"/>
      <c r="CP116" s="100"/>
      <c r="CQ116" s="101"/>
      <c r="CR116" s="102"/>
      <c r="CS116" s="103"/>
      <c r="CU116" s="95"/>
      <c r="CV116" s="95"/>
      <c r="CW116" s="96"/>
      <c r="CX116" s="97"/>
      <c r="CY116" s="98"/>
      <c r="CZ116" s="98"/>
      <c r="DA116" s="99"/>
      <c r="DB116" s="100"/>
      <c r="DC116" s="101"/>
      <c r="DD116" s="102"/>
      <c r="DE116" s="103"/>
      <c r="DG116" s="95"/>
      <c r="DH116" s="95"/>
      <c r="DI116" s="96"/>
      <c r="DJ116" s="97"/>
      <c r="DK116" s="98"/>
      <c r="DL116" s="98"/>
      <c r="DM116" s="99"/>
      <c r="DN116" s="100"/>
      <c r="DO116" s="101"/>
      <c r="DP116" s="102"/>
      <c r="DQ116" s="103"/>
      <c r="DS116" s="95"/>
      <c r="DT116" s="95"/>
      <c r="DU116" s="96"/>
      <c r="DV116" s="97"/>
      <c r="DW116" s="98"/>
      <c r="DX116" s="98"/>
      <c r="DY116" s="99"/>
      <c r="DZ116" s="100"/>
      <c r="EA116" s="101"/>
      <c r="EB116" s="102"/>
      <c r="EC116" s="103"/>
      <c r="EE116" s="95"/>
      <c r="EF116" s="95"/>
      <c r="EG116" s="96"/>
      <c r="EH116" s="97"/>
      <c r="EI116" s="98"/>
      <c r="EJ116" s="98"/>
      <c r="EK116" s="99"/>
      <c r="EL116" s="100"/>
      <c r="EM116" s="101"/>
      <c r="EN116" s="102"/>
      <c r="EO116" s="103"/>
      <c r="EQ116" s="95"/>
      <c r="ER116" s="95"/>
      <c r="ES116" s="96"/>
      <c r="ET116" s="97"/>
      <c r="EU116" s="98"/>
      <c r="EV116" s="98"/>
      <c r="EW116" s="99"/>
      <c r="EX116" s="100"/>
      <c r="EY116" s="101"/>
      <c r="EZ116" s="102"/>
      <c r="FA116" s="103"/>
      <c r="FC116" s="95"/>
      <c r="FD116" s="95"/>
      <c r="FE116" s="96"/>
      <c r="FF116" s="97"/>
      <c r="FG116" s="98"/>
      <c r="FH116" s="98"/>
      <c r="FI116" s="99"/>
      <c r="FJ116" s="100"/>
      <c r="FK116" s="101"/>
      <c r="FL116" s="102"/>
      <c r="FM116" s="103"/>
      <c r="FO116" s="95"/>
      <c r="FP116" s="95"/>
      <c r="FQ116" s="96"/>
      <c r="FR116" s="97"/>
      <c r="FS116" s="98"/>
      <c r="FT116" s="98"/>
      <c r="FU116" s="99"/>
      <c r="FV116" s="100"/>
      <c r="FW116" s="101"/>
      <c r="FX116" s="102"/>
      <c r="FY116" s="103"/>
      <c r="GA116" s="95"/>
      <c r="GB116" s="95"/>
      <c r="GC116" s="96"/>
      <c r="GD116" s="97"/>
      <c r="GE116" s="98"/>
      <c r="GF116" s="98"/>
      <c r="GG116" s="99"/>
      <c r="GH116" s="100"/>
      <c r="GI116" s="101"/>
      <c r="GJ116" s="102"/>
      <c r="GK116" s="103"/>
      <c r="GM116" s="95"/>
      <c r="GN116" s="95"/>
      <c r="GO116" s="96"/>
      <c r="GP116" s="97"/>
      <c r="GQ116" s="98"/>
      <c r="GR116" s="98"/>
      <c r="GS116" s="99"/>
      <c r="GT116" s="100"/>
      <c r="GU116" s="101"/>
      <c r="GV116" s="102"/>
      <c r="GW116" s="103"/>
      <c r="GY116" s="95"/>
      <c r="GZ116" s="95"/>
      <c r="HA116" s="96"/>
      <c r="HB116" s="97"/>
      <c r="HC116" s="98"/>
      <c r="HD116" s="98"/>
      <c r="HE116" s="99"/>
      <c r="HF116" s="100"/>
      <c r="HG116" s="101"/>
      <c r="HH116" s="102"/>
      <c r="HI116" s="103"/>
      <c r="HK116" s="95"/>
      <c r="HL116" s="95"/>
      <c r="HM116" s="96"/>
      <c r="HN116" s="97"/>
      <c r="HO116" s="98"/>
      <c r="HP116" s="98"/>
      <c r="HQ116" s="99"/>
      <c r="HR116" s="100"/>
      <c r="HS116" s="101"/>
      <c r="HT116" s="102"/>
      <c r="HU116" s="103"/>
      <c r="HW116" s="95"/>
      <c r="HX116" s="95"/>
      <c r="HY116" s="96"/>
      <c r="HZ116" s="97"/>
      <c r="IA116" s="98"/>
      <c r="IB116" s="98"/>
      <c r="IC116" s="99"/>
      <c r="ID116" s="100"/>
      <c r="IE116" s="101"/>
      <c r="IF116" s="102"/>
      <c r="IG116" s="103"/>
      <c r="II116" s="95"/>
      <c r="IJ116" s="95"/>
      <c r="IK116" s="96"/>
      <c r="IL116" s="97"/>
      <c r="IM116" s="98"/>
      <c r="IN116" s="98"/>
      <c r="IO116" s="99"/>
      <c r="IP116" s="100"/>
      <c r="IQ116" s="101"/>
      <c r="IR116" s="102"/>
      <c r="IS116" s="103"/>
      <c r="IU116" s="95"/>
      <c r="IV116" s="95"/>
      <c r="IW116" s="96"/>
      <c r="IX116" s="97"/>
      <c r="IY116" s="98"/>
      <c r="IZ116" s="98"/>
      <c r="JA116" s="99"/>
      <c r="JB116" s="100"/>
      <c r="JC116" s="101"/>
      <c r="JD116" s="102"/>
      <c r="JE116" s="103"/>
      <c r="JG116" s="95"/>
      <c r="JH116" s="95"/>
      <c r="JI116" s="96"/>
      <c r="JJ116" s="97"/>
      <c r="JK116" s="98"/>
      <c r="JL116" s="98"/>
      <c r="JM116" s="99"/>
      <c r="JN116" s="100"/>
      <c r="JO116" s="101"/>
      <c r="JP116" s="102"/>
      <c r="JQ116" s="103"/>
      <c r="JS116" s="95"/>
      <c r="JT116" s="95"/>
      <c r="JU116" s="96"/>
      <c r="JV116" s="97"/>
      <c r="JW116" s="98"/>
      <c r="JX116" s="98"/>
      <c r="JY116" s="99"/>
      <c r="JZ116" s="100"/>
      <c r="KA116" s="101"/>
      <c r="KB116" s="102"/>
      <c r="KC116" s="103"/>
      <c r="KE116" s="95"/>
      <c r="KF116" s="95"/>
    </row>
    <row r="117" spans="1:292" ht="13.5" customHeight="1">
      <c r="A117" s="21"/>
      <c r="B117" s="140" t="s">
        <v>711</v>
      </c>
      <c r="C117" s="140" t="s">
        <v>710</v>
      </c>
      <c r="D117" s="149"/>
      <c r="E117" s="96"/>
      <c r="F117" s="97"/>
      <c r="G117" s="98"/>
      <c r="H117" s="98"/>
      <c r="I117" s="99"/>
      <c r="J117" s="100"/>
      <c r="K117" s="101"/>
      <c r="L117" s="102"/>
      <c r="M117" s="103"/>
      <c r="O117" s="95"/>
      <c r="P117" s="153"/>
      <c r="Q117" s="96">
        <f t="shared" si="289"/>
        <v>43439</v>
      </c>
      <c r="R117" s="97" t="str">
        <f t="shared" si="290"/>
        <v>Bettel-Schneider I</v>
      </c>
      <c r="S117" s="98">
        <v>41726</v>
      </c>
      <c r="T117" s="98">
        <v>42356</v>
      </c>
      <c r="U117" s="99" t="str">
        <f t="shared" si="291"/>
        <v>Marc Hansen</v>
      </c>
      <c r="V117" s="100" t="str">
        <f t="shared" si="292"/>
        <v>1971</v>
      </c>
      <c r="W117" s="101" t="str">
        <f t="shared" si="293"/>
        <v>male</v>
      </c>
      <c r="X117" s="102" t="str">
        <f t="shared" si="296"/>
        <v>lu_dp01</v>
      </c>
      <c r="Y117" s="103" t="str">
        <f t="shared" si="295"/>
        <v>Hansen_Marc_1971</v>
      </c>
      <c r="AA117" s="95"/>
      <c r="AB117" s="140" t="s">
        <v>765</v>
      </c>
      <c r="AC117" s="96"/>
      <c r="AD117" s="97"/>
      <c r="AE117" s="98"/>
      <c r="AF117" s="98"/>
      <c r="AG117" s="99"/>
      <c r="AH117" s="100"/>
      <c r="AI117" s="101"/>
      <c r="AJ117" s="102"/>
      <c r="AK117" s="103"/>
      <c r="AM117" s="95"/>
      <c r="AN117" s="95"/>
      <c r="AO117" s="96" t="str">
        <f t="shared" si="297"/>
        <v/>
      </c>
      <c r="AP117" s="97" t="str">
        <f t="shared" si="298"/>
        <v/>
      </c>
      <c r="AQ117" s="98" t="str">
        <f t="shared" si="288"/>
        <v/>
      </c>
      <c r="AR117" s="98" t="str">
        <f t="shared" si="299"/>
        <v/>
      </c>
      <c r="AS117" s="99" t="str">
        <f t="shared" si="300"/>
        <v/>
      </c>
      <c r="AT117" s="100" t="str">
        <f t="shared" si="301"/>
        <v/>
      </c>
      <c r="AU117" s="101" t="str">
        <f t="shared" si="302"/>
        <v/>
      </c>
      <c r="AV117" s="102" t="str">
        <f t="shared" si="303"/>
        <v/>
      </c>
      <c r="AW117" s="103" t="str">
        <f t="shared" si="304"/>
        <v/>
      </c>
      <c r="AY117" s="95"/>
      <c r="AZ117" s="95"/>
      <c r="BA117" s="96"/>
      <c r="BB117" s="97"/>
      <c r="BC117" s="98"/>
      <c r="BD117" s="98"/>
      <c r="BE117" s="99"/>
      <c r="BF117" s="100"/>
      <c r="BG117" s="101"/>
      <c r="BH117" s="102"/>
      <c r="BI117" s="103"/>
      <c r="BK117" s="95"/>
      <c r="BL117" s="95"/>
      <c r="BM117" s="96"/>
      <c r="BN117" s="97"/>
      <c r="BO117" s="98"/>
      <c r="BP117" s="98"/>
      <c r="BQ117" s="99"/>
      <c r="BR117" s="100"/>
      <c r="BS117" s="101"/>
      <c r="BT117" s="102"/>
      <c r="BU117" s="103"/>
      <c r="BW117" s="95"/>
      <c r="BX117" s="95"/>
      <c r="BY117" s="96"/>
      <c r="BZ117" s="97"/>
      <c r="CA117" s="98"/>
      <c r="CB117" s="98"/>
      <c r="CC117" s="99"/>
      <c r="CD117" s="100"/>
      <c r="CE117" s="101"/>
      <c r="CF117" s="102"/>
      <c r="CG117" s="103"/>
      <c r="CI117" s="95"/>
      <c r="CJ117" s="95"/>
      <c r="CK117" s="96"/>
      <c r="CL117" s="97"/>
      <c r="CM117" s="98"/>
      <c r="CN117" s="98"/>
      <c r="CO117" s="99"/>
      <c r="CP117" s="100"/>
      <c r="CQ117" s="101"/>
      <c r="CR117" s="102"/>
      <c r="CS117" s="103"/>
      <c r="CU117" s="95"/>
      <c r="CV117" s="95"/>
      <c r="CW117" s="96"/>
      <c r="CX117" s="97"/>
      <c r="CY117" s="98"/>
      <c r="CZ117" s="98"/>
      <c r="DA117" s="99"/>
      <c r="DB117" s="100"/>
      <c r="DC117" s="101"/>
      <c r="DD117" s="102"/>
      <c r="DE117" s="103"/>
      <c r="DG117" s="95"/>
      <c r="DH117" s="95"/>
      <c r="DI117" s="96"/>
      <c r="DJ117" s="97"/>
      <c r="DK117" s="98"/>
      <c r="DL117" s="98"/>
      <c r="DM117" s="99"/>
      <c r="DN117" s="100"/>
      <c r="DO117" s="101"/>
      <c r="DP117" s="102"/>
      <c r="DQ117" s="103"/>
      <c r="DS117" s="95"/>
      <c r="DT117" s="95"/>
      <c r="DU117" s="96"/>
      <c r="DV117" s="97"/>
      <c r="DW117" s="98"/>
      <c r="DX117" s="98"/>
      <c r="DY117" s="99"/>
      <c r="DZ117" s="100"/>
      <c r="EA117" s="101"/>
      <c r="EB117" s="102"/>
      <c r="EC117" s="103"/>
      <c r="EE117" s="95"/>
      <c r="EF117" s="95"/>
      <c r="EG117" s="96"/>
      <c r="EH117" s="97"/>
      <c r="EI117" s="98"/>
      <c r="EJ117" s="98"/>
      <c r="EK117" s="99"/>
      <c r="EL117" s="100"/>
      <c r="EM117" s="101"/>
      <c r="EN117" s="102"/>
      <c r="EO117" s="103"/>
      <c r="EQ117" s="95"/>
      <c r="ER117" s="95"/>
      <c r="ES117" s="96"/>
      <c r="ET117" s="97"/>
      <c r="EU117" s="98"/>
      <c r="EV117" s="98"/>
      <c r="EW117" s="99"/>
      <c r="EX117" s="100"/>
      <c r="EY117" s="101"/>
      <c r="EZ117" s="102"/>
      <c r="FA117" s="103"/>
      <c r="FC117" s="95"/>
      <c r="FD117" s="95"/>
      <c r="FE117" s="96"/>
      <c r="FF117" s="97"/>
      <c r="FG117" s="98"/>
      <c r="FH117" s="98"/>
      <c r="FI117" s="99"/>
      <c r="FJ117" s="100"/>
      <c r="FK117" s="101"/>
      <c r="FL117" s="102"/>
      <c r="FM117" s="103"/>
      <c r="FO117" s="95"/>
      <c r="FP117" s="95"/>
      <c r="FQ117" s="96"/>
      <c r="FR117" s="97"/>
      <c r="FS117" s="98"/>
      <c r="FT117" s="98"/>
      <c r="FU117" s="99"/>
      <c r="FV117" s="100"/>
      <c r="FW117" s="101"/>
      <c r="FX117" s="102"/>
      <c r="FY117" s="103"/>
      <c r="GA117" s="95"/>
      <c r="GB117" s="95"/>
      <c r="GC117" s="96"/>
      <c r="GD117" s="97"/>
      <c r="GE117" s="98"/>
      <c r="GF117" s="98"/>
      <c r="GG117" s="99"/>
      <c r="GH117" s="100"/>
      <c r="GI117" s="101"/>
      <c r="GJ117" s="102"/>
      <c r="GK117" s="103"/>
      <c r="GM117" s="95"/>
      <c r="GN117" s="95"/>
      <c r="GO117" s="96"/>
      <c r="GP117" s="97"/>
      <c r="GQ117" s="98"/>
      <c r="GR117" s="98"/>
      <c r="GS117" s="99"/>
      <c r="GT117" s="100"/>
      <c r="GU117" s="101"/>
      <c r="GV117" s="102"/>
      <c r="GW117" s="103"/>
      <c r="GY117" s="95"/>
      <c r="GZ117" s="95"/>
      <c r="HA117" s="96"/>
      <c r="HB117" s="97"/>
      <c r="HC117" s="98"/>
      <c r="HD117" s="98"/>
      <c r="HE117" s="99"/>
      <c r="HF117" s="100"/>
      <c r="HG117" s="101"/>
      <c r="HH117" s="102"/>
      <c r="HI117" s="103"/>
      <c r="HK117" s="95"/>
      <c r="HL117" s="95"/>
      <c r="HM117" s="96"/>
      <c r="HN117" s="97"/>
      <c r="HO117" s="98"/>
      <c r="HP117" s="98"/>
      <c r="HQ117" s="99"/>
      <c r="HR117" s="100"/>
      <c r="HS117" s="101"/>
      <c r="HT117" s="102"/>
      <c r="HU117" s="103"/>
      <c r="HW117" s="95"/>
      <c r="HX117" s="95"/>
      <c r="HY117" s="96"/>
      <c r="HZ117" s="97"/>
      <c r="IA117" s="98"/>
      <c r="IB117" s="98"/>
      <c r="IC117" s="99"/>
      <c r="ID117" s="100"/>
      <c r="IE117" s="101"/>
      <c r="IF117" s="102"/>
      <c r="IG117" s="103"/>
      <c r="II117" s="95"/>
      <c r="IJ117" s="95"/>
      <c r="IK117" s="96"/>
      <c r="IL117" s="97"/>
      <c r="IM117" s="98"/>
      <c r="IN117" s="98"/>
      <c r="IO117" s="99"/>
      <c r="IP117" s="100"/>
      <c r="IQ117" s="101"/>
      <c r="IR117" s="102"/>
      <c r="IS117" s="103"/>
      <c r="IU117" s="95"/>
      <c r="IV117" s="95"/>
      <c r="IW117" s="96"/>
      <c r="IX117" s="97"/>
      <c r="IY117" s="98"/>
      <c r="IZ117" s="98"/>
      <c r="JA117" s="99"/>
      <c r="JB117" s="100"/>
      <c r="JC117" s="101"/>
      <c r="JD117" s="102"/>
      <c r="JE117" s="103"/>
      <c r="JG117" s="95"/>
      <c r="JH117" s="95"/>
      <c r="JI117" s="96"/>
      <c r="JJ117" s="97"/>
      <c r="JK117" s="98"/>
      <c r="JL117" s="98"/>
      <c r="JM117" s="99"/>
      <c r="JN117" s="100"/>
      <c r="JO117" s="101"/>
      <c r="JP117" s="102"/>
      <c r="JQ117" s="103"/>
      <c r="JS117" s="95"/>
      <c r="JT117" s="95"/>
      <c r="JU117" s="96"/>
      <c r="JV117" s="97"/>
      <c r="JW117" s="98"/>
      <c r="JX117" s="98"/>
      <c r="JY117" s="99"/>
      <c r="JZ117" s="100"/>
      <c r="KA117" s="101"/>
      <c r="KB117" s="102"/>
      <c r="KC117" s="103"/>
      <c r="KE117" s="95"/>
      <c r="KF117" s="95"/>
    </row>
    <row r="118" spans="1:292" ht="13.5" customHeight="1">
      <c r="A118" s="21"/>
      <c r="B118" s="140" t="s">
        <v>703</v>
      </c>
      <c r="C118" s="140" t="s">
        <v>702</v>
      </c>
      <c r="D118" s="149"/>
      <c r="E118" s="96"/>
      <c r="F118" s="97"/>
      <c r="G118" s="98"/>
      <c r="H118" s="98"/>
      <c r="I118" s="99"/>
      <c r="J118" s="100"/>
      <c r="K118" s="101"/>
      <c r="L118" s="102"/>
      <c r="M118" s="103"/>
      <c r="O118" s="95"/>
      <c r="P118" s="153"/>
      <c r="Q118" s="96">
        <f t="shared" si="289"/>
        <v>43439</v>
      </c>
      <c r="R118" s="97" t="str">
        <f t="shared" si="290"/>
        <v>Bettel-Schneider I</v>
      </c>
      <c r="S118" s="98">
        <f>IF(U118="","",Q$2)</f>
        <v>41612</v>
      </c>
      <c r="T118" s="98">
        <f>IF(U118="","",Q$3)</f>
        <v>43439</v>
      </c>
      <c r="U118" s="99" t="str">
        <f t="shared" si="291"/>
        <v>Camille Gira</v>
      </c>
      <c r="V118" s="100" t="str">
        <f t="shared" si="292"/>
        <v>1958</v>
      </c>
      <c r="W118" s="101" t="str">
        <f t="shared" si="293"/>
        <v>male</v>
      </c>
      <c r="X118" s="102" t="str">
        <f t="shared" si="296"/>
        <v>lu_g01</v>
      </c>
      <c r="Y118" s="103" t="str">
        <f t="shared" si="295"/>
        <v>Gira_Camille_1958</v>
      </c>
      <c r="AA118" s="95" t="s">
        <v>796</v>
      </c>
      <c r="AB118" s="140" t="s">
        <v>733</v>
      </c>
      <c r="AC118" s="96" t="str">
        <f>IF(AG118="","",AC$3)</f>
        <v/>
      </c>
      <c r="AD118" s="97" t="str">
        <f>IF(AG118="","",AC$1)</f>
        <v/>
      </c>
      <c r="AE118" s="98" t="str">
        <f>IF(AG118="","",AC$2)</f>
        <v/>
      </c>
      <c r="AF118" s="98" t="str">
        <f>IF(AG118="","",AC$3)</f>
        <v/>
      </c>
      <c r="AG118" s="99" t="str">
        <f>IF(AN118="","",IF(ISNUMBER(SEARCH(":",AN118)),MID(AN118,FIND(":",AN118)+2,FIND("(",AN118)-FIND(":",AN118)-3),LEFT(AN118,FIND("(",AN118)-2)))</f>
        <v/>
      </c>
      <c r="AH118" s="100" t="str">
        <f>IF(AN118="","",MID(AN118,FIND("(",AN118)+1,4))</f>
        <v/>
      </c>
      <c r="AI118" s="101" t="str">
        <f>IF(ISNUMBER(SEARCH("*female*",AN118)),"female",IF(ISNUMBER(SEARCH("*male*",AN118)),"male",""))</f>
        <v/>
      </c>
      <c r="AJ118" s="102" t="str">
        <f>IF(AN118="","",IF(ISERROR(MID(AN118,FIND("male,",AN118)+6,(FIND(")",AN118)-(FIND("male,",AN118)+6))))=TRUE,"missing/error",MID(AN118,FIND("male,",AN118)+6,(FIND(")",AN118)-(FIND("male,",AN118)+6)))))</f>
        <v/>
      </c>
      <c r="AK118" s="103" t="str">
        <f>IF(AG118="","",(MID(AG118,(SEARCH("^^",SUBSTITUTE(AG118," ","^^",LEN(AG118)-LEN(SUBSTITUTE(AG118," ","")))))+1,99)&amp;"_"&amp;LEFT(AG118,FIND(" ",AG118)-1)&amp;"_"&amp;AH118))</f>
        <v/>
      </c>
      <c r="AM118" s="95"/>
      <c r="AN118" s="106"/>
      <c r="AO118" s="96" t="str">
        <f t="shared" si="297"/>
        <v/>
      </c>
      <c r="AP118" s="97" t="str">
        <f t="shared" si="298"/>
        <v/>
      </c>
      <c r="AQ118" s="98" t="str">
        <f t="shared" si="288"/>
        <v/>
      </c>
      <c r="AR118" s="98" t="str">
        <f t="shared" si="299"/>
        <v/>
      </c>
      <c r="AS118" s="99" t="str">
        <f t="shared" si="300"/>
        <v/>
      </c>
      <c r="AT118" s="100" t="str">
        <f t="shared" si="301"/>
        <v/>
      </c>
      <c r="AU118" s="101" t="str">
        <f t="shared" si="302"/>
        <v/>
      </c>
      <c r="AV118" s="102" t="str">
        <f t="shared" si="303"/>
        <v/>
      </c>
      <c r="AW118" s="103" t="str">
        <f t="shared" si="304"/>
        <v/>
      </c>
      <c r="AY118" s="95"/>
      <c r="AZ118" s="106"/>
      <c r="BA118" s="96"/>
      <c r="BB118" s="97"/>
      <c r="BC118" s="98"/>
      <c r="BD118" s="98"/>
      <c r="BE118" s="99"/>
      <c r="BF118" s="100"/>
      <c r="BG118" s="101"/>
      <c r="BH118" s="102"/>
      <c r="BI118" s="103"/>
      <c r="BK118" s="95"/>
      <c r="BL118" s="106"/>
      <c r="BM118" s="96"/>
      <c r="BN118" s="97"/>
      <c r="BO118" s="98"/>
      <c r="BP118" s="98"/>
      <c r="BQ118" s="99"/>
      <c r="BR118" s="100"/>
      <c r="BS118" s="101"/>
      <c r="BT118" s="102"/>
      <c r="BU118" s="103"/>
      <c r="BW118" s="95"/>
      <c r="BX118" s="106"/>
      <c r="BY118" s="96"/>
      <c r="BZ118" s="97"/>
      <c r="CA118" s="98"/>
      <c r="CB118" s="98"/>
      <c r="CC118" s="99"/>
      <c r="CD118" s="100"/>
      <c r="CE118" s="101"/>
      <c r="CF118" s="102"/>
      <c r="CG118" s="103"/>
      <c r="CI118" s="95"/>
      <c r="CJ118" s="106"/>
      <c r="CK118" s="96"/>
      <c r="CL118" s="97"/>
      <c r="CM118" s="98"/>
      <c r="CN118" s="98"/>
      <c r="CO118" s="99"/>
      <c r="CP118" s="100"/>
      <c r="CQ118" s="101"/>
      <c r="CR118" s="102"/>
      <c r="CS118" s="103"/>
      <c r="CU118" s="95"/>
      <c r="CV118" s="106"/>
      <c r="CW118" s="96"/>
      <c r="CX118" s="97"/>
      <c r="CY118" s="98"/>
      <c r="CZ118" s="98"/>
      <c r="DA118" s="99"/>
      <c r="DB118" s="100"/>
      <c r="DC118" s="101"/>
      <c r="DD118" s="102"/>
      <c r="DE118" s="103"/>
      <c r="DG118" s="95"/>
      <c r="DH118" s="106"/>
      <c r="DI118" s="96"/>
      <c r="DJ118" s="97"/>
      <c r="DK118" s="98"/>
      <c r="DL118" s="98"/>
      <c r="DM118" s="99"/>
      <c r="DN118" s="100"/>
      <c r="DO118" s="101"/>
      <c r="DP118" s="102"/>
      <c r="DQ118" s="103"/>
      <c r="DS118" s="95"/>
      <c r="DT118" s="106"/>
      <c r="DU118" s="96"/>
      <c r="DV118" s="97"/>
      <c r="DW118" s="98"/>
      <c r="DX118" s="98"/>
      <c r="DY118" s="99"/>
      <c r="DZ118" s="100"/>
      <c r="EA118" s="101"/>
      <c r="EB118" s="102"/>
      <c r="EC118" s="103"/>
      <c r="EE118" s="95"/>
      <c r="EF118" s="106"/>
      <c r="EG118" s="96"/>
      <c r="EH118" s="97"/>
      <c r="EI118" s="98"/>
      <c r="EJ118" s="98"/>
      <c r="EK118" s="99"/>
      <c r="EL118" s="100"/>
      <c r="EM118" s="101"/>
      <c r="EN118" s="102"/>
      <c r="EO118" s="103"/>
      <c r="EQ118" s="95"/>
      <c r="ER118" s="106"/>
      <c r="ES118" s="96"/>
      <c r="ET118" s="97"/>
      <c r="EU118" s="98"/>
      <c r="EV118" s="98"/>
      <c r="EW118" s="99"/>
      <c r="EX118" s="100"/>
      <c r="EY118" s="101"/>
      <c r="EZ118" s="102"/>
      <c r="FA118" s="103"/>
      <c r="FC118" s="95"/>
      <c r="FD118" s="106"/>
      <c r="FE118" s="96"/>
      <c r="FF118" s="97"/>
      <c r="FG118" s="98"/>
      <c r="FH118" s="98"/>
      <c r="FI118" s="99"/>
      <c r="FJ118" s="100"/>
      <c r="FK118" s="101"/>
      <c r="FL118" s="102"/>
      <c r="FM118" s="103"/>
      <c r="FO118" s="95"/>
      <c r="FP118" s="106"/>
      <c r="FQ118" s="96"/>
      <c r="FR118" s="97"/>
      <c r="FS118" s="98"/>
      <c r="FT118" s="98"/>
      <c r="FU118" s="99"/>
      <c r="FV118" s="100"/>
      <c r="FW118" s="101"/>
      <c r="FX118" s="102"/>
      <c r="FY118" s="103"/>
      <c r="GA118" s="95"/>
      <c r="GB118" s="106"/>
      <c r="GC118" s="96"/>
      <c r="GD118" s="97"/>
      <c r="GE118" s="98"/>
      <c r="GF118" s="98"/>
      <c r="GG118" s="99"/>
      <c r="GH118" s="100"/>
      <c r="GI118" s="101"/>
      <c r="GJ118" s="102"/>
      <c r="GK118" s="103"/>
      <c r="GM118" s="95"/>
      <c r="GN118" s="106"/>
      <c r="GO118" s="96"/>
      <c r="GP118" s="97"/>
      <c r="GQ118" s="98"/>
      <c r="GR118" s="98"/>
      <c r="GS118" s="99"/>
      <c r="GT118" s="100"/>
      <c r="GU118" s="101"/>
      <c r="GV118" s="102"/>
      <c r="GW118" s="103"/>
      <c r="GY118" s="95"/>
      <c r="GZ118" s="106"/>
      <c r="HA118" s="96"/>
      <c r="HB118" s="97"/>
      <c r="HC118" s="98"/>
      <c r="HD118" s="98"/>
      <c r="HE118" s="99"/>
      <c r="HF118" s="100"/>
      <c r="HG118" s="101"/>
      <c r="HH118" s="102"/>
      <c r="HI118" s="103"/>
      <c r="HK118" s="95"/>
      <c r="HL118" s="106"/>
      <c r="HM118" s="96"/>
      <c r="HN118" s="97"/>
      <c r="HO118" s="98"/>
      <c r="HP118" s="98"/>
      <c r="HQ118" s="99"/>
      <c r="HR118" s="100"/>
      <c r="HS118" s="101"/>
      <c r="HT118" s="102"/>
      <c r="HU118" s="103"/>
      <c r="HW118" s="95"/>
      <c r="HX118" s="106"/>
      <c r="HY118" s="96"/>
      <c r="HZ118" s="97"/>
      <c r="IA118" s="98"/>
      <c r="IB118" s="98"/>
      <c r="IC118" s="99"/>
      <c r="ID118" s="100"/>
      <c r="IE118" s="101"/>
      <c r="IF118" s="102"/>
      <c r="IG118" s="103"/>
      <c r="II118" s="95"/>
      <c r="IJ118" s="106"/>
      <c r="IK118" s="96"/>
      <c r="IL118" s="97"/>
      <c r="IM118" s="98"/>
      <c r="IN118" s="98"/>
      <c r="IO118" s="99"/>
      <c r="IP118" s="100"/>
      <c r="IQ118" s="101"/>
      <c r="IR118" s="102"/>
      <c r="IS118" s="103"/>
      <c r="IU118" s="95"/>
      <c r="IV118" s="106"/>
      <c r="IW118" s="96"/>
      <c r="IX118" s="97"/>
      <c r="IY118" s="98"/>
      <c r="IZ118" s="98"/>
      <c r="JA118" s="99"/>
      <c r="JB118" s="100"/>
      <c r="JC118" s="101"/>
      <c r="JD118" s="102"/>
      <c r="JE118" s="103"/>
      <c r="JG118" s="95"/>
      <c r="JH118" s="106"/>
      <c r="JI118" s="96"/>
      <c r="JJ118" s="97"/>
      <c r="JK118" s="98"/>
      <c r="JL118" s="98"/>
      <c r="JM118" s="99"/>
      <c r="JN118" s="100"/>
      <c r="JO118" s="101"/>
      <c r="JP118" s="102"/>
      <c r="JQ118" s="103"/>
      <c r="JS118" s="95"/>
      <c r="JT118" s="106"/>
      <c r="JU118" s="96"/>
      <c r="JV118" s="97"/>
      <c r="JW118" s="98"/>
      <c r="JX118" s="98"/>
      <c r="JY118" s="99"/>
      <c r="JZ118" s="100"/>
      <c r="KA118" s="101"/>
      <c r="KB118" s="102"/>
      <c r="KC118" s="103"/>
      <c r="KE118" s="95"/>
      <c r="KF118" s="106"/>
    </row>
    <row r="119" spans="1:292" ht="13.5" customHeight="1">
      <c r="A119" s="21"/>
      <c r="B119" s="140" t="s">
        <v>703</v>
      </c>
      <c r="C119" s="140" t="s">
        <v>702</v>
      </c>
      <c r="D119" s="149"/>
      <c r="E119" s="96"/>
      <c r="F119" s="97"/>
      <c r="G119" s="98"/>
      <c r="H119" s="98"/>
      <c r="I119" s="99"/>
      <c r="J119" s="100"/>
      <c r="K119" s="101"/>
      <c r="L119" s="102"/>
      <c r="M119" s="103"/>
      <c r="O119" s="95"/>
      <c r="P119" s="153"/>
      <c r="Q119" s="96">
        <f t="shared" si="289"/>
        <v>43439</v>
      </c>
      <c r="R119" s="97" t="str">
        <f t="shared" si="290"/>
        <v>Bettel-Schneider I</v>
      </c>
      <c r="S119" s="98">
        <f>IF(U119="","",Q$2)</f>
        <v>41612</v>
      </c>
      <c r="T119" s="98">
        <f>IF(U119="","",Q$3)</f>
        <v>43439</v>
      </c>
      <c r="U119" s="99" t="str">
        <f t="shared" si="291"/>
        <v>Claude Turmes</v>
      </c>
      <c r="V119" s="100" t="str">
        <f t="shared" si="292"/>
        <v>1960</v>
      </c>
      <c r="W119" s="101" t="str">
        <f t="shared" si="293"/>
        <v>male</v>
      </c>
      <c r="X119" s="102" t="str">
        <f t="shared" si="296"/>
        <v>lu_g01</v>
      </c>
      <c r="Y119" s="103" t="str">
        <f t="shared" si="295"/>
        <v>Turmes_Claude_1960</v>
      </c>
      <c r="AA119" s="95"/>
      <c r="AB119" s="140" t="s">
        <v>795</v>
      </c>
      <c r="AC119" s="96" t="str">
        <f>IF(AG119="","",AC$3)</f>
        <v/>
      </c>
      <c r="AD119" s="97" t="str">
        <f>IF(AG119="","",AC$1)</f>
        <v/>
      </c>
      <c r="AE119" s="98" t="str">
        <f>IF(AG119="","",AC$2)</f>
        <v/>
      </c>
      <c r="AF119" s="98" t="str">
        <f>IF(AG119="","",AC$3)</f>
        <v/>
      </c>
      <c r="AG119" s="99" t="str">
        <f>IF(AN119="","",IF(ISNUMBER(SEARCH(":",AN119)),MID(AN119,FIND(":",AN119)+2,FIND("(",AN119)-FIND(":",AN119)-3),LEFT(AN119,FIND("(",AN119)-2)))</f>
        <v/>
      </c>
      <c r="AH119" s="100" t="str">
        <f>IF(AN119="","",MID(AN119,FIND("(",AN119)+1,4))</f>
        <v/>
      </c>
      <c r="AI119" s="101" t="str">
        <f>IF(ISNUMBER(SEARCH("*female*",AN119)),"female",IF(ISNUMBER(SEARCH("*male*",AN119)),"male",""))</f>
        <v/>
      </c>
      <c r="AJ119" s="102" t="str">
        <f>IF(AN119="","",IF(ISERROR(MID(AN119,FIND("male,",AN119)+6,(FIND(")",AN119)-(FIND("male,",AN119)+6))))=TRUE,"missing/error",MID(AN119,FIND("male,",AN119)+6,(FIND(")",AN119)-(FIND("male,",AN119)+6)))))</f>
        <v/>
      </c>
      <c r="AK119" s="103" t="str">
        <f>IF(AG119="","",(MID(AG119,(SEARCH("^^",SUBSTITUTE(AG119," ","^^",LEN(AG119)-LEN(SUBSTITUTE(AG119," ","")))))+1,99)&amp;"_"&amp;LEFT(AG119,FIND(" ",AG119)-1)&amp;"_"&amp;AH119))</f>
        <v/>
      </c>
      <c r="AM119" s="95"/>
      <c r="AN119" s="106"/>
      <c r="AO119" s="96" t="str">
        <f t="shared" si="297"/>
        <v/>
      </c>
      <c r="AP119" s="97" t="str">
        <f t="shared" si="298"/>
        <v/>
      </c>
      <c r="AQ119" s="98" t="str">
        <f t="shared" si="288"/>
        <v/>
      </c>
      <c r="AR119" s="98" t="str">
        <f t="shared" si="299"/>
        <v/>
      </c>
      <c r="AS119" s="99" t="str">
        <f t="shared" si="300"/>
        <v/>
      </c>
      <c r="AT119" s="100" t="str">
        <f t="shared" si="301"/>
        <v/>
      </c>
      <c r="AU119" s="101" t="str">
        <f t="shared" si="302"/>
        <v/>
      </c>
      <c r="AV119" s="102" t="str">
        <f t="shared" si="303"/>
        <v/>
      </c>
      <c r="AW119" s="103" t="str">
        <f t="shared" si="304"/>
        <v/>
      </c>
      <c r="AY119" s="95"/>
      <c r="AZ119" s="106"/>
      <c r="BA119" s="96"/>
      <c r="BB119" s="97"/>
      <c r="BC119" s="98"/>
      <c r="BD119" s="98"/>
      <c r="BE119" s="99"/>
      <c r="BF119" s="100"/>
      <c r="BG119" s="101"/>
      <c r="BH119" s="102"/>
      <c r="BI119" s="103"/>
      <c r="BK119" s="95"/>
      <c r="BL119" s="106"/>
      <c r="BM119" s="96"/>
      <c r="BN119" s="97"/>
      <c r="BO119" s="98"/>
      <c r="BP119" s="98"/>
      <c r="BQ119" s="99"/>
      <c r="BR119" s="100"/>
      <c r="BS119" s="101"/>
      <c r="BT119" s="102"/>
      <c r="BU119" s="103"/>
      <c r="BW119" s="95"/>
      <c r="BX119" s="106"/>
      <c r="BY119" s="96"/>
      <c r="BZ119" s="97"/>
      <c r="CA119" s="98"/>
      <c r="CB119" s="98"/>
      <c r="CC119" s="99"/>
      <c r="CD119" s="100"/>
      <c r="CE119" s="101"/>
      <c r="CF119" s="102"/>
      <c r="CG119" s="103"/>
      <c r="CI119" s="95"/>
      <c r="CJ119" s="106"/>
      <c r="CK119" s="96"/>
      <c r="CL119" s="97"/>
      <c r="CM119" s="98"/>
      <c r="CN119" s="98"/>
      <c r="CO119" s="99"/>
      <c r="CP119" s="100"/>
      <c r="CQ119" s="101"/>
      <c r="CR119" s="102"/>
      <c r="CS119" s="103"/>
      <c r="CU119" s="95"/>
      <c r="CV119" s="106"/>
      <c r="CW119" s="96"/>
      <c r="CX119" s="97"/>
      <c r="CY119" s="98"/>
      <c r="CZ119" s="98"/>
      <c r="DA119" s="99"/>
      <c r="DB119" s="100"/>
      <c r="DC119" s="101"/>
      <c r="DD119" s="102"/>
      <c r="DE119" s="103"/>
      <c r="DG119" s="95"/>
      <c r="DH119" s="106"/>
      <c r="DI119" s="96"/>
      <c r="DJ119" s="97"/>
      <c r="DK119" s="98"/>
      <c r="DL119" s="98"/>
      <c r="DM119" s="99"/>
      <c r="DN119" s="100"/>
      <c r="DO119" s="101"/>
      <c r="DP119" s="102"/>
      <c r="DQ119" s="103"/>
      <c r="DS119" s="95"/>
      <c r="DT119" s="106"/>
      <c r="DU119" s="96"/>
      <c r="DV119" s="97"/>
      <c r="DW119" s="98"/>
      <c r="DX119" s="98"/>
      <c r="DY119" s="99"/>
      <c r="DZ119" s="100"/>
      <c r="EA119" s="101"/>
      <c r="EB119" s="102"/>
      <c r="EC119" s="103"/>
      <c r="EE119" s="95"/>
      <c r="EF119" s="106"/>
      <c r="EG119" s="96"/>
      <c r="EH119" s="97"/>
      <c r="EI119" s="98"/>
      <c r="EJ119" s="98"/>
      <c r="EK119" s="99"/>
      <c r="EL119" s="100"/>
      <c r="EM119" s="101"/>
      <c r="EN119" s="102"/>
      <c r="EO119" s="103"/>
      <c r="EQ119" s="95"/>
      <c r="ER119" s="106"/>
      <c r="ES119" s="96"/>
      <c r="ET119" s="97"/>
      <c r="EU119" s="98"/>
      <c r="EV119" s="98"/>
      <c r="EW119" s="99"/>
      <c r="EX119" s="100"/>
      <c r="EY119" s="101"/>
      <c r="EZ119" s="102"/>
      <c r="FA119" s="103"/>
      <c r="FC119" s="95"/>
      <c r="FD119" s="106"/>
      <c r="FE119" s="96"/>
      <c r="FF119" s="97"/>
      <c r="FG119" s="98"/>
      <c r="FH119" s="98"/>
      <c r="FI119" s="99"/>
      <c r="FJ119" s="100"/>
      <c r="FK119" s="101"/>
      <c r="FL119" s="102"/>
      <c r="FM119" s="103"/>
      <c r="FO119" s="95"/>
      <c r="FP119" s="106"/>
      <c r="FQ119" s="96"/>
      <c r="FR119" s="97"/>
      <c r="FS119" s="98"/>
      <c r="FT119" s="98"/>
      <c r="FU119" s="99"/>
      <c r="FV119" s="100"/>
      <c r="FW119" s="101"/>
      <c r="FX119" s="102"/>
      <c r="FY119" s="103"/>
      <c r="GA119" s="95"/>
      <c r="GB119" s="106"/>
      <c r="GC119" s="96"/>
      <c r="GD119" s="97"/>
      <c r="GE119" s="98"/>
      <c r="GF119" s="98"/>
      <c r="GG119" s="99"/>
      <c r="GH119" s="100"/>
      <c r="GI119" s="101"/>
      <c r="GJ119" s="102"/>
      <c r="GK119" s="103"/>
      <c r="GM119" s="95"/>
      <c r="GN119" s="106"/>
      <c r="GO119" s="96"/>
      <c r="GP119" s="97"/>
      <c r="GQ119" s="98"/>
      <c r="GR119" s="98"/>
      <c r="GS119" s="99"/>
      <c r="GT119" s="100"/>
      <c r="GU119" s="101"/>
      <c r="GV119" s="102"/>
      <c r="GW119" s="103"/>
      <c r="GY119" s="95"/>
      <c r="GZ119" s="106"/>
      <c r="HA119" s="96"/>
      <c r="HB119" s="97"/>
      <c r="HC119" s="98"/>
      <c r="HD119" s="98"/>
      <c r="HE119" s="99"/>
      <c r="HF119" s="100"/>
      <c r="HG119" s="101"/>
      <c r="HH119" s="102"/>
      <c r="HI119" s="103"/>
      <c r="HK119" s="95"/>
      <c r="HL119" s="106"/>
      <c r="HM119" s="96"/>
      <c r="HN119" s="97"/>
      <c r="HO119" s="98"/>
      <c r="HP119" s="98"/>
      <c r="HQ119" s="99"/>
      <c r="HR119" s="100"/>
      <c r="HS119" s="101"/>
      <c r="HT119" s="102"/>
      <c r="HU119" s="103"/>
      <c r="HW119" s="95"/>
      <c r="HX119" s="106"/>
      <c r="HY119" s="96"/>
      <c r="HZ119" s="97"/>
      <c r="IA119" s="98"/>
      <c r="IB119" s="98"/>
      <c r="IC119" s="99"/>
      <c r="ID119" s="100"/>
      <c r="IE119" s="101"/>
      <c r="IF119" s="102"/>
      <c r="IG119" s="103"/>
      <c r="II119" s="95"/>
      <c r="IJ119" s="106"/>
      <c r="IK119" s="96"/>
      <c r="IL119" s="97"/>
      <c r="IM119" s="98"/>
      <c r="IN119" s="98"/>
      <c r="IO119" s="99"/>
      <c r="IP119" s="100"/>
      <c r="IQ119" s="101"/>
      <c r="IR119" s="102"/>
      <c r="IS119" s="103"/>
      <c r="IU119" s="95"/>
      <c r="IV119" s="106"/>
      <c r="IW119" s="96"/>
      <c r="IX119" s="97"/>
      <c r="IY119" s="98"/>
      <c r="IZ119" s="98"/>
      <c r="JA119" s="99"/>
      <c r="JB119" s="100"/>
      <c r="JC119" s="101"/>
      <c r="JD119" s="102"/>
      <c r="JE119" s="103"/>
      <c r="JG119" s="95"/>
      <c r="JH119" s="106"/>
      <c r="JI119" s="96"/>
      <c r="JJ119" s="97"/>
      <c r="JK119" s="98"/>
      <c r="JL119" s="98"/>
      <c r="JM119" s="99"/>
      <c r="JN119" s="100"/>
      <c r="JO119" s="101"/>
      <c r="JP119" s="102"/>
      <c r="JQ119" s="103"/>
      <c r="JS119" s="95"/>
      <c r="JT119" s="106"/>
      <c r="JU119" s="96"/>
      <c r="JV119" s="97"/>
      <c r="JW119" s="98"/>
      <c r="JX119" s="98"/>
      <c r="JY119" s="99"/>
      <c r="JZ119" s="100"/>
      <c r="KA119" s="101"/>
      <c r="KB119" s="102"/>
      <c r="KC119" s="103"/>
      <c r="KE119" s="95"/>
      <c r="KF119" s="106"/>
    </row>
    <row r="120" spans="1:292" ht="13.5" customHeight="1">
      <c r="A120" s="21"/>
      <c r="B120" s="95" t="s">
        <v>705</v>
      </c>
      <c r="C120" s="140" t="s">
        <v>704</v>
      </c>
      <c r="D120" s="149"/>
      <c r="E120" s="96"/>
      <c r="F120" s="97"/>
      <c r="G120" s="98"/>
      <c r="H120" s="98"/>
      <c r="I120" s="99"/>
      <c r="J120" s="100"/>
      <c r="K120" s="101"/>
      <c r="L120" s="102"/>
      <c r="M120" s="103"/>
      <c r="O120" s="95"/>
      <c r="P120" s="153"/>
      <c r="Q120" s="96">
        <f t="shared" si="289"/>
        <v>43439</v>
      </c>
      <c r="R120" s="97" t="str">
        <f t="shared" si="290"/>
        <v>Bettel-Schneider I</v>
      </c>
      <c r="S120" s="98">
        <f>IF(U120="","",Q$2)</f>
        <v>41612</v>
      </c>
      <c r="T120" s="98">
        <f>IF(U120="","",Q$3)</f>
        <v>43439</v>
      </c>
      <c r="U120" s="99" t="str">
        <f t="shared" si="291"/>
        <v>Francine Closener</v>
      </c>
      <c r="V120" s="100" t="str">
        <f t="shared" si="292"/>
        <v>1969</v>
      </c>
      <c r="W120" s="101" t="str">
        <f t="shared" si="293"/>
        <v>female</v>
      </c>
      <c r="X120" s="102" t="str">
        <f t="shared" si="296"/>
        <v>lu_lsap01</v>
      </c>
      <c r="Y120" s="103" t="str">
        <f t="shared" si="295"/>
        <v>Closener_Francine_1969</v>
      </c>
      <c r="AA120" s="95"/>
      <c r="AB120" s="157" t="s">
        <v>728</v>
      </c>
      <c r="AC120" s="96"/>
      <c r="AD120" s="97"/>
      <c r="AE120" s="98"/>
      <c r="AF120" s="98"/>
      <c r="AG120" s="99"/>
      <c r="AH120" s="100"/>
      <c r="AI120" s="101"/>
      <c r="AJ120" s="102"/>
      <c r="AK120" s="103"/>
      <c r="AM120" s="95"/>
      <c r="AN120" s="95"/>
      <c r="AO120" s="96" t="str">
        <f t="shared" si="297"/>
        <v/>
      </c>
      <c r="AP120" s="97" t="str">
        <f t="shared" si="298"/>
        <v/>
      </c>
      <c r="AQ120" s="98" t="str">
        <f t="shared" si="288"/>
        <v/>
      </c>
      <c r="AR120" s="98" t="str">
        <f t="shared" si="299"/>
        <v/>
      </c>
      <c r="AS120" s="99" t="str">
        <f t="shared" si="300"/>
        <v/>
      </c>
      <c r="AT120" s="100" t="str">
        <f t="shared" si="301"/>
        <v/>
      </c>
      <c r="AU120" s="101" t="str">
        <f t="shared" si="302"/>
        <v/>
      </c>
      <c r="AV120" s="102" t="str">
        <f t="shared" si="303"/>
        <v/>
      </c>
      <c r="AW120" s="103" t="str">
        <f t="shared" si="304"/>
        <v/>
      </c>
      <c r="AY120" s="95"/>
      <c r="AZ120" s="95"/>
      <c r="BA120" s="96"/>
      <c r="BB120" s="97"/>
      <c r="BC120" s="98"/>
      <c r="BD120" s="98"/>
      <c r="BE120" s="99"/>
      <c r="BF120" s="100"/>
      <c r="BG120" s="101"/>
      <c r="BH120" s="102"/>
      <c r="BI120" s="103"/>
      <c r="BK120" s="95"/>
      <c r="BL120" s="95"/>
      <c r="BM120" s="96"/>
      <c r="BN120" s="97"/>
      <c r="BO120" s="98"/>
      <c r="BP120" s="98"/>
      <c r="BQ120" s="99"/>
      <c r="BR120" s="100"/>
      <c r="BS120" s="101"/>
      <c r="BT120" s="102"/>
      <c r="BU120" s="103"/>
      <c r="BW120" s="95"/>
      <c r="BX120" s="95"/>
      <c r="BY120" s="96"/>
      <c r="BZ120" s="97"/>
      <c r="CA120" s="98"/>
      <c r="CB120" s="98"/>
      <c r="CC120" s="99"/>
      <c r="CD120" s="100"/>
      <c r="CE120" s="101"/>
      <c r="CF120" s="102"/>
      <c r="CG120" s="103"/>
      <c r="CI120" s="95"/>
      <c r="CJ120" s="95"/>
      <c r="CK120" s="96"/>
      <c r="CL120" s="97"/>
      <c r="CM120" s="98"/>
      <c r="CN120" s="98"/>
      <c r="CO120" s="99"/>
      <c r="CP120" s="100"/>
      <c r="CQ120" s="101"/>
      <c r="CR120" s="102"/>
      <c r="CS120" s="103"/>
      <c r="CU120" s="95"/>
      <c r="CV120" s="95"/>
      <c r="CW120" s="96"/>
      <c r="CX120" s="97"/>
      <c r="CY120" s="98"/>
      <c r="CZ120" s="98"/>
      <c r="DA120" s="99"/>
      <c r="DB120" s="100"/>
      <c r="DC120" s="101"/>
      <c r="DD120" s="102"/>
      <c r="DE120" s="103"/>
      <c r="DG120" s="95"/>
      <c r="DH120" s="95"/>
      <c r="DI120" s="96"/>
      <c r="DJ120" s="97"/>
      <c r="DK120" s="98"/>
      <c r="DL120" s="98"/>
      <c r="DM120" s="99"/>
      <c r="DN120" s="100"/>
      <c r="DO120" s="101"/>
      <c r="DP120" s="102"/>
      <c r="DQ120" s="103"/>
      <c r="DS120" s="95"/>
      <c r="DT120" s="95"/>
      <c r="DU120" s="96"/>
      <c r="DV120" s="97"/>
      <c r="DW120" s="98"/>
      <c r="DX120" s="98"/>
      <c r="DY120" s="99"/>
      <c r="DZ120" s="100"/>
      <c r="EA120" s="101"/>
      <c r="EB120" s="102"/>
      <c r="EC120" s="103"/>
      <c r="EE120" s="95"/>
      <c r="EF120" s="95"/>
      <c r="EG120" s="96"/>
      <c r="EH120" s="97"/>
      <c r="EI120" s="98"/>
      <c r="EJ120" s="98"/>
      <c r="EK120" s="99"/>
      <c r="EL120" s="100"/>
      <c r="EM120" s="101"/>
      <c r="EN120" s="102"/>
      <c r="EO120" s="103"/>
      <c r="EQ120" s="95"/>
      <c r="ER120" s="95"/>
      <c r="ES120" s="96"/>
      <c r="ET120" s="97"/>
      <c r="EU120" s="98"/>
      <c r="EV120" s="98"/>
      <c r="EW120" s="99"/>
      <c r="EX120" s="100"/>
      <c r="EY120" s="101"/>
      <c r="EZ120" s="102"/>
      <c r="FA120" s="103"/>
      <c r="FC120" s="95"/>
      <c r="FD120" s="95"/>
      <c r="FE120" s="96"/>
      <c r="FF120" s="97"/>
      <c r="FG120" s="98"/>
      <c r="FH120" s="98"/>
      <c r="FI120" s="99"/>
      <c r="FJ120" s="100"/>
      <c r="FK120" s="101"/>
      <c r="FL120" s="102"/>
      <c r="FM120" s="103"/>
      <c r="FO120" s="95"/>
      <c r="FP120" s="95"/>
      <c r="FQ120" s="96"/>
      <c r="FR120" s="97"/>
      <c r="FS120" s="98"/>
      <c r="FT120" s="98"/>
      <c r="FU120" s="99"/>
      <c r="FV120" s="100"/>
      <c r="FW120" s="101"/>
      <c r="FX120" s="102"/>
      <c r="FY120" s="103"/>
      <c r="GA120" s="95"/>
      <c r="GB120" s="95"/>
      <c r="GC120" s="96"/>
      <c r="GD120" s="97"/>
      <c r="GE120" s="98"/>
      <c r="GF120" s="98"/>
      <c r="GG120" s="99"/>
      <c r="GH120" s="100"/>
      <c r="GI120" s="101"/>
      <c r="GJ120" s="102"/>
      <c r="GK120" s="103"/>
      <c r="GM120" s="95"/>
      <c r="GN120" s="95"/>
      <c r="GO120" s="96"/>
      <c r="GP120" s="97"/>
      <c r="GQ120" s="98"/>
      <c r="GR120" s="98"/>
      <c r="GS120" s="99"/>
      <c r="GT120" s="100"/>
      <c r="GU120" s="101"/>
      <c r="GV120" s="102"/>
      <c r="GW120" s="103"/>
      <c r="GY120" s="95"/>
      <c r="GZ120" s="95"/>
      <c r="HA120" s="96"/>
      <c r="HB120" s="97"/>
      <c r="HC120" s="98"/>
      <c r="HD120" s="98"/>
      <c r="HE120" s="99"/>
      <c r="HF120" s="100"/>
      <c r="HG120" s="101"/>
      <c r="HH120" s="102"/>
      <c r="HI120" s="103"/>
      <c r="HK120" s="95"/>
      <c r="HL120" s="95"/>
      <c r="HM120" s="96"/>
      <c r="HN120" s="97"/>
      <c r="HO120" s="98"/>
      <c r="HP120" s="98"/>
      <c r="HQ120" s="99"/>
      <c r="HR120" s="100"/>
      <c r="HS120" s="101"/>
      <c r="HT120" s="102"/>
      <c r="HU120" s="103"/>
      <c r="HW120" s="95"/>
      <c r="HX120" s="95"/>
      <c r="HY120" s="96"/>
      <c r="HZ120" s="97"/>
      <c r="IA120" s="98"/>
      <c r="IB120" s="98"/>
      <c r="IC120" s="99"/>
      <c r="ID120" s="100"/>
      <c r="IE120" s="101"/>
      <c r="IF120" s="102"/>
      <c r="IG120" s="103"/>
      <c r="II120" s="95"/>
      <c r="IJ120" s="95"/>
      <c r="IK120" s="96"/>
      <c r="IL120" s="97"/>
      <c r="IM120" s="98"/>
      <c r="IN120" s="98"/>
      <c r="IO120" s="99"/>
      <c r="IP120" s="100"/>
      <c r="IQ120" s="101"/>
      <c r="IR120" s="102"/>
      <c r="IS120" s="103"/>
      <c r="IU120" s="95"/>
      <c r="IV120" s="95"/>
      <c r="IW120" s="96"/>
      <c r="IX120" s="97"/>
      <c r="IY120" s="98"/>
      <c r="IZ120" s="98"/>
      <c r="JA120" s="99"/>
      <c r="JB120" s="100"/>
      <c r="JC120" s="101"/>
      <c r="JD120" s="102"/>
      <c r="JE120" s="103"/>
      <c r="JG120" s="95"/>
      <c r="JH120" s="95"/>
      <c r="JI120" s="96"/>
      <c r="JJ120" s="97"/>
      <c r="JK120" s="98"/>
      <c r="JL120" s="98"/>
      <c r="JM120" s="99"/>
      <c r="JN120" s="100"/>
      <c r="JO120" s="101"/>
      <c r="JP120" s="102"/>
      <c r="JQ120" s="103"/>
      <c r="JS120" s="95"/>
      <c r="JT120" s="95"/>
      <c r="JU120" s="96"/>
      <c r="JV120" s="97"/>
      <c r="JW120" s="98"/>
      <c r="JX120" s="98"/>
      <c r="JY120" s="99"/>
      <c r="JZ120" s="100"/>
      <c r="KA120" s="101"/>
      <c r="KB120" s="102"/>
      <c r="KC120" s="103"/>
      <c r="KE120" s="95"/>
      <c r="KF120" s="95"/>
    </row>
    <row r="121" spans="1:292" ht="13.5" customHeight="1">
      <c r="A121" s="21"/>
      <c r="B121" s="95"/>
      <c r="D121" s="149"/>
      <c r="E121" s="96" t="str">
        <f t="shared" ref="E121:E143" si="305">IF(I121="","",E$3)</f>
        <v/>
      </c>
      <c r="F121" s="97" t="str">
        <f t="shared" ref="F121:F143" si="306">IF(I121="","",E$1)</f>
        <v/>
      </c>
      <c r="G121" s="98" t="str">
        <f t="shared" ref="G121:G143" si="307">IF(I121="","",E$2)</f>
        <v/>
      </c>
      <c r="H121" s="98" t="str">
        <f t="shared" ref="H121:H143" si="308">IF(I121="","",E$3)</f>
        <v/>
      </c>
      <c r="I121" s="99" t="str">
        <f t="shared" ref="I121:I143" si="309">IF(P121="","",IF(ISNUMBER(SEARCH(":",P121)),MID(P121,FIND(":",P121)+2,FIND("(",P121)-FIND(":",P121)-3),LEFT(P121,FIND("(",P121)-2)))</f>
        <v/>
      </c>
      <c r="J121" s="100" t="str">
        <f t="shared" ref="J121:J143" si="310">IF(P121="","",MID(P121,FIND("(",P121)+1,4))</f>
        <v/>
      </c>
      <c r="K121" s="101" t="str">
        <f t="shared" ref="K121:K143" si="311">IF(ISNUMBER(SEARCH("*female*",P121)),"female",IF(ISNUMBER(SEARCH("*male*",P121)),"male",""))</f>
        <v/>
      </c>
      <c r="L121" s="102" t="str">
        <f t="shared" ref="L121:L143" si="312">IF(P121="","",IF(ISERROR(MID(P121,FIND("male,",P121)+6,(FIND(")",P121)-(FIND("male,",P121)+6))))=TRUE,"missing/error",MID(P121,FIND("male,",P121)+6,(FIND(")",P121)-(FIND("male,",P121)+6)))))</f>
        <v/>
      </c>
      <c r="M121" s="103" t="str">
        <f t="shared" ref="M121:M143" si="313">IF(I121="","",(MID(I121,(SEARCH("^^",SUBSTITUTE(I121," ","^^",LEN(I121)-LEN(SUBSTITUTE(I121," ","")))))+1,99)&amp;"_"&amp;LEFT(I121,FIND(" ",I121)-1)&amp;"_"&amp;J121))</f>
        <v/>
      </c>
      <c r="O121" s="95"/>
      <c r="P121" s="153"/>
      <c r="Q121" s="96" t="str">
        <f t="shared" si="2"/>
        <v/>
      </c>
      <c r="R121" s="97" t="str">
        <f t="shared" si="3"/>
        <v/>
      </c>
      <c r="S121" s="98" t="str">
        <f t="shared" si="4"/>
        <v/>
      </c>
      <c r="T121" s="98" t="str">
        <f t="shared" si="5"/>
        <v/>
      </c>
      <c r="U121" s="99" t="str">
        <f t="shared" si="6"/>
        <v/>
      </c>
      <c r="V121" s="100" t="str">
        <f t="shared" si="7"/>
        <v/>
      </c>
      <c r="W121" s="101" t="str">
        <f t="shared" si="8"/>
        <v/>
      </c>
      <c r="X121" s="102" t="str">
        <f t="shared" si="9"/>
        <v/>
      </c>
      <c r="Y121" s="103" t="str">
        <f t="shared" si="10"/>
        <v/>
      </c>
      <c r="AA121" s="95"/>
      <c r="AB121" s="95"/>
      <c r="AC121" s="96" t="str">
        <f t="shared" si="11"/>
        <v/>
      </c>
      <c r="AD121" s="97" t="str">
        <f t="shared" si="12"/>
        <v/>
      </c>
      <c r="AE121" s="98" t="str">
        <f t="shared" si="13"/>
        <v/>
      </c>
      <c r="AF121" s="98" t="str">
        <f t="shared" si="14"/>
        <v/>
      </c>
      <c r="AG121" s="99" t="str">
        <f t="shared" si="15"/>
        <v/>
      </c>
      <c r="AH121" s="100" t="str">
        <f t="shared" si="16"/>
        <v/>
      </c>
      <c r="AI121" s="101" t="str">
        <f t="shared" si="17"/>
        <v/>
      </c>
      <c r="AJ121" s="102" t="str">
        <f t="shared" si="18"/>
        <v/>
      </c>
      <c r="AK121" s="103" t="str">
        <f t="shared" si="19"/>
        <v/>
      </c>
      <c r="AM121" s="95"/>
      <c r="AN121" s="95"/>
      <c r="AO121" s="96" t="str">
        <f t="shared" si="20"/>
        <v/>
      </c>
      <c r="AP121" s="97" t="str">
        <f t="shared" si="21"/>
        <v/>
      </c>
      <c r="AQ121" s="98" t="str">
        <f t="shared" si="22"/>
        <v/>
      </c>
      <c r="AR121" s="98" t="str">
        <f t="shared" si="23"/>
        <v/>
      </c>
      <c r="AS121" s="99" t="str">
        <f t="shared" si="24"/>
        <v/>
      </c>
      <c r="AT121" s="100" t="str">
        <f t="shared" si="25"/>
        <v/>
      </c>
      <c r="AU121" s="101" t="str">
        <f t="shared" si="26"/>
        <v/>
      </c>
      <c r="AV121" s="102" t="str">
        <f t="shared" si="27"/>
        <v/>
      </c>
      <c r="AW121" s="103" t="str">
        <f t="shared" si="28"/>
        <v/>
      </c>
      <c r="AY121" s="95"/>
      <c r="AZ121" s="95"/>
      <c r="BA121" s="96" t="str">
        <f t="shared" si="29"/>
        <v/>
      </c>
      <c r="BB121" s="97" t="str">
        <f t="shared" si="30"/>
        <v/>
      </c>
      <c r="BC121" s="98" t="str">
        <f t="shared" si="31"/>
        <v/>
      </c>
      <c r="BD121" s="98" t="str">
        <f t="shared" si="32"/>
        <v/>
      </c>
      <c r="BE121" s="99" t="str">
        <f t="shared" si="33"/>
        <v/>
      </c>
      <c r="BF121" s="100" t="str">
        <f t="shared" si="34"/>
        <v/>
      </c>
      <c r="BG121" s="101" t="str">
        <f t="shared" si="35"/>
        <v/>
      </c>
      <c r="BH121" s="102" t="str">
        <f t="shared" si="36"/>
        <v/>
      </c>
      <c r="BI121" s="103" t="str">
        <f t="shared" si="37"/>
        <v/>
      </c>
      <c r="BK121" s="95"/>
      <c r="BL121" s="95"/>
      <c r="BM121" s="96" t="str">
        <f t="shared" si="38"/>
        <v/>
      </c>
      <c r="BN121" s="97" t="str">
        <f t="shared" si="39"/>
        <v/>
      </c>
      <c r="BO121" s="98" t="str">
        <f t="shared" si="40"/>
        <v/>
      </c>
      <c r="BP121" s="98" t="str">
        <f t="shared" si="41"/>
        <v/>
      </c>
      <c r="BQ121" s="99" t="str">
        <f t="shared" si="42"/>
        <v/>
      </c>
      <c r="BR121" s="100" t="str">
        <f t="shared" si="43"/>
        <v/>
      </c>
      <c r="BS121" s="101" t="str">
        <f t="shared" si="44"/>
        <v/>
      </c>
      <c r="BT121" s="102" t="str">
        <f t="shared" si="45"/>
        <v/>
      </c>
      <c r="BU121" s="103" t="str">
        <f t="shared" si="46"/>
        <v/>
      </c>
      <c r="BW121" s="95"/>
      <c r="BX121" s="95"/>
      <c r="BY121" s="96" t="str">
        <f t="shared" si="47"/>
        <v/>
      </c>
      <c r="BZ121" s="97" t="str">
        <f t="shared" si="48"/>
        <v/>
      </c>
      <c r="CA121" s="98" t="str">
        <f t="shared" si="49"/>
        <v/>
      </c>
      <c r="CB121" s="98" t="str">
        <f t="shared" si="50"/>
        <v/>
      </c>
      <c r="CC121" s="99" t="str">
        <f t="shared" si="51"/>
        <v/>
      </c>
      <c r="CD121" s="100" t="str">
        <f t="shared" si="52"/>
        <v/>
      </c>
      <c r="CE121" s="101" t="str">
        <f t="shared" si="53"/>
        <v/>
      </c>
      <c r="CF121" s="102" t="str">
        <f t="shared" si="54"/>
        <v/>
      </c>
      <c r="CG121" s="103" t="str">
        <f t="shared" si="55"/>
        <v/>
      </c>
      <c r="CI121" s="95"/>
      <c r="CJ121" s="95"/>
      <c r="CK121" s="96" t="str">
        <f t="shared" si="56"/>
        <v/>
      </c>
      <c r="CL121" s="97" t="str">
        <f t="shared" si="57"/>
        <v/>
      </c>
      <c r="CM121" s="98" t="str">
        <f t="shared" si="58"/>
        <v/>
      </c>
      <c r="CN121" s="98" t="str">
        <f t="shared" si="59"/>
        <v/>
      </c>
      <c r="CO121" s="99" t="str">
        <f t="shared" si="60"/>
        <v/>
      </c>
      <c r="CP121" s="100" t="str">
        <f t="shared" si="61"/>
        <v/>
      </c>
      <c r="CQ121" s="101" t="str">
        <f t="shared" si="62"/>
        <v/>
      </c>
      <c r="CR121" s="102" t="str">
        <f t="shared" si="63"/>
        <v/>
      </c>
      <c r="CS121" s="103" t="str">
        <f t="shared" si="64"/>
        <v/>
      </c>
      <c r="CU121" s="95"/>
      <c r="CV121" s="95"/>
      <c r="CW121" s="96" t="str">
        <f t="shared" si="65"/>
        <v/>
      </c>
      <c r="CX121" s="97" t="str">
        <f t="shared" si="66"/>
        <v/>
      </c>
      <c r="CY121" s="98" t="str">
        <f t="shared" si="67"/>
        <v/>
      </c>
      <c r="CZ121" s="98" t="str">
        <f t="shared" si="68"/>
        <v/>
      </c>
      <c r="DA121" s="99" t="str">
        <f t="shared" si="69"/>
        <v/>
      </c>
      <c r="DB121" s="100" t="str">
        <f t="shared" si="70"/>
        <v/>
      </c>
      <c r="DC121" s="101" t="str">
        <f t="shared" si="71"/>
        <v/>
      </c>
      <c r="DD121" s="102" t="str">
        <f t="shared" si="72"/>
        <v/>
      </c>
      <c r="DE121" s="103" t="str">
        <f t="shared" si="73"/>
        <v/>
      </c>
      <c r="DG121" s="95"/>
      <c r="DH121" s="95"/>
      <c r="DI121" s="96" t="str">
        <f t="shared" si="74"/>
        <v/>
      </c>
      <c r="DJ121" s="97" t="str">
        <f t="shared" si="75"/>
        <v/>
      </c>
      <c r="DK121" s="98" t="str">
        <f t="shared" si="76"/>
        <v/>
      </c>
      <c r="DL121" s="98" t="str">
        <f t="shared" si="77"/>
        <v/>
      </c>
      <c r="DM121" s="99" t="str">
        <f t="shared" si="78"/>
        <v/>
      </c>
      <c r="DN121" s="100" t="str">
        <f t="shared" si="79"/>
        <v/>
      </c>
      <c r="DO121" s="101" t="str">
        <f t="shared" si="80"/>
        <v/>
      </c>
      <c r="DP121" s="102" t="str">
        <f t="shared" si="81"/>
        <v/>
      </c>
      <c r="DQ121" s="103" t="str">
        <f t="shared" si="82"/>
        <v/>
      </c>
      <c r="DS121" s="95"/>
      <c r="DT121" s="95"/>
      <c r="DU121" s="96" t="str">
        <f t="shared" si="83"/>
        <v/>
      </c>
      <c r="DV121" s="97" t="str">
        <f t="shared" si="84"/>
        <v/>
      </c>
      <c r="DW121" s="98" t="str">
        <f t="shared" si="85"/>
        <v/>
      </c>
      <c r="DX121" s="98" t="str">
        <f t="shared" si="86"/>
        <v/>
      </c>
      <c r="DY121" s="99" t="str">
        <f t="shared" si="87"/>
        <v/>
      </c>
      <c r="DZ121" s="100" t="str">
        <f t="shared" si="88"/>
        <v/>
      </c>
      <c r="EA121" s="101" t="str">
        <f t="shared" si="89"/>
        <v/>
      </c>
      <c r="EB121" s="102" t="str">
        <f t="shared" si="90"/>
        <v/>
      </c>
      <c r="EC121" s="103" t="str">
        <f t="shared" si="91"/>
        <v/>
      </c>
      <c r="EE121" s="95"/>
      <c r="EF121" s="95"/>
      <c r="EG121" s="96" t="str">
        <f t="shared" si="92"/>
        <v/>
      </c>
      <c r="EH121" s="97" t="str">
        <f t="shared" si="93"/>
        <v/>
      </c>
      <c r="EI121" s="98" t="str">
        <f t="shared" si="94"/>
        <v/>
      </c>
      <c r="EJ121" s="98" t="str">
        <f t="shared" si="95"/>
        <v/>
      </c>
      <c r="EK121" s="99" t="str">
        <f t="shared" si="96"/>
        <v/>
      </c>
      <c r="EL121" s="100" t="str">
        <f t="shared" si="97"/>
        <v/>
      </c>
      <c r="EM121" s="101" t="str">
        <f t="shared" si="98"/>
        <v/>
      </c>
      <c r="EN121" s="102" t="str">
        <f t="shared" si="99"/>
        <v/>
      </c>
      <c r="EO121" s="103" t="str">
        <f t="shared" si="100"/>
        <v/>
      </c>
      <c r="EQ121" s="95"/>
      <c r="ER121" s="95"/>
      <c r="ES121" s="96" t="str">
        <f t="shared" si="101"/>
        <v/>
      </c>
      <c r="ET121" s="97" t="str">
        <f t="shared" si="102"/>
        <v/>
      </c>
      <c r="EU121" s="98" t="str">
        <f t="shared" si="103"/>
        <v/>
      </c>
      <c r="EV121" s="98" t="str">
        <f t="shared" si="104"/>
        <v/>
      </c>
      <c r="EW121" s="99" t="str">
        <f t="shared" si="105"/>
        <v/>
      </c>
      <c r="EX121" s="100" t="str">
        <f t="shared" si="106"/>
        <v/>
      </c>
      <c r="EY121" s="101" t="str">
        <f t="shared" si="107"/>
        <v/>
      </c>
      <c r="EZ121" s="102" t="str">
        <f t="shared" si="108"/>
        <v/>
      </c>
      <c r="FA121" s="103" t="str">
        <f t="shared" si="109"/>
        <v/>
      </c>
      <c r="FC121" s="95"/>
      <c r="FD121" s="95"/>
      <c r="FE121" s="96" t="str">
        <f t="shared" si="110"/>
        <v/>
      </c>
      <c r="FF121" s="97" t="str">
        <f t="shared" si="111"/>
        <v/>
      </c>
      <c r="FG121" s="98" t="str">
        <f t="shared" si="112"/>
        <v/>
      </c>
      <c r="FH121" s="98" t="str">
        <f t="shared" si="113"/>
        <v/>
      </c>
      <c r="FI121" s="99" t="str">
        <f t="shared" si="114"/>
        <v/>
      </c>
      <c r="FJ121" s="100" t="str">
        <f t="shared" si="115"/>
        <v/>
      </c>
      <c r="FK121" s="101" t="str">
        <f t="shared" si="116"/>
        <v/>
      </c>
      <c r="FL121" s="102" t="str">
        <f t="shared" si="117"/>
        <v/>
      </c>
      <c r="FM121" s="103" t="str">
        <f t="shared" si="118"/>
        <v/>
      </c>
      <c r="FO121" s="95"/>
      <c r="FP121" s="95"/>
      <c r="FQ121" s="96" t="str">
        <f>IF(FU121="","",#REF!)</f>
        <v/>
      </c>
      <c r="FR121" s="97" t="str">
        <f t="shared" si="119"/>
        <v/>
      </c>
      <c r="FS121" s="98" t="str">
        <f t="shared" si="120"/>
        <v/>
      </c>
      <c r="FT121" s="98" t="str">
        <f t="shared" si="121"/>
        <v/>
      </c>
      <c r="FU121" s="99" t="str">
        <f t="shared" si="122"/>
        <v/>
      </c>
      <c r="FV121" s="100" t="str">
        <f t="shared" si="123"/>
        <v/>
      </c>
      <c r="FW121" s="101" t="str">
        <f t="shared" si="124"/>
        <v/>
      </c>
      <c r="FX121" s="102" t="str">
        <f t="shared" si="125"/>
        <v/>
      </c>
      <c r="FY121" s="103" t="str">
        <f t="shared" si="126"/>
        <v/>
      </c>
      <c r="GA121" s="95"/>
      <c r="GB121" s="95"/>
      <c r="GC121" s="96" t="str">
        <f t="shared" si="127"/>
        <v/>
      </c>
      <c r="GD121" s="97" t="str">
        <f t="shared" si="128"/>
        <v/>
      </c>
      <c r="GE121" s="98" t="str">
        <f t="shared" si="129"/>
        <v/>
      </c>
      <c r="GF121" s="98" t="str">
        <f t="shared" si="130"/>
        <v/>
      </c>
      <c r="GG121" s="99" t="str">
        <f t="shared" si="131"/>
        <v/>
      </c>
      <c r="GH121" s="100" t="str">
        <f t="shared" si="132"/>
        <v/>
      </c>
      <c r="GI121" s="101" t="str">
        <f t="shared" si="133"/>
        <v/>
      </c>
      <c r="GJ121" s="102" t="str">
        <f t="shared" si="134"/>
        <v/>
      </c>
      <c r="GK121" s="103" t="str">
        <f t="shared" si="135"/>
        <v/>
      </c>
      <c r="GM121" s="95"/>
      <c r="GN121" s="95"/>
      <c r="GO121" s="96" t="str">
        <f t="shared" si="136"/>
        <v/>
      </c>
      <c r="GP121" s="97" t="str">
        <f t="shared" si="137"/>
        <v/>
      </c>
      <c r="GQ121" s="98" t="str">
        <f t="shared" si="138"/>
        <v/>
      </c>
      <c r="GR121" s="98" t="str">
        <f t="shared" si="139"/>
        <v/>
      </c>
      <c r="GS121" s="99" t="str">
        <f t="shared" si="140"/>
        <v/>
      </c>
      <c r="GT121" s="100" t="str">
        <f t="shared" si="141"/>
        <v/>
      </c>
      <c r="GU121" s="101" t="str">
        <f t="shared" si="142"/>
        <v/>
      </c>
      <c r="GV121" s="102" t="str">
        <f t="shared" si="143"/>
        <v/>
      </c>
      <c r="GW121" s="103" t="str">
        <f t="shared" si="144"/>
        <v/>
      </c>
      <c r="GY121" s="95"/>
      <c r="GZ121" s="95"/>
      <c r="HA121" s="96" t="str">
        <f t="shared" si="145"/>
        <v/>
      </c>
      <c r="HB121" s="97" t="str">
        <f t="shared" si="146"/>
        <v/>
      </c>
      <c r="HC121" s="98" t="str">
        <f t="shared" si="147"/>
        <v/>
      </c>
      <c r="HD121" s="98" t="str">
        <f t="shared" si="148"/>
        <v/>
      </c>
      <c r="HE121" s="99" t="str">
        <f t="shared" si="149"/>
        <v/>
      </c>
      <c r="HF121" s="100" t="str">
        <f t="shared" si="150"/>
        <v/>
      </c>
      <c r="HG121" s="101" t="str">
        <f t="shared" si="151"/>
        <v/>
      </c>
      <c r="HH121" s="102" t="str">
        <f t="shared" si="152"/>
        <v/>
      </c>
      <c r="HI121" s="103" t="str">
        <f t="shared" si="153"/>
        <v/>
      </c>
      <c r="HK121" s="95"/>
      <c r="HL121" s="95" t="s">
        <v>292</v>
      </c>
      <c r="HM121" s="96" t="str">
        <f t="shared" si="154"/>
        <v/>
      </c>
      <c r="HN121" s="97" t="str">
        <f t="shared" si="155"/>
        <v/>
      </c>
      <c r="HO121" s="98" t="str">
        <f t="shared" si="156"/>
        <v/>
      </c>
      <c r="HP121" s="98" t="str">
        <f t="shared" si="157"/>
        <v/>
      </c>
      <c r="HQ121" s="99" t="str">
        <f t="shared" si="158"/>
        <v/>
      </c>
      <c r="HR121" s="100" t="str">
        <f t="shared" si="159"/>
        <v/>
      </c>
      <c r="HS121" s="101" t="str">
        <f t="shared" si="160"/>
        <v/>
      </c>
      <c r="HT121" s="102" t="str">
        <f t="shared" si="161"/>
        <v/>
      </c>
      <c r="HU121" s="103" t="str">
        <f t="shared" si="162"/>
        <v/>
      </c>
      <c r="HW121" s="95"/>
      <c r="HX121" s="95"/>
      <c r="HY121" s="96" t="str">
        <f t="shared" si="163"/>
        <v/>
      </c>
      <c r="HZ121" s="97" t="str">
        <f t="shared" si="164"/>
        <v/>
      </c>
      <c r="IA121" s="98" t="str">
        <f t="shared" si="165"/>
        <v/>
      </c>
      <c r="IB121" s="98" t="str">
        <f t="shared" si="166"/>
        <v/>
      </c>
      <c r="IC121" s="99" t="str">
        <f t="shared" si="167"/>
        <v/>
      </c>
      <c r="ID121" s="100" t="str">
        <f t="shared" si="168"/>
        <v/>
      </c>
      <c r="IE121" s="101" t="str">
        <f t="shared" si="169"/>
        <v/>
      </c>
      <c r="IF121" s="102" t="str">
        <f t="shared" si="170"/>
        <v/>
      </c>
      <c r="IG121" s="103" t="str">
        <f t="shared" si="171"/>
        <v/>
      </c>
      <c r="II121" s="95"/>
      <c r="IJ121" s="95"/>
      <c r="IK121" s="96" t="str">
        <f t="shared" si="172"/>
        <v/>
      </c>
      <c r="IL121" s="97" t="str">
        <f t="shared" si="173"/>
        <v/>
      </c>
      <c r="IM121" s="98" t="str">
        <f t="shared" si="174"/>
        <v/>
      </c>
      <c r="IN121" s="98" t="str">
        <f t="shared" si="175"/>
        <v/>
      </c>
      <c r="IO121" s="99" t="str">
        <f t="shared" si="176"/>
        <v/>
      </c>
      <c r="IP121" s="100" t="str">
        <f t="shared" si="177"/>
        <v/>
      </c>
      <c r="IQ121" s="101" t="str">
        <f t="shared" si="178"/>
        <v/>
      </c>
      <c r="IR121" s="102" t="str">
        <f t="shared" si="179"/>
        <v/>
      </c>
      <c r="IS121" s="103" t="str">
        <f t="shared" si="180"/>
        <v/>
      </c>
      <c r="IU121" s="95"/>
      <c r="IV121" s="95"/>
      <c r="IW121" s="96" t="str">
        <f t="shared" si="181"/>
        <v/>
      </c>
      <c r="IX121" s="97" t="str">
        <f t="shared" si="182"/>
        <v/>
      </c>
      <c r="IY121" s="98" t="str">
        <f t="shared" si="183"/>
        <v/>
      </c>
      <c r="IZ121" s="98" t="str">
        <f t="shared" si="184"/>
        <v/>
      </c>
      <c r="JA121" s="99" t="str">
        <f t="shared" si="185"/>
        <v/>
      </c>
      <c r="JB121" s="100" t="str">
        <f t="shared" si="186"/>
        <v/>
      </c>
      <c r="JC121" s="101" t="str">
        <f t="shared" si="187"/>
        <v/>
      </c>
      <c r="JD121" s="102" t="str">
        <f t="shared" si="188"/>
        <v/>
      </c>
      <c r="JE121" s="103" t="str">
        <f t="shared" si="189"/>
        <v/>
      </c>
      <c r="JG121" s="95"/>
      <c r="JH121" s="95"/>
      <c r="JI121" s="96" t="str">
        <f t="shared" si="190"/>
        <v/>
      </c>
      <c r="JJ121" s="97" t="str">
        <f t="shared" si="191"/>
        <v/>
      </c>
      <c r="JK121" s="98" t="str">
        <f t="shared" si="192"/>
        <v/>
      </c>
      <c r="JL121" s="98" t="str">
        <f t="shared" si="193"/>
        <v/>
      </c>
      <c r="JM121" s="99" t="str">
        <f t="shared" si="194"/>
        <v/>
      </c>
      <c r="JN121" s="100" t="str">
        <f t="shared" si="195"/>
        <v/>
      </c>
      <c r="JO121" s="101" t="str">
        <f t="shared" si="196"/>
        <v/>
      </c>
      <c r="JP121" s="102" t="str">
        <f t="shared" si="197"/>
        <v/>
      </c>
      <c r="JQ121" s="103" t="str">
        <f t="shared" si="198"/>
        <v/>
      </c>
      <c r="JS121" s="95"/>
      <c r="JT121" s="95"/>
      <c r="JU121" s="96" t="str">
        <f t="shared" si="199"/>
        <v/>
      </c>
      <c r="JV121" s="97" t="str">
        <f t="shared" si="200"/>
        <v/>
      </c>
      <c r="JW121" s="98" t="str">
        <f t="shared" si="201"/>
        <v/>
      </c>
      <c r="JX121" s="98" t="str">
        <f t="shared" si="202"/>
        <v/>
      </c>
      <c r="JY121" s="99" t="str">
        <f t="shared" si="203"/>
        <v/>
      </c>
      <c r="JZ121" s="100" t="str">
        <f t="shared" si="204"/>
        <v/>
      </c>
      <c r="KA121" s="101" t="str">
        <f t="shared" si="205"/>
        <v/>
      </c>
      <c r="KB121" s="102" t="str">
        <f t="shared" si="206"/>
        <v/>
      </c>
      <c r="KC121" s="103" t="str">
        <f t="shared" si="207"/>
        <v/>
      </c>
      <c r="KE121" s="95"/>
      <c r="KF121" s="95"/>
    </row>
    <row r="122" spans="1:292" ht="13.5" customHeight="1">
      <c r="A122" s="21"/>
      <c r="B122" s="95"/>
      <c r="C122" s="95"/>
      <c r="E122" s="96" t="str">
        <f t="shared" si="305"/>
        <v/>
      </c>
      <c r="F122" s="97" t="str">
        <f t="shared" si="306"/>
        <v/>
      </c>
      <c r="G122" s="98" t="str">
        <f t="shared" si="307"/>
        <v/>
      </c>
      <c r="H122" s="98" t="str">
        <f t="shared" si="308"/>
        <v/>
      </c>
      <c r="I122" s="99" t="str">
        <f t="shared" si="309"/>
        <v/>
      </c>
      <c r="J122" s="100" t="str">
        <f t="shared" si="310"/>
        <v/>
      </c>
      <c r="K122" s="101" t="str">
        <f t="shared" si="311"/>
        <v/>
      </c>
      <c r="L122" s="102" t="str">
        <f t="shared" si="312"/>
        <v/>
      </c>
      <c r="M122" s="103" t="str">
        <f t="shared" si="313"/>
        <v/>
      </c>
      <c r="O122" s="95"/>
      <c r="P122" s="95"/>
      <c r="Q122" s="96" t="str">
        <f t="shared" si="2"/>
        <v/>
      </c>
      <c r="R122" s="97" t="str">
        <f t="shared" si="3"/>
        <v/>
      </c>
      <c r="S122" s="98" t="str">
        <f t="shared" si="4"/>
        <v/>
      </c>
      <c r="T122" s="98" t="str">
        <f t="shared" si="5"/>
        <v/>
      </c>
      <c r="U122" s="99" t="str">
        <f t="shared" si="6"/>
        <v/>
      </c>
      <c r="V122" s="100" t="str">
        <f t="shared" si="7"/>
        <v/>
      </c>
      <c r="W122" s="101" t="str">
        <f t="shared" si="8"/>
        <v/>
      </c>
      <c r="X122" s="102" t="str">
        <f t="shared" si="9"/>
        <v/>
      </c>
      <c r="Y122" s="103" t="str">
        <f t="shared" si="10"/>
        <v/>
      </c>
      <c r="AA122" s="95"/>
      <c r="AB122" s="95"/>
      <c r="AC122" s="96" t="str">
        <f t="shared" si="11"/>
        <v/>
      </c>
      <c r="AD122" s="97" t="str">
        <f t="shared" si="12"/>
        <v/>
      </c>
      <c r="AE122" s="98" t="str">
        <f t="shared" si="13"/>
        <v/>
      </c>
      <c r="AF122" s="98" t="str">
        <f t="shared" si="14"/>
        <v/>
      </c>
      <c r="AG122" s="99" t="str">
        <f t="shared" si="15"/>
        <v/>
      </c>
      <c r="AH122" s="100" t="str">
        <f t="shared" si="16"/>
        <v/>
      </c>
      <c r="AI122" s="101" t="str">
        <f t="shared" si="17"/>
        <v/>
      </c>
      <c r="AJ122" s="102" t="str">
        <f t="shared" si="18"/>
        <v/>
      </c>
      <c r="AK122" s="103" t="str">
        <f t="shared" si="19"/>
        <v/>
      </c>
      <c r="AM122" s="95"/>
      <c r="AN122" s="95"/>
      <c r="AO122" s="96" t="str">
        <f t="shared" si="20"/>
        <v/>
      </c>
      <c r="AP122" s="97" t="str">
        <f t="shared" si="21"/>
        <v/>
      </c>
      <c r="AQ122" s="98" t="str">
        <f t="shared" si="22"/>
        <v/>
      </c>
      <c r="AR122" s="98" t="str">
        <f t="shared" si="23"/>
        <v/>
      </c>
      <c r="AS122" s="99" t="str">
        <f t="shared" si="24"/>
        <v/>
      </c>
      <c r="AT122" s="100" t="str">
        <f t="shared" si="25"/>
        <v/>
      </c>
      <c r="AU122" s="101" t="str">
        <f t="shared" si="26"/>
        <v/>
      </c>
      <c r="AV122" s="102" t="str">
        <f t="shared" si="27"/>
        <v/>
      </c>
      <c r="AW122" s="103" t="str">
        <f t="shared" si="28"/>
        <v/>
      </c>
      <c r="AY122" s="95"/>
      <c r="AZ122" s="95"/>
      <c r="BA122" s="96" t="str">
        <f t="shared" si="29"/>
        <v/>
      </c>
      <c r="BB122" s="97" t="str">
        <f t="shared" si="30"/>
        <v/>
      </c>
      <c r="BC122" s="98" t="str">
        <f t="shared" si="31"/>
        <v/>
      </c>
      <c r="BD122" s="98" t="str">
        <f t="shared" si="32"/>
        <v/>
      </c>
      <c r="BE122" s="99" t="str">
        <f t="shared" si="33"/>
        <v/>
      </c>
      <c r="BF122" s="100" t="str">
        <f t="shared" si="34"/>
        <v/>
      </c>
      <c r="BG122" s="101" t="str">
        <f t="shared" si="35"/>
        <v/>
      </c>
      <c r="BH122" s="102" t="str">
        <f t="shared" si="36"/>
        <v/>
      </c>
      <c r="BI122" s="103" t="str">
        <f t="shared" si="37"/>
        <v/>
      </c>
      <c r="BK122" s="95"/>
      <c r="BL122" s="95"/>
      <c r="BM122" s="96" t="str">
        <f t="shared" si="38"/>
        <v/>
      </c>
      <c r="BN122" s="97" t="str">
        <f t="shared" si="39"/>
        <v/>
      </c>
      <c r="BO122" s="98" t="str">
        <f t="shared" si="40"/>
        <v/>
      </c>
      <c r="BP122" s="98" t="str">
        <f t="shared" si="41"/>
        <v/>
      </c>
      <c r="BQ122" s="99" t="str">
        <f t="shared" si="42"/>
        <v/>
      </c>
      <c r="BR122" s="100" t="str">
        <f t="shared" si="43"/>
        <v/>
      </c>
      <c r="BS122" s="101" t="str">
        <f t="shared" si="44"/>
        <v/>
      </c>
      <c r="BT122" s="102" t="str">
        <f t="shared" si="45"/>
        <v/>
      </c>
      <c r="BU122" s="103" t="str">
        <f t="shared" si="46"/>
        <v/>
      </c>
      <c r="BW122" s="95"/>
      <c r="BX122" s="95"/>
      <c r="BY122" s="96" t="str">
        <f t="shared" si="47"/>
        <v/>
      </c>
      <c r="BZ122" s="97" t="str">
        <f t="shared" si="48"/>
        <v/>
      </c>
      <c r="CA122" s="98" t="str">
        <f t="shared" si="49"/>
        <v/>
      </c>
      <c r="CB122" s="98" t="str">
        <f t="shared" si="50"/>
        <v/>
      </c>
      <c r="CC122" s="99" t="str">
        <f t="shared" si="51"/>
        <v/>
      </c>
      <c r="CD122" s="100" t="str">
        <f t="shared" si="52"/>
        <v/>
      </c>
      <c r="CE122" s="101" t="str">
        <f t="shared" si="53"/>
        <v/>
      </c>
      <c r="CF122" s="102" t="str">
        <f t="shared" si="54"/>
        <v/>
      </c>
      <c r="CG122" s="103" t="str">
        <f t="shared" si="55"/>
        <v/>
      </c>
      <c r="CI122" s="95"/>
      <c r="CJ122" s="95"/>
      <c r="CK122" s="96" t="str">
        <f t="shared" si="56"/>
        <v/>
      </c>
      <c r="CL122" s="97" t="str">
        <f t="shared" si="57"/>
        <v/>
      </c>
      <c r="CM122" s="98" t="str">
        <f t="shared" si="58"/>
        <v/>
      </c>
      <c r="CN122" s="98" t="str">
        <f t="shared" si="59"/>
        <v/>
      </c>
      <c r="CO122" s="99" t="str">
        <f t="shared" si="60"/>
        <v/>
      </c>
      <c r="CP122" s="100" t="str">
        <f t="shared" si="61"/>
        <v/>
      </c>
      <c r="CQ122" s="101" t="str">
        <f t="shared" si="62"/>
        <v/>
      </c>
      <c r="CR122" s="102" t="str">
        <f t="shared" si="63"/>
        <v/>
      </c>
      <c r="CS122" s="103" t="str">
        <f t="shared" si="64"/>
        <v/>
      </c>
      <c r="CU122" s="95"/>
      <c r="CV122" s="95"/>
      <c r="CW122" s="96" t="str">
        <f t="shared" si="65"/>
        <v/>
      </c>
      <c r="CX122" s="97" t="str">
        <f t="shared" si="66"/>
        <v/>
      </c>
      <c r="CY122" s="98" t="str">
        <f t="shared" si="67"/>
        <v/>
      </c>
      <c r="CZ122" s="98" t="str">
        <f t="shared" si="68"/>
        <v/>
      </c>
      <c r="DA122" s="99" t="str">
        <f t="shared" si="69"/>
        <v/>
      </c>
      <c r="DB122" s="100" t="str">
        <f t="shared" si="70"/>
        <v/>
      </c>
      <c r="DC122" s="101" t="str">
        <f t="shared" si="71"/>
        <v/>
      </c>
      <c r="DD122" s="102" t="str">
        <f t="shared" si="72"/>
        <v/>
      </c>
      <c r="DE122" s="103" t="str">
        <f t="shared" si="73"/>
        <v/>
      </c>
      <c r="DG122" s="95"/>
      <c r="DH122" s="95"/>
      <c r="DI122" s="96" t="str">
        <f t="shared" si="74"/>
        <v/>
      </c>
      <c r="DJ122" s="97" t="str">
        <f t="shared" si="75"/>
        <v/>
      </c>
      <c r="DK122" s="98" t="str">
        <f t="shared" si="76"/>
        <v/>
      </c>
      <c r="DL122" s="98" t="str">
        <f t="shared" si="77"/>
        <v/>
      </c>
      <c r="DM122" s="99" t="str">
        <f t="shared" si="78"/>
        <v/>
      </c>
      <c r="DN122" s="100" t="str">
        <f t="shared" si="79"/>
        <v/>
      </c>
      <c r="DO122" s="101" t="str">
        <f t="shared" si="80"/>
        <v/>
      </c>
      <c r="DP122" s="102" t="str">
        <f t="shared" si="81"/>
        <v/>
      </c>
      <c r="DQ122" s="103" t="str">
        <f t="shared" si="82"/>
        <v/>
      </c>
      <c r="DS122" s="95"/>
      <c r="DT122" s="95"/>
      <c r="DU122" s="96" t="str">
        <f t="shared" si="83"/>
        <v/>
      </c>
      <c r="DV122" s="97" t="str">
        <f t="shared" si="84"/>
        <v/>
      </c>
      <c r="DW122" s="98" t="str">
        <f t="shared" si="85"/>
        <v/>
      </c>
      <c r="DX122" s="98" t="str">
        <f t="shared" si="86"/>
        <v/>
      </c>
      <c r="DY122" s="99" t="str">
        <f t="shared" si="87"/>
        <v/>
      </c>
      <c r="DZ122" s="100" t="str">
        <f t="shared" si="88"/>
        <v/>
      </c>
      <c r="EA122" s="101" t="str">
        <f t="shared" si="89"/>
        <v/>
      </c>
      <c r="EB122" s="102" t="str">
        <f t="shared" si="90"/>
        <v/>
      </c>
      <c r="EC122" s="103" t="str">
        <f t="shared" si="91"/>
        <v/>
      </c>
      <c r="EE122" s="95"/>
      <c r="EF122" s="95"/>
      <c r="EG122" s="96" t="str">
        <f t="shared" si="92"/>
        <v/>
      </c>
      <c r="EH122" s="97" t="str">
        <f t="shared" si="93"/>
        <v/>
      </c>
      <c r="EI122" s="98" t="str">
        <f t="shared" si="94"/>
        <v/>
      </c>
      <c r="EJ122" s="98" t="str">
        <f t="shared" si="95"/>
        <v/>
      </c>
      <c r="EK122" s="99" t="str">
        <f t="shared" si="96"/>
        <v/>
      </c>
      <c r="EL122" s="100" t="str">
        <f t="shared" si="97"/>
        <v/>
      </c>
      <c r="EM122" s="101" t="str">
        <f t="shared" si="98"/>
        <v/>
      </c>
      <c r="EN122" s="102" t="str">
        <f t="shared" si="99"/>
        <v/>
      </c>
      <c r="EO122" s="103" t="str">
        <f t="shared" si="100"/>
        <v/>
      </c>
      <c r="EQ122" s="95"/>
      <c r="ER122" s="95"/>
      <c r="ES122" s="96" t="str">
        <f t="shared" si="101"/>
        <v/>
      </c>
      <c r="ET122" s="97" t="str">
        <f t="shared" si="102"/>
        <v/>
      </c>
      <c r="EU122" s="98" t="str">
        <f t="shared" si="103"/>
        <v/>
      </c>
      <c r="EV122" s="98" t="str">
        <f t="shared" si="104"/>
        <v/>
      </c>
      <c r="EW122" s="99" t="str">
        <f t="shared" si="105"/>
        <v/>
      </c>
      <c r="EX122" s="100" t="str">
        <f t="shared" si="106"/>
        <v/>
      </c>
      <c r="EY122" s="101" t="str">
        <f t="shared" si="107"/>
        <v/>
      </c>
      <c r="EZ122" s="102" t="str">
        <f t="shared" si="108"/>
        <v/>
      </c>
      <c r="FA122" s="103" t="str">
        <f t="shared" si="109"/>
        <v/>
      </c>
      <c r="FC122" s="95"/>
      <c r="FD122" s="95"/>
      <c r="FE122" s="96" t="str">
        <f t="shared" si="110"/>
        <v/>
      </c>
      <c r="FF122" s="97" t="str">
        <f t="shared" si="111"/>
        <v/>
      </c>
      <c r="FG122" s="98" t="str">
        <f t="shared" si="112"/>
        <v/>
      </c>
      <c r="FH122" s="98" t="str">
        <f t="shared" si="113"/>
        <v/>
      </c>
      <c r="FI122" s="99" t="str">
        <f t="shared" si="114"/>
        <v/>
      </c>
      <c r="FJ122" s="100" t="str">
        <f t="shared" si="115"/>
        <v/>
      </c>
      <c r="FK122" s="101" t="str">
        <f t="shared" si="116"/>
        <v/>
      </c>
      <c r="FL122" s="102" t="str">
        <f t="shared" si="117"/>
        <v/>
      </c>
      <c r="FM122" s="103" t="str">
        <f t="shared" si="118"/>
        <v/>
      </c>
      <c r="FO122" s="95"/>
      <c r="FP122" s="95"/>
      <c r="FQ122" s="96" t="str">
        <f>IF(FU122="","",#REF!)</f>
        <v/>
      </c>
      <c r="FR122" s="97" t="str">
        <f t="shared" si="119"/>
        <v/>
      </c>
      <c r="FS122" s="98" t="str">
        <f t="shared" si="120"/>
        <v/>
      </c>
      <c r="FT122" s="98" t="str">
        <f t="shared" si="121"/>
        <v/>
      </c>
      <c r="FU122" s="99" t="str">
        <f t="shared" si="122"/>
        <v/>
      </c>
      <c r="FV122" s="100" t="str">
        <f t="shared" si="123"/>
        <v/>
      </c>
      <c r="FW122" s="101" t="str">
        <f t="shared" si="124"/>
        <v/>
      </c>
      <c r="FX122" s="102" t="str">
        <f t="shared" si="125"/>
        <v/>
      </c>
      <c r="FY122" s="103" t="str">
        <f t="shared" si="126"/>
        <v/>
      </c>
      <c r="GA122" s="95"/>
      <c r="GB122" s="95"/>
      <c r="GC122" s="96" t="str">
        <f t="shared" si="127"/>
        <v/>
      </c>
      <c r="GD122" s="97" t="str">
        <f t="shared" si="128"/>
        <v/>
      </c>
      <c r="GE122" s="98" t="str">
        <f t="shared" si="129"/>
        <v/>
      </c>
      <c r="GF122" s="98" t="str">
        <f t="shared" si="130"/>
        <v/>
      </c>
      <c r="GG122" s="99" t="str">
        <f t="shared" si="131"/>
        <v/>
      </c>
      <c r="GH122" s="100" t="str">
        <f t="shared" si="132"/>
        <v/>
      </c>
      <c r="GI122" s="101" t="str">
        <f t="shared" si="133"/>
        <v/>
      </c>
      <c r="GJ122" s="102" t="str">
        <f t="shared" si="134"/>
        <v/>
      </c>
      <c r="GK122" s="103" t="str">
        <f t="shared" si="135"/>
        <v/>
      </c>
      <c r="GM122" s="95"/>
      <c r="GN122" s="95"/>
      <c r="GO122" s="96" t="str">
        <f t="shared" si="136"/>
        <v/>
      </c>
      <c r="GP122" s="97" t="str">
        <f t="shared" si="137"/>
        <v/>
      </c>
      <c r="GQ122" s="98" t="str">
        <f t="shared" si="138"/>
        <v/>
      </c>
      <c r="GR122" s="98" t="str">
        <f t="shared" si="139"/>
        <v/>
      </c>
      <c r="GS122" s="99" t="str">
        <f t="shared" si="140"/>
        <v/>
      </c>
      <c r="GT122" s="100" t="str">
        <f t="shared" si="141"/>
        <v/>
      </c>
      <c r="GU122" s="101" t="str">
        <f t="shared" si="142"/>
        <v/>
      </c>
      <c r="GV122" s="102" t="str">
        <f t="shared" si="143"/>
        <v/>
      </c>
      <c r="GW122" s="103" t="str">
        <f t="shared" si="144"/>
        <v/>
      </c>
      <c r="GY122" s="95"/>
      <c r="GZ122" s="95"/>
      <c r="HA122" s="96" t="str">
        <f t="shared" si="145"/>
        <v/>
      </c>
      <c r="HB122" s="97" t="str">
        <f t="shared" si="146"/>
        <v/>
      </c>
      <c r="HC122" s="98" t="str">
        <f t="shared" si="147"/>
        <v/>
      </c>
      <c r="HD122" s="98" t="str">
        <f t="shared" si="148"/>
        <v/>
      </c>
      <c r="HE122" s="99" t="str">
        <f t="shared" si="149"/>
        <v/>
      </c>
      <c r="HF122" s="100" t="str">
        <f t="shared" si="150"/>
        <v/>
      </c>
      <c r="HG122" s="101" t="str">
        <f t="shared" si="151"/>
        <v/>
      </c>
      <c r="HH122" s="102" t="str">
        <f t="shared" si="152"/>
        <v/>
      </c>
      <c r="HI122" s="103" t="str">
        <f t="shared" si="153"/>
        <v/>
      </c>
      <c r="HK122" s="95"/>
      <c r="HL122" s="95" t="s">
        <v>292</v>
      </c>
      <c r="HM122" s="96" t="str">
        <f t="shared" si="154"/>
        <v/>
      </c>
      <c r="HN122" s="97" t="str">
        <f t="shared" si="155"/>
        <v/>
      </c>
      <c r="HO122" s="98" t="str">
        <f t="shared" si="156"/>
        <v/>
      </c>
      <c r="HP122" s="98" t="str">
        <f t="shared" si="157"/>
        <v/>
      </c>
      <c r="HQ122" s="99" t="str">
        <f t="shared" si="158"/>
        <v/>
      </c>
      <c r="HR122" s="100" t="str">
        <f t="shared" si="159"/>
        <v/>
      </c>
      <c r="HS122" s="101" t="str">
        <f t="shared" si="160"/>
        <v/>
      </c>
      <c r="HT122" s="102" t="str">
        <f t="shared" si="161"/>
        <v/>
      </c>
      <c r="HU122" s="103" t="str">
        <f t="shared" si="162"/>
        <v/>
      </c>
      <c r="HW122" s="95"/>
      <c r="HX122" s="95"/>
      <c r="HY122" s="96" t="str">
        <f t="shared" si="163"/>
        <v/>
      </c>
      <c r="HZ122" s="97" t="str">
        <f t="shared" si="164"/>
        <v/>
      </c>
      <c r="IA122" s="98" t="str">
        <f t="shared" si="165"/>
        <v/>
      </c>
      <c r="IB122" s="98" t="str">
        <f t="shared" si="166"/>
        <v/>
      </c>
      <c r="IC122" s="99" t="str">
        <f t="shared" si="167"/>
        <v/>
      </c>
      <c r="ID122" s="100" t="str">
        <f t="shared" si="168"/>
        <v/>
      </c>
      <c r="IE122" s="101" t="str">
        <f t="shared" si="169"/>
        <v/>
      </c>
      <c r="IF122" s="102" t="str">
        <f t="shared" si="170"/>
        <v/>
      </c>
      <c r="IG122" s="103" t="str">
        <f t="shared" si="171"/>
        <v/>
      </c>
      <c r="II122" s="95"/>
      <c r="IJ122" s="95"/>
      <c r="IK122" s="96" t="str">
        <f t="shared" si="172"/>
        <v/>
      </c>
      <c r="IL122" s="97" t="str">
        <f t="shared" si="173"/>
        <v/>
      </c>
      <c r="IM122" s="98" t="str">
        <f t="shared" si="174"/>
        <v/>
      </c>
      <c r="IN122" s="98" t="str">
        <f t="shared" si="175"/>
        <v/>
      </c>
      <c r="IO122" s="99" t="str">
        <f t="shared" si="176"/>
        <v/>
      </c>
      <c r="IP122" s="100" t="str">
        <f t="shared" si="177"/>
        <v/>
      </c>
      <c r="IQ122" s="101" t="str">
        <f t="shared" si="178"/>
        <v/>
      </c>
      <c r="IR122" s="102" t="str">
        <f t="shared" si="179"/>
        <v/>
      </c>
      <c r="IS122" s="103" t="str">
        <f t="shared" si="180"/>
        <v/>
      </c>
      <c r="IU122" s="95"/>
      <c r="IV122" s="95"/>
      <c r="IW122" s="96" t="str">
        <f t="shared" si="181"/>
        <v/>
      </c>
      <c r="IX122" s="97" t="str">
        <f t="shared" si="182"/>
        <v/>
      </c>
      <c r="IY122" s="98" t="str">
        <f t="shared" si="183"/>
        <v/>
      </c>
      <c r="IZ122" s="98" t="str">
        <f t="shared" si="184"/>
        <v/>
      </c>
      <c r="JA122" s="99" t="str">
        <f t="shared" si="185"/>
        <v/>
      </c>
      <c r="JB122" s="100" t="str">
        <f t="shared" si="186"/>
        <v/>
      </c>
      <c r="JC122" s="101" t="str">
        <f t="shared" si="187"/>
        <v/>
      </c>
      <c r="JD122" s="102" t="str">
        <f t="shared" si="188"/>
        <v/>
      </c>
      <c r="JE122" s="103" t="str">
        <f t="shared" si="189"/>
        <v/>
      </c>
      <c r="JG122" s="95"/>
      <c r="JH122" s="95"/>
      <c r="JI122" s="96" t="str">
        <f t="shared" si="190"/>
        <v/>
      </c>
      <c r="JJ122" s="97" t="str">
        <f t="shared" si="191"/>
        <v/>
      </c>
      <c r="JK122" s="98" t="str">
        <f t="shared" si="192"/>
        <v/>
      </c>
      <c r="JL122" s="98" t="str">
        <f t="shared" si="193"/>
        <v/>
      </c>
      <c r="JM122" s="99" t="str">
        <f t="shared" si="194"/>
        <v/>
      </c>
      <c r="JN122" s="100" t="str">
        <f t="shared" si="195"/>
        <v/>
      </c>
      <c r="JO122" s="101" t="str">
        <f t="shared" si="196"/>
        <v/>
      </c>
      <c r="JP122" s="102" t="str">
        <f t="shared" si="197"/>
        <v/>
      </c>
      <c r="JQ122" s="103" t="str">
        <f t="shared" si="198"/>
        <v/>
      </c>
      <c r="JS122" s="95"/>
      <c r="JT122" s="95"/>
      <c r="JU122" s="96" t="str">
        <f t="shared" si="199"/>
        <v/>
      </c>
      <c r="JV122" s="97" t="str">
        <f t="shared" si="200"/>
        <v/>
      </c>
      <c r="JW122" s="98" t="str">
        <f t="shared" si="201"/>
        <v/>
      </c>
      <c r="JX122" s="98" t="str">
        <f t="shared" si="202"/>
        <v/>
      </c>
      <c r="JY122" s="99" t="str">
        <f t="shared" si="203"/>
        <v/>
      </c>
      <c r="JZ122" s="100" t="str">
        <f t="shared" si="204"/>
        <v/>
      </c>
      <c r="KA122" s="101" t="str">
        <f t="shared" si="205"/>
        <v/>
      </c>
      <c r="KB122" s="102" t="str">
        <f t="shared" si="206"/>
        <v/>
      </c>
      <c r="KC122" s="103" t="str">
        <f t="shared" si="207"/>
        <v/>
      </c>
      <c r="KE122" s="95"/>
      <c r="KF122" s="95"/>
    </row>
    <row r="123" spans="1:292" ht="13.5" customHeight="1">
      <c r="A123" s="21"/>
      <c r="B123" s="95"/>
      <c r="C123" s="95"/>
      <c r="E123" s="96" t="str">
        <f t="shared" si="305"/>
        <v/>
      </c>
      <c r="F123" s="97" t="str">
        <f t="shared" si="306"/>
        <v/>
      </c>
      <c r="G123" s="98" t="str">
        <f t="shared" si="307"/>
        <v/>
      </c>
      <c r="H123" s="98" t="str">
        <f t="shared" si="308"/>
        <v/>
      </c>
      <c r="I123" s="99" t="str">
        <f t="shared" si="309"/>
        <v/>
      </c>
      <c r="J123" s="100" t="str">
        <f t="shared" si="310"/>
        <v/>
      </c>
      <c r="K123" s="101" t="str">
        <f t="shared" si="311"/>
        <v/>
      </c>
      <c r="L123" s="102" t="str">
        <f t="shared" si="312"/>
        <v/>
      </c>
      <c r="M123" s="103" t="str">
        <f t="shared" si="313"/>
        <v/>
      </c>
      <c r="O123" s="95"/>
      <c r="P123" s="95"/>
      <c r="Q123" s="96" t="str">
        <f t="shared" si="2"/>
        <v/>
      </c>
      <c r="R123" s="97" t="str">
        <f t="shared" si="3"/>
        <v/>
      </c>
      <c r="S123" s="98" t="str">
        <f t="shared" si="4"/>
        <v/>
      </c>
      <c r="T123" s="98" t="str">
        <f t="shared" si="5"/>
        <v/>
      </c>
      <c r="U123" s="99" t="str">
        <f t="shared" si="6"/>
        <v/>
      </c>
      <c r="V123" s="100" t="str">
        <f t="shared" si="7"/>
        <v/>
      </c>
      <c r="W123" s="101" t="str">
        <f t="shared" si="8"/>
        <v/>
      </c>
      <c r="X123" s="102" t="str">
        <f t="shared" si="9"/>
        <v/>
      </c>
      <c r="Y123" s="103" t="str">
        <f t="shared" si="10"/>
        <v/>
      </c>
      <c r="AA123" s="95"/>
      <c r="AB123" s="95"/>
      <c r="AC123" s="96" t="str">
        <f t="shared" si="11"/>
        <v/>
      </c>
      <c r="AD123" s="97" t="str">
        <f t="shared" si="12"/>
        <v/>
      </c>
      <c r="AE123" s="98" t="str">
        <f t="shared" si="13"/>
        <v/>
      </c>
      <c r="AF123" s="98" t="str">
        <f t="shared" si="14"/>
        <v/>
      </c>
      <c r="AG123" s="99" t="str">
        <f t="shared" si="15"/>
        <v/>
      </c>
      <c r="AH123" s="100" t="str">
        <f t="shared" si="16"/>
        <v/>
      </c>
      <c r="AI123" s="101" t="str">
        <f t="shared" si="17"/>
        <v/>
      </c>
      <c r="AJ123" s="102" t="str">
        <f t="shared" si="18"/>
        <v/>
      </c>
      <c r="AK123" s="103" t="str">
        <f t="shared" si="19"/>
        <v/>
      </c>
      <c r="AM123" s="95"/>
      <c r="AN123" s="95"/>
      <c r="AO123" s="96" t="str">
        <f t="shared" si="20"/>
        <v/>
      </c>
      <c r="AP123" s="97" t="str">
        <f t="shared" si="21"/>
        <v/>
      </c>
      <c r="AQ123" s="98" t="str">
        <f t="shared" si="22"/>
        <v/>
      </c>
      <c r="AR123" s="98" t="str">
        <f t="shared" si="23"/>
        <v/>
      </c>
      <c r="AS123" s="99" t="str">
        <f t="shared" si="24"/>
        <v/>
      </c>
      <c r="AT123" s="100" t="str">
        <f t="shared" si="25"/>
        <v/>
      </c>
      <c r="AU123" s="101" t="str">
        <f t="shared" si="26"/>
        <v/>
      </c>
      <c r="AV123" s="102" t="str">
        <f t="shared" si="27"/>
        <v/>
      </c>
      <c r="AW123" s="103" t="str">
        <f t="shared" si="28"/>
        <v/>
      </c>
      <c r="AY123" s="95"/>
      <c r="AZ123" s="95"/>
      <c r="BA123" s="96" t="str">
        <f t="shared" si="29"/>
        <v/>
      </c>
      <c r="BB123" s="97" t="str">
        <f t="shared" si="30"/>
        <v/>
      </c>
      <c r="BC123" s="98" t="str">
        <f t="shared" si="31"/>
        <v/>
      </c>
      <c r="BD123" s="98" t="str">
        <f t="shared" si="32"/>
        <v/>
      </c>
      <c r="BE123" s="99" t="str">
        <f t="shared" si="33"/>
        <v/>
      </c>
      <c r="BF123" s="100" t="str">
        <f t="shared" si="34"/>
        <v/>
      </c>
      <c r="BG123" s="101" t="str">
        <f t="shared" si="35"/>
        <v/>
      </c>
      <c r="BH123" s="102" t="str">
        <f t="shared" si="36"/>
        <v/>
      </c>
      <c r="BI123" s="103" t="str">
        <f t="shared" si="37"/>
        <v/>
      </c>
      <c r="BK123" s="95"/>
      <c r="BL123" s="95"/>
      <c r="BM123" s="96" t="str">
        <f t="shared" si="38"/>
        <v/>
      </c>
      <c r="BN123" s="97" t="str">
        <f t="shared" si="39"/>
        <v/>
      </c>
      <c r="BO123" s="98" t="str">
        <f t="shared" si="40"/>
        <v/>
      </c>
      <c r="BP123" s="98" t="str">
        <f t="shared" si="41"/>
        <v/>
      </c>
      <c r="BQ123" s="99" t="str">
        <f t="shared" si="42"/>
        <v/>
      </c>
      <c r="BR123" s="100" t="str">
        <f t="shared" si="43"/>
        <v/>
      </c>
      <c r="BS123" s="101" t="str">
        <f t="shared" si="44"/>
        <v/>
      </c>
      <c r="BT123" s="102" t="str">
        <f t="shared" si="45"/>
        <v/>
      </c>
      <c r="BU123" s="103" t="str">
        <f t="shared" si="46"/>
        <v/>
      </c>
      <c r="BW123" s="95"/>
      <c r="BX123" s="95"/>
      <c r="BY123" s="96" t="str">
        <f t="shared" si="47"/>
        <v/>
      </c>
      <c r="BZ123" s="97" t="str">
        <f t="shared" si="48"/>
        <v/>
      </c>
      <c r="CA123" s="98" t="str">
        <f t="shared" si="49"/>
        <v/>
      </c>
      <c r="CB123" s="98" t="str">
        <f t="shared" si="50"/>
        <v/>
      </c>
      <c r="CC123" s="99" t="str">
        <f t="shared" si="51"/>
        <v/>
      </c>
      <c r="CD123" s="100" t="str">
        <f t="shared" si="52"/>
        <v/>
      </c>
      <c r="CE123" s="101" t="str">
        <f t="shared" si="53"/>
        <v/>
      </c>
      <c r="CF123" s="102" t="str">
        <f t="shared" si="54"/>
        <v/>
      </c>
      <c r="CG123" s="103" t="str">
        <f t="shared" si="55"/>
        <v/>
      </c>
      <c r="CI123" s="95"/>
      <c r="CJ123" s="95"/>
      <c r="CK123" s="96" t="str">
        <f t="shared" si="56"/>
        <v/>
      </c>
      <c r="CL123" s="97" t="str">
        <f t="shared" si="57"/>
        <v/>
      </c>
      <c r="CM123" s="98" t="str">
        <f t="shared" si="58"/>
        <v/>
      </c>
      <c r="CN123" s="98" t="str">
        <f t="shared" si="59"/>
        <v/>
      </c>
      <c r="CO123" s="99" t="str">
        <f t="shared" si="60"/>
        <v/>
      </c>
      <c r="CP123" s="100" t="str">
        <f t="shared" si="61"/>
        <v/>
      </c>
      <c r="CQ123" s="101" t="str">
        <f t="shared" si="62"/>
        <v/>
      </c>
      <c r="CR123" s="102" t="str">
        <f t="shared" si="63"/>
        <v/>
      </c>
      <c r="CS123" s="103" t="str">
        <f t="shared" si="64"/>
        <v/>
      </c>
      <c r="CU123" s="95"/>
      <c r="CV123" s="95"/>
      <c r="CW123" s="96" t="str">
        <f t="shared" si="65"/>
        <v/>
      </c>
      <c r="CX123" s="97" t="str">
        <f t="shared" si="66"/>
        <v/>
      </c>
      <c r="CY123" s="98" t="str">
        <f t="shared" si="67"/>
        <v/>
      </c>
      <c r="CZ123" s="98" t="str">
        <f t="shared" si="68"/>
        <v/>
      </c>
      <c r="DA123" s="99" t="str">
        <f t="shared" si="69"/>
        <v/>
      </c>
      <c r="DB123" s="100" t="str">
        <f t="shared" si="70"/>
        <v/>
      </c>
      <c r="DC123" s="101" t="str">
        <f t="shared" si="71"/>
        <v/>
      </c>
      <c r="DD123" s="102" t="str">
        <f t="shared" si="72"/>
        <v/>
      </c>
      <c r="DE123" s="103" t="str">
        <f t="shared" si="73"/>
        <v/>
      </c>
      <c r="DG123" s="95"/>
      <c r="DH123" s="95"/>
      <c r="DI123" s="96" t="str">
        <f t="shared" si="74"/>
        <v/>
      </c>
      <c r="DJ123" s="97" t="str">
        <f t="shared" si="75"/>
        <v/>
      </c>
      <c r="DK123" s="98" t="str">
        <f t="shared" si="76"/>
        <v/>
      </c>
      <c r="DL123" s="98" t="str">
        <f t="shared" si="77"/>
        <v/>
      </c>
      <c r="DM123" s="99" t="str">
        <f t="shared" si="78"/>
        <v/>
      </c>
      <c r="DN123" s="100" t="str">
        <f t="shared" si="79"/>
        <v/>
      </c>
      <c r="DO123" s="101" t="str">
        <f t="shared" si="80"/>
        <v/>
      </c>
      <c r="DP123" s="102" t="str">
        <f t="shared" si="81"/>
        <v/>
      </c>
      <c r="DQ123" s="103" t="str">
        <f t="shared" si="82"/>
        <v/>
      </c>
      <c r="DS123" s="95"/>
      <c r="DT123" s="95"/>
      <c r="DU123" s="96" t="str">
        <f t="shared" si="83"/>
        <v/>
      </c>
      <c r="DV123" s="97" t="str">
        <f t="shared" si="84"/>
        <v/>
      </c>
      <c r="DW123" s="98" t="str">
        <f t="shared" si="85"/>
        <v/>
      </c>
      <c r="DX123" s="98" t="str">
        <f t="shared" si="86"/>
        <v/>
      </c>
      <c r="DY123" s="99" t="str">
        <f t="shared" si="87"/>
        <v/>
      </c>
      <c r="DZ123" s="100" t="str">
        <f t="shared" si="88"/>
        <v/>
      </c>
      <c r="EA123" s="101" t="str">
        <f t="shared" si="89"/>
        <v/>
      </c>
      <c r="EB123" s="102" t="str">
        <f t="shared" si="90"/>
        <v/>
      </c>
      <c r="EC123" s="103" t="str">
        <f t="shared" si="91"/>
        <v/>
      </c>
      <c r="EE123" s="95"/>
      <c r="EF123" s="95"/>
      <c r="EG123" s="96" t="str">
        <f t="shared" si="92"/>
        <v/>
      </c>
      <c r="EH123" s="97" t="str">
        <f t="shared" si="93"/>
        <v/>
      </c>
      <c r="EI123" s="98" t="str">
        <f t="shared" si="94"/>
        <v/>
      </c>
      <c r="EJ123" s="98" t="str">
        <f t="shared" si="95"/>
        <v/>
      </c>
      <c r="EK123" s="99" t="str">
        <f t="shared" si="96"/>
        <v/>
      </c>
      <c r="EL123" s="100" t="str">
        <f t="shared" si="97"/>
        <v/>
      </c>
      <c r="EM123" s="101" t="str">
        <f t="shared" si="98"/>
        <v/>
      </c>
      <c r="EN123" s="102" t="str">
        <f t="shared" si="99"/>
        <v/>
      </c>
      <c r="EO123" s="103" t="str">
        <f t="shared" si="100"/>
        <v/>
      </c>
      <c r="EQ123" s="95"/>
      <c r="ER123" s="95"/>
      <c r="ES123" s="96" t="str">
        <f t="shared" si="101"/>
        <v/>
      </c>
      <c r="ET123" s="97" t="str">
        <f t="shared" si="102"/>
        <v/>
      </c>
      <c r="EU123" s="98" t="str">
        <f t="shared" si="103"/>
        <v/>
      </c>
      <c r="EV123" s="98" t="str">
        <f t="shared" si="104"/>
        <v/>
      </c>
      <c r="EW123" s="99" t="str">
        <f t="shared" si="105"/>
        <v/>
      </c>
      <c r="EX123" s="100" t="str">
        <f t="shared" si="106"/>
        <v/>
      </c>
      <c r="EY123" s="101" t="str">
        <f t="shared" si="107"/>
        <v/>
      </c>
      <c r="EZ123" s="102" t="str">
        <f t="shared" si="108"/>
        <v/>
      </c>
      <c r="FA123" s="103" t="str">
        <f t="shared" si="109"/>
        <v/>
      </c>
      <c r="FC123" s="95"/>
      <c r="FD123" s="95"/>
      <c r="FE123" s="96" t="str">
        <f t="shared" si="110"/>
        <v/>
      </c>
      <c r="FF123" s="97" t="str">
        <f t="shared" si="111"/>
        <v/>
      </c>
      <c r="FG123" s="98" t="str">
        <f t="shared" si="112"/>
        <v/>
      </c>
      <c r="FH123" s="98" t="str">
        <f t="shared" si="113"/>
        <v/>
      </c>
      <c r="FI123" s="99" t="str">
        <f t="shared" si="114"/>
        <v/>
      </c>
      <c r="FJ123" s="100" t="str">
        <f t="shared" si="115"/>
        <v/>
      </c>
      <c r="FK123" s="101" t="str">
        <f t="shared" si="116"/>
        <v/>
      </c>
      <c r="FL123" s="102" t="str">
        <f t="shared" si="117"/>
        <v/>
      </c>
      <c r="FM123" s="103" t="str">
        <f t="shared" si="118"/>
        <v/>
      </c>
      <c r="FO123" s="95"/>
      <c r="FP123" s="95"/>
      <c r="FQ123" s="96" t="str">
        <f>IF(FU123="","",#REF!)</f>
        <v/>
      </c>
      <c r="FR123" s="97" t="str">
        <f t="shared" si="119"/>
        <v/>
      </c>
      <c r="FS123" s="98" t="str">
        <f t="shared" si="120"/>
        <v/>
      </c>
      <c r="FT123" s="98" t="str">
        <f t="shared" si="121"/>
        <v/>
      </c>
      <c r="FU123" s="99" t="str">
        <f t="shared" si="122"/>
        <v/>
      </c>
      <c r="FV123" s="100" t="str">
        <f t="shared" si="123"/>
        <v/>
      </c>
      <c r="FW123" s="101" t="str">
        <f t="shared" si="124"/>
        <v/>
      </c>
      <c r="FX123" s="102" t="str">
        <f t="shared" si="125"/>
        <v/>
      </c>
      <c r="FY123" s="103" t="str">
        <f t="shared" si="126"/>
        <v/>
      </c>
      <c r="GA123" s="95"/>
      <c r="GB123" s="95"/>
      <c r="GC123" s="96" t="str">
        <f t="shared" si="127"/>
        <v/>
      </c>
      <c r="GD123" s="97" t="str">
        <f t="shared" si="128"/>
        <v/>
      </c>
      <c r="GE123" s="98" t="str">
        <f t="shared" si="129"/>
        <v/>
      </c>
      <c r="GF123" s="98" t="str">
        <f t="shared" si="130"/>
        <v/>
      </c>
      <c r="GG123" s="99" t="str">
        <f t="shared" si="131"/>
        <v/>
      </c>
      <c r="GH123" s="100" t="str">
        <f t="shared" si="132"/>
        <v/>
      </c>
      <c r="GI123" s="101" t="str">
        <f t="shared" si="133"/>
        <v/>
      </c>
      <c r="GJ123" s="102" t="str">
        <f t="shared" si="134"/>
        <v/>
      </c>
      <c r="GK123" s="103" t="str">
        <f t="shared" si="135"/>
        <v/>
      </c>
      <c r="GM123" s="95"/>
      <c r="GN123" s="95"/>
      <c r="GO123" s="96" t="str">
        <f t="shared" si="136"/>
        <v/>
      </c>
      <c r="GP123" s="97" t="str">
        <f t="shared" si="137"/>
        <v/>
      </c>
      <c r="GQ123" s="98" t="str">
        <f t="shared" si="138"/>
        <v/>
      </c>
      <c r="GR123" s="98" t="str">
        <f t="shared" si="139"/>
        <v/>
      </c>
      <c r="GS123" s="99" t="str">
        <f t="shared" si="140"/>
        <v/>
      </c>
      <c r="GT123" s="100" t="str">
        <f t="shared" si="141"/>
        <v/>
      </c>
      <c r="GU123" s="101" t="str">
        <f t="shared" si="142"/>
        <v/>
      </c>
      <c r="GV123" s="102" t="str">
        <f t="shared" si="143"/>
        <v/>
      </c>
      <c r="GW123" s="103" t="str">
        <f t="shared" si="144"/>
        <v/>
      </c>
      <c r="GY123" s="95"/>
      <c r="GZ123" s="95"/>
      <c r="HA123" s="96" t="str">
        <f t="shared" si="145"/>
        <v/>
      </c>
      <c r="HB123" s="97" t="str">
        <f t="shared" si="146"/>
        <v/>
      </c>
      <c r="HC123" s="98" t="str">
        <f t="shared" si="147"/>
        <v/>
      </c>
      <c r="HD123" s="98" t="str">
        <f t="shared" si="148"/>
        <v/>
      </c>
      <c r="HE123" s="99" t="str">
        <f t="shared" si="149"/>
        <v/>
      </c>
      <c r="HF123" s="100" t="str">
        <f t="shared" si="150"/>
        <v/>
      </c>
      <c r="HG123" s="101" t="str">
        <f t="shared" si="151"/>
        <v/>
      </c>
      <c r="HH123" s="102" t="str">
        <f t="shared" si="152"/>
        <v/>
      </c>
      <c r="HI123" s="103" t="str">
        <f t="shared" si="153"/>
        <v/>
      </c>
      <c r="HK123" s="95"/>
      <c r="HL123" s="95"/>
      <c r="HM123" s="96" t="str">
        <f t="shared" si="154"/>
        <v/>
      </c>
      <c r="HN123" s="97" t="str">
        <f t="shared" si="155"/>
        <v/>
      </c>
      <c r="HO123" s="98" t="str">
        <f t="shared" si="156"/>
        <v/>
      </c>
      <c r="HP123" s="98" t="str">
        <f t="shared" si="157"/>
        <v/>
      </c>
      <c r="HQ123" s="99" t="str">
        <f t="shared" si="158"/>
        <v/>
      </c>
      <c r="HR123" s="100" t="str">
        <f t="shared" si="159"/>
        <v/>
      </c>
      <c r="HS123" s="101" t="str">
        <f t="shared" si="160"/>
        <v/>
      </c>
      <c r="HT123" s="102" t="str">
        <f t="shared" si="161"/>
        <v/>
      </c>
      <c r="HU123" s="103" t="str">
        <f t="shared" si="162"/>
        <v/>
      </c>
      <c r="HW123" s="95"/>
      <c r="HX123" s="95"/>
      <c r="HY123" s="96" t="str">
        <f t="shared" si="163"/>
        <v/>
      </c>
      <c r="HZ123" s="97" t="str">
        <f t="shared" si="164"/>
        <v/>
      </c>
      <c r="IA123" s="98" t="str">
        <f t="shared" si="165"/>
        <v/>
      </c>
      <c r="IB123" s="98" t="str">
        <f t="shared" si="166"/>
        <v/>
      </c>
      <c r="IC123" s="99" t="str">
        <f t="shared" si="167"/>
        <v/>
      </c>
      <c r="ID123" s="100" t="str">
        <f t="shared" si="168"/>
        <v/>
      </c>
      <c r="IE123" s="101" t="str">
        <f t="shared" si="169"/>
        <v/>
      </c>
      <c r="IF123" s="102" t="str">
        <f t="shared" si="170"/>
        <v/>
      </c>
      <c r="IG123" s="103" t="str">
        <f t="shared" si="171"/>
        <v/>
      </c>
      <c r="II123" s="95"/>
      <c r="IJ123" s="95"/>
      <c r="IK123" s="96" t="str">
        <f t="shared" si="172"/>
        <v/>
      </c>
      <c r="IL123" s="97" t="str">
        <f t="shared" si="173"/>
        <v/>
      </c>
      <c r="IM123" s="98" t="str">
        <f t="shared" si="174"/>
        <v/>
      </c>
      <c r="IN123" s="98" t="str">
        <f t="shared" si="175"/>
        <v/>
      </c>
      <c r="IO123" s="99" t="str">
        <f t="shared" si="176"/>
        <v/>
      </c>
      <c r="IP123" s="100" t="str">
        <f t="shared" si="177"/>
        <v/>
      </c>
      <c r="IQ123" s="101" t="str">
        <f t="shared" si="178"/>
        <v/>
      </c>
      <c r="IR123" s="102" t="str">
        <f t="shared" si="179"/>
        <v/>
      </c>
      <c r="IS123" s="103" t="str">
        <f t="shared" si="180"/>
        <v/>
      </c>
      <c r="IU123" s="95"/>
      <c r="IV123" s="95"/>
      <c r="IW123" s="96" t="str">
        <f t="shared" si="181"/>
        <v/>
      </c>
      <c r="IX123" s="97" t="str">
        <f t="shared" si="182"/>
        <v/>
      </c>
      <c r="IY123" s="98" t="str">
        <f t="shared" si="183"/>
        <v/>
      </c>
      <c r="IZ123" s="98" t="str">
        <f t="shared" si="184"/>
        <v/>
      </c>
      <c r="JA123" s="99" t="str">
        <f t="shared" si="185"/>
        <v/>
      </c>
      <c r="JB123" s="100" t="str">
        <f t="shared" si="186"/>
        <v/>
      </c>
      <c r="JC123" s="101" t="str">
        <f t="shared" si="187"/>
        <v/>
      </c>
      <c r="JD123" s="102" t="str">
        <f t="shared" si="188"/>
        <v/>
      </c>
      <c r="JE123" s="103" t="str">
        <f t="shared" si="189"/>
        <v/>
      </c>
      <c r="JG123" s="95"/>
      <c r="JH123" s="95"/>
      <c r="JI123" s="96" t="str">
        <f t="shared" si="190"/>
        <v/>
      </c>
      <c r="JJ123" s="97" t="str">
        <f t="shared" si="191"/>
        <v/>
      </c>
      <c r="JK123" s="98" t="str">
        <f t="shared" si="192"/>
        <v/>
      </c>
      <c r="JL123" s="98" t="str">
        <f t="shared" si="193"/>
        <v/>
      </c>
      <c r="JM123" s="99" t="str">
        <f t="shared" si="194"/>
        <v/>
      </c>
      <c r="JN123" s="100" t="str">
        <f t="shared" si="195"/>
        <v/>
      </c>
      <c r="JO123" s="101" t="str">
        <f t="shared" si="196"/>
        <v/>
      </c>
      <c r="JP123" s="102" t="str">
        <f t="shared" si="197"/>
        <v/>
      </c>
      <c r="JQ123" s="103" t="str">
        <f t="shared" si="198"/>
        <v/>
      </c>
      <c r="JS123" s="95"/>
      <c r="JT123" s="95"/>
      <c r="JU123" s="96" t="str">
        <f t="shared" si="199"/>
        <v/>
      </c>
      <c r="JV123" s="97" t="str">
        <f t="shared" si="200"/>
        <v/>
      </c>
      <c r="JW123" s="98" t="str">
        <f t="shared" si="201"/>
        <v/>
      </c>
      <c r="JX123" s="98" t="str">
        <f t="shared" si="202"/>
        <v/>
      </c>
      <c r="JY123" s="99" t="str">
        <f t="shared" si="203"/>
        <v/>
      </c>
      <c r="JZ123" s="100" t="str">
        <f t="shared" si="204"/>
        <v/>
      </c>
      <c r="KA123" s="101" t="str">
        <f t="shared" si="205"/>
        <v/>
      </c>
      <c r="KB123" s="102" t="str">
        <f t="shared" si="206"/>
        <v/>
      </c>
      <c r="KC123" s="103" t="str">
        <f t="shared" si="207"/>
        <v/>
      </c>
      <c r="KE123" s="95"/>
      <c r="KF123" s="95"/>
    </row>
    <row r="124" spans="1:292" ht="13.5" customHeight="1">
      <c r="A124" s="21"/>
      <c r="B124" s="95"/>
      <c r="C124" s="95"/>
      <c r="E124" s="96" t="str">
        <f t="shared" si="305"/>
        <v/>
      </c>
      <c r="F124" s="97" t="str">
        <f t="shared" si="306"/>
        <v/>
      </c>
      <c r="G124" s="98" t="str">
        <f t="shared" si="307"/>
        <v/>
      </c>
      <c r="H124" s="98" t="str">
        <f t="shared" si="308"/>
        <v/>
      </c>
      <c r="I124" s="99" t="str">
        <f t="shared" si="309"/>
        <v/>
      </c>
      <c r="J124" s="100" t="str">
        <f t="shared" si="310"/>
        <v/>
      </c>
      <c r="K124" s="101" t="str">
        <f t="shared" si="311"/>
        <v/>
      </c>
      <c r="L124" s="102" t="str">
        <f t="shared" si="312"/>
        <v/>
      </c>
      <c r="M124" s="103" t="str">
        <f t="shared" si="313"/>
        <v/>
      </c>
      <c r="O124" s="95"/>
      <c r="P124" s="95"/>
      <c r="Q124" s="96" t="str">
        <f t="shared" si="2"/>
        <v/>
      </c>
      <c r="R124" s="97" t="str">
        <f t="shared" si="3"/>
        <v/>
      </c>
      <c r="S124" s="98" t="str">
        <f t="shared" si="4"/>
        <v/>
      </c>
      <c r="T124" s="98" t="str">
        <f t="shared" si="5"/>
        <v/>
      </c>
      <c r="U124" s="99" t="str">
        <f t="shared" si="6"/>
        <v/>
      </c>
      <c r="V124" s="100" t="str">
        <f t="shared" si="7"/>
        <v/>
      </c>
      <c r="W124" s="101" t="str">
        <f t="shared" si="8"/>
        <v/>
      </c>
      <c r="X124" s="102" t="str">
        <f t="shared" si="9"/>
        <v/>
      </c>
      <c r="Y124" s="103" t="str">
        <f t="shared" si="10"/>
        <v/>
      </c>
      <c r="AA124" s="95"/>
      <c r="AB124" s="95"/>
      <c r="AC124" s="96" t="str">
        <f t="shared" si="11"/>
        <v/>
      </c>
      <c r="AD124" s="97" t="str">
        <f t="shared" si="12"/>
        <v/>
      </c>
      <c r="AE124" s="98" t="str">
        <f t="shared" si="13"/>
        <v/>
      </c>
      <c r="AF124" s="98" t="str">
        <f t="shared" si="14"/>
        <v/>
      </c>
      <c r="AG124" s="99" t="str">
        <f t="shared" si="15"/>
        <v/>
      </c>
      <c r="AH124" s="100" t="str">
        <f t="shared" si="16"/>
        <v/>
      </c>
      <c r="AI124" s="101" t="str">
        <f t="shared" si="17"/>
        <v/>
      </c>
      <c r="AJ124" s="102" t="str">
        <f t="shared" si="18"/>
        <v/>
      </c>
      <c r="AK124" s="103" t="str">
        <f t="shared" si="19"/>
        <v/>
      </c>
      <c r="AM124" s="95"/>
      <c r="AN124" s="95"/>
      <c r="AO124" s="96" t="str">
        <f t="shared" si="20"/>
        <v/>
      </c>
      <c r="AP124" s="97" t="str">
        <f t="shared" si="21"/>
        <v/>
      </c>
      <c r="AQ124" s="98" t="str">
        <f t="shared" si="22"/>
        <v/>
      </c>
      <c r="AR124" s="98" t="str">
        <f t="shared" si="23"/>
        <v/>
      </c>
      <c r="AS124" s="99" t="str">
        <f t="shared" si="24"/>
        <v/>
      </c>
      <c r="AT124" s="100" t="str">
        <f t="shared" si="25"/>
        <v/>
      </c>
      <c r="AU124" s="101" t="str">
        <f t="shared" si="26"/>
        <v/>
      </c>
      <c r="AV124" s="102" t="str">
        <f t="shared" si="27"/>
        <v/>
      </c>
      <c r="AW124" s="103" t="str">
        <f t="shared" si="28"/>
        <v/>
      </c>
      <c r="AY124" s="95"/>
      <c r="AZ124" s="95"/>
      <c r="BA124" s="96" t="str">
        <f t="shared" si="29"/>
        <v/>
      </c>
      <c r="BB124" s="97" t="str">
        <f t="shared" si="30"/>
        <v/>
      </c>
      <c r="BC124" s="98" t="str">
        <f t="shared" si="31"/>
        <v/>
      </c>
      <c r="BD124" s="98" t="str">
        <f t="shared" si="32"/>
        <v/>
      </c>
      <c r="BE124" s="99" t="str">
        <f t="shared" si="33"/>
        <v/>
      </c>
      <c r="BF124" s="100" t="str">
        <f t="shared" si="34"/>
        <v/>
      </c>
      <c r="BG124" s="101" t="str">
        <f t="shared" si="35"/>
        <v/>
      </c>
      <c r="BH124" s="102" t="str">
        <f t="shared" si="36"/>
        <v/>
      </c>
      <c r="BI124" s="103" t="str">
        <f t="shared" si="37"/>
        <v/>
      </c>
      <c r="BK124" s="95"/>
      <c r="BL124" s="95"/>
      <c r="BM124" s="96" t="str">
        <f t="shared" si="38"/>
        <v/>
      </c>
      <c r="BN124" s="97" t="str">
        <f t="shared" si="39"/>
        <v/>
      </c>
      <c r="BO124" s="98" t="str">
        <f t="shared" si="40"/>
        <v/>
      </c>
      <c r="BP124" s="98" t="str">
        <f t="shared" si="41"/>
        <v/>
      </c>
      <c r="BQ124" s="99" t="str">
        <f t="shared" si="42"/>
        <v/>
      </c>
      <c r="BR124" s="100" t="str">
        <f t="shared" si="43"/>
        <v/>
      </c>
      <c r="BS124" s="101" t="str">
        <f t="shared" si="44"/>
        <v/>
      </c>
      <c r="BT124" s="102" t="str">
        <f t="shared" si="45"/>
        <v/>
      </c>
      <c r="BU124" s="103" t="str">
        <f t="shared" si="46"/>
        <v/>
      </c>
      <c r="BW124" s="95"/>
      <c r="BX124" s="95"/>
      <c r="BY124" s="96" t="str">
        <f t="shared" si="47"/>
        <v/>
      </c>
      <c r="BZ124" s="97" t="str">
        <f t="shared" si="48"/>
        <v/>
      </c>
      <c r="CA124" s="98" t="str">
        <f t="shared" si="49"/>
        <v/>
      </c>
      <c r="CB124" s="98" t="str">
        <f t="shared" si="50"/>
        <v/>
      </c>
      <c r="CC124" s="99" t="str">
        <f t="shared" si="51"/>
        <v/>
      </c>
      <c r="CD124" s="100" t="str">
        <f t="shared" si="52"/>
        <v/>
      </c>
      <c r="CE124" s="101" t="str">
        <f t="shared" si="53"/>
        <v/>
      </c>
      <c r="CF124" s="102" t="str">
        <f t="shared" si="54"/>
        <v/>
      </c>
      <c r="CG124" s="103" t="str">
        <f t="shared" si="55"/>
        <v/>
      </c>
      <c r="CI124" s="95"/>
      <c r="CJ124" s="95"/>
      <c r="CK124" s="96" t="str">
        <f t="shared" si="56"/>
        <v/>
      </c>
      <c r="CL124" s="97" t="str">
        <f t="shared" si="57"/>
        <v/>
      </c>
      <c r="CM124" s="98" t="str">
        <f t="shared" si="58"/>
        <v/>
      </c>
      <c r="CN124" s="98" t="str">
        <f t="shared" si="59"/>
        <v/>
      </c>
      <c r="CO124" s="99" t="str">
        <f t="shared" si="60"/>
        <v/>
      </c>
      <c r="CP124" s="100" t="str">
        <f t="shared" si="61"/>
        <v/>
      </c>
      <c r="CQ124" s="101" t="str">
        <f t="shared" si="62"/>
        <v/>
      </c>
      <c r="CR124" s="102" t="str">
        <f t="shared" si="63"/>
        <v/>
      </c>
      <c r="CS124" s="103" t="str">
        <f t="shared" si="64"/>
        <v/>
      </c>
      <c r="CU124" s="95"/>
      <c r="CV124" s="95"/>
      <c r="CW124" s="96" t="str">
        <f t="shared" si="65"/>
        <v/>
      </c>
      <c r="CX124" s="97" t="str">
        <f t="shared" si="66"/>
        <v/>
      </c>
      <c r="CY124" s="98" t="str">
        <f t="shared" si="67"/>
        <v/>
      </c>
      <c r="CZ124" s="98" t="str">
        <f t="shared" si="68"/>
        <v/>
      </c>
      <c r="DA124" s="99" t="str">
        <f t="shared" si="69"/>
        <v/>
      </c>
      <c r="DB124" s="100" t="str">
        <f t="shared" si="70"/>
        <v/>
      </c>
      <c r="DC124" s="101" t="str">
        <f t="shared" si="71"/>
        <v/>
      </c>
      <c r="DD124" s="102" t="str">
        <f t="shared" si="72"/>
        <v/>
      </c>
      <c r="DE124" s="103" t="str">
        <f t="shared" si="73"/>
        <v/>
      </c>
      <c r="DG124" s="95"/>
      <c r="DH124" s="95"/>
      <c r="DI124" s="96" t="str">
        <f t="shared" si="74"/>
        <v/>
      </c>
      <c r="DJ124" s="97" t="str">
        <f t="shared" si="75"/>
        <v/>
      </c>
      <c r="DK124" s="98" t="str">
        <f t="shared" si="76"/>
        <v/>
      </c>
      <c r="DL124" s="98" t="str">
        <f t="shared" si="77"/>
        <v/>
      </c>
      <c r="DM124" s="99" t="str">
        <f t="shared" si="78"/>
        <v/>
      </c>
      <c r="DN124" s="100" t="str">
        <f t="shared" si="79"/>
        <v/>
      </c>
      <c r="DO124" s="101" t="str">
        <f t="shared" si="80"/>
        <v/>
      </c>
      <c r="DP124" s="102" t="str">
        <f t="shared" si="81"/>
        <v/>
      </c>
      <c r="DQ124" s="103" t="str">
        <f t="shared" si="82"/>
        <v/>
      </c>
      <c r="DS124" s="95"/>
      <c r="DT124" s="95"/>
      <c r="DU124" s="96" t="str">
        <f t="shared" si="83"/>
        <v/>
      </c>
      <c r="DV124" s="97" t="str">
        <f t="shared" si="84"/>
        <v/>
      </c>
      <c r="DW124" s="98" t="str">
        <f t="shared" si="85"/>
        <v/>
      </c>
      <c r="DX124" s="98" t="str">
        <f t="shared" si="86"/>
        <v/>
      </c>
      <c r="DY124" s="99" t="str">
        <f t="shared" si="87"/>
        <v/>
      </c>
      <c r="DZ124" s="100" t="str">
        <f t="shared" si="88"/>
        <v/>
      </c>
      <c r="EA124" s="101" t="str">
        <f t="shared" si="89"/>
        <v/>
      </c>
      <c r="EB124" s="102" t="str">
        <f t="shared" si="90"/>
        <v/>
      </c>
      <c r="EC124" s="103" t="str">
        <f t="shared" si="91"/>
        <v/>
      </c>
      <c r="EE124" s="95"/>
      <c r="EF124" s="95"/>
      <c r="EG124" s="96" t="str">
        <f t="shared" si="92"/>
        <v/>
      </c>
      <c r="EH124" s="97" t="str">
        <f t="shared" si="93"/>
        <v/>
      </c>
      <c r="EI124" s="98" t="str">
        <f t="shared" si="94"/>
        <v/>
      </c>
      <c r="EJ124" s="98" t="str">
        <f t="shared" si="95"/>
        <v/>
      </c>
      <c r="EK124" s="99" t="str">
        <f t="shared" si="96"/>
        <v/>
      </c>
      <c r="EL124" s="100" t="str">
        <f t="shared" si="97"/>
        <v/>
      </c>
      <c r="EM124" s="101" t="str">
        <f t="shared" si="98"/>
        <v/>
      </c>
      <c r="EN124" s="102" t="str">
        <f t="shared" si="99"/>
        <v/>
      </c>
      <c r="EO124" s="103" t="str">
        <f t="shared" si="100"/>
        <v/>
      </c>
      <c r="EQ124" s="95"/>
      <c r="ER124" s="95"/>
      <c r="ES124" s="96" t="str">
        <f t="shared" si="101"/>
        <v/>
      </c>
      <c r="ET124" s="97" t="str">
        <f t="shared" si="102"/>
        <v/>
      </c>
      <c r="EU124" s="98" t="str">
        <f t="shared" si="103"/>
        <v/>
      </c>
      <c r="EV124" s="98" t="str">
        <f t="shared" si="104"/>
        <v/>
      </c>
      <c r="EW124" s="99" t="str">
        <f t="shared" si="105"/>
        <v/>
      </c>
      <c r="EX124" s="100" t="str">
        <f t="shared" si="106"/>
        <v/>
      </c>
      <c r="EY124" s="101" t="str">
        <f t="shared" si="107"/>
        <v/>
      </c>
      <c r="EZ124" s="102" t="str">
        <f t="shared" si="108"/>
        <v/>
      </c>
      <c r="FA124" s="103" t="str">
        <f t="shared" si="109"/>
        <v/>
      </c>
      <c r="FC124" s="95"/>
      <c r="FD124" s="95"/>
      <c r="FE124" s="96" t="str">
        <f t="shared" si="110"/>
        <v/>
      </c>
      <c r="FF124" s="97" t="str">
        <f t="shared" si="111"/>
        <v/>
      </c>
      <c r="FG124" s="98" t="str">
        <f t="shared" si="112"/>
        <v/>
      </c>
      <c r="FH124" s="98" t="str">
        <f t="shared" si="113"/>
        <v/>
      </c>
      <c r="FI124" s="99" t="str">
        <f t="shared" si="114"/>
        <v/>
      </c>
      <c r="FJ124" s="100" t="str">
        <f t="shared" si="115"/>
        <v/>
      </c>
      <c r="FK124" s="101" t="str">
        <f t="shared" si="116"/>
        <v/>
      </c>
      <c r="FL124" s="102" t="str">
        <f t="shared" si="117"/>
        <v/>
      </c>
      <c r="FM124" s="103" t="str">
        <f t="shared" si="118"/>
        <v/>
      </c>
      <c r="FO124" s="95"/>
      <c r="FP124" s="95"/>
      <c r="FQ124" s="96" t="str">
        <f>IF(FU124="","",#REF!)</f>
        <v/>
      </c>
      <c r="FR124" s="97" t="str">
        <f t="shared" si="119"/>
        <v/>
      </c>
      <c r="FS124" s="98" t="str">
        <f t="shared" si="120"/>
        <v/>
      </c>
      <c r="FT124" s="98" t="str">
        <f t="shared" si="121"/>
        <v/>
      </c>
      <c r="FU124" s="99" t="str">
        <f t="shared" si="122"/>
        <v/>
      </c>
      <c r="FV124" s="100" t="str">
        <f t="shared" si="123"/>
        <v/>
      </c>
      <c r="FW124" s="101" t="str">
        <f t="shared" si="124"/>
        <v/>
      </c>
      <c r="FX124" s="102" t="str">
        <f t="shared" si="125"/>
        <v/>
      </c>
      <c r="FY124" s="103" t="str">
        <f t="shared" si="126"/>
        <v/>
      </c>
      <c r="GA124" s="95"/>
      <c r="GB124" s="95"/>
      <c r="GC124" s="96" t="str">
        <f t="shared" si="127"/>
        <v/>
      </c>
      <c r="GD124" s="97" t="str">
        <f t="shared" si="128"/>
        <v/>
      </c>
      <c r="GE124" s="98" t="str">
        <f t="shared" si="129"/>
        <v/>
      </c>
      <c r="GF124" s="98" t="str">
        <f t="shared" si="130"/>
        <v/>
      </c>
      <c r="GG124" s="99" t="str">
        <f t="shared" si="131"/>
        <v/>
      </c>
      <c r="GH124" s="100" t="str">
        <f t="shared" si="132"/>
        <v/>
      </c>
      <c r="GI124" s="101" t="str">
        <f t="shared" si="133"/>
        <v/>
      </c>
      <c r="GJ124" s="102" t="str">
        <f t="shared" si="134"/>
        <v/>
      </c>
      <c r="GK124" s="103" t="str">
        <f t="shared" si="135"/>
        <v/>
      </c>
      <c r="GM124" s="95"/>
      <c r="GN124" s="95"/>
      <c r="GO124" s="96" t="str">
        <f t="shared" si="136"/>
        <v/>
      </c>
      <c r="GP124" s="97" t="str">
        <f t="shared" si="137"/>
        <v/>
      </c>
      <c r="GQ124" s="98" t="str">
        <f t="shared" si="138"/>
        <v/>
      </c>
      <c r="GR124" s="98" t="str">
        <f t="shared" si="139"/>
        <v/>
      </c>
      <c r="GS124" s="99" t="str">
        <f t="shared" si="140"/>
        <v/>
      </c>
      <c r="GT124" s="100" t="str">
        <f t="shared" si="141"/>
        <v/>
      </c>
      <c r="GU124" s="101" t="str">
        <f t="shared" si="142"/>
        <v/>
      </c>
      <c r="GV124" s="102" t="str">
        <f t="shared" si="143"/>
        <v/>
      </c>
      <c r="GW124" s="103" t="str">
        <f t="shared" si="144"/>
        <v/>
      </c>
      <c r="GY124" s="95"/>
      <c r="GZ124" s="95"/>
      <c r="HA124" s="96" t="str">
        <f t="shared" si="145"/>
        <v/>
      </c>
      <c r="HB124" s="97" t="str">
        <f t="shared" si="146"/>
        <v/>
      </c>
      <c r="HC124" s="98" t="str">
        <f t="shared" si="147"/>
        <v/>
      </c>
      <c r="HD124" s="98" t="str">
        <f t="shared" si="148"/>
        <v/>
      </c>
      <c r="HE124" s="99" t="str">
        <f t="shared" si="149"/>
        <v/>
      </c>
      <c r="HF124" s="100" t="str">
        <f t="shared" si="150"/>
        <v/>
      </c>
      <c r="HG124" s="101" t="str">
        <f t="shared" si="151"/>
        <v/>
      </c>
      <c r="HH124" s="102" t="str">
        <f t="shared" si="152"/>
        <v/>
      </c>
      <c r="HI124" s="103" t="str">
        <f t="shared" si="153"/>
        <v/>
      </c>
      <c r="HK124" s="95"/>
      <c r="HL124" s="95"/>
      <c r="HM124" s="96" t="str">
        <f t="shared" si="154"/>
        <v/>
      </c>
      <c r="HN124" s="97" t="str">
        <f t="shared" si="155"/>
        <v/>
      </c>
      <c r="HO124" s="98" t="str">
        <f t="shared" si="156"/>
        <v/>
      </c>
      <c r="HP124" s="98" t="str">
        <f t="shared" si="157"/>
        <v/>
      </c>
      <c r="HQ124" s="99" t="str">
        <f t="shared" si="158"/>
        <v/>
      </c>
      <c r="HR124" s="100" t="str">
        <f t="shared" si="159"/>
        <v/>
      </c>
      <c r="HS124" s="101" t="str">
        <f t="shared" si="160"/>
        <v/>
      </c>
      <c r="HT124" s="102" t="str">
        <f t="shared" si="161"/>
        <v/>
      </c>
      <c r="HU124" s="103" t="str">
        <f t="shared" si="162"/>
        <v/>
      </c>
      <c r="HW124" s="95"/>
      <c r="HX124" s="95"/>
      <c r="HY124" s="96" t="str">
        <f t="shared" si="163"/>
        <v/>
      </c>
      <c r="HZ124" s="97" t="str">
        <f t="shared" si="164"/>
        <v/>
      </c>
      <c r="IA124" s="98" t="str">
        <f t="shared" si="165"/>
        <v/>
      </c>
      <c r="IB124" s="98" t="str">
        <f t="shared" si="166"/>
        <v/>
      </c>
      <c r="IC124" s="99" t="str">
        <f t="shared" si="167"/>
        <v/>
      </c>
      <c r="ID124" s="100" t="str">
        <f t="shared" si="168"/>
        <v/>
      </c>
      <c r="IE124" s="101" t="str">
        <f t="shared" si="169"/>
        <v/>
      </c>
      <c r="IF124" s="102" t="str">
        <f t="shared" si="170"/>
        <v/>
      </c>
      <c r="IG124" s="103" t="str">
        <f t="shared" si="171"/>
        <v/>
      </c>
      <c r="II124" s="95"/>
      <c r="IJ124" s="95"/>
      <c r="IK124" s="96" t="str">
        <f t="shared" si="172"/>
        <v/>
      </c>
      <c r="IL124" s="97" t="str">
        <f t="shared" si="173"/>
        <v/>
      </c>
      <c r="IM124" s="98" t="str">
        <f t="shared" si="174"/>
        <v/>
      </c>
      <c r="IN124" s="98" t="str">
        <f t="shared" si="175"/>
        <v/>
      </c>
      <c r="IO124" s="99" t="str">
        <f t="shared" si="176"/>
        <v/>
      </c>
      <c r="IP124" s="100" t="str">
        <f t="shared" si="177"/>
        <v/>
      </c>
      <c r="IQ124" s="101" t="str">
        <f t="shared" si="178"/>
        <v/>
      </c>
      <c r="IR124" s="102" t="str">
        <f t="shared" si="179"/>
        <v/>
      </c>
      <c r="IS124" s="103" t="str">
        <f t="shared" si="180"/>
        <v/>
      </c>
      <c r="IU124" s="95"/>
      <c r="IV124" s="95"/>
      <c r="IW124" s="96" t="str">
        <f t="shared" si="181"/>
        <v/>
      </c>
      <c r="IX124" s="97" t="str">
        <f t="shared" si="182"/>
        <v/>
      </c>
      <c r="IY124" s="98" t="str">
        <f t="shared" si="183"/>
        <v/>
      </c>
      <c r="IZ124" s="98" t="str">
        <f t="shared" si="184"/>
        <v/>
      </c>
      <c r="JA124" s="99" t="str">
        <f t="shared" si="185"/>
        <v/>
      </c>
      <c r="JB124" s="100" t="str">
        <f t="shared" si="186"/>
        <v/>
      </c>
      <c r="JC124" s="101" t="str">
        <f t="shared" si="187"/>
        <v/>
      </c>
      <c r="JD124" s="102" t="str">
        <f t="shared" si="188"/>
        <v/>
      </c>
      <c r="JE124" s="103" t="str">
        <f t="shared" si="189"/>
        <v/>
      </c>
      <c r="JG124" s="95"/>
      <c r="JH124" s="95"/>
      <c r="JI124" s="96" t="str">
        <f t="shared" si="190"/>
        <v/>
      </c>
      <c r="JJ124" s="97" t="str">
        <f t="shared" si="191"/>
        <v/>
      </c>
      <c r="JK124" s="98" t="str">
        <f t="shared" si="192"/>
        <v/>
      </c>
      <c r="JL124" s="98" t="str">
        <f t="shared" si="193"/>
        <v/>
      </c>
      <c r="JM124" s="99" t="str">
        <f t="shared" si="194"/>
        <v/>
      </c>
      <c r="JN124" s="100" t="str">
        <f t="shared" si="195"/>
        <v/>
      </c>
      <c r="JO124" s="101" t="str">
        <f t="shared" si="196"/>
        <v/>
      </c>
      <c r="JP124" s="102" t="str">
        <f t="shared" si="197"/>
        <v/>
      </c>
      <c r="JQ124" s="103" t="str">
        <f t="shared" si="198"/>
        <v/>
      </c>
      <c r="JS124" s="95"/>
      <c r="JT124" s="95"/>
      <c r="JU124" s="96" t="str">
        <f t="shared" si="199"/>
        <v/>
      </c>
      <c r="JV124" s="97" t="str">
        <f t="shared" si="200"/>
        <v/>
      </c>
      <c r="JW124" s="98" t="str">
        <f t="shared" si="201"/>
        <v/>
      </c>
      <c r="JX124" s="98" t="str">
        <f t="shared" si="202"/>
        <v/>
      </c>
      <c r="JY124" s="99" t="str">
        <f t="shared" si="203"/>
        <v/>
      </c>
      <c r="JZ124" s="100" t="str">
        <f t="shared" si="204"/>
        <v/>
      </c>
      <c r="KA124" s="101" t="str">
        <f t="shared" si="205"/>
        <v/>
      </c>
      <c r="KB124" s="102" t="str">
        <f t="shared" si="206"/>
        <v/>
      </c>
      <c r="KC124" s="103" t="str">
        <f t="shared" si="207"/>
        <v/>
      </c>
      <c r="KE124" s="95"/>
      <c r="KF124" s="95"/>
    </row>
    <row r="125" spans="1:292" ht="13.5" customHeight="1">
      <c r="A125" s="21"/>
      <c r="B125" s="95"/>
      <c r="C125" s="95"/>
      <c r="E125" s="96" t="str">
        <f t="shared" si="305"/>
        <v/>
      </c>
      <c r="F125" s="97" t="str">
        <f t="shared" si="306"/>
        <v/>
      </c>
      <c r="G125" s="98" t="str">
        <f t="shared" si="307"/>
        <v/>
      </c>
      <c r="H125" s="98" t="str">
        <f t="shared" si="308"/>
        <v/>
      </c>
      <c r="I125" s="99" t="str">
        <f t="shared" si="309"/>
        <v/>
      </c>
      <c r="J125" s="100" t="str">
        <f t="shared" si="310"/>
        <v/>
      </c>
      <c r="K125" s="101" t="str">
        <f t="shared" si="311"/>
        <v/>
      </c>
      <c r="L125" s="102" t="str">
        <f t="shared" si="312"/>
        <v/>
      </c>
      <c r="M125" s="103" t="str">
        <f t="shared" si="313"/>
        <v/>
      </c>
      <c r="O125" s="95"/>
      <c r="P125" s="95"/>
      <c r="Q125" s="96" t="str">
        <f t="shared" si="2"/>
        <v/>
      </c>
      <c r="R125" s="97" t="str">
        <f t="shared" si="3"/>
        <v/>
      </c>
      <c r="S125" s="98" t="str">
        <f t="shared" si="4"/>
        <v/>
      </c>
      <c r="T125" s="98" t="str">
        <f t="shared" si="5"/>
        <v/>
      </c>
      <c r="U125" s="99" t="str">
        <f t="shared" si="6"/>
        <v/>
      </c>
      <c r="V125" s="100" t="str">
        <f t="shared" si="7"/>
        <v/>
      </c>
      <c r="W125" s="101" t="str">
        <f t="shared" si="8"/>
        <v/>
      </c>
      <c r="X125" s="102" t="str">
        <f t="shared" si="9"/>
        <v/>
      </c>
      <c r="Y125" s="103" t="str">
        <f t="shared" si="10"/>
        <v/>
      </c>
      <c r="AA125" s="95"/>
      <c r="AB125" s="95"/>
      <c r="AC125" s="96" t="str">
        <f t="shared" si="11"/>
        <v/>
      </c>
      <c r="AD125" s="97" t="str">
        <f t="shared" si="12"/>
        <v/>
      </c>
      <c r="AE125" s="98" t="str">
        <f t="shared" si="13"/>
        <v/>
      </c>
      <c r="AF125" s="98" t="str">
        <f t="shared" si="14"/>
        <v/>
      </c>
      <c r="AG125" s="99" t="str">
        <f t="shared" si="15"/>
        <v/>
      </c>
      <c r="AH125" s="100" t="str">
        <f t="shared" si="16"/>
        <v/>
      </c>
      <c r="AI125" s="101" t="str">
        <f t="shared" si="17"/>
        <v/>
      </c>
      <c r="AJ125" s="102" t="str">
        <f t="shared" si="18"/>
        <v/>
      </c>
      <c r="AK125" s="103" t="str">
        <f t="shared" si="19"/>
        <v/>
      </c>
      <c r="AM125" s="95"/>
      <c r="AN125" s="95"/>
      <c r="AO125" s="96" t="str">
        <f t="shared" si="20"/>
        <v/>
      </c>
      <c r="AP125" s="97" t="str">
        <f t="shared" si="21"/>
        <v/>
      </c>
      <c r="AQ125" s="98" t="str">
        <f t="shared" si="22"/>
        <v/>
      </c>
      <c r="AR125" s="98" t="str">
        <f t="shared" si="23"/>
        <v/>
      </c>
      <c r="AS125" s="99" t="str">
        <f t="shared" si="24"/>
        <v/>
      </c>
      <c r="AT125" s="100" t="str">
        <f t="shared" si="25"/>
        <v/>
      </c>
      <c r="AU125" s="101" t="str">
        <f t="shared" si="26"/>
        <v/>
      </c>
      <c r="AV125" s="102" t="str">
        <f t="shared" si="27"/>
        <v/>
      </c>
      <c r="AW125" s="103" t="str">
        <f t="shared" si="28"/>
        <v/>
      </c>
      <c r="AY125" s="95"/>
      <c r="AZ125" s="95"/>
      <c r="BA125" s="96" t="str">
        <f t="shared" si="29"/>
        <v/>
      </c>
      <c r="BB125" s="97" t="str">
        <f t="shared" si="30"/>
        <v/>
      </c>
      <c r="BC125" s="98" t="str">
        <f t="shared" si="31"/>
        <v/>
      </c>
      <c r="BD125" s="98" t="str">
        <f t="shared" si="32"/>
        <v/>
      </c>
      <c r="BE125" s="99" t="str">
        <f t="shared" si="33"/>
        <v/>
      </c>
      <c r="BF125" s="100" t="str">
        <f t="shared" si="34"/>
        <v/>
      </c>
      <c r="BG125" s="101" t="str">
        <f t="shared" si="35"/>
        <v/>
      </c>
      <c r="BH125" s="102" t="str">
        <f t="shared" si="36"/>
        <v/>
      </c>
      <c r="BI125" s="103" t="str">
        <f t="shared" si="37"/>
        <v/>
      </c>
      <c r="BK125" s="95"/>
      <c r="BL125" s="95"/>
      <c r="BM125" s="96" t="str">
        <f t="shared" si="38"/>
        <v/>
      </c>
      <c r="BN125" s="97" t="str">
        <f t="shared" si="39"/>
        <v/>
      </c>
      <c r="BO125" s="98" t="str">
        <f t="shared" si="40"/>
        <v/>
      </c>
      <c r="BP125" s="98" t="str">
        <f t="shared" si="41"/>
        <v/>
      </c>
      <c r="BQ125" s="99" t="str">
        <f t="shared" si="42"/>
        <v/>
      </c>
      <c r="BR125" s="100" t="str">
        <f t="shared" si="43"/>
        <v/>
      </c>
      <c r="BS125" s="101" t="str">
        <f t="shared" si="44"/>
        <v/>
      </c>
      <c r="BT125" s="102" t="str">
        <f t="shared" si="45"/>
        <v/>
      </c>
      <c r="BU125" s="103" t="str">
        <f t="shared" si="46"/>
        <v/>
      </c>
      <c r="BW125" s="95"/>
      <c r="BX125" s="95"/>
      <c r="BY125" s="96" t="str">
        <f t="shared" si="47"/>
        <v/>
      </c>
      <c r="BZ125" s="97" t="str">
        <f t="shared" si="48"/>
        <v/>
      </c>
      <c r="CA125" s="98" t="str">
        <f t="shared" si="49"/>
        <v/>
      </c>
      <c r="CB125" s="98" t="str">
        <f t="shared" si="50"/>
        <v/>
      </c>
      <c r="CC125" s="99" t="str">
        <f t="shared" si="51"/>
        <v/>
      </c>
      <c r="CD125" s="100" t="str">
        <f t="shared" si="52"/>
        <v/>
      </c>
      <c r="CE125" s="101" t="str">
        <f t="shared" si="53"/>
        <v/>
      </c>
      <c r="CF125" s="102" t="str">
        <f t="shared" si="54"/>
        <v/>
      </c>
      <c r="CG125" s="103" t="str">
        <f t="shared" si="55"/>
        <v/>
      </c>
      <c r="CI125" s="95"/>
      <c r="CJ125" s="95"/>
      <c r="CK125" s="96" t="str">
        <f t="shared" si="56"/>
        <v/>
      </c>
      <c r="CL125" s="97" t="str">
        <f t="shared" si="57"/>
        <v/>
      </c>
      <c r="CM125" s="98" t="str">
        <f t="shared" si="58"/>
        <v/>
      </c>
      <c r="CN125" s="98" t="str">
        <f t="shared" si="59"/>
        <v/>
      </c>
      <c r="CO125" s="99" t="str">
        <f t="shared" si="60"/>
        <v/>
      </c>
      <c r="CP125" s="100" t="str">
        <f t="shared" si="61"/>
        <v/>
      </c>
      <c r="CQ125" s="101" t="str">
        <f t="shared" si="62"/>
        <v/>
      </c>
      <c r="CR125" s="102" t="str">
        <f t="shared" si="63"/>
        <v/>
      </c>
      <c r="CS125" s="103" t="str">
        <f t="shared" si="64"/>
        <v/>
      </c>
      <c r="CU125" s="95"/>
      <c r="CV125" s="95"/>
      <c r="CW125" s="96" t="str">
        <f t="shared" si="65"/>
        <v/>
      </c>
      <c r="CX125" s="97" t="str">
        <f t="shared" si="66"/>
        <v/>
      </c>
      <c r="CY125" s="98" t="str">
        <f t="shared" si="67"/>
        <v/>
      </c>
      <c r="CZ125" s="98" t="str">
        <f t="shared" si="68"/>
        <v/>
      </c>
      <c r="DA125" s="99" t="str">
        <f t="shared" si="69"/>
        <v/>
      </c>
      <c r="DB125" s="100" t="str">
        <f t="shared" si="70"/>
        <v/>
      </c>
      <c r="DC125" s="101" t="str">
        <f t="shared" si="71"/>
        <v/>
      </c>
      <c r="DD125" s="102" t="str">
        <f t="shared" si="72"/>
        <v/>
      </c>
      <c r="DE125" s="103" t="str">
        <f t="shared" si="73"/>
        <v/>
      </c>
      <c r="DG125" s="95"/>
      <c r="DH125" s="95"/>
      <c r="DI125" s="96" t="str">
        <f t="shared" si="74"/>
        <v/>
      </c>
      <c r="DJ125" s="97" t="str">
        <f t="shared" si="75"/>
        <v/>
      </c>
      <c r="DK125" s="98" t="str">
        <f t="shared" si="76"/>
        <v/>
      </c>
      <c r="DL125" s="98" t="str">
        <f t="shared" si="77"/>
        <v/>
      </c>
      <c r="DM125" s="99" t="str">
        <f t="shared" si="78"/>
        <v/>
      </c>
      <c r="DN125" s="100" t="str">
        <f t="shared" si="79"/>
        <v/>
      </c>
      <c r="DO125" s="101" t="str">
        <f t="shared" si="80"/>
        <v/>
      </c>
      <c r="DP125" s="102" t="str">
        <f t="shared" si="81"/>
        <v/>
      </c>
      <c r="DQ125" s="103" t="str">
        <f t="shared" si="82"/>
        <v/>
      </c>
      <c r="DS125" s="95"/>
      <c r="DT125" s="95"/>
      <c r="DU125" s="96" t="str">
        <f t="shared" si="83"/>
        <v/>
      </c>
      <c r="DV125" s="97" t="str">
        <f t="shared" si="84"/>
        <v/>
      </c>
      <c r="DW125" s="98" t="str">
        <f t="shared" si="85"/>
        <v/>
      </c>
      <c r="DX125" s="98" t="str">
        <f t="shared" si="86"/>
        <v/>
      </c>
      <c r="DY125" s="99" t="str">
        <f t="shared" si="87"/>
        <v/>
      </c>
      <c r="DZ125" s="100" t="str">
        <f t="shared" si="88"/>
        <v/>
      </c>
      <c r="EA125" s="101" t="str">
        <f t="shared" si="89"/>
        <v/>
      </c>
      <c r="EB125" s="102" t="str">
        <f t="shared" si="90"/>
        <v/>
      </c>
      <c r="EC125" s="103" t="str">
        <f t="shared" si="91"/>
        <v/>
      </c>
      <c r="EE125" s="95"/>
      <c r="EF125" s="95"/>
      <c r="EG125" s="96" t="str">
        <f t="shared" si="92"/>
        <v/>
      </c>
      <c r="EH125" s="97" t="str">
        <f t="shared" si="93"/>
        <v/>
      </c>
      <c r="EI125" s="98" t="str">
        <f t="shared" si="94"/>
        <v/>
      </c>
      <c r="EJ125" s="98" t="str">
        <f t="shared" si="95"/>
        <v/>
      </c>
      <c r="EK125" s="99" t="str">
        <f t="shared" si="96"/>
        <v/>
      </c>
      <c r="EL125" s="100" t="str">
        <f t="shared" si="97"/>
        <v/>
      </c>
      <c r="EM125" s="101" t="str">
        <f t="shared" si="98"/>
        <v/>
      </c>
      <c r="EN125" s="102" t="str">
        <f t="shared" si="99"/>
        <v/>
      </c>
      <c r="EO125" s="103" t="str">
        <f t="shared" si="100"/>
        <v/>
      </c>
      <c r="EQ125" s="95"/>
      <c r="ER125" s="95"/>
      <c r="ES125" s="96" t="str">
        <f t="shared" si="101"/>
        <v/>
      </c>
      <c r="ET125" s="97" t="str">
        <f t="shared" si="102"/>
        <v/>
      </c>
      <c r="EU125" s="98" t="str">
        <f t="shared" si="103"/>
        <v/>
      </c>
      <c r="EV125" s="98" t="str">
        <f t="shared" si="104"/>
        <v/>
      </c>
      <c r="EW125" s="99" t="str">
        <f t="shared" si="105"/>
        <v/>
      </c>
      <c r="EX125" s="100" t="str">
        <f t="shared" si="106"/>
        <v/>
      </c>
      <c r="EY125" s="101" t="str">
        <f t="shared" si="107"/>
        <v/>
      </c>
      <c r="EZ125" s="102" t="str">
        <f t="shared" si="108"/>
        <v/>
      </c>
      <c r="FA125" s="103" t="str">
        <f t="shared" si="109"/>
        <v/>
      </c>
      <c r="FC125" s="95"/>
      <c r="FD125" s="95"/>
      <c r="FE125" s="96" t="str">
        <f t="shared" si="110"/>
        <v/>
      </c>
      <c r="FF125" s="97" t="str">
        <f t="shared" si="111"/>
        <v/>
      </c>
      <c r="FG125" s="98" t="str">
        <f t="shared" si="112"/>
        <v/>
      </c>
      <c r="FH125" s="98" t="str">
        <f t="shared" si="113"/>
        <v/>
      </c>
      <c r="FI125" s="99" t="str">
        <f t="shared" si="114"/>
        <v/>
      </c>
      <c r="FJ125" s="100" t="str">
        <f t="shared" si="115"/>
        <v/>
      </c>
      <c r="FK125" s="101" t="str">
        <f t="shared" si="116"/>
        <v/>
      </c>
      <c r="FL125" s="102" t="str">
        <f t="shared" si="117"/>
        <v/>
      </c>
      <c r="FM125" s="103" t="str">
        <f t="shared" si="118"/>
        <v/>
      </c>
      <c r="FO125" s="95"/>
      <c r="FP125" s="95"/>
      <c r="FQ125" s="96" t="str">
        <f>IF(FU125="","",#REF!)</f>
        <v/>
      </c>
      <c r="FR125" s="97" t="str">
        <f t="shared" si="119"/>
        <v/>
      </c>
      <c r="FS125" s="98" t="str">
        <f t="shared" si="120"/>
        <v/>
      </c>
      <c r="FT125" s="98" t="str">
        <f t="shared" si="121"/>
        <v/>
      </c>
      <c r="FU125" s="99" t="str">
        <f t="shared" si="122"/>
        <v/>
      </c>
      <c r="FV125" s="100" t="str">
        <f t="shared" si="123"/>
        <v/>
      </c>
      <c r="FW125" s="101" t="str">
        <f t="shared" si="124"/>
        <v/>
      </c>
      <c r="FX125" s="102" t="str">
        <f t="shared" si="125"/>
        <v/>
      </c>
      <c r="FY125" s="103" t="str">
        <f t="shared" si="126"/>
        <v/>
      </c>
      <c r="GA125" s="95"/>
      <c r="GB125" s="95"/>
      <c r="GC125" s="96" t="str">
        <f t="shared" si="127"/>
        <v/>
      </c>
      <c r="GD125" s="97" t="str">
        <f t="shared" si="128"/>
        <v/>
      </c>
      <c r="GE125" s="98" t="str">
        <f t="shared" si="129"/>
        <v/>
      </c>
      <c r="GF125" s="98" t="str">
        <f t="shared" si="130"/>
        <v/>
      </c>
      <c r="GG125" s="99" t="str">
        <f t="shared" si="131"/>
        <v/>
      </c>
      <c r="GH125" s="100" t="str">
        <f t="shared" si="132"/>
        <v/>
      </c>
      <c r="GI125" s="101" t="str">
        <f t="shared" si="133"/>
        <v/>
      </c>
      <c r="GJ125" s="102" t="str">
        <f t="shared" si="134"/>
        <v/>
      </c>
      <c r="GK125" s="103" t="str">
        <f t="shared" si="135"/>
        <v/>
      </c>
      <c r="GM125" s="95"/>
      <c r="GN125" s="95"/>
      <c r="GO125" s="96" t="str">
        <f t="shared" si="136"/>
        <v/>
      </c>
      <c r="GP125" s="97" t="str">
        <f t="shared" si="137"/>
        <v/>
      </c>
      <c r="GQ125" s="98" t="str">
        <f t="shared" si="138"/>
        <v/>
      </c>
      <c r="GR125" s="98" t="str">
        <f t="shared" si="139"/>
        <v/>
      </c>
      <c r="GS125" s="99" t="str">
        <f t="shared" si="140"/>
        <v/>
      </c>
      <c r="GT125" s="100" t="str">
        <f t="shared" si="141"/>
        <v/>
      </c>
      <c r="GU125" s="101" t="str">
        <f t="shared" si="142"/>
        <v/>
      </c>
      <c r="GV125" s="102" t="str">
        <f t="shared" si="143"/>
        <v/>
      </c>
      <c r="GW125" s="103" t="str">
        <f t="shared" si="144"/>
        <v/>
      </c>
      <c r="GY125" s="95"/>
      <c r="GZ125" s="95"/>
      <c r="HA125" s="96" t="str">
        <f t="shared" si="145"/>
        <v/>
      </c>
      <c r="HB125" s="97" t="str">
        <f t="shared" si="146"/>
        <v/>
      </c>
      <c r="HC125" s="98" t="str">
        <f t="shared" si="147"/>
        <v/>
      </c>
      <c r="HD125" s="98" t="str">
        <f t="shared" si="148"/>
        <v/>
      </c>
      <c r="HE125" s="99" t="str">
        <f t="shared" si="149"/>
        <v/>
      </c>
      <c r="HF125" s="100" t="str">
        <f t="shared" si="150"/>
        <v/>
      </c>
      <c r="HG125" s="101" t="str">
        <f t="shared" si="151"/>
        <v/>
      </c>
      <c r="HH125" s="102" t="str">
        <f t="shared" si="152"/>
        <v/>
      </c>
      <c r="HI125" s="103" t="str">
        <f t="shared" si="153"/>
        <v/>
      </c>
      <c r="HK125" s="95"/>
      <c r="HL125" s="95"/>
      <c r="HM125" s="96" t="str">
        <f t="shared" si="154"/>
        <v/>
      </c>
      <c r="HN125" s="97" t="str">
        <f t="shared" si="155"/>
        <v/>
      </c>
      <c r="HO125" s="98" t="str">
        <f t="shared" si="156"/>
        <v/>
      </c>
      <c r="HP125" s="98" t="str">
        <f t="shared" si="157"/>
        <v/>
      </c>
      <c r="HQ125" s="99" t="str">
        <f t="shared" si="158"/>
        <v/>
      </c>
      <c r="HR125" s="100" t="str">
        <f t="shared" si="159"/>
        <v/>
      </c>
      <c r="HS125" s="101" t="str">
        <f t="shared" si="160"/>
        <v/>
      </c>
      <c r="HT125" s="102" t="str">
        <f t="shared" si="161"/>
        <v/>
      </c>
      <c r="HU125" s="103" t="str">
        <f t="shared" si="162"/>
        <v/>
      </c>
      <c r="HW125" s="95"/>
      <c r="HX125" s="95"/>
      <c r="HY125" s="96" t="str">
        <f t="shared" si="163"/>
        <v/>
      </c>
      <c r="HZ125" s="97" t="str">
        <f t="shared" si="164"/>
        <v/>
      </c>
      <c r="IA125" s="98" t="str">
        <f t="shared" si="165"/>
        <v/>
      </c>
      <c r="IB125" s="98" t="str">
        <f t="shared" si="166"/>
        <v/>
      </c>
      <c r="IC125" s="99" t="str">
        <f t="shared" si="167"/>
        <v/>
      </c>
      <c r="ID125" s="100" t="str">
        <f t="shared" si="168"/>
        <v/>
      </c>
      <c r="IE125" s="101" t="str">
        <f t="shared" si="169"/>
        <v/>
      </c>
      <c r="IF125" s="102" t="str">
        <f t="shared" si="170"/>
        <v/>
      </c>
      <c r="IG125" s="103" t="str">
        <f t="shared" si="171"/>
        <v/>
      </c>
      <c r="II125" s="95"/>
      <c r="IJ125" s="95"/>
      <c r="IK125" s="96" t="str">
        <f t="shared" si="172"/>
        <v/>
      </c>
      <c r="IL125" s="97" t="str">
        <f t="shared" si="173"/>
        <v/>
      </c>
      <c r="IM125" s="98" t="str">
        <f t="shared" si="174"/>
        <v/>
      </c>
      <c r="IN125" s="98" t="str">
        <f t="shared" si="175"/>
        <v/>
      </c>
      <c r="IO125" s="99" t="str">
        <f t="shared" si="176"/>
        <v/>
      </c>
      <c r="IP125" s="100" t="str">
        <f t="shared" si="177"/>
        <v/>
      </c>
      <c r="IQ125" s="101" t="str">
        <f t="shared" si="178"/>
        <v/>
      </c>
      <c r="IR125" s="102" t="str">
        <f t="shared" si="179"/>
        <v/>
      </c>
      <c r="IS125" s="103" t="str">
        <f t="shared" si="180"/>
        <v/>
      </c>
      <c r="IU125" s="95"/>
      <c r="IV125" s="95"/>
      <c r="IW125" s="96" t="str">
        <f t="shared" si="181"/>
        <v/>
      </c>
      <c r="IX125" s="97" t="str">
        <f t="shared" si="182"/>
        <v/>
      </c>
      <c r="IY125" s="98" t="str">
        <f t="shared" si="183"/>
        <v/>
      </c>
      <c r="IZ125" s="98" t="str">
        <f t="shared" si="184"/>
        <v/>
      </c>
      <c r="JA125" s="99" t="str">
        <f t="shared" si="185"/>
        <v/>
      </c>
      <c r="JB125" s="100" t="str">
        <f t="shared" si="186"/>
        <v/>
      </c>
      <c r="JC125" s="101" t="str">
        <f t="shared" si="187"/>
        <v/>
      </c>
      <c r="JD125" s="102" t="str">
        <f t="shared" si="188"/>
        <v/>
      </c>
      <c r="JE125" s="103" t="str">
        <f t="shared" si="189"/>
        <v/>
      </c>
      <c r="JG125" s="95"/>
      <c r="JH125" s="95"/>
      <c r="JI125" s="96" t="str">
        <f t="shared" si="190"/>
        <v/>
      </c>
      <c r="JJ125" s="97" t="str">
        <f t="shared" si="191"/>
        <v/>
      </c>
      <c r="JK125" s="98" t="str">
        <f t="shared" si="192"/>
        <v/>
      </c>
      <c r="JL125" s="98" t="str">
        <f t="shared" si="193"/>
        <v/>
      </c>
      <c r="JM125" s="99" t="str">
        <f t="shared" si="194"/>
        <v/>
      </c>
      <c r="JN125" s="100" t="str">
        <f t="shared" si="195"/>
        <v/>
      </c>
      <c r="JO125" s="101" t="str">
        <f t="shared" si="196"/>
        <v/>
      </c>
      <c r="JP125" s="102" t="str">
        <f t="shared" si="197"/>
        <v/>
      </c>
      <c r="JQ125" s="103" t="str">
        <f t="shared" si="198"/>
        <v/>
      </c>
      <c r="JS125" s="95"/>
      <c r="JT125" s="95"/>
      <c r="JU125" s="96" t="str">
        <f t="shared" si="199"/>
        <v/>
      </c>
      <c r="JV125" s="97" t="str">
        <f t="shared" si="200"/>
        <v/>
      </c>
      <c r="JW125" s="98" t="str">
        <f t="shared" si="201"/>
        <v/>
      </c>
      <c r="JX125" s="98" t="str">
        <f t="shared" si="202"/>
        <v/>
      </c>
      <c r="JY125" s="99" t="str">
        <f t="shared" si="203"/>
        <v/>
      </c>
      <c r="JZ125" s="100" t="str">
        <f t="shared" si="204"/>
        <v/>
      </c>
      <c r="KA125" s="101" t="str">
        <f t="shared" si="205"/>
        <v/>
      </c>
      <c r="KB125" s="102" t="str">
        <f t="shared" si="206"/>
        <v/>
      </c>
      <c r="KC125" s="103" t="str">
        <f t="shared" si="207"/>
        <v/>
      </c>
      <c r="KE125" s="95"/>
      <c r="KF125" s="95"/>
    </row>
    <row r="126" spans="1:292" ht="13.5" customHeight="1">
      <c r="A126" s="21"/>
      <c r="B126" s="95"/>
      <c r="C126" s="95"/>
      <c r="E126" s="96" t="str">
        <f t="shared" si="305"/>
        <v/>
      </c>
      <c r="F126" s="97" t="str">
        <f t="shared" si="306"/>
        <v/>
      </c>
      <c r="G126" s="98" t="str">
        <f t="shared" si="307"/>
        <v/>
      </c>
      <c r="H126" s="98" t="str">
        <f t="shared" si="308"/>
        <v/>
      </c>
      <c r="I126" s="99" t="str">
        <f t="shared" si="309"/>
        <v/>
      </c>
      <c r="J126" s="100" t="str">
        <f t="shared" si="310"/>
        <v/>
      </c>
      <c r="K126" s="101" t="str">
        <f t="shared" si="311"/>
        <v/>
      </c>
      <c r="L126" s="102" t="str">
        <f t="shared" si="312"/>
        <v/>
      </c>
      <c r="M126" s="103" t="str">
        <f t="shared" si="313"/>
        <v/>
      </c>
      <c r="O126" s="95"/>
      <c r="P126" s="95"/>
      <c r="Q126" s="96" t="str">
        <f t="shared" si="2"/>
        <v/>
      </c>
      <c r="R126" s="97" t="str">
        <f t="shared" si="3"/>
        <v/>
      </c>
      <c r="S126" s="98" t="str">
        <f t="shared" si="4"/>
        <v/>
      </c>
      <c r="T126" s="98" t="str">
        <f t="shared" si="5"/>
        <v/>
      </c>
      <c r="U126" s="99" t="str">
        <f t="shared" si="6"/>
        <v/>
      </c>
      <c r="V126" s="100" t="str">
        <f t="shared" si="7"/>
        <v/>
      </c>
      <c r="W126" s="101" t="str">
        <f t="shared" si="8"/>
        <v/>
      </c>
      <c r="X126" s="102" t="str">
        <f t="shared" si="9"/>
        <v/>
      </c>
      <c r="Y126" s="103" t="str">
        <f t="shared" si="10"/>
        <v/>
      </c>
      <c r="AA126" s="95"/>
      <c r="AB126" s="95"/>
      <c r="AC126" s="96" t="str">
        <f t="shared" si="11"/>
        <v/>
      </c>
      <c r="AD126" s="97" t="str">
        <f t="shared" si="12"/>
        <v/>
      </c>
      <c r="AE126" s="98" t="str">
        <f t="shared" si="13"/>
        <v/>
      </c>
      <c r="AF126" s="98" t="str">
        <f t="shared" si="14"/>
        <v/>
      </c>
      <c r="AG126" s="99" t="str">
        <f t="shared" si="15"/>
        <v/>
      </c>
      <c r="AH126" s="100" t="str">
        <f t="shared" si="16"/>
        <v/>
      </c>
      <c r="AI126" s="101" t="str">
        <f t="shared" si="17"/>
        <v/>
      </c>
      <c r="AJ126" s="102" t="str">
        <f t="shared" si="18"/>
        <v/>
      </c>
      <c r="AK126" s="103" t="str">
        <f t="shared" si="19"/>
        <v/>
      </c>
      <c r="AM126" s="95"/>
      <c r="AN126" s="95"/>
      <c r="AO126" s="96" t="str">
        <f t="shared" si="20"/>
        <v/>
      </c>
      <c r="AP126" s="97" t="str">
        <f t="shared" si="21"/>
        <v/>
      </c>
      <c r="AQ126" s="98" t="str">
        <f t="shared" si="22"/>
        <v/>
      </c>
      <c r="AR126" s="98" t="str">
        <f t="shared" si="23"/>
        <v/>
      </c>
      <c r="AS126" s="99" t="str">
        <f t="shared" si="24"/>
        <v/>
      </c>
      <c r="AT126" s="100" t="str">
        <f t="shared" si="25"/>
        <v/>
      </c>
      <c r="AU126" s="101" t="str">
        <f t="shared" si="26"/>
        <v/>
      </c>
      <c r="AV126" s="102" t="str">
        <f t="shared" si="27"/>
        <v/>
      </c>
      <c r="AW126" s="103" t="str">
        <f t="shared" si="28"/>
        <v/>
      </c>
      <c r="AY126" s="95"/>
      <c r="AZ126" s="95"/>
      <c r="BA126" s="96" t="str">
        <f t="shared" si="29"/>
        <v/>
      </c>
      <c r="BB126" s="97" t="str">
        <f t="shared" si="30"/>
        <v/>
      </c>
      <c r="BC126" s="98" t="str">
        <f t="shared" si="31"/>
        <v/>
      </c>
      <c r="BD126" s="98" t="str">
        <f t="shared" si="32"/>
        <v/>
      </c>
      <c r="BE126" s="99" t="str">
        <f t="shared" si="33"/>
        <v/>
      </c>
      <c r="BF126" s="100" t="str">
        <f t="shared" si="34"/>
        <v/>
      </c>
      <c r="BG126" s="101" t="str">
        <f t="shared" si="35"/>
        <v/>
      </c>
      <c r="BH126" s="102" t="str">
        <f t="shared" si="36"/>
        <v/>
      </c>
      <c r="BI126" s="103" t="str">
        <f t="shared" si="37"/>
        <v/>
      </c>
      <c r="BK126" s="95"/>
      <c r="BL126" s="95"/>
      <c r="BM126" s="96" t="str">
        <f t="shared" si="38"/>
        <v/>
      </c>
      <c r="BN126" s="97" t="str">
        <f t="shared" si="39"/>
        <v/>
      </c>
      <c r="BO126" s="98" t="str">
        <f t="shared" si="40"/>
        <v/>
      </c>
      <c r="BP126" s="98" t="str">
        <f t="shared" si="41"/>
        <v/>
      </c>
      <c r="BQ126" s="99" t="str">
        <f t="shared" si="42"/>
        <v/>
      </c>
      <c r="BR126" s="100" t="str">
        <f t="shared" si="43"/>
        <v/>
      </c>
      <c r="BS126" s="101" t="str">
        <f t="shared" si="44"/>
        <v/>
      </c>
      <c r="BT126" s="102" t="str">
        <f t="shared" si="45"/>
        <v/>
      </c>
      <c r="BU126" s="103" t="str">
        <f t="shared" si="46"/>
        <v/>
      </c>
      <c r="BW126" s="95"/>
      <c r="BX126" s="95"/>
      <c r="BY126" s="96" t="str">
        <f t="shared" si="47"/>
        <v/>
      </c>
      <c r="BZ126" s="97" t="str">
        <f t="shared" si="48"/>
        <v/>
      </c>
      <c r="CA126" s="98" t="str">
        <f t="shared" si="49"/>
        <v/>
      </c>
      <c r="CB126" s="98" t="str">
        <f t="shared" si="50"/>
        <v/>
      </c>
      <c r="CC126" s="99" t="str">
        <f t="shared" si="51"/>
        <v/>
      </c>
      <c r="CD126" s="100" t="str">
        <f t="shared" si="52"/>
        <v/>
      </c>
      <c r="CE126" s="101" t="str">
        <f t="shared" si="53"/>
        <v/>
      </c>
      <c r="CF126" s="102" t="str">
        <f t="shared" si="54"/>
        <v/>
      </c>
      <c r="CG126" s="103" t="str">
        <f t="shared" si="55"/>
        <v/>
      </c>
      <c r="CI126" s="95"/>
      <c r="CJ126" s="95"/>
      <c r="CK126" s="96" t="str">
        <f t="shared" si="56"/>
        <v/>
      </c>
      <c r="CL126" s="97" t="str">
        <f t="shared" si="57"/>
        <v/>
      </c>
      <c r="CM126" s="98" t="str">
        <f t="shared" si="58"/>
        <v/>
      </c>
      <c r="CN126" s="98" t="str">
        <f t="shared" si="59"/>
        <v/>
      </c>
      <c r="CO126" s="99" t="str">
        <f t="shared" si="60"/>
        <v/>
      </c>
      <c r="CP126" s="100" t="str">
        <f t="shared" si="61"/>
        <v/>
      </c>
      <c r="CQ126" s="101" t="str">
        <f t="shared" si="62"/>
        <v/>
      </c>
      <c r="CR126" s="102" t="str">
        <f t="shared" si="63"/>
        <v/>
      </c>
      <c r="CS126" s="103" t="str">
        <f t="shared" si="64"/>
        <v/>
      </c>
      <c r="CU126" s="95"/>
      <c r="CV126" s="95"/>
      <c r="CW126" s="96" t="str">
        <f t="shared" si="65"/>
        <v/>
      </c>
      <c r="CX126" s="97" t="str">
        <f t="shared" si="66"/>
        <v/>
      </c>
      <c r="CY126" s="98" t="str">
        <f t="shared" si="67"/>
        <v/>
      </c>
      <c r="CZ126" s="98" t="str">
        <f t="shared" si="68"/>
        <v/>
      </c>
      <c r="DA126" s="99" t="str">
        <f t="shared" si="69"/>
        <v/>
      </c>
      <c r="DB126" s="100" t="str">
        <f t="shared" si="70"/>
        <v/>
      </c>
      <c r="DC126" s="101" t="str">
        <f t="shared" si="71"/>
        <v/>
      </c>
      <c r="DD126" s="102" t="str">
        <f t="shared" si="72"/>
        <v/>
      </c>
      <c r="DE126" s="103" t="str">
        <f t="shared" si="73"/>
        <v/>
      </c>
      <c r="DG126" s="95"/>
      <c r="DH126" s="95"/>
      <c r="DI126" s="96" t="str">
        <f t="shared" si="74"/>
        <v/>
      </c>
      <c r="DJ126" s="97" t="str">
        <f t="shared" si="75"/>
        <v/>
      </c>
      <c r="DK126" s="98" t="str">
        <f t="shared" si="76"/>
        <v/>
      </c>
      <c r="DL126" s="98" t="str">
        <f t="shared" si="77"/>
        <v/>
      </c>
      <c r="DM126" s="99" t="str">
        <f t="shared" si="78"/>
        <v/>
      </c>
      <c r="DN126" s="100" t="str">
        <f t="shared" si="79"/>
        <v/>
      </c>
      <c r="DO126" s="101" t="str">
        <f t="shared" si="80"/>
        <v/>
      </c>
      <c r="DP126" s="102" t="str">
        <f t="shared" si="81"/>
        <v/>
      </c>
      <c r="DQ126" s="103" t="str">
        <f t="shared" si="82"/>
        <v/>
      </c>
      <c r="DS126" s="95"/>
      <c r="DT126" s="95"/>
      <c r="DU126" s="96" t="str">
        <f t="shared" si="83"/>
        <v/>
      </c>
      <c r="DV126" s="97" t="str">
        <f t="shared" si="84"/>
        <v/>
      </c>
      <c r="DW126" s="98" t="str">
        <f t="shared" si="85"/>
        <v/>
      </c>
      <c r="DX126" s="98" t="str">
        <f t="shared" si="86"/>
        <v/>
      </c>
      <c r="DY126" s="99" t="str">
        <f t="shared" si="87"/>
        <v/>
      </c>
      <c r="DZ126" s="100" t="str">
        <f t="shared" si="88"/>
        <v/>
      </c>
      <c r="EA126" s="101" t="str">
        <f t="shared" si="89"/>
        <v/>
      </c>
      <c r="EB126" s="102" t="str">
        <f t="shared" si="90"/>
        <v/>
      </c>
      <c r="EC126" s="103" t="str">
        <f t="shared" si="91"/>
        <v/>
      </c>
      <c r="EE126" s="95"/>
      <c r="EF126" s="95"/>
      <c r="EG126" s="96" t="str">
        <f t="shared" si="92"/>
        <v/>
      </c>
      <c r="EH126" s="97" t="str">
        <f t="shared" si="93"/>
        <v/>
      </c>
      <c r="EI126" s="98" t="str">
        <f t="shared" si="94"/>
        <v/>
      </c>
      <c r="EJ126" s="98" t="str">
        <f t="shared" si="95"/>
        <v/>
      </c>
      <c r="EK126" s="99" t="str">
        <f t="shared" si="96"/>
        <v/>
      </c>
      <c r="EL126" s="100" t="str">
        <f t="shared" si="97"/>
        <v/>
      </c>
      <c r="EM126" s="101" t="str">
        <f t="shared" si="98"/>
        <v/>
      </c>
      <c r="EN126" s="102" t="str">
        <f t="shared" si="99"/>
        <v/>
      </c>
      <c r="EO126" s="103" t="str">
        <f t="shared" si="100"/>
        <v/>
      </c>
      <c r="EQ126" s="95"/>
      <c r="ER126" s="95"/>
      <c r="ES126" s="96" t="str">
        <f t="shared" si="101"/>
        <v/>
      </c>
      <c r="ET126" s="97" t="str">
        <f t="shared" si="102"/>
        <v/>
      </c>
      <c r="EU126" s="98" t="str">
        <f t="shared" si="103"/>
        <v/>
      </c>
      <c r="EV126" s="98" t="str">
        <f t="shared" si="104"/>
        <v/>
      </c>
      <c r="EW126" s="99" t="str">
        <f t="shared" si="105"/>
        <v/>
      </c>
      <c r="EX126" s="100" t="str">
        <f t="shared" si="106"/>
        <v/>
      </c>
      <c r="EY126" s="101" t="str">
        <f t="shared" si="107"/>
        <v/>
      </c>
      <c r="EZ126" s="102" t="str">
        <f t="shared" si="108"/>
        <v/>
      </c>
      <c r="FA126" s="103" t="str">
        <f t="shared" si="109"/>
        <v/>
      </c>
      <c r="FC126" s="95"/>
      <c r="FD126" s="95"/>
      <c r="FE126" s="96" t="str">
        <f t="shared" si="110"/>
        <v/>
      </c>
      <c r="FF126" s="97" t="str">
        <f t="shared" si="111"/>
        <v/>
      </c>
      <c r="FG126" s="98" t="str">
        <f t="shared" si="112"/>
        <v/>
      </c>
      <c r="FH126" s="98" t="str">
        <f t="shared" si="113"/>
        <v/>
      </c>
      <c r="FI126" s="99" t="str">
        <f t="shared" si="114"/>
        <v/>
      </c>
      <c r="FJ126" s="100" t="str">
        <f t="shared" si="115"/>
        <v/>
      </c>
      <c r="FK126" s="101" t="str">
        <f t="shared" si="116"/>
        <v/>
      </c>
      <c r="FL126" s="102" t="str">
        <f t="shared" si="117"/>
        <v/>
      </c>
      <c r="FM126" s="103" t="str">
        <f t="shared" si="118"/>
        <v/>
      </c>
      <c r="FO126" s="95"/>
      <c r="FP126" s="95"/>
      <c r="FQ126" s="96" t="str">
        <f>IF(FU126="","",#REF!)</f>
        <v/>
      </c>
      <c r="FR126" s="97" t="str">
        <f t="shared" si="119"/>
        <v/>
      </c>
      <c r="FS126" s="98" t="str">
        <f t="shared" si="120"/>
        <v/>
      </c>
      <c r="FT126" s="98" t="str">
        <f t="shared" si="121"/>
        <v/>
      </c>
      <c r="FU126" s="99" t="str">
        <f t="shared" si="122"/>
        <v/>
      </c>
      <c r="FV126" s="100" t="str">
        <f t="shared" si="123"/>
        <v/>
      </c>
      <c r="FW126" s="101" t="str">
        <f t="shared" si="124"/>
        <v/>
      </c>
      <c r="FX126" s="102" t="str">
        <f t="shared" si="125"/>
        <v/>
      </c>
      <c r="FY126" s="103" t="str">
        <f t="shared" si="126"/>
        <v/>
      </c>
      <c r="GA126" s="95"/>
      <c r="GB126" s="95"/>
      <c r="GC126" s="96" t="str">
        <f t="shared" si="127"/>
        <v/>
      </c>
      <c r="GD126" s="97" t="str">
        <f t="shared" si="128"/>
        <v/>
      </c>
      <c r="GE126" s="98" t="str">
        <f t="shared" si="129"/>
        <v/>
      </c>
      <c r="GF126" s="98" t="str">
        <f t="shared" si="130"/>
        <v/>
      </c>
      <c r="GG126" s="99" t="str">
        <f t="shared" si="131"/>
        <v/>
      </c>
      <c r="GH126" s="100" t="str">
        <f t="shared" si="132"/>
        <v/>
      </c>
      <c r="GI126" s="101" t="str">
        <f t="shared" si="133"/>
        <v/>
      </c>
      <c r="GJ126" s="102" t="str">
        <f t="shared" si="134"/>
        <v/>
      </c>
      <c r="GK126" s="103" t="str">
        <f t="shared" si="135"/>
        <v/>
      </c>
      <c r="GM126" s="95"/>
      <c r="GN126" s="95"/>
      <c r="GO126" s="96" t="str">
        <f t="shared" si="136"/>
        <v/>
      </c>
      <c r="GP126" s="97" t="str">
        <f t="shared" si="137"/>
        <v/>
      </c>
      <c r="GQ126" s="98" t="str">
        <f t="shared" si="138"/>
        <v/>
      </c>
      <c r="GR126" s="98" t="str">
        <f t="shared" si="139"/>
        <v/>
      </c>
      <c r="GS126" s="99" t="str">
        <f t="shared" si="140"/>
        <v/>
      </c>
      <c r="GT126" s="100" t="str">
        <f t="shared" si="141"/>
        <v/>
      </c>
      <c r="GU126" s="101" t="str">
        <f t="shared" si="142"/>
        <v/>
      </c>
      <c r="GV126" s="102" t="str">
        <f t="shared" si="143"/>
        <v/>
      </c>
      <c r="GW126" s="103" t="str">
        <f t="shared" si="144"/>
        <v/>
      </c>
      <c r="GY126" s="95"/>
      <c r="GZ126" s="95"/>
      <c r="HA126" s="96" t="str">
        <f t="shared" si="145"/>
        <v/>
      </c>
      <c r="HB126" s="97" t="str">
        <f t="shared" si="146"/>
        <v/>
      </c>
      <c r="HC126" s="98" t="str">
        <f t="shared" si="147"/>
        <v/>
      </c>
      <c r="HD126" s="98" t="str">
        <f t="shared" si="148"/>
        <v/>
      </c>
      <c r="HE126" s="99" t="str">
        <f t="shared" si="149"/>
        <v/>
      </c>
      <c r="HF126" s="100" t="str">
        <f t="shared" si="150"/>
        <v/>
      </c>
      <c r="HG126" s="101" t="str">
        <f t="shared" si="151"/>
        <v/>
      </c>
      <c r="HH126" s="102" t="str">
        <f t="shared" si="152"/>
        <v/>
      </c>
      <c r="HI126" s="103" t="str">
        <f t="shared" si="153"/>
        <v/>
      </c>
      <c r="HK126" s="95"/>
      <c r="HL126" s="95"/>
      <c r="HM126" s="96" t="str">
        <f t="shared" si="154"/>
        <v/>
      </c>
      <c r="HN126" s="97" t="str">
        <f t="shared" si="155"/>
        <v/>
      </c>
      <c r="HO126" s="98" t="str">
        <f t="shared" si="156"/>
        <v/>
      </c>
      <c r="HP126" s="98" t="str">
        <f t="shared" si="157"/>
        <v/>
      </c>
      <c r="HQ126" s="99" t="str">
        <f t="shared" si="158"/>
        <v/>
      </c>
      <c r="HR126" s="100" t="str">
        <f t="shared" si="159"/>
        <v/>
      </c>
      <c r="HS126" s="101" t="str">
        <f t="shared" si="160"/>
        <v/>
      </c>
      <c r="HT126" s="102" t="str">
        <f t="shared" si="161"/>
        <v/>
      </c>
      <c r="HU126" s="103" t="str">
        <f t="shared" si="162"/>
        <v/>
      </c>
      <c r="HW126" s="95"/>
      <c r="HX126" s="95"/>
      <c r="HY126" s="96" t="str">
        <f t="shared" si="163"/>
        <v/>
      </c>
      <c r="HZ126" s="97" t="str">
        <f t="shared" si="164"/>
        <v/>
      </c>
      <c r="IA126" s="98" t="str">
        <f t="shared" si="165"/>
        <v/>
      </c>
      <c r="IB126" s="98" t="str">
        <f t="shared" si="166"/>
        <v/>
      </c>
      <c r="IC126" s="99" t="str">
        <f t="shared" si="167"/>
        <v/>
      </c>
      <c r="ID126" s="100" t="str">
        <f t="shared" si="168"/>
        <v/>
      </c>
      <c r="IE126" s="101" t="str">
        <f t="shared" si="169"/>
        <v/>
      </c>
      <c r="IF126" s="102" t="str">
        <f t="shared" si="170"/>
        <v/>
      </c>
      <c r="IG126" s="103" t="str">
        <f t="shared" si="171"/>
        <v/>
      </c>
      <c r="II126" s="95"/>
      <c r="IJ126" s="95"/>
      <c r="IK126" s="96" t="str">
        <f t="shared" si="172"/>
        <v/>
      </c>
      <c r="IL126" s="97" t="str">
        <f t="shared" si="173"/>
        <v/>
      </c>
      <c r="IM126" s="98" t="str">
        <f t="shared" si="174"/>
        <v/>
      </c>
      <c r="IN126" s="98" t="str">
        <f t="shared" si="175"/>
        <v/>
      </c>
      <c r="IO126" s="99" t="str">
        <f t="shared" si="176"/>
        <v/>
      </c>
      <c r="IP126" s="100" t="str">
        <f t="shared" si="177"/>
        <v/>
      </c>
      <c r="IQ126" s="101" t="str">
        <f t="shared" si="178"/>
        <v/>
      </c>
      <c r="IR126" s="102" t="str">
        <f t="shared" si="179"/>
        <v/>
      </c>
      <c r="IS126" s="103" t="str">
        <f t="shared" si="180"/>
        <v/>
      </c>
      <c r="IU126" s="95"/>
      <c r="IV126" s="95"/>
      <c r="IW126" s="96" t="str">
        <f t="shared" si="181"/>
        <v/>
      </c>
      <c r="IX126" s="97" t="str">
        <f t="shared" si="182"/>
        <v/>
      </c>
      <c r="IY126" s="98" t="str">
        <f t="shared" si="183"/>
        <v/>
      </c>
      <c r="IZ126" s="98" t="str">
        <f t="shared" si="184"/>
        <v/>
      </c>
      <c r="JA126" s="99" t="str">
        <f t="shared" si="185"/>
        <v/>
      </c>
      <c r="JB126" s="100" t="str">
        <f t="shared" si="186"/>
        <v/>
      </c>
      <c r="JC126" s="101" t="str">
        <f t="shared" si="187"/>
        <v/>
      </c>
      <c r="JD126" s="102" t="str">
        <f t="shared" si="188"/>
        <v/>
      </c>
      <c r="JE126" s="103" t="str">
        <f t="shared" si="189"/>
        <v/>
      </c>
      <c r="JG126" s="95"/>
      <c r="JH126" s="95"/>
      <c r="JI126" s="96" t="str">
        <f t="shared" si="190"/>
        <v/>
      </c>
      <c r="JJ126" s="97" t="str">
        <f t="shared" si="191"/>
        <v/>
      </c>
      <c r="JK126" s="98" t="str">
        <f t="shared" si="192"/>
        <v/>
      </c>
      <c r="JL126" s="98" t="str">
        <f t="shared" si="193"/>
        <v/>
      </c>
      <c r="JM126" s="99" t="str">
        <f t="shared" si="194"/>
        <v/>
      </c>
      <c r="JN126" s="100" t="str">
        <f t="shared" si="195"/>
        <v/>
      </c>
      <c r="JO126" s="101" t="str">
        <f t="shared" si="196"/>
        <v/>
      </c>
      <c r="JP126" s="102" t="str">
        <f t="shared" si="197"/>
        <v/>
      </c>
      <c r="JQ126" s="103" t="str">
        <f t="shared" si="198"/>
        <v/>
      </c>
      <c r="JS126" s="95"/>
      <c r="JT126" s="95"/>
      <c r="JU126" s="96" t="str">
        <f t="shared" si="199"/>
        <v/>
      </c>
      <c r="JV126" s="97" t="str">
        <f t="shared" si="200"/>
        <v/>
      </c>
      <c r="JW126" s="98" t="str">
        <f t="shared" si="201"/>
        <v/>
      </c>
      <c r="JX126" s="98" t="str">
        <f t="shared" si="202"/>
        <v/>
      </c>
      <c r="JY126" s="99" t="str">
        <f t="shared" si="203"/>
        <v/>
      </c>
      <c r="JZ126" s="100" t="str">
        <f t="shared" si="204"/>
        <v/>
      </c>
      <c r="KA126" s="101" t="str">
        <f t="shared" si="205"/>
        <v/>
      </c>
      <c r="KB126" s="102" t="str">
        <f t="shared" si="206"/>
        <v/>
      </c>
      <c r="KC126" s="103" t="str">
        <f t="shared" si="207"/>
        <v/>
      </c>
      <c r="KE126" s="95"/>
      <c r="KF126" s="95"/>
    </row>
    <row r="127" spans="1:292" ht="13.5" customHeight="1">
      <c r="A127" s="21"/>
      <c r="B127" s="95"/>
      <c r="C127" s="95"/>
      <c r="E127" s="96" t="str">
        <f t="shared" si="305"/>
        <v/>
      </c>
      <c r="F127" s="97" t="str">
        <f t="shared" si="306"/>
        <v/>
      </c>
      <c r="G127" s="98" t="str">
        <f t="shared" si="307"/>
        <v/>
      </c>
      <c r="H127" s="98" t="str">
        <f t="shared" si="308"/>
        <v/>
      </c>
      <c r="I127" s="99" t="str">
        <f t="shared" si="309"/>
        <v/>
      </c>
      <c r="J127" s="100" t="str">
        <f t="shared" si="310"/>
        <v/>
      </c>
      <c r="K127" s="101" t="str">
        <f t="shared" si="311"/>
        <v/>
      </c>
      <c r="L127" s="102" t="str">
        <f t="shared" si="312"/>
        <v/>
      </c>
      <c r="M127" s="103" t="str">
        <f t="shared" si="313"/>
        <v/>
      </c>
      <c r="O127" s="95"/>
      <c r="P127" s="95"/>
      <c r="Q127" s="96" t="str">
        <f t="shared" si="2"/>
        <v/>
      </c>
      <c r="R127" s="97" t="str">
        <f t="shared" si="3"/>
        <v/>
      </c>
      <c r="S127" s="98" t="str">
        <f t="shared" si="4"/>
        <v/>
      </c>
      <c r="T127" s="98" t="str">
        <f t="shared" si="5"/>
        <v/>
      </c>
      <c r="U127" s="99" t="str">
        <f t="shared" si="6"/>
        <v/>
      </c>
      <c r="V127" s="100" t="str">
        <f t="shared" si="7"/>
        <v/>
      </c>
      <c r="W127" s="101" t="str">
        <f t="shared" si="8"/>
        <v/>
      </c>
      <c r="X127" s="102" t="str">
        <f t="shared" si="9"/>
        <v/>
      </c>
      <c r="Y127" s="103" t="str">
        <f t="shared" si="10"/>
        <v/>
      </c>
      <c r="AA127" s="95"/>
      <c r="AB127" s="95"/>
      <c r="AC127" s="96" t="str">
        <f t="shared" si="11"/>
        <v/>
      </c>
      <c r="AD127" s="97" t="str">
        <f t="shared" si="12"/>
        <v/>
      </c>
      <c r="AE127" s="98" t="str">
        <f t="shared" si="13"/>
        <v/>
      </c>
      <c r="AF127" s="98" t="str">
        <f t="shared" si="14"/>
        <v/>
      </c>
      <c r="AG127" s="99" t="str">
        <f t="shared" si="15"/>
        <v/>
      </c>
      <c r="AH127" s="100" t="str">
        <f t="shared" si="16"/>
        <v/>
      </c>
      <c r="AI127" s="101" t="str">
        <f t="shared" si="17"/>
        <v/>
      </c>
      <c r="AJ127" s="102" t="str">
        <f t="shared" si="18"/>
        <v/>
      </c>
      <c r="AK127" s="103" t="str">
        <f t="shared" si="19"/>
        <v/>
      </c>
      <c r="AM127" s="95"/>
      <c r="AN127" s="95"/>
      <c r="AO127" s="96" t="str">
        <f t="shared" si="20"/>
        <v/>
      </c>
      <c r="AP127" s="97" t="str">
        <f t="shared" si="21"/>
        <v/>
      </c>
      <c r="AQ127" s="98" t="str">
        <f t="shared" si="22"/>
        <v/>
      </c>
      <c r="AR127" s="98" t="str">
        <f t="shared" si="23"/>
        <v/>
      </c>
      <c r="AS127" s="99" t="str">
        <f t="shared" si="24"/>
        <v/>
      </c>
      <c r="AT127" s="100" t="str">
        <f t="shared" si="25"/>
        <v/>
      </c>
      <c r="AU127" s="101" t="str">
        <f t="shared" si="26"/>
        <v/>
      </c>
      <c r="AV127" s="102" t="str">
        <f t="shared" si="27"/>
        <v/>
      </c>
      <c r="AW127" s="103" t="str">
        <f t="shared" si="28"/>
        <v/>
      </c>
      <c r="AY127" s="95"/>
      <c r="AZ127" s="95"/>
      <c r="BA127" s="96" t="str">
        <f t="shared" si="29"/>
        <v/>
      </c>
      <c r="BB127" s="97" t="str">
        <f t="shared" si="30"/>
        <v/>
      </c>
      <c r="BC127" s="98" t="str">
        <f t="shared" si="31"/>
        <v/>
      </c>
      <c r="BD127" s="98" t="str">
        <f t="shared" si="32"/>
        <v/>
      </c>
      <c r="BE127" s="99" t="str">
        <f t="shared" si="33"/>
        <v/>
      </c>
      <c r="BF127" s="100" t="str">
        <f t="shared" si="34"/>
        <v/>
      </c>
      <c r="BG127" s="101" t="str">
        <f t="shared" si="35"/>
        <v/>
      </c>
      <c r="BH127" s="102" t="str">
        <f t="shared" si="36"/>
        <v/>
      </c>
      <c r="BI127" s="103" t="str">
        <f t="shared" si="37"/>
        <v/>
      </c>
      <c r="BK127" s="95"/>
      <c r="BL127" s="95"/>
      <c r="BM127" s="96" t="str">
        <f t="shared" si="38"/>
        <v/>
      </c>
      <c r="BN127" s="97" t="str">
        <f t="shared" si="39"/>
        <v/>
      </c>
      <c r="BO127" s="98" t="str">
        <f t="shared" si="40"/>
        <v/>
      </c>
      <c r="BP127" s="98" t="str">
        <f t="shared" si="41"/>
        <v/>
      </c>
      <c r="BQ127" s="99" t="str">
        <f t="shared" si="42"/>
        <v/>
      </c>
      <c r="BR127" s="100" t="str">
        <f t="shared" si="43"/>
        <v/>
      </c>
      <c r="BS127" s="101" t="str">
        <f t="shared" si="44"/>
        <v/>
      </c>
      <c r="BT127" s="102" t="str">
        <f t="shared" si="45"/>
        <v/>
      </c>
      <c r="BU127" s="103" t="str">
        <f t="shared" si="46"/>
        <v/>
      </c>
      <c r="BW127" s="95"/>
      <c r="BX127" s="95"/>
      <c r="BY127" s="96" t="str">
        <f t="shared" si="47"/>
        <v/>
      </c>
      <c r="BZ127" s="97" t="str">
        <f t="shared" si="48"/>
        <v/>
      </c>
      <c r="CA127" s="98" t="str">
        <f t="shared" si="49"/>
        <v/>
      </c>
      <c r="CB127" s="98" t="str">
        <f t="shared" si="50"/>
        <v/>
      </c>
      <c r="CC127" s="99" t="str">
        <f t="shared" si="51"/>
        <v/>
      </c>
      <c r="CD127" s="100" t="str">
        <f t="shared" si="52"/>
        <v/>
      </c>
      <c r="CE127" s="101" t="str">
        <f t="shared" si="53"/>
        <v/>
      </c>
      <c r="CF127" s="102" t="str">
        <f t="shared" si="54"/>
        <v/>
      </c>
      <c r="CG127" s="103" t="str">
        <f t="shared" si="55"/>
        <v/>
      </c>
      <c r="CI127" s="95"/>
      <c r="CJ127" s="95"/>
      <c r="CK127" s="96" t="str">
        <f t="shared" si="56"/>
        <v/>
      </c>
      <c r="CL127" s="97" t="str">
        <f t="shared" si="57"/>
        <v/>
      </c>
      <c r="CM127" s="98" t="str">
        <f t="shared" si="58"/>
        <v/>
      </c>
      <c r="CN127" s="98" t="str">
        <f t="shared" si="59"/>
        <v/>
      </c>
      <c r="CO127" s="99" t="str">
        <f t="shared" si="60"/>
        <v/>
      </c>
      <c r="CP127" s="100" t="str">
        <f t="shared" si="61"/>
        <v/>
      </c>
      <c r="CQ127" s="101" t="str">
        <f t="shared" si="62"/>
        <v/>
      </c>
      <c r="CR127" s="102" t="str">
        <f t="shared" si="63"/>
        <v/>
      </c>
      <c r="CS127" s="103" t="str">
        <f t="shared" si="64"/>
        <v/>
      </c>
      <c r="CU127" s="95"/>
      <c r="CV127" s="95"/>
      <c r="CW127" s="96" t="str">
        <f t="shared" si="65"/>
        <v/>
      </c>
      <c r="CX127" s="97" t="str">
        <f t="shared" si="66"/>
        <v/>
      </c>
      <c r="CY127" s="98" t="str">
        <f t="shared" si="67"/>
        <v/>
      </c>
      <c r="CZ127" s="98" t="str">
        <f t="shared" si="68"/>
        <v/>
      </c>
      <c r="DA127" s="99" t="str">
        <f t="shared" si="69"/>
        <v/>
      </c>
      <c r="DB127" s="100" t="str">
        <f t="shared" si="70"/>
        <v/>
      </c>
      <c r="DC127" s="101" t="str">
        <f t="shared" si="71"/>
        <v/>
      </c>
      <c r="DD127" s="102" t="str">
        <f t="shared" si="72"/>
        <v/>
      </c>
      <c r="DE127" s="103" t="str">
        <f t="shared" si="73"/>
        <v/>
      </c>
      <c r="DG127" s="95"/>
      <c r="DH127" s="95"/>
      <c r="DI127" s="96" t="str">
        <f t="shared" si="74"/>
        <v/>
      </c>
      <c r="DJ127" s="97" t="str">
        <f t="shared" si="75"/>
        <v/>
      </c>
      <c r="DK127" s="98" t="str">
        <f t="shared" si="76"/>
        <v/>
      </c>
      <c r="DL127" s="98" t="str">
        <f t="shared" si="77"/>
        <v/>
      </c>
      <c r="DM127" s="99" t="str">
        <f t="shared" si="78"/>
        <v/>
      </c>
      <c r="DN127" s="100" t="str">
        <f t="shared" si="79"/>
        <v/>
      </c>
      <c r="DO127" s="101" t="str">
        <f t="shared" si="80"/>
        <v/>
      </c>
      <c r="DP127" s="102" t="str">
        <f t="shared" si="81"/>
        <v/>
      </c>
      <c r="DQ127" s="103" t="str">
        <f t="shared" si="82"/>
        <v/>
      </c>
      <c r="DS127" s="95"/>
      <c r="DT127" s="95"/>
      <c r="DU127" s="96" t="str">
        <f t="shared" si="83"/>
        <v/>
      </c>
      <c r="DV127" s="97" t="str">
        <f t="shared" si="84"/>
        <v/>
      </c>
      <c r="DW127" s="98" t="str">
        <f t="shared" si="85"/>
        <v/>
      </c>
      <c r="DX127" s="98" t="str">
        <f t="shared" si="86"/>
        <v/>
      </c>
      <c r="DY127" s="99" t="str">
        <f t="shared" si="87"/>
        <v/>
      </c>
      <c r="DZ127" s="100" t="str">
        <f t="shared" si="88"/>
        <v/>
      </c>
      <c r="EA127" s="101" t="str">
        <f t="shared" si="89"/>
        <v/>
      </c>
      <c r="EB127" s="102" t="str">
        <f t="shared" si="90"/>
        <v/>
      </c>
      <c r="EC127" s="103" t="str">
        <f t="shared" si="91"/>
        <v/>
      </c>
      <c r="EE127" s="95"/>
      <c r="EF127" s="95"/>
      <c r="EG127" s="96" t="str">
        <f t="shared" si="92"/>
        <v/>
      </c>
      <c r="EH127" s="97" t="str">
        <f t="shared" si="93"/>
        <v/>
      </c>
      <c r="EI127" s="98" t="str">
        <f t="shared" si="94"/>
        <v/>
      </c>
      <c r="EJ127" s="98" t="str">
        <f t="shared" si="95"/>
        <v/>
      </c>
      <c r="EK127" s="99" t="str">
        <f t="shared" si="96"/>
        <v/>
      </c>
      <c r="EL127" s="100" t="str">
        <f t="shared" si="97"/>
        <v/>
      </c>
      <c r="EM127" s="101" t="str">
        <f t="shared" si="98"/>
        <v/>
      </c>
      <c r="EN127" s="102" t="str">
        <f t="shared" si="99"/>
        <v/>
      </c>
      <c r="EO127" s="103" t="str">
        <f t="shared" si="100"/>
        <v/>
      </c>
      <c r="EQ127" s="95"/>
      <c r="ER127" s="95"/>
      <c r="ES127" s="96" t="str">
        <f t="shared" si="101"/>
        <v/>
      </c>
      <c r="ET127" s="97" t="str">
        <f t="shared" si="102"/>
        <v/>
      </c>
      <c r="EU127" s="98" t="str">
        <f t="shared" si="103"/>
        <v/>
      </c>
      <c r="EV127" s="98" t="str">
        <f t="shared" si="104"/>
        <v/>
      </c>
      <c r="EW127" s="99" t="str">
        <f t="shared" si="105"/>
        <v/>
      </c>
      <c r="EX127" s="100" t="str">
        <f t="shared" si="106"/>
        <v/>
      </c>
      <c r="EY127" s="101" t="str">
        <f t="shared" si="107"/>
        <v/>
      </c>
      <c r="EZ127" s="102" t="str">
        <f t="shared" si="108"/>
        <v/>
      </c>
      <c r="FA127" s="103" t="str">
        <f t="shared" si="109"/>
        <v/>
      </c>
      <c r="FC127" s="95"/>
      <c r="FD127" s="95"/>
      <c r="FE127" s="96" t="str">
        <f t="shared" si="110"/>
        <v/>
      </c>
      <c r="FF127" s="97" t="str">
        <f t="shared" si="111"/>
        <v/>
      </c>
      <c r="FG127" s="98" t="str">
        <f t="shared" si="112"/>
        <v/>
      </c>
      <c r="FH127" s="98" t="str">
        <f t="shared" si="113"/>
        <v/>
      </c>
      <c r="FI127" s="99" t="str">
        <f t="shared" si="114"/>
        <v/>
      </c>
      <c r="FJ127" s="100" t="str">
        <f t="shared" si="115"/>
        <v/>
      </c>
      <c r="FK127" s="101" t="str">
        <f t="shared" si="116"/>
        <v/>
      </c>
      <c r="FL127" s="102" t="str">
        <f t="shared" si="117"/>
        <v/>
      </c>
      <c r="FM127" s="103" t="str">
        <f t="shared" si="118"/>
        <v/>
      </c>
      <c r="FO127" s="95"/>
      <c r="FP127" s="95"/>
      <c r="FQ127" s="96" t="str">
        <f>IF(FU127="","",#REF!)</f>
        <v/>
      </c>
      <c r="FR127" s="97" t="str">
        <f t="shared" si="119"/>
        <v/>
      </c>
      <c r="FS127" s="98" t="str">
        <f t="shared" si="120"/>
        <v/>
      </c>
      <c r="FT127" s="98" t="str">
        <f t="shared" si="121"/>
        <v/>
      </c>
      <c r="FU127" s="99" t="str">
        <f t="shared" si="122"/>
        <v/>
      </c>
      <c r="FV127" s="100" t="str">
        <f t="shared" si="123"/>
        <v/>
      </c>
      <c r="FW127" s="101" t="str">
        <f t="shared" si="124"/>
        <v/>
      </c>
      <c r="FX127" s="102" t="str">
        <f t="shared" si="125"/>
        <v/>
      </c>
      <c r="FY127" s="103" t="str">
        <f t="shared" si="126"/>
        <v/>
      </c>
      <c r="GA127" s="95"/>
      <c r="GB127" s="95"/>
      <c r="GC127" s="96" t="str">
        <f t="shared" si="127"/>
        <v/>
      </c>
      <c r="GD127" s="97" t="str">
        <f t="shared" si="128"/>
        <v/>
      </c>
      <c r="GE127" s="98" t="str">
        <f t="shared" si="129"/>
        <v/>
      </c>
      <c r="GF127" s="98" t="str">
        <f t="shared" si="130"/>
        <v/>
      </c>
      <c r="GG127" s="99" t="str">
        <f t="shared" si="131"/>
        <v/>
      </c>
      <c r="GH127" s="100" t="str">
        <f t="shared" si="132"/>
        <v/>
      </c>
      <c r="GI127" s="101" t="str">
        <f t="shared" si="133"/>
        <v/>
      </c>
      <c r="GJ127" s="102" t="str">
        <f t="shared" si="134"/>
        <v/>
      </c>
      <c r="GK127" s="103" t="str">
        <f t="shared" si="135"/>
        <v/>
      </c>
      <c r="GM127" s="95"/>
      <c r="GN127" s="95"/>
      <c r="GO127" s="96" t="str">
        <f t="shared" si="136"/>
        <v/>
      </c>
      <c r="GP127" s="97" t="str">
        <f t="shared" si="137"/>
        <v/>
      </c>
      <c r="GQ127" s="98" t="str">
        <f t="shared" si="138"/>
        <v/>
      </c>
      <c r="GR127" s="98" t="str">
        <f t="shared" si="139"/>
        <v/>
      </c>
      <c r="GS127" s="99" t="str">
        <f t="shared" si="140"/>
        <v/>
      </c>
      <c r="GT127" s="100" t="str">
        <f t="shared" si="141"/>
        <v/>
      </c>
      <c r="GU127" s="101" t="str">
        <f t="shared" si="142"/>
        <v/>
      </c>
      <c r="GV127" s="102" t="str">
        <f t="shared" si="143"/>
        <v/>
      </c>
      <c r="GW127" s="103" t="str">
        <f t="shared" si="144"/>
        <v/>
      </c>
      <c r="GY127" s="95"/>
      <c r="GZ127" s="95"/>
      <c r="HA127" s="96" t="str">
        <f t="shared" si="145"/>
        <v/>
      </c>
      <c r="HB127" s="97" t="str">
        <f t="shared" si="146"/>
        <v/>
      </c>
      <c r="HC127" s="98" t="str">
        <f t="shared" si="147"/>
        <v/>
      </c>
      <c r="HD127" s="98" t="str">
        <f t="shared" si="148"/>
        <v/>
      </c>
      <c r="HE127" s="99" t="str">
        <f t="shared" si="149"/>
        <v/>
      </c>
      <c r="HF127" s="100" t="str">
        <f t="shared" si="150"/>
        <v/>
      </c>
      <c r="HG127" s="101" t="str">
        <f t="shared" si="151"/>
        <v/>
      </c>
      <c r="HH127" s="102" t="str">
        <f t="shared" si="152"/>
        <v/>
      </c>
      <c r="HI127" s="103" t="str">
        <f t="shared" si="153"/>
        <v/>
      </c>
      <c r="HK127" s="95"/>
      <c r="HL127" s="95"/>
      <c r="HM127" s="96" t="str">
        <f t="shared" si="154"/>
        <v/>
      </c>
      <c r="HN127" s="97" t="str">
        <f t="shared" si="155"/>
        <v/>
      </c>
      <c r="HO127" s="98" t="str">
        <f t="shared" si="156"/>
        <v/>
      </c>
      <c r="HP127" s="98" t="str">
        <f t="shared" si="157"/>
        <v/>
      </c>
      <c r="HQ127" s="99" t="str">
        <f t="shared" si="158"/>
        <v/>
      </c>
      <c r="HR127" s="100" t="str">
        <f t="shared" si="159"/>
        <v/>
      </c>
      <c r="HS127" s="101" t="str">
        <f t="shared" si="160"/>
        <v/>
      </c>
      <c r="HT127" s="102" t="str">
        <f t="shared" si="161"/>
        <v/>
      </c>
      <c r="HU127" s="103" t="str">
        <f t="shared" si="162"/>
        <v/>
      </c>
      <c r="HW127" s="95"/>
      <c r="HX127" s="95"/>
      <c r="HY127" s="96" t="str">
        <f t="shared" si="163"/>
        <v/>
      </c>
      <c r="HZ127" s="97" t="str">
        <f t="shared" si="164"/>
        <v/>
      </c>
      <c r="IA127" s="98" t="str">
        <f t="shared" si="165"/>
        <v/>
      </c>
      <c r="IB127" s="98" t="str">
        <f t="shared" si="166"/>
        <v/>
      </c>
      <c r="IC127" s="99" t="str">
        <f t="shared" si="167"/>
        <v/>
      </c>
      <c r="ID127" s="100" t="str">
        <f t="shared" si="168"/>
        <v/>
      </c>
      <c r="IE127" s="101" t="str">
        <f t="shared" si="169"/>
        <v/>
      </c>
      <c r="IF127" s="102" t="str">
        <f t="shared" si="170"/>
        <v/>
      </c>
      <c r="IG127" s="103" t="str">
        <f t="shared" si="171"/>
        <v/>
      </c>
      <c r="II127" s="95"/>
      <c r="IJ127" s="95"/>
      <c r="IK127" s="96" t="str">
        <f t="shared" si="172"/>
        <v/>
      </c>
      <c r="IL127" s="97" t="str">
        <f t="shared" si="173"/>
        <v/>
      </c>
      <c r="IM127" s="98" t="str">
        <f t="shared" si="174"/>
        <v/>
      </c>
      <c r="IN127" s="98" t="str">
        <f t="shared" si="175"/>
        <v/>
      </c>
      <c r="IO127" s="99" t="str">
        <f t="shared" si="176"/>
        <v/>
      </c>
      <c r="IP127" s="100" t="str">
        <f t="shared" si="177"/>
        <v/>
      </c>
      <c r="IQ127" s="101" t="str">
        <f t="shared" si="178"/>
        <v/>
      </c>
      <c r="IR127" s="102" t="str">
        <f t="shared" si="179"/>
        <v/>
      </c>
      <c r="IS127" s="103" t="str">
        <f t="shared" si="180"/>
        <v/>
      </c>
      <c r="IU127" s="95"/>
      <c r="IV127" s="95"/>
      <c r="IW127" s="96" t="str">
        <f t="shared" si="181"/>
        <v/>
      </c>
      <c r="IX127" s="97" t="str">
        <f t="shared" si="182"/>
        <v/>
      </c>
      <c r="IY127" s="98" t="str">
        <f t="shared" si="183"/>
        <v/>
      </c>
      <c r="IZ127" s="98" t="str">
        <f t="shared" si="184"/>
        <v/>
      </c>
      <c r="JA127" s="99" t="str">
        <f t="shared" si="185"/>
        <v/>
      </c>
      <c r="JB127" s="100" t="str">
        <f t="shared" si="186"/>
        <v/>
      </c>
      <c r="JC127" s="101" t="str">
        <f t="shared" si="187"/>
        <v/>
      </c>
      <c r="JD127" s="102" t="str">
        <f t="shared" si="188"/>
        <v/>
      </c>
      <c r="JE127" s="103" t="str">
        <f t="shared" si="189"/>
        <v/>
      </c>
      <c r="JG127" s="95"/>
      <c r="JH127" s="95"/>
      <c r="JI127" s="96" t="str">
        <f t="shared" si="190"/>
        <v/>
      </c>
      <c r="JJ127" s="97" t="str">
        <f t="shared" si="191"/>
        <v/>
      </c>
      <c r="JK127" s="98" t="str">
        <f t="shared" si="192"/>
        <v/>
      </c>
      <c r="JL127" s="98" t="str">
        <f t="shared" si="193"/>
        <v/>
      </c>
      <c r="JM127" s="99" t="str">
        <f t="shared" si="194"/>
        <v/>
      </c>
      <c r="JN127" s="100" t="str">
        <f t="shared" si="195"/>
        <v/>
      </c>
      <c r="JO127" s="101" t="str">
        <f t="shared" si="196"/>
        <v/>
      </c>
      <c r="JP127" s="102" t="str">
        <f t="shared" si="197"/>
        <v/>
      </c>
      <c r="JQ127" s="103" t="str">
        <f t="shared" si="198"/>
        <v/>
      </c>
      <c r="JS127" s="95"/>
      <c r="JT127" s="95"/>
      <c r="JU127" s="96" t="str">
        <f t="shared" si="199"/>
        <v/>
      </c>
      <c r="JV127" s="97" t="str">
        <f t="shared" si="200"/>
        <v/>
      </c>
      <c r="JW127" s="98" t="str">
        <f t="shared" si="201"/>
        <v/>
      </c>
      <c r="JX127" s="98" t="str">
        <f t="shared" si="202"/>
        <v/>
      </c>
      <c r="JY127" s="99" t="str">
        <f t="shared" si="203"/>
        <v/>
      </c>
      <c r="JZ127" s="100" t="str">
        <f t="shared" si="204"/>
        <v/>
      </c>
      <c r="KA127" s="101" t="str">
        <f t="shared" si="205"/>
        <v/>
      </c>
      <c r="KB127" s="102" t="str">
        <f t="shared" si="206"/>
        <v/>
      </c>
      <c r="KC127" s="103" t="str">
        <f t="shared" si="207"/>
        <v/>
      </c>
      <c r="KE127" s="95"/>
      <c r="KF127" s="95"/>
    </row>
    <row r="128" spans="1:292" ht="13.5" customHeight="1">
      <c r="A128" s="21"/>
      <c r="B128" s="95"/>
      <c r="C128" s="95"/>
      <c r="E128" s="96" t="str">
        <f t="shared" si="305"/>
        <v/>
      </c>
      <c r="F128" s="97" t="str">
        <f t="shared" si="306"/>
        <v/>
      </c>
      <c r="G128" s="98" t="str">
        <f t="shared" si="307"/>
        <v/>
      </c>
      <c r="H128" s="98" t="str">
        <f t="shared" si="308"/>
        <v/>
      </c>
      <c r="I128" s="99" t="str">
        <f t="shared" si="309"/>
        <v/>
      </c>
      <c r="J128" s="100" t="str">
        <f t="shared" si="310"/>
        <v/>
      </c>
      <c r="K128" s="101" t="str">
        <f t="shared" si="311"/>
        <v/>
      </c>
      <c r="L128" s="102" t="str">
        <f t="shared" si="312"/>
        <v/>
      </c>
      <c r="M128" s="103" t="str">
        <f t="shared" si="313"/>
        <v/>
      </c>
      <c r="O128" s="95"/>
      <c r="P128" s="95"/>
      <c r="Q128" s="96" t="str">
        <f t="shared" si="2"/>
        <v/>
      </c>
      <c r="R128" s="97" t="str">
        <f t="shared" si="3"/>
        <v/>
      </c>
      <c r="S128" s="98" t="str">
        <f t="shared" si="4"/>
        <v/>
      </c>
      <c r="T128" s="98" t="str">
        <f t="shared" si="5"/>
        <v/>
      </c>
      <c r="U128" s="99" t="str">
        <f t="shared" si="6"/>
        <v/>
      </c>
      <c r="V128" s="100" t="str">
        <f t="shared" si="7"/>
        <v/>
      </c>
      <c r="W128" s="101" t="str">
        <f t="shared" si="8"/>
        <v/>
      </c>
      <c r="X128" s="102" t="str">
        <f t="shared" si="9"/>
        <v/>
      </c>
      <c r="Y128" s="103" t="str">
        <f t="shared" si="10"/>
        <v/>
      </c>
      <c r="AA128" s="95"/>
      <c r="AB128" s="95"/>
      <c r="AC128" s="96" t="str">
        <f t="shared" si="11"/>
        <v/>
      </c>
      <c r="AD128" s="97" t="str">
        <f t="shared" si="12"/>
        <v/>
      </c>
      <c r="AE128" s="98" t="str">
        <f t="shared" si="13"/>
        <v/>
      </c>
      <c r="AF128" s="98" t="str">
        <f t="shared" si="14"/>
        <v/>
      </c>
      <c r="AG128" s="99" t="str">
        <f t="shared" si="15"/>
        <v/>
      </c>
      <c r="AH128" s="100" t="str">
        <f t="shared" si="16"/>
        <v/>
      </c>
      <c r="AI128" s="101" t="str">
        <f t="shared" si="17"/>
        <v/>
      </c>
      <c r="AJ128" s="102" t="str">
        <f t="shared" si="18"/>
        <v/>
      </c>
      <c r="AK128" s="103" t="str">
        <f t="shared" si="19"/>
        <v/>
      </c>
      <c r="AM128" s="95"/>
      <c r="AN128" s="95"/>
      <c r="AO128" s="96" t="str">
        <f t="shared" si="20"/>
        <v/>
      </c>
      <c r="AP128" s="97" t="str">
        <f t="shared" si="21"/>
        <v/>
      </c>
      <c r="AQ128" s="98" t="str">
        <f t="shared" si="22"/>
        <v/>
      </c>
      <c r="AR128" s="98" t="str">
        <f t="shared" si="23"/>
        <v/>
      </c>
      <c r="AS128" s="99" t="str">
        <f t="shared" si="24"/>
        <v/>
      </c>
      <c r="AT128" s="100" t="str">
        <f t="shared" si="25"/>
        <v/>
      </c>
      <c r="AU128" s="101" t="str">
        <f t="shared" si="26"/>
        <v/>
      </c>
      <c r="AV128" s="102" t="str">
        <f t="shared" si="27"/>
        <v/>
      </c>
      <c r="AW128" s="103" t="str">
        <f t="shared" si="28"/>
        <v/>
      </c>
      <c r="AY128" s="95"/>
      <c r="AZ128" s="95"/>
      <c r="BA128" s="96" t="str">
        <f t="shared" si="29"/>
        <v/>
      </c>
      <c r="BB128" s="97" t="str">
        <f t="shared" si="30"/>
        <v/>
      </c>
      <c r="BC128" s="98" t="str">
        <f t="shared" si="31"/>
        <v/>
      </c>
      <c r="BD128" s="98" t="str">
        <f t="shared" si="32"/>
        <v/>
      </c>
      <c r="BE128" s="99" t="str">
        <f t="shared" si="33"/>
        <v/>
      </c>
      <c r="BF128" s="100" t="str">
        <f t="shared" si="34"/>
        <v/>
      </c>
      <c r="BG128" s="101" t="str">
        <f t="shared" si="35"/>
        <v/>
      </c>
      <c r="BH128" s="102" t="str">
        <f t="shared" si="36"/>
        <v/>
      </c>
      <c r="BI128" s="103" t="str">
        <f t="shared" si="37"/>
        <v/>
      </c>
      <c r="BK128" s="95"/>
      <c r="BL128" s="95"/>
      <c r="BM128" s="96" t="str">
        <f t="shared" si="38"/>
        <v/>
      </c>
      <c r="BN128" s="97" t="str">
        <f t="shared" si="39"/>
        <v/>
      </c>
      <c r="BO128" s="98" t="str">
        <f t="shared" si="40"/>
        <v/>
      </c>
      <c r="BP128" s="98" t="str">
        <f t="shared" si="41"/>
        <v/>
      </c>
      <c r="BQ128" s="99" t="str">
        <f t="shared" si="42"/>
        <v/>
      </c>
      <c r="BR128" s="100" t="str">
        <f t="shared" si="43"/>
        <v/>
      </c>
      <c r="BS128" s="101" t="str">
        <f t="shared" si="44"/>
        <v/>
      </c>
      <c r="BT128" s="102" t="str">
        <f t="shared" si="45"/>
        <v/>
      </c>
      <c r="BU128" s="103" t="str">
        <f t="shared" si="46"/>
        <v/>
      </c>
      <c r="BW128" s="95"/>
      <c r="BX128" s="95"/>
      <c r="BY128" s="96" t="str">
        <f t="shared" si="47"/>
        <v/>
      </c>
      <c r="BZ128" s="97" t="str">
        <f t="shared" si="48"/>
        <v/>
      </c>
      <c r="CA128" s="98" t="str">
        <f t="shared" si="49"/>
        <v/>
      </c>
      <c r="CB128" s="98" t="str">
        <f t="shared" si="50"/>
        <v/>
      </c>
      <c r="CC128" s="99" t="str">
        <f t="shared" si="51"/>
        <v/>
      </c>
      <c r="CD128" s="100" t="str">
        <f t="shared" si="52"/>
        <v/>
      </c>
      <c r="CE128" s="101" t="str">
        <f t="shared" si="53"/>
        <v/>
      </c>
      <c r="CF128" s="102" t="str">
        <f t="shared" si="54"/>
        <v/>
      </c>
      <c r="CG128" s="103" t="str">
        <f t="shared" si="55"/>
        <v/>
      </c>
      <c r="CI128" s="95"/>
      <c r="CJ128" s="95"/>
      <c r="CK128" s="96" t="str">
        <f t="shared" si="56"/>
        <v/>
      </c>
      <c r="CL128" s="97" t="str">
        <f t="shared" si="57"/>
        <v/>
      </c>
      <c r="CM128" s="98" t="str">
        <f t="shared" si="58"/>
        <v/>
      </c>
      <c r="CN128" s="98" t="str">
        <f t="shared" si="59"/>
        <v/>
      </c>
      <c r="CO128" s="99" t="str">
        <f t="shared" si="60"/>
        <v/>
      </c>
      <c r="CP128" s="100" t="str">
        <f t="shared" si="61"/>
        <v/>
      </c>
      <c r="CQ128" s="101" t="str">
        <f t="shared" si="62"/>
        <v/>
      </c>
      <c r="CR128" s="102" t="str">
        <f t="shared" si="63"/>
        <v/>
      </c>
      <c r="CS128" s="103" t="str">
        <f t="shared" si="64"/>
        <v/>
      </c>
      <c r="CU128" s="95"/>
      <c r="CV128" s="95"/>
      <c r="CW128" s="96" t="str">
        <f t="shared" si="65"/>
        <v/>
      </c>
      <c r="CX128" s="97" t="str">
        <f t="shared" si="66"/>
        <v/>
      </c>
      <c r="CY128" s="98" t="str">
        <f t="shared" si="67"/>
        <v/>
      </c>
      <c r="CZ128" s="98" t="str">
        <f t="shared" si="68"/>
        <v/>
      </c>
      <c r="DA128" s="99" t="str">
        <f t="shared" si="69"/>
        <v/>
      </c>
      <c r="DB128" s="100" t="str">
        <f t="shared" si="70"/>
        <v/>
      </c>
      <c r="DC128" s="101" t="str">
        <f t="shared" si="71"/>
        <v/>
      </c>
      <c r="DD128" s="102" t="str">
        <f t="shared" si="72"/>
        <v/>
      </c>
      <c r="DE128" s="103" t="str">
        <f t="shared" si="73"/>
        <v/>
      </c>
      <c r="DG128" s="95"/>
      <c r="DH128" s="95"/>
      <c r="DI128" s="96" t="str">
        <f t="shared" si="74"/>
        <v/>
      </c>
      <c r="DJ128" s="97" t="str">
        <f t="shared" si="75"/>
        <v/>
      </c>
      <c r="DK128" s="98" t="str">
        <f t="shared" si="76"/>
        <v/>
      </c>
      <c r="DL128" s="98" t="str">
        <f t="shared" si="77"/>
        <v/>
      </c>
      <c r="DM128" s="99" t="str">
        <f t="shared" si="78"/>
        <v/>
      </c>
      <c r="DN128" s="100" t="str">
        <f t="shared" si="79"/>
        <v/>
      </c>
      <c r="DO128" s="101" t="str">
        <f t="shared" si="80"/>
        <v/>
      </c>
      <c r="DP128" s="102" t="str">
        <f t="shared" si="81"/>
        <v/>
      </c>
      <c r="DQ128" s="103" t="str">
        <f t="shared" si="82"/>
        <v/>
      </c>
      <c r="DS128" s="95"/>
      <c r="DT128" s="95"/>
      <c r="DU128" s="96" t="str">
        <f t="shared" si="83"/>
        <v/>
      </c>
      <c r="DV128" s="97" t="str">
        <f t="shared" si="84"/>
        <v/>
      </c>
      <c r="DW128" s="98" t="str">
        <f t="shared" si="85"/>
        <v/>
      </c>
      <c r="DX128" s="98" t="str">
        <f t="shared" si="86"/>
        <v/>
      </c>
      <c r="DY128" s="99" t="str">
        <f t="shared" si="87"/>
        <v/>
      </c>
      <c r="DZ128" s="100" t="str">
        <f t="shared" si="88"/>
        <v/>
      </c>
      <c r="EA128" s="101" t="str">
        <f t="shared" si="89"/>
        <v/>
      </c>
      <c r="EB128" s="102" t="str">
        <f t="shared" si="90"/>
        <v/>
      </c>
      <c r="EC128" s="103" t="str">
        <f t="shared" si="91"/>
        <v/>
      </c>
      <c r="EE128" s="95"/>
      <c r="EF128" s="95"/>
      <c r="EG128" s="96" t="str">
        <f t="shared" si="92"/>
        <v/>
      </c>
      <c r="EH128" s="97" t="str">
        <f t="shared" si="93"/>
        <v/>
      </c>
      <c r="EI128" s="98" t="str">
        <f t="shared" si="94"/>
        <v/>
      </c>
      <c r="EJ128" s="98" t="str">
        <f t="shared" si="95"/>
        <v/>
      </c>
      <c r="EK128" s="99" t="str">
        <f t="shared" si="96"/>
        <v/>
      </c>
      <c r="EL128" s="100" t="str">
        <f t="shared" si="97"/>
        <v/>
      </c>
      <c r="EM128" s="101" t="str">
        <f t="shared" si="98"/>
        <v/>
      </c>
      <c r="EN128" s="102" t="str">
        <f t="shared" si="99"/>
        <v/>
      </c>
      <c r="EO128" s="103" t="str">
        <f t="shared" si="100"/>
        <v/>
      </c>
      <c r="EQ128" s="95"/>
      <c r="ER128" s="95"/>
      <c r="ES128" s="96" t="str">
        <f t="shared" si="101"/>
        <v/>
      </c>
      <c r="ET128" s="97" t="str">
        <f t="shared" si="102"/>
        <v/>
      </c>
      <c r="EU128" s="98" t="str">
        <f t="shared" si="103"/>
        <v/>
      </c>
      <c r="EV128" s="98" t="str">
        <f t="shared" si="104"/>
        <v/>
      </c>
      <c r="EW128" s="99" t="str">
        <f t="shared" si="105"/>
        <v/>
      </c>
      <c r="EX128" s="100" t="str">
        <f t="shared" si="106"/>
        <v/>
      </c>
      <c r="EY128" s="101" t="str">
        <f t="shared" si="107"/>
        <v/>
      </c>
      <c r="EZ128" s="102" t="str">
        <f t="shared" si="108"/>
        <v/>
      </c>
      <c r="FA128" s="103" t="str">
        <f t="shared" si="109"/>
        <v/>
      </c>
      <c r="FC128" s="95"/>
      <c r="FD128" s="95"/>
      <c r="FE128" s="96" t="str">
        <f t="shared" si="110"/>
        <v/>
      </c>
      <c r="FF128" s="97" t="str">
        <f t="shared" si="111"/>
        <v/>
      </c>
      <c r="FG128" s="98" t="str">
        <f t="shared" si="112"/>
        <v/>
      </c>
      <c r="FH128" s="98" t="str">
        <f t="shared" si="113"/>
        <v/>
      </c>
      <c r="FI128" s="99" t="str">
        <f t="shared" si="114"/>
        <v/>
      </c>
      <c r="FJ128" s="100" t="str">
        <f t="shared" si="115"/>
        <v/>
      </c>
      <c r="FK128" s="101" t="str">
        <f t="shared" si="116"/>
        <v/>
      </c>
      <c r="FL128" s="102" t="str">
        <f t="shared" si="117"/>
        <v/>
      </c>
      <c r="FM128" s="103" t="str">
        <f t="shared" si="118"/>
        <v/>
      </c>
      <c r="FO128" s="95"/>
      <c r="FP128" s="95"/>
      <c r="FQ128" s="96" t="str">
        <f>IF(FU128="","",#REF!)</f>
        <v/>
      </c>
      <c r="FR128" s="97" t="str">
        <f t="shared" si="119"/>
        <v/>
      </c>
      <c r="FS128" s="98" t="str">
        <f t="shared" si="120"/>
        <v/>
      </c>
      <c r="FT128" s="98" t="str">
        <f t="shared" si="121"/>
        <v/>
      </c>
      <c r="FU128" s="99" t="str">
        <f t="shared" si="122"/>
        <v/>
      </c>
      <c r="FV128" s="100" t="str">
        <f t="shared" si="123"/>
        <v/>
      </c>
      <c r="FW128" s="101" t="str">
        <f t="shared" si="124"/>
        <v/>
      </c>
      <c r="FX128" s="102" t="str">
        <f t="shared" si="125"/>
        <v/>
      </c>
      <c r="FY128" s="103" t="str">
        <f t="shared" si="126"/>
        <v/>
      </c>
      <c r="GA128" s="95"/>
      <c r="GB128" s="95"/>
      <c r="GC128" s="96" t="str">
        <f t="shared" si="127"/>
        <v/>
      </c>
      <c r="GD128" s="97" t="str">
        <f t="shared" si="128"/>
        <v/>
      </c>
      <c r="GE128" s="98" t="str">
        <f t="shared" si="129"/>
        <v/>
      </c>
      <c r="GF128" s="98" t="str">
        <f t="shared" si="130"/>
        <v/>
      </c>
      <c r="GG128" s="99" t="str">
        <f t="shared" si="131"/>
        <v/>
      </c>
      <c r="GH128" s="100" t="str">
        <f t="shared" si="132"/>
        <v/>
      </c>
      <c r="GI128" s="101" t="str">
        <f t="shared" si="133"/>
        <v/>
      </c>
      <c r="GJ128" s="102" t="str">
        <f t="shared" si="134"/>
        <v/>
      </c>
      <c r="GK128" s="103" t="str">
        <f t="shared" si="135"/>
        <v/>
      </c>
      <c r="GM128" s="95"/>
      <c r="GN128" s="95"/>
      <c r="GO128" s="96" t="str">
        <f t="shared" si="136"/>
        <v/>
      </c>
      <c r="GP128" s="97" t="str">
        <f t="shared" si="137"/>
        <v/>
      </c>
      <c r="GQ128" s="98" t="str">
        <f t="shared" si="138"/>
        <v/>
      </c>
      <c r="GR128" s="98" t="str">
        <f t="shared" si="139"/>
        <v/>
      </c>
      <c r="GS128" s="99" t="str">
        <f t="shared" si="140"/>
        <v/>
      </c>
      <c r="GT128" s="100" t="str">
        <f t="shared" si="141"/>
        <v/>
      </c>
      <c r="GU128" s="101" t="str">
        <f t="shared" si="142"/>
        <v/>
      </c>
      <c r="GV128" s="102" t="str">
        <f t="shared" si="143"/>
        <v/>
      </c>
      <c r="GW128" s="103" t="str">
        <f t="shared" si="144"/>
        <v/>
      </c>
      <c r="GY128" s="95"/>
      <c r="GZ128" s="95"/>
      <c r="HA128" s="96" t="str">
        <f t="shared" si="145"/>
        <v/>
      </c>
      <c r="HB128" s="97" t="str">
        <f t="shared" si="146"/>
        <v/>
      </c>
      <c r="HC128" s="98" t="str">
        <f t="shared" si="147"/>
        <v/>
      </c>
      <c r="HD128" s="98" t="str">
        <f t="shared" si="148"/>
        <v/>
      </c>
      <c r="HE128" s="99" t="str">
        <f t="shared" si="149"/>
        <v/>
      </c>
      <c r="HF128" s="100" t="str">
        <f t="shared" si="150"/>
        <v/>
      </c>
      <c r="HG128" s="101" t="str">
        <f t="shared" si="151"/>
        <v/>
      </c>
      <c r="HH128" s="102" t="str">
        <f t="shared" si="152"/>
        <v/>
      </c>
      <c r="HI128" s="103" t="str">
        <f t="shared" si="153"/>
        <v/>
      </c>
      <c r="HK128" s="95"/>
      <c r="HL128" s="95"/>
      <c r="HM128" s="96" t="str">
        <f t="shared" si="154"/>
        <v/>
      </c>
      <c r="HN128" s="97" t="str">
        <f t="shared" si="155"/>
        <v/>
      </c>
      <c r="HO128" s="98" t="str">
        <f t="shared" si="156"/>
        <v/>
      </c>
      <c r="HP128" s="98" t="str">
        <f t="shared" si="157"/>
        <v/>
      </c>
      <c r="HQ128" s="99" t="str">
        <f t="shared" si="158"/>
        <v/>
      </c>
      <c r="HR128" s="100" t="str">
        <f t="shared" si="159"/>
        <v/>
      </c>
      <c r="HS128" s="101" t="str">
        <f t="shared" si="160"/>
        <v/>
      </c>
      <c r="HT128" s="102" t="str">
        <f t="shared" si="161"/>
        <v/>
      </c>
      <c r="HU128" s="103" t="str">
        <f t="shared" si="162"/>
        <v/>
      </c>
      <c r="HW128" s="95"/>
      <c r="HX128" s="95"/>
      <c r="HY128" s="96" t="str">
        <f t="shared" si="163"/>
        <v/>
      </c>
      <c r="HZ128" s="97" t="str">
        <f t="shared" si="164"/>
        <v/>
      </c>
      <c r="IA128" s="98" t="str">
        <f t="shared" si="165"/>
        <v/>
      </c>
      <c r="IB128" s="98" t="str">
        <f t="shared" si="166"/>
        <v/>
      </c>
      <c r="IC128" s="99" t="str">
        <f t="shared" si="167"/>
        <v/>
      </c>
      <c r="ID128" s="100" t="str">
        <f t="shared" si="168"/>
        <v/>
      </c>
      <c r="IE128" s="101" t="str">
        <f t="shared" si="169"/>
        <v/>
      </c>
      <c r="IF128" s="102" t="str">
        <f t="shared" si="170"/>
        <v/>
      </c>
      <c r="IG128" s="103" t="str">
        <f t="shared" si="171"/>
        <v/>
      </c>
      <c r="II128" s="95"/>
      <c r="IJ128" s="95"/>
      <c r="IK128" s="96" t="str">
        <f t="shared" si="172"/>
        <v/>
      </c>
      <c r="IL128" s="97" t="str">
        <f t="shared" si="173"/>
        <v/>
      </c>
      <c r="IM128" s="98" t="str">
        <f t="shared" si="174"/>
        <v/>
      </c>
      <c r="IN128" s="98" t="str">
        <f t="shared" si="175"/>
        <v/>
      </c>
      <c r="IO128" s="99" t="str">
        <f t="shared" si="176"/>
        <v/>
      </c>
      <c r="IP128" s="100" t="str">
        <f t="shared" si="177"/>
        <v/>
      </c>
      <c r="IQ128" s="101" t="str">
        <f t="shared" si="178"/>
        <v/>
      </c>
      <c r="IR128" s="102" t="str">
        <f t="shared" si="179"/>
        <v/>
      </c>
      <c r="IS128" s="103" t="str">
        <f t="shared" si="180"/>
        <v/>
      </c>
      <c r="IU128" s="95"/>
      <c r="IV128" s="95"/>
      <c r="IW128" s="96" t="str">
        <f t="shared" si="181"/>
        <v/>
      </c>
      <c r="IX128" s="97" t="str">
        <f t="shared" si="182"/>
        <v/>
      </c>
      <c r="IY128" s="98" t="str">
        <f t="shared" si="183"/>
        <v/>
      </c>
      <c r="IZ128" s="98" t="str">
        <f t="shared" si="184"/>
        <v/>
      </c>
      <c r="JA128" s="99" t="str">
        <f t="shared" si="185"/>
        <v/>
      </c>
      <c r="JB128" s="100" t="str">
        <f t="shared" si="186"/>
        <v/>
      </c>
      <c r="JC128" s="101" t="str">
        <f t="shared" si="187"/>
        <v/>
      </c>
      <c r="JD128" s="102" t="str">
        <f t="shared" si="188"/>
        <v/>
      </c>
      <c r="JE128" s="103" t="str">
        <f t="shared" si="189"/>
        <v/>
      </c>
      <c r="JG128" s="95"/>
      <c r="JH128" s="95"/>
      <c r="JI128" s="96" t="str">
        <f t="shared" si="190"/>
        <v/>
      </c>
      <c r="JJ128" s="97" t="str">
        <f t="shared" si="191"/>
        <v/>
      </c>
      <c r="JK128" s="98" t="str">
        <f t="shared" si="192"/>
        <v/>
      </c>
      <c r="JL128" s="98" t="str">
        <f t="shared" si="193"/>
        <v/>
      </c>
      <c r="JM128" s="99" t="str">
        <f t="shared" si="194"/>
        <v/>
      </c>
      <c r="JN128" s="100" t="str">
        <f t="shared" si="195"/>
        <v/>
      </c>
      <c r="JO128" s="101" t="str">
        <f t="shared" si="196"/>
        <v/>
      </c>
      <c r="JP128" s="102" t="str">
        <f t="shared" si="197"/>
        <v/>
      </c>
      <c r="JQ128" s="103" t="str">
        <f t="shared" si="198"/>
        <v/>
      </c>
      <c r="JS128" s="95"/>
      <c r="JT128" s="95"/>
      <c r="JU128" s="96" t="str">
        <f t="shared" si="199"/>
        <v/>
      </c>
      <c r="JV128" s="97" t="str">
        <f t="shared" si="200"/>
        <v/>
      </c>
      <c r="JW128" s="98" t="str">
        <f t="shared" si="201"/>
        <v/>
      </c>
      <c r="JX128" s="98" t="str">
        <f t="shared" si="202"/>
        <v/>
      </c>
      <c r="JY128" s="99" t="str">
        <f t="shared" si="203"/>
        <v/>
      </c>
      <c r="JZ128" s="100" t="str">
        <f t="shared" si="204"/>
        <v/>
      </c>
      <c r="KA128" s="101" t="str">
        <f t="shared" si="205"/>
        <v/>
      </c>
      <c r="KB128" s="102" t="str">
        <f t="shared" si="206"/>
        <v/>
      </c>
      <c r="KC128" s="103" t="str">
        <f t="shared" si="207"/>
        <v/>
      </c>
      <c r="KE128" s="95"/>
      <c r="KF128" s="95"/>
    </row>
    <row r="129" spans="1:292" ht="13.5" customHeight="1">
      <c r="A129" s="21"/>
      <c r="B129" s="95"/>
      <c r="C129" s="95"/>
      <c r="E129" s="96" t="str">
        <f t="shared" si="305"/>
        <v/>
      </c>
      <c r="F129" s="97" t="str">
        <f t="shared" si="306"/>
        <v/>
      </c>
      <c r="G129" s="98" t="str">
        <f t="shared" si="307"/>
        <v/>
      </c>
      <c r="H129" s="98" t="str">
        <f t="shared" si="308"/>
        <v/>
      </c>
      <c r="I129" s="99" t="str">
        <f t="shared" si="309"/>
        <v/>
      </c>
      <c r="J129" s="100" t="str">
        <f t="shared" si="310"/>
        <v/>
      </c>
      <c r="K129" s="101" t="str">
        <f t="shared" si="311"/>
        <v/>
      </c>
      <c r="L129" s="102" t="str">
        <f t="shared" si="312"/>
        <v/>
      </c>
      <c r="M129" s="103" t="str">
        <f t="shared" si="313"/>
        <v/>
      </c>
      <c r="O129" s="95"/>
      <c r="P129" s="95"/>
      <c r="Q129" s="96" t="str">
        <f t="shared" si="2"/>
        <v/>
      </c>
      <c r="R129" s="97" t="str">
        <f t="shared" si="3"/>
        <v/>
      </c>
      <c r="S129" s="98" t="str">
        <f t="shared" si="4"/>
        <v/>
      </c>
      <c r="T129" s="98" t="str">
        <f t="shared" si="5"/>
        <v/>
      </c>
      <c r="U129" s="99" t="str">
        <f t="shared" si="6"/>
        <v/>
      </c>
      <c r="V129" s="100" t="str">
        <f t="shared" si="7"/>
        <v/>
      </c>
      <c r="W129" s="101" t="str">
        <f t="shared" si="8"/>
        <v/>
      </c>
      <c r="X129" s="102" t="str">
        <f t="shared" si="9"/>
        <v/>
      </c>
      <c r="Y129" s="103" t="str">
        <f t="shared" si="10"/>
        <v/>
      </c>
      <c r="AA129" s="95"/>
      <c r="AB129" s="95"/>
      <c r="AC129" s="96" t="str">
        <f t="shared" si="11"/>
        <v/>
      </c>
      <c r="AD129" s="97" t="str">
        <f t="shared" si="12"/>
        <v/>
      </c>
      <c r="AE129" s="98" t="str">
        <f t="shared" si="13"/>
        <v/>
      </c>
      <c r="AF129" s="98" t="str">
        <f t="shared" si="14"/>
        <v/>
      </c>
      <c r="AG129" s="99" t="str">
        <f t="shared" si="15"/>
        <v/>
      </c>
      <c r="AH129" s="100" t="str">
        <f t="shared" si="16"/>
        <v/>
      </c>
      <c r="AI129" s="101" t="str">
        <f t="shared" si="17"/>
        <v/>
      </c>
      <c r="AJ129" s="102" t="str">
        <f t="shared" si="18"/>
        <v/>
      </c>
      <c r="AK129" s="103" t="str">
        <f t="shared" si="19"/>
        <v/>
      </c>
      <c r="AM129" s="95"/>
      <c r="AN129" s="95"/>
      <c r="AO129" s="96" t="str">
        <f t="shared" si="20"/>
        <v/>
      </c>
      <c r="AP129" s="97" t="str">
        <f t="shared" si="21"/>
        <v/>
      </c>
      <c r="AQ129" s="98" t="str">
        <f t="shared" si="22"/>
        <v/>
      </c>
      <c r="AR129" s="98" t="str">
        <f t="shared" si="23"/>
        <v/>
      </c>
      <c r="AS129" s="99" t="str">
        <f t="shared" si="24"/>
        <v/>
      </c>
      <c r="AT129" s="100" t="str">
        <f t="shared" si="25"/>
        <v/>
      </c>
      <c r="AU129" s="101" t="str">
        <f t="shared" si="26"/>
        <v/>
      </c>
      <c r="AV129" s="102" t="str">
        <f t="shared" si="27"/>
        <v/>
      </c>
      <c r="AW129" s="103" t="str">
        <f t="shared" si="28"/>
        <v/>
      </c>
      <c r="AY129" s="95"/>
      <c r="AZ129" s="95"/>
      <c r="BA129" s="96" t="str">
        <f t="shared" si="29"/>
        <v/>
      </c>
      <c r="BB129" s="97" t="str">
        <f t="shared" si="30"/>
        <v/>
      </c>
      <c r="BC129" s="98" t="str">
        <f t="shared" si="31"/>
        <v/>
      </c>
      <c r="BD129" s="98" t="str">
        <f t="shared" si="32"/>
        <v/>
      </c>
      <c r="BE129" s="99" t="str">
        <f t="shared" si="33"/>
        <v/>
      </c>
      <c r="BF129" s="100" t="str">
        <f t="shared" si="34"/>
        <v/>
      </c>
      <c r="BG129" s="101" t="str">
        <f t="shared" si="35"/>
        <v/>
      </c>
      <c r="BH129" s="102" t="str">
        <f t="shared" si="36"/>
        <v/>
      </c>
      <c r="BI129" s="103" t="str">
        <f t="shared" si="37"/>
        <v/>
      </c>
      <c r="BK129" s="95"/>
      <c r="BL129" s="95"/>
      <c r="BM129" s="96" t="str">
        <f t="shared" si="38"/>
        <v/>
      </c>
      <c r="BN129" s="97" t="str">
        <f t="shared" si="39"/>
        <v/>
      </c>
      <c r="BO129" s="98" t="str">
        <f t="shared" si="40"/>
        <v/>
      </c>
      <c r="BP129" s="98" t="str">
        <f t="shared" si="41"/>
        <v/>
      </c>
      <c r="BQ129" s="99" t="str">
        <f t="shared" si="42"/>
        <v/>
      </c>
      <c r="BR129" s="100" t="str">
        <f t="shared" si="43"/>
        <v/>
      </c>
      <c r="BS129" s="101" t="str">
        <f t="shared" si="44"/>
        <v/>
      </c>
      <c r="BT129" s="102" t="str">
        <f t="shared" si="45"/>
        <v/>
      </c>
      <c r="BU129" s="103" t="str">
        <f t="shared" si="46"/>
        <v/>
      </c>
      <c r="BW129" s="95"/>
      <c r="BX129" s="95"/>
      <c r="BY129" s="96" t="str">
        <f t="shared" si="47"/>
        <v/>
      </c>
      <c r="BZ129" s="97" t="str">
        <f t="shared" si="48"/>
        <v/>
      </c>
      <c r="CA129" s="98" t="str">
        <f t="shared" si="49"/>
        <v/>
      </c>
      <c r="CB129" s="98" t="str">
        <f t="shared" si="50"/>
        <v/>
      </c>
      <c r="CC129" s="99" t="str">
        <f t="shared" si="51"/>
        <v/>
      </c>
      <c r="CD129" s="100" t="str">
        <f t="shared" si="52"/>
        <v/>
      </c>
      <c r="CE129" s="101" t="str">
        <f t="shared" si="53"/>
        <v/>
      </c>
      <c r="CF129" s="102" t="str">
        <f t="shared" si="54"/>
        <v/>
      </c>
      <c r="CG129" s="103" t="str">
        <f t="shared" si="55"/>
        <v/>
      </c>
      <c r="CI129" s="95"/>
      <c r="CJ129" s="95"/>
      <c r="CK129" s="96" t="str">
        <f t="shared" si="56"/>
        <v/>
      </c>
      <c r="CL129" s="97" t="str">
        <f t="shared" si="57"/>
        <v/>
      </c>
      <c r="CM129" s="98" t="str">
        <f t="shared" si="58"/>
        <v/>
      </c>
      <c r="CN129" s="98" t="str">
        <f t="shared" si="59"/>
        <v/>
      </c>
      <c r="CO129" s="99" t="str">
        <f t="shared" si="60"/>
        <v/>
      </c>
      <c r="CP129" s="100" t="str">
        <f t="shared" si="61"/>
        <v/>
      </c>
      <c r="CQ129" s="101" t="str">
        <f t="shared" si="62"/>
        <v/>
      </c>
      <c r="CR129" s="102" t="str">
        <f t="shared" si="63"/>
        <v/>
      </c>
      <c r="CS129" s="103" t="str">
        <f t="shared" si="64"/>
        <v/>
      </c>
      <c r="CU129" s="95"/>
      <c r="CV129" s="95"/>
      <c r="CW129" s="96" t="str">
        <f t="shared" si="65"/>
        <v/>
      </c>
      <c r="CX129" s="97" t="str">
        <f t="shared" si="66"/>
        <v/>
      </c>
      <c r="CY129" s="98" t="str">
        <f t="shared" si="67"/>
        <v/>
      </c>
      <c r="CZ129" s="98" t="str">
        <f t="shared" si="68"/>
        <v/>
      </c>
      <c r="DA129" s="99" t="str">
        <f t="shared" si="69"/>
        <v/>
      </c>
      <c r="DB129" s="100" t="str">
        <f t="shared" si="70"/>
        <v/>
      </c>
      <c r="DC129" s="101" t="str">
        <f t="shared" si="71"/>
        <v/>
      </c>
      <c r="DD129" s="102" t="str">
        <f t="shared" si="72"/>
        <v/>
      </c>
      <c r="DE129" s="103" t="str">
        <f t="shared" si="73"/>
        <v/>
      </c>
      <c r="DG129" s="95"/>
      <c r="DH129" s="95"/>
      <c r="DI129" s="96" t="str">
        <f t="shared" si="74"/>
        <v/>
      </c>
      <c r="DJ129" s="97" t="str">
        <f t="shared" si="75"/>
        <v/>
      </c>
      <c r="DK129" s="98" t="str">
        <f t="shared" si="76"/>
        <v/>
      </c>
      <c r="DL129" s="98" t="str">
        <f t="shared" si="77"/>
        <v/>
      </c>
      <c r="DM129" s="99" t="str">
        <f t="shared" si="78"/>
        <v/>
      </c>
      <c r="DN129" s="100" t="str">
        <f t="shared" si="79"/>
        <v/>
      </c>
      <c r="DO129" s="101" t="str">
        <f t="shared" si="80"/>
        <v/>
      </c>
      <c r="DP129" s="102" t="str">
        <f t="shared" si="81"/>
        <v/>
      </c>
      <c r="DQ129" s="103" t="str">
        <f t="shared" si="82"/>
        <v/>
      </c>
      <c r="DS129" s="95"/>
      <c r="DT129" s="95"/>
      <c r="DU129" s="96" t="str">
        <f t="shared" si="83"/>
        <v/>
      </c>
      <c r="DV129" s="97" t="str">
        <f t="shared" si="84"/>
        <v/>
      </c>
      <c r="DW129" s="98" t="str">
        <f t="shared" si="85"/>
        <v/>
      </c>
      <c r="DX129" s="98" t="str">
        <f t="shared" si="86"/>
        <v/>
      </c>
      <c r="DY129" s="99" t="str">
        <f t="shared" si="87"/>
        <v/>
      </c>
      <c r="DZ129" s="100" t="str">
        <f t="shared" si="88"/>
        <v/>
      </c>
      <c r="EA129" s="101" t="str">
        <f t="shared" si="89"/>
        <v/>
      </c>
      <c r="EB129" s="102" t="str">
        <f t="shared" si="90"/>
        <v/>
      </c>
      <c r="EC129" s="103" t="str">
        <f t="shared" si="91"/>
        <v/>
      </c>
      <c r="EE129" s="95"/>
      <c r="EF129" s="95"/>
      <c r="EG129" s="96" t="str">
        <f t="shared" si="92"/>
        <v/>
      </c>
      <c r="EH129" s="97" t="str">
        <f t="shared" si="93"/>
        <v/>
      </c>
      <c r="EI129" s="98" t="str">
        <f t="shared" si="94"/>
        <v/>
      </c>
      <c r="EJ129" s="98" t="str">
        <f t="shared" si="95"/>
        <v/>
      </c>
      <c r="EK129" s="99" t="str">
        <f t="shared" si="96"/>
        <v/>
      </c>
      <c r="EL129" s="100" t="str">
        <f t="shared" si="97"/>
        <v/>
      </c>
      <c r="EM129" s="101" t="str">
        <f t="shared" si="98"/>
        <v/>
      </c>
      <c r="EN129" s="102" t="str">
        <f t="shared" si="99"/>
        <v/>
      </c>
      <c r="EO129" s="103" t="str">
        <f t="shared" si="100"/>
        <v/>
      </c>
      <c r="EQ129" s="95"/>
      <c r="ER129" s="95"/>
      <c r="ES129" s="96" t="str">
        <f t="shared" si="101"/>
        <v/>
      </c>
      <c r="ET129" s="97" t="str">
        <f t="shared" si="102"/>
        <v/>
      </c>
      <c r="EU129" s="98" t="str">
        <f t="shared" si="103"/>
        <v/>
      </c>
      <c r="EV129" s="98" t="str">
        <f t="shared" si="104"/>
        <v/>
      </c>
      <c r="EW129" s="99" t="str">
        <f t="shared" si="105"/>
        <v/>
      </c>
      <c r="EX129" s="100" t="str">
        <f t="shared" si="106"/>
        <v/>
      </c>
      <c r="EY129" s="101" t="str">
        <f t="shared" si="107"/>
        <v/>
      </c>
      <c r="EZ129" s="102" t="str">
        <f t="shared" si="108"/>
        <v/>
      </c>
      <c r="FA129" s="103" t="str">
        <f t="shared" si="109"/>
        <v/>
      </c>
      <c r="FC129" s="95"/>
      <c r="FD129" s="95"/>
      <c r="FE129" s="96" t="str">
        <f t="shared" si="110"/>
        <v/>
      </c>
      <c r="FF129" s="97" t="str">
        <f t="shared" si="111"/>
        <v/>
      </c>
      <c r="FG129" s="98" t="str">
        <f t="shared" si="112"/>
        <v/>
      </c>
      <c r="FH129" s="98" t="str">
        <f t="shared" si="113"/>
        <v/>
      </c>
      <c r="FI129" s="99" t="str">
        <f t="shared" si="114"/>
        <v/>
      </c>
      <c r="FJ129" s="100" t="str">
        <f t="shared" si="115"/>
        <v/>
      </c>
      <c r="FK129" s="101" t="str">
        <f t="shared" si="116"/>
        <v/>
      </c>
      <c r="FL129" s="102" t="str">
        <f t="shared" si="117"/>
        <v/>
      </c>
      <c r="FM129" s="103" t="str">
        <f t="shared" si="118"/>
        <v/>
      </c>
      <c r="FO129" s="95"/>
      <c r="FP129" s="95"/>
      <c r="FQ129" s="96" t="str">
        <f>IF(FU129="","",#REF!)</f>
        <v/>
      </c>
      <c r="FR129" s="97" t="str">
        <f t="shared" si="119"/>
        <v/>
      </c>
      <c r="FS129" s="98" t="str">
        <f t="shared" si="120"/>
        <v/>
      </c>
      <c r="FT129" s="98" t="str">
        <f t="shared" si="121"/>
        <v/>
      </c>
      <c r="FU129" s="99" t="str">
        <f t="shared" si="122"/>
        <v/>
      </c>
      <c r="FV129" s="100" t="str">
        <f t="shared" si="123"/>
        <v/>
      </c>
      <c r="FW129" s="101" t="str">
        <f t="shared" si="124"/>
        <v/>
      </c>
      <c r="FX129" s="102" t="str">
        <f t="shared" si="125"/>
        <v/>
      </c>
      <c r="FY129" s="103" t="str">
        <f t="shared" si="126"/>
        <v/>
      </c>
      <c r="GA129" s="95"/>
      <c r="GB129" s="95"/>
      <c r="GC129" s="96" t="str">
        <f t="shared" si="127"/>
        <v/>
      </c>
      <c r="GD129" s="97" t="str">
        <f t="shared" si="128"/>
        <v/>
      </c>
      <c r="GE129" s="98" t="str">
        <f t="shared" si="129"/>
        <v/>
      </c>
      <c r="GF129" s="98" t="str">
        <f t="shared" si="130"/>
        <v/>
      </c>
      <c r="GG129" s="99" t="str">
        <f t="shared" si="131"/>
        <v/>
      </c>
      <c r="GH129" s="100" t="str">
        <f t="shared" si="132"/>
        <v/>
      </c>
      <c r="GI129" s="101" t="str">
        <f t="shared" si="133"/>
        <v/>
      </c>
      <c r="GJ129" s="102" t="str">
        <f t="shared" si="134"/>
        <v/>
      </c>
      <c r="GK129" s="103" t="str">
        <f t="shared" si="135"/>
        <v/>
      </c>
      <c r="GM129" s="95"/>
      <c r="GN129" s="95"/>
      <c r="GO129" s="96" t="str">
        <f t="shared" si="136"/>
        <v/>
      </c>
      <c r="GP129" s="97" t="str">
        <f t="shared" si="137"/>
        <v/>
      </c>
      <c r="GQ129" s="98" t="str">
        <f t="shared" si="138"/>
        <v/>
      </c>
      <c r="GR129" s="98" t="str">
        <f t="shared" si="139"/>
        <v/>
      </c>
      <c r="GS129" s="99" t="str">
        <f t="shared" si="140"/>
        <v/>
      </c>
      <c r="GT129" s="100" t="str">
        <f t="shared" si="141"/>
        <v/>
      </c>
      <c r="GU129" s="101" t="str">
        <f t="shared" si="142"/>
        <v/>
      </c>
      <c r="GV129" s="102" t="str">
        <f t="shared" si="143"/>
        <v/>
      </c>
      <c r="GW129" s="103" t="str">
        <f t="shared" si="144"/>
        <v/>
      </c>
      <c r="GY129" s="95"/>
      <c r="GZ129" s="95"/>
      <c r="HA129" s="96" t="str">
        <f t="shared" si="145"/>
        <v/>
      </c>
      <c r="HB129" s="97" t="str">
        <f t="shared" si="146"/>
        <v/>
      </c>
      <c r="HC129" s="98" t="str">
        <f t="shared" si="147"/>
        <v/>
      </c>
      <c r="HD129" s="98" t="str">
        <f t="shared" si="148"/>
        <v/>
      </c>
      <c r="HE129" s="99" t="str">
        <f t="shared" si="149"/>
        <v/>
      </c>
      <c r="HF129" s="100" t="str">
        <f t="shared" si="150"/>
        <v/>
      </c>
      <c r="HG129" s="101" t="str">
        <f t="shared" si="151"/>
        <v/>
      </c>
      <c r="HH129" s="102" t="str">
        <f t="shared" si="152"/>
        <v/>
      </c>
      <c r="HI129" s="103" t="str">
        <f t="shared" si="153"/>
        <v/>
      </c>
      <c r="HK129" s="95"/>
      <c r="HL129" s="95"/>
      <c r="HM129" s="96" t="str">
        <f t="shared" si="154"/>
        <v/>
      </c>
      <c r="HN129" s="97" t="str">
        <f t="shared" si="155"/>
        <v/>
      </c>
      <c r="HO129" s="98" t="str">
        <f t="shared" si="156"/>
        <v/>
      </c>
      <c r="HP129" s="98" t="str">
        <f t="shared" si="157"/>
        <v/>
      </c>
      <c r="HQ129" s="99" t="str">
        <f t="shared" si="158"/>
        <v/>
      </c>
      <c r="HR129" s="100" t="str">
        <f t="shared" si="159"/>
        <v/>
      </c>
      <c r="HS129" s="101" t="str">
        <f t="shared" si="160"/>
        <v/>
      </c>
      <c r="HT129" s="102" t="str">
        <f t="shared" si="161"/>
        <v/>
      </c>
      <c r="HU129" s="103" t="str">
        <f t="shared" si="162"/>
        <v/>
      </c>
      <c r="HW129" s="95"/>
      <c r="HX129" s="95"/>
      <c r="HY129" s="96" t="str">
        <f t="shared" si="163"/>
        <v/>
      </c>
      <c r="HZ129" s="97" t="str">
        <f t="shared" si="164"/>
        <v/>
      </c>
      <c r="IA129" s="98" t="str">
        <f t="shared" si="165"/>
        <v/>
      </c>
      <c r="IB129" s="98" t="str">
        <f t="shared" si="166"/>
        <v/>
      </c>
      <c r="IC129" s="99" t="str">
        <f t="shared" si="167"/>
        <v/>
      </c>
      <c r="ID129" s="100" t="str">
        <f t="shared" si="168"/>
        <v/>
      </c>
      <c r="IE129" s="101" t="str">
        <f t="shared" si="169"/>
        <v/>
      </c>
      <c r="IF129" s="102" t="str">
        <f t="shared" si="170"/>
        <v/>
      </c>
      <c r="IG129" s="103" t="str">
        <f t="shared" si="171"/>
        <v/>
      </c>
      <c r="II129" s="95"/>
      <c r="IJ129" s="95"/>
      <c r="IK129" s="96" t="str">
        <f t="shared" si="172"/>
        <v/>
      </c>
      <c r="IL129" s="97" t="str">
        <f t="shared" si="173"/>
        <v/>
      </c>
      <c r="IM129" s="98" t="str">
        <f t="shared" si="174"/>
        <v/>
      </c>
      <c r="IN129" s="98" t="str">
        <f t="shared" si="175"/>
        <v/>
      </c>
      <c r="IO129" s="99" t="str">
        <f t="shared" si="176"/>
        <v/>
      </c>
      <c r="IP129" s="100" t="str">
        <f t="shared" si="177"/>
        <v/>
      </c>
      <c r="IQ129" s="101" t="str">
        <f t="shared" si="178"/>
        <v/>
      </c>
      <c r="IR129" s="102" t="str">
        <f t="shared" si="179"/>
        <v/>
      </c>
      <c r="IS129" s="103" t="str">
        <f t="shared" si="180"/>
        <v/>
      </c>
      <c r="IU129" s="95"/>
      <c r="IV129" s="95"/>
      <c r="IW129" s="96" t="str">
        <f t="shared" si="181"/>
        <v/>
      </c>
      <c r="IX129" s="97" t="str">
        <f t="shared" si="182"/>
        <v/>
      </c>
      <c r="IY129" s="98" t="str">
        <f t="shared" si="183"/>
        <v/>
      </c>
      <c r="IZ129" s="98" t="str">
        <f t="shared" si="184"/>
        <v/>
      </c>
      <c r="JA129" s="99" t="str">
        <f t="shared" si="185"/>
        <v/>
      </c>
      <c r="JB129" s="100" t="str">
        <f t="shared" si="186"/>
        <v/>
      </c>
      <c r="JC129" s="101" t="str">
        <f t="shared" si="187"/>
        <v/>
      </c>
      <c r="JD129" s="102" t="str">
        <f t="shared" si="188"/>
        <v/>
      </c>
      <c r="JE129" s="103" t="str">
        <f t="shared" si="189"/>
        <v/>
      </c>
      <c r="JG129" s="95"/>
      <c r="JH129" s="95"/>
      <c r="JI129" s="96" t="str">
        <f t="shared" si="190"/>
        <v/>
      </c>
      <c r="JJ129" s="97" t="str">
        <f t="shared" si="191"/>
        <v/>
      </c>
      <c r="JK129" s="98" t="str">
        <f t="shared" si="192"/>
        <v/>
      </c>
      <c r="JL129" s="98" t="str">
        <f t="shared" si="193"/>
        <v/>
      </c>
      <c r="JM129" s="99" t="str">
        <f t="shared" si="194"/>
        <v/>
      </c>
      <c r="JN129" s="100" t="str">
        <f t="shared" si="195"/>
        <v/>
      </c>
      <c r="JO129" s="101" t="str">
        <f t="shared" si="196"/>
        <v/>
      </c>
      <c r="JP129" s="102" t="str">
        <f t="shared" si="197"/>
        <v/>
      </c>
      <c r="JQ129" s="103" t="str">
        <f t="shared" si="198"/>
        <v/>
      </c>
      <c r="JS129" s="95"/>
      <c r="JT129" s="95"/>
      <c r="JU129" s="96" t="str">
        <f t="shared" si="199"/>
        <v/>
      </c>
      <c r="JV129" s="97" t="str">
        <f t="shared" si="200"/>
        <v/>
      </c>
      <c r="JW129" s="98" t="str">
        <f t="shared" si="201"/>
        <v/>
      </c>
      <c r="JX129" s="98" t="str">
        <f t="shared" si="202"/>
        <v/>
      </c>
      <c r="JY129" s="99" t="str">
        <f t="shared" si="203"/>
        <v/>
      </c>
      <c r="JZ129" s="100" t="str">
        <f t="shared" si="204"/>
        <v/>
      </c>
      <c r="KA129" s="101" t="str">
        <f t="shared" si="205"/>
        <v/>
      </c>
      <c r="KB129" s="102" t="str">
        <f t="shared" si="206"/>
        <v/>
      </c>
      <c r="KC129" s="103" t="str">
        <f t="shared" si="207"/>
        <v/>
      </c>
      <c r="KE129" s="95"/>
      <c r="KF129" s="95"/>
    </row>
    <row r="130" spans="1:292" ht="13.5" customHeight="1">
      <c r="A130" s="21"/>
      <c r="E130" s="96" t="str">
        <f t="shared" si="305"/>
        <v/>
      </c>
      <c r="F130" s="97" t="str">
        <f t="shared" si="306"/>
        <v/>
      </c>
      <c r="G130" s="98" t="str">
        <f t="shared" si="307"/>
        <v/>
      </c>
      <c r="H130" s="98" t="str">
        <f t="shared" si="308"/>
        <v/>
      </c>
      <c r="I130" s="99" t="str">
        <f t="shared" si="309"/>
        <v/>
      </c>
      <c r="J130" s="100" t="str">
        <f t="shared" si="310"/>
        <v/>
      </c>
      <c r="K130" s="101" t="str">
        <f t="shared" si="311"/>
        <v/>
      </c>
      <c r="L130" s="102" t="str">
        <f t="shared" si="312"/>
        <v/>
      </c>
      <c r="M130" s="103" t="str">
        <f t="shared" si="313"/>
        <v/>
      </c>
      <c r="O130" s="95"/>
      <c r="P130" s="95"/>
      <c r="Q130" s="96" t="str">
        <f t="shared" si="2"/>
        <v/>
      </c>
      <c r="R130" s="97" t="str">
        <f t="shared" si="3"/>
        <v/>
      </c>
      <c r="S130" s="98" t="str">
        <f t="shared" si="4"/>
        <v/>
      </c>
      <c r="T130" s="98" t="str">
        <f t="shared" si="5"/>
        <v/>
      </c>
      <c r="U130" s="99" t="str">
        <f t="shared" si="6"/>
        <v/>
      </c>
      <c r="V130" s="100" t="str">
        <f t="shared" si="7"/>
        <v/>
      </c>
      <c r="W130" s="101" t="str">
        <f t="shared" si="8"/>
        <v/>
      </c>
      <c r="X130" s="102" t="str">
        <f t="shared" si="9"/>
        <v/>
      </c>
      <c r="Y130" s="103" t="str">
        <f t="shared" si="10"/>
        <v/>
      </c>
      <c r="AA130" s="95"/>
      <c r="AB130" s="95"/>
      <c r="AC130" s="96" t="str">
        <f t="shared" si="11"/>
        <v/>
      </c>
      <c r="AD130" s="97" t="str">
        <f t="shared" si="12"/>
        <v/>
      </c>
      <c r="AE130" s="98" t="str">
        <f t="shared" si="13"/>
        <v/>
      </c>
      <c r="AF130" s="98" t="str">
        <f t="shared" si="14"/>
        <v/>
      </c>
      <c r="AG130" s="99" t="str">
        <f t="shared" si="15"/>
        <v/>
      </c>
      <c r="AH130" s="100" t="str">
        <f t="shared" si="16"/>
        <v/>
      </c>
      <c r="AI130" s="101" t="str">
        <f t="shared" si="17"/>
        <v/>
      </c>
      <c r="AJ130" s="102" t="str">
        <f t="shared" si="18"/>
        <v/>
      </c>
      <c r="AK130" s="103" t="str">
        <f t="shared" si="19"/>
        <v/>
      </c>
      <c r="AM130" s="95"/>
      <c r="AN130" s="95"/>
      <c r="AO130" s="96" t="str">
        <f t="shared" si="20"/>
        <v/>
      </c>
      <c r="AP130" s="97" t="str">
        <f t="shared" si="21"/>
        <v/>
      </c>
      <c r="AQ130" s="98" t="str">
        <f t="shared" si="22"/>
        <v/>
      </c>
      <c r="AR130" s="98" t="str">
        <f t="shared" si="23"/>
        <v/>
      </c>
      <c r="AS130" s="99" t="str">
        <f t="shared" si="24"/>
        <v/>
      </c>
      <c r="AT130" s="100" t="str">
        <f t="shared" si="25"/>
        <v/>
      </c>
      <c r="AU130" s="101" t="str">
        <f t="shared" si="26"/>
        <v/>
      </c>
      <c r="AV130" s="102" t="str">
        <f t="shared" si="27"/>
        <v/>
      </c>
      <c r="AW130" s="103" t="str">
        <f t="shared" si="28"/>
        <v/>
      </c>
      <c r="AY130" s="95"/>
      <c r="AZ130" s="95"/>
      <c r="BA130" s="96" t="str">
        <f t="shared" si="29"/>
        <v/>
      </c>
      <c r="BB130" s="97" t="str">
        <f t="shared" si="30"/>
        <v/>
      </c>
      <c r="BC130" s="98" t="str">
        <f t="shared" si="31"/>
        <v/>
      </c>
      <c r="BD130" s="98" t="str">
        <f t="shared" si="32"/>
        <v/>
      </c>
      <c r="BE130" s="99" t="str">
        <f t="shared" si="33"/>
        <v/>
      </c>
      <c r="BF130" s="100" t="str">
        <f t="shared" si="34"/>
        <v/>
      </c>
      <c r="BG130" s="101" t="str">
        <f t="shared" si="35"/>
        <v/>
      </c>
      <c r="BH130" s="102" t="str">
        <f t="shared" si="36"/>
        <v/>
      </c>
      <c r="BI130" s="103" t="str">
        <f t="shared" si="37"/>
        <v/>
      </c>
      <c r="BK130" s="95"/>
      <c r="BL130" s="95"/>
      <c r="BM130" s="96" t="str">
        <f t="shared" si="38"/>
        <v/>
      </c>
      <c r="BN130" s="97" t="str">
        <f t="shared" si="39"/>
        <v/>
      </c>
      <c r="BO130" s="98" t="str">
        <f t="shared" si="40"/>
        <v/>
      </c>
      <c r="BP130" s="98" t="str">
        <f t="shared" si="41"/>
        <v/>
      </c>
      <c r="BQ130" s="99" t="str">
        <f t="shared" si="42"/>
        <v/>
      </c>
      <c r="BR130" s="100" t="str">
        <f t="shared" si="43"/>
        <v/>
      </c>
      <c r="BS130" s="101" t="str">
        <f t="shared" si="44"/>
        <v/>
      </c>
      <c r="BT130" s="102" t="str">
        <f t="shared" si="45"/>
        <v/>
      </c>
      <c r="BU130" s="103" t="str">
        <f t="shared" si="46"/>
        <v/>
      </c>
      <c r="BW130" s="95"/>
      <c r="BX130" s="95"/>
      <c r="BY130" s="96" t="str">
        <f t="shared" si="47"/>
        <v/>
      </c>
      <c r="BZ130" s="97" t="str">
        <f t="shared" si="48"/>
        <v/>
      </c>
      <c r="CA130" s="98" t="str">
        <f t="shared" si="49"/>
        <v/>
      </c>
      <c r="CB130" s="98" t="str">
        <f t="shared" si="50"/>
        <v/>
      </c>
      <c r="CC130" s="99" t="str">
        <f t="shared" si="51"/>
        <v/>
      </c>
      <c r="CD130" s="100" t="str">
        <f t="shared" si="52"/>
        <v/>
      </c>
      <c r="CE130" s="101" t="str">
        <f t="shared" si="53"/>
        <v/>
      </c>
      <c r="CF130" s="102" t="str">
        <f t="shared" si="54"/>
        <v/>
      </c>
      <c r="CG130" s="103" t="str">
        <f t="shared" si="55"/>
        <v/>
      </c>
      <c r="CI130" s="95"/>
      <c r="CJ130" s="95"/>
      <c r="CK130" s="96" t="str">
        <f t="shared" si="56"/>
        <v/>
      </c>
      <c r="CL130" s="97" t="str">
        <f t="shared" si="57"/>
        <v/>
      </c>
      <c r="CM130" s="98" t="str">
        <f t="shared" si="58"/>
        <v/>
      </c>
      <c r="CN130" s="98" t="str">
        <f t="shared" si="59"/>
        <v/>
      </c>
      <c r="CO130" s="99" t="str">
        <f t="shared" si="60"/>
        <v/>
      </c>
      <c r="CP130" s="100" t="str">
        <f t="shared" si="61"/>
        <v/>
      </c>
      <c r="CQ130" s="101" t="str">
        <f t="shared" si="62"/>
        <v/>
      </c>
      <c r="CR130" s="102" t="str">
        <f t="shared" si="63"/>
        <v/>
      </c>
      <c r="CS130" s="103" t="str">
        <f t="shared" si="64"/>
        <v/>
      </c>
      <c r="CU130" s="95"/>
      <c r="CV130" s="95"/>
      <c r="CW130" s="96" t="str">
        <f t="shared" si="65"/>
        <v/>
      </c>
      <c r="CX130" s="97" t="str">
        <f t="shared" si="66"/>
        <v/>
      </c>
      <c r="CY130" s="98" t="str">
        <f t="shared" si="67"/>
        <v/>
      </c>
      <c r="CZ130" s="98" t="str">
        <f t="shared" si="68"/>
        <v/>
      </c>
      <c r="DA130" s="99" t="str">
        <f t="shared" si="69"/>
        <v/>
      </c>
      <c r="DB130" s="100" t="str">
        <f t="shared" si="70"/>
        <v/>
      </c>
      <c r="DC130" s="101" t="str">
        <f t="shared" si="71"/>
        <v/>
      </c>
      <c r="DD130" s="102" t="str">
        <f t="shared" si="72"/>
        <v/>
      </c>
      <c r="DE130" s="103" t="str">
        <f t="shared" si="73"/>
        <v/>
      </c>
      <c r="DG130" s="95"/>
      <c r="DH130" s="95"/>
      <c r="DI130" s="96" t="str">
        <f t="shared" si="74"/>
        <v/>
      </c>
      <c r="DJ130" s="97" t="str">
        <f t="shared" si="75"/>
        <v/>
      </c>
      <c r="DK130" s="98" t="str">
        <f t="shared" si="76"/>
        <v/>
      </c>
      <c r="DL130" s="98" t="str">
        <f t="shared" si="77"/>
        <v/>
      </c>
      <c r="DM130" s="99" t="str">
        <f t="shared" si="78"/>
        <v/>
      </c>
      <c r="DN130" s="100" t="str">
        <f t="shared" si="79"/>
        <v/>
      </c>
      <c r="DO130" s="101" t="str">
        <f t="shared" si="80"/>
        <v/>
      </c>
      <c r="DP130" s="102" t="str">
        <f t="shared" si="81"/>
        <v/>
      </c>
      <c r="DQ130" s="103" t="str">
        <f t="shared" si="82"/>
        <v/>
      </c>
      <c r="DS130" s="95"/>
      <c r="DT130" s="95"/>
      <c r="DU130" s="96" t="str">
        <f t="shared" si="83"/>
        <v/>
      </c>
      <c r="DV130" s="97" t="str">
        <f t="shared" si="84"/>
        <v/>
      </c>
      <c r="DW130" s="98" t="str">
        <f t="shared" si="85"/>
        <v/>
      </c>
      <c r="DX130" s="98" t="str">
        <f t="shared" si="86"/>
        <v/>
      </c>
      <c r="DY130" s="99" t="str">
        <f t="shared" si="87"/>
        <v/>
      </c>
      <c r="DZ130" s="100" t="str">
        <f t="shared" si="88"/>
        <v/>
      </c>
      <c r="EA130" s="101" t="str">
        <f t="shared" si="89"/>
        <v/>
      </c>
      <c r="EB130" s="102" t="str">
        <f t="shared" si="90"/>
        <v/>
      </c>
      <c r="EC130" s="103" t="str">
        <f t="shared" si="91"/>
        <v/>
      </c>
      <c r="EE130" s="95"/>
      <c r="EF130" s="95"/>
      <c r="EG130" s="96" t="str">
        <f t="shared" si="92"/>
        <v/>
      </c>
      <c r="EH130" s="97" t="str">
        <f t="shared" si="93"/>
        <v/>
      </c>
      <c r="EI130" s="98" t="str">
        <f t="shared" si="94"/>
        <v/>
      </c>
      <c r="EJ130" s="98" t="str">
        <f t="shared" si="95"/>
        <v/>
      </c>
      <c r="EK130" s="99" t="str">
        <f t="shared" si="96"/>
        <v/>
      </c>
      <c r="EL130" s="100" t="str">
        <f t="shared" si="97"/>
        <v/>
      </c>
      <c r="EM130" s="101" t="str">
        <f t="shared" si="98"/>
        <v/>
      </c>
      <c r="EN130" s="102" t="str">
        <f t="shared" si="99"/>
        <v/>
      </c>
      <c r="EO130" s="103" t="str">
        <f t="shared" si="100"/>
        <v/>
      </c>
      <c r="EQ130" s="95"/>
      <c r="ER130" s="95"/>
      <c r="ES130" s="96" t="str">
        <f t="shared" si="101"/>
        <v/>
      </c>
      <c r="ET130" s="97" t="str">
        <f t="shared" si="102"/>
        <v/>
      </c>
      <c r="EU130" s="98" t="str">
        <f t="shared" si="103"/>
        <v/>
      </c>
      <c r="EV130" s="98" t="str">
        <f t="shared" si="104"/>
        <v/>
      </c>
      <c r="EW130" s="99" t="str">
        <f t="shared" si="105"/>
        <v/>
      </c>
      <c r="EX130" s="100" t="str">
        <f t="shared" si="106"/>
        <v/>
      </c>
      <c r="EY130" s="101" t="str">
        <f t="shared" si="107"/>
        <v/>
      </c>
      <c r="EZ130" s="102" t="str">
        <f t="shared" si="108"/>
        <v/>
      </c>
      <c r="FA130" s="103" t="str">
        <f t="shared" si="109"/>
        <v/>
      </c>
      <c r="FC130" s="95"/>
      <c r="FD130" s="95"/>
      <c r="FE130" s="96" t="str">
        <f t="shared" si="110"/>
        <v/>
      </c>
      <c r="FF130" s="97" t="str">
        <f t="shared" si="111"/>
        <v/>
      </c>
      <c r="FG130" s="98" t="str">
        <f t="shared" si="112"/>
        <v/>
      </c>
      <c r="FH130" s="98" t="str">
        <f t="shared" si="113"/>
        <v/>
      </c>
      <c r="FI130" s="99" t="str">
        <f t="shared" si="114"/>
        <v/>
      </c>
      <c r="FJ130" s="100" t="str">
        <f t="shared" si="115"/>
        <v/>
      </c>
      <c r="FK130" s="101" t="str">
        <f t="shared" si="116"/>
        <v/>
      </c>
      <c r="FL130" s="102" t="str">
        <f t="shared" si="117"/>
        <v/>
      </c>
      <c r="FM130" s="103" t="str">
        <f t="shared" si="118"/>
        <v/>
      </c>
      <c r="FO130" s="95"/>
      <c r="FP130" s="95"/>
      <c r="FQ130" s="96" t="str">
        <f>IF(FU130="","",#REF!)</f>
        <v/>
      </c>
      <c r="FR130" s="97" t="str">
        <f t="shared" si="119"/>
        <v/>
      </c>
      <c r="FS130" s="98" t="str">
        <f t="shared" si="120"/>
        <v/>
      </c>
      <c r="FT130" s="98" t="str">
        <f t="shared" si="121"/>
        <v/>
      </c>
      <c r="FU130" s="99" t="str">
        <f t="shared" si="122"/>
        <v/>
      </c>
      <c r="FV130" s="100" t="str">
        <f t="shared" si="123"/>
        <v/>
      </c>
      <c r="FW130" s="101" t="str">
        <f t="shared" si="124"/>
        <v/>
      </c>
      <c r="FX130" s="102" t="str">
        <f t="shared" si="125"/>
        <v/>
      </c>
      <c r="FY130" s="103" t="str">
        <f t="shared" si="126"/>
        <v/>
      </c>
      <c r="GA130" s="95"/>
      <c r="GB130" s="95"/>
      <c r="GC130" s="96" t="str">
        <f t="shared" si="127"/>
        <v/>
      </c>
      <c r="GD130" s="97" t="str">
        <f t="shared" si="128"/>
        <v/>
      </c>
      <c r="GE130" s="98" t="str">
        <f t="shared" si="129"/>
        <v/>
      </c>
      <c r="GF130" s="98" t="str">
        <f t="shared" si="130"/>
        <v/>
      </c>
      <c r="GG130" s="99" t="str">
        <f t="shared" si="131"/>
        <v/>
      </c>
      <c r="GH130" s="100" t="str">
        <f t="shared" si="132"/>
        <v/>
      </c>
      <c r="GI130" s="101" t="str">
        <f t="shared" si="133"/>
        <v/>
      </c>
      <c r="GJ130" s="102" t="str">
        <f t="shared" si="134"/>
        <v/>
      </c>
      <c r="GK130" s="103" t="str">
        <f t="shared" si="135"/>
        <v/>
      </c>
      <c r="GM130" s="95"/>
      <c r="GN130" s="95"/>
      <c r="GO130" s="96" t="str">
        <f t="shared" si="136"/>
        <v/>
      </c>
      <c r="GP130" s="97" t="str">
        <f t="shared" si="137"/>
        <v/>
      </c>
      <c r="GQ130" s="98" t="str">
        <f t="shared" si="138"/>
        <v/>
      </c>
      <c r="GR130" s="98" t="str">
        <f t="shared" si="139"/>
        <v/>
      </c>
      <c r="GS130" s="99" t="str">
        <f t="shared" si="140"/>
        <v/>
      </c>
      <c r="GT130" s="100" t="str">
        <f t="shared" si="141"/>
        <v/>
      </c>
      <c r="GU130" s="101" t="str">
        <f t="shared" si="142"/>
        <v/>
      </c>
      <c r="GV130" s="102" t="str">
        <f t="shared" si="143"/>
        <v/>
      </c>
      <c r="GW130" s="103" t="str">
        <f t="shared" si="144"/>
        <v/>
      </c>
      <c r="GY130" s="95"/>
      <c r="GZ130" s="95"/>
      <c r="HA130" s="96" t="str">
        <f t="shared" si="145"/>
        <v/>
      </c>
      <c r="HB130" s="97" t="str">
        <f t="shared" si="146"/>
        <v/>
      </c>
      <c r="HC130" s="98" t="str">
        <f t="shared" si="147"/>
        <v/>
      </c>
      <c r="HD130" s="98" t="str">
        <f t="shared" si="148"/>
        <v/>
      </c>
      <c r="HE130" s="99" t="str">
        <f t="shared" si="149"/>
        <v/>
      </c>
      <c r="HF130" s="100" t="str">
        <f t="shared" si="150"/>
        <v/>
      </c>
      <c r="HG130" s="101" t="str">
        <f t="shared" si="151"/>
        <v/>
      </c>
      <c r="HH130" s="102" t="str">
        <f t="shared" si="152"/>
        <v/>
      </c>
      <c r="HI130" s="103" t="str">
        <f t="shared" si="153"/>
        <v/>
      </c>
      <c r="HK130" s="95"/>
      <c r="HL130" s="95"/>
      <c r="HM130" s="96" t="str">
        <f t="shared" si="154"/>
        <v/>
      </c>
      <c r="HN130" s="97" t="str">
        <f t="shared" si="155"/>
        <v/>
      </c>
      <c r="HO130" s="98" t="str">
        <f t="shared" si="156"/>
        <v/>
      </c>
      <c r="HP130" s="98" t="str">
        <f t="shared" si="157"/>
        <v/>
      </c>
      <c r="HQ130" s="99" t="str">
        <f t="shared" si="158"/>
        <v/>
      </c>
      <c r="HR130" s="100" t="str">
        <f t="shared" si="159"/>
        <v/>
      </c>
      <c r="HS130" s="101" t="str">
        <f t="shared" si="160"/>
        <v/>
      </c>
      <c r="HT130" s="102" t="str">
        <f t="shared" si="161"/>
        <v/>
      </c>
      <c r="HU130" s="103" t="str">
        <f t="shared" si="162"/>
        <v/>
      </c>
      <c r="HW130" s="95"/>
      <c r="HX130" s="95"/>
      <c r="HY130" s="96" t="str">
        <f t="shared" si="163"/>
        <v/>
      </c>
      <c r="HZ130" s="97" t="str">
        <f t="shared" si="164"/>
        <v/>
      </c>
      <c r="IA130" s="98" t="str">
        <f t="shared" si="165"/>
        <v/>
      </c>
      <c r="IB130" s="98" t="str">
        <f t="shared" si="166"/>
        <v/>
      </c>
      <c r="IC130" s="99" t="str">
        <f t="shared" si="167"/>
        <v/>
      </c>
      <c r="ID130" s="100" t="str">
        <f t="shared" si="168"/>
        <v/>
      </c>
      <c r="IE130" s="101" t="str">
        <f t="shared" si="169"/>
        <v/>
      </c>
      <c r="IF130" s="102" t="str">
        <f t="shared" si="170"/>
        <v/>
      </c>
      <c r="IG130" s="103" t="str">
        <f t="shared" si="171"/>
        <v/>
      </c>
      <c r="II130" s="95"/>
      <c r="IJ130" s="95"/>
      <c r="IK130" s="96" t="str">
        <f t="shared" si="172"/>
        <v/>
      </c>
      <c r="IL130" s="97" t="str">
        <f t="shared" si="173"/>
        <v/>
      </c>
      <c r="IM130" s="98" t="str">
        <f t="shared" si="174"/>
        <v/>
      </c>
      <c r="IN130" s="98" t="str">
        <f t="shared" si="175"/>
        <v/>
      </c>
      <c r="IO130" s="99" t="str">
        <f t="shared" si="176"/>
        <v/>
      </c>
      <c r="IP130" s="100" t="str">
        <f t="shared" si="177"/>
        <v/>
      </c>
      <c r="IQ130" s="101" t="str">
        <f t="shared" si="178"/>
        <v/>
      </c>
      <c r="IR130" s="102" t="str">
        <f t="shared" si="179"/>
        <v/>
      </c>
      <c r="IS130" s="103" t="str">
        <f t="shared" si="180"/>
        <v/>
      </c>
      <c r="IU130" s="95"/>
      <c r="IV130" s="95"/>
      <c r="IW130" s="96" t="str">
        <f t="shared" si="181"/>
        <v/>
      </c>
      <c r="IX130" s="97" t="str">
        <f t="shared" si="182"/>
        <v/>
      </c>
      <c r="IY130" s="98" t="str">
        <f t="shared" si="183"/>
        <v/>
      </c>
      <c r="IZ130" s="98" t="str">
        <f t="shared" si="184"/>
        <v/>
      </c>
      <c r="JA130" s="99" t="str">
        <f t="shared" si="185"/>
        <v/>
      </c>
      <c r="JB130" s="100" t="str">
        <f t="shared" si="186"/>
        <v/>
      </c>
      <c r="JC130" s="101" t="str">
        <f t="shared" si="187"/>
        <v/>
      </c>
      <c r="JD130" s="102" t="str">
        <f t="shared" si="188"/>
        <v/>
      </c>
      <c r="JE130" s="103" t="str">
        <f t="shared" si="189"/>
        <v/>
      </c>
      <c r="JG130" s="95"/>
      <c r="JH130" s="95"/>
      <c r="JI130" s="96" t="str">
        <f t="shared" si="190"/>
        <v/>
      </c>
      <c r="JJ130" s="97" t="str">
        <f t="shared" si="191"/>
        <v/>
      </c>
      <c r="JK130" s="98" t="str">
        <f t="shared" si="192"/>
        <v/>
      </c>
      <c r="JL130" s="98" t="str">
        <f t="shared" si="193"/>
        <v/>
      </c>
      <c r="JM130" s="99" t="str">
        <f t="shared" si="194"/>
        <v/>
      </c>
      <c r="JN130" s="100" t="str">
        <f t="shared" si="195"/>
        <v/>
      </c>
      <c r="JO130" s="101" t="str">
        <f t="shared" si="196"/>
        <v/>
      </c>
      <c r="JP130" s="102" t="str">
        <f t="shared" si="197"/>
        <v/>
      </c>
      <c r="JQ130" s="103" t="str">
        <f t="shared" si="198"/>
        <v/>
      </c>
      <c r="JS130" s="95"/>
      <c r="JT130" s="95"/>
      <c r="JU130" s="96" t="str">
        <f t="shared" si="199"/>
        <v/>
      </c>
      <c r="JV130" s="97" t="str">
        <f t="shared" si="200"/>
        <v/>
      </c>
      <c r="JW130" s="98" t="str">
        <f t="shared" si="201"/>
        <v/>
      </c>
      <c r="JX130" s="98" t="str">
        <f t="shared" si="202"/>
        <v/>
      </c>
      <c r="JY130" s="99" t="str">
        <f t="shared" si="203"/>
        <v/>
      </c>
      <c r="JZ130" s="100" t="str">
        <f t="shared" si="204"/>
        <v/>
      </c>
      <c r="KA130" s="101" t="str">
        <f t="shared" si="205"/>
        <v/>
      </c>
      <c r="KB130" s="102" t="str">
        <f t="shared" si="206"/>
        <v/>
      </c>
      <c r="KC130" s="103" t="str">
        <f t="shared" si="207"/>
        <v/>
      </c>
      <c r="KE130" s="95"/>
      <c r="KF130" s="95"/>
    </row>
    <row r="131" spans="1:292" ht="13.5" customHeight="1">
      <c r="A131" s="21"/>
      <c r="E131" s="96" t="str">
        <f t="shared" si="305"/>
        <v/>
      </c>
      <c r="F131" s="97" t="str">
        <f t="shared" si="306"/>
        <v/>
      </c>
      <c r="G131" s="98" t="str">
        <f t="shared" si="307"/>
        <v/>
      </c>
      <c r="H131" s="98" t="str">
        <f t="shared" si="308"/>
        <v/>
      </c>
      <c r="I131" s="99" t="str">
        <f t="shared" si="309"/>
        <v/>
      </c>
      <c r="J131" s="100" t="str">
        <f t="shared" si="310"/>
        <v/>
      </c>
      <c r="K131" s="101" t="str">
        <f t="shared" si="311"/>
        <v/>
      </c>
      <c r="L131" s="102" t="str">
        <f t="shared" si="312"/>
        <v/>
      </c>
      <c r="M131" s="103" t="str">
        <f t="shared" si="313"/>
        <v/>
      </c>
      <c r="O131" s="95"/>
      <c r="P131" s="95"/>
      <c r="Q131" s="96" t="str">
        <f t="shared" si="2"/>
        <v/>
      </c>
      <c r="R131" s="97" t="str">
        <f t="shared" si="3"/>
        <v/>
      </c>
      <c r="S131" s="98" t="str">
        <f t="shared" si="4"/>
        <v/>
      </c>
      <c r="T131" s="98" t="str">
        <f t="shared" si="5"/>
        <v/>
      </c>
      <c r="U131" s="99" t="str">
        <f t="shared" si="6"/>
        <v/>
      </c>
      <c r="V131" s="100" t="str">
        <f t="shared" si="7"/>
        <v/>
      </c>
      <c r="W131" s="101" t="str">
        <f t="shared" si="8"/>
        <v/>
      </c>
      <c r="X131" s="102" t="str">
        <f t="shared" si="9"/>
        <v/>
      </c>
      <c r="Y131" s="103" t="str">
        <f t="shared" si="10"/>
        <v/>
      </c>
      <c r="AA131" s="95"/>
      <c r="AB131" s="95"/>
      <c r="AC131" s="96" t="str">
        <f t="shared" si="11"/>
        <v/>
      </c>
      <c r="AD131" s="97" t="str">
        <f t="shared" si="12"/>
        <v/>
      </c>
      <c r="AE131" s="98" t="str">
        <f t="shared" si="13"/>
        <v/>
      </c>
      <c r="AF131" s="98" t="str">
        <f t="shared" si="14"/>
        <v/>
      </c>
      <c r="AG131" s="99" t="str">
        <f t="shared" si="15"/>
        <v/>
      </c>
      <c r="AH131" s="100" t="str">
        <f t="shared" si="16"/>
        <v/>
      </c>
      <c r="AI131" s="101" t="str">
        <f t="shared" si="17"/>
        <v/>
      </c>
      <c r="AJ131" s="102" t="str">
        <f t="shared" si="18"/>
        <v/>
      </c>
      <c r="AK131" s="103" t="str">
        <f t="shared" si="19"/>
        <v/>
      </c>
      <c r="AM131" s="95"/>
      <c r="AN131" s="95"/>
      <c r="AO131" s="96" t="str">
        <f t="shared" si="20"/>
        <v/>
      </c>
      <c r="AP131" s="97" t="str">
        <f t="shared" si="21"/>
        <v/>
      </c>
      <c r="AQ131" s="98" t="str">
        <f t="shared" si="22"/>
        <v/>
      </c>
      <c r="AR131" s="98" t="str">
        <f t="shared" si="23"/>
        <v/>
      </c>
      <c r="AS131" s="99" t="str">
        <f t="shared" si="24"/>
        <v/>
      </c>
      <c r="AT131" s="100" t="str">
        <f t="shared" si="25"/>
        <v/>
      </c>
      <c r="AU131" s="101" t="str">
        <f t="shared" si="26"/>
        <v/>
      </c>
      <c r="AV131" s="102" t="str">
        <f t="shared" si="27"/>
        <v/>
      </c>
      <c r="AW131" s="103" t="str">
        <f t="shared" si="28"/>
        <v/>
      </c>
      <c r="AY131" s="95"/>
      <c r="AZ131" s="95"/>
      <c r="BA131" s="96" t="str">
        <f t="shared" si="29"/>
        <v/>
      </c>
      <c r="BB131" s="97" t="str">
        <f t="shared" si="30"/>
        <v/>
      </c>
      <c r="BC131" s="98" t="str">
        <f t="shared" si="31"/>
        <v/>
      </c>
      <c r="BD131" s="98" t="str">
        <f t="shared" si="32"/>
        <v/>
      </c>
      <c r="BE131" s="99" t="str">
        <f t="shared" si="33"/>
        <v/>
      </c>
      <c r="BF131" s="100" t="str">
        <f t="shared" si="34"/>
        <v/>
      </c>
      <c r="BG131" s="101" t="str">
        <f t="shared" si="35"/>
        <v/>
      </c>
      <c r="BH131" s="102" t="str">
        <f t="shared" si="36"/>
        <v/>
      </c>
      <c r="BI131" s="103" t="str">
        <f t="shared" si="37"/>
        <v/>
      </c>
      <c r="BK131" s="95"/>
      <c r="BL131" s="95"/>
      <c r="BM131" s="96" t="str">
        <f t="shared" si="38"/>
        <v/>
      </c>
      <c r="BN131" s="97" t="str">
        <f t="shared" si="39"/>
        <v/>
      </c>
      <c r="BO131" s="98" t="str">
        <f t="shared" si="40"/>
        <v/>
      </c>
      <c r="BP131" s="98" t="str">
        <f t="shared" si="41"/>
        <v/>
      </c>
      <c r="BQ131" s="99" t="str">
        <f t="shared" si="42"/>
        <v/>
      </c>
      <c r="BR131" s="100" t="str">
        <f t="shared" si="43"/>
        <v/>
      </c>
      <c r="BS131" s="101" t="str">
        <f t="shared" si="44"/>
        <v/>
      </c>
      <c r="BT131" s="102" t="str">
        <f t="shared" si="45"/>
        <v/>
      </c>
      <c r="BU131" s="103" t="str">
        <f t="shared" si="46"/>
        <v/>
      </c>
      <c r="BW131" s="95"/>
      <c r="BX131" s="95"/>
      <c r="BY131" s="96" t="str">
        <f t="shared" si="47"/>
        <v/>
      </c>
      <c r="BZ131" s="97" t="str">
        <f t="shared" si="48"/>
        <v/>
      </c>
      <c r="CA131" s="98" t="str">
        <f t="shared" si="49"/>
        <v/>
      </c>
      <c r="CB131" s="98" t="str">
        <f t="shared" si="50"/>
        <v/>
      </c>
      <c r="CC131" s="99" t="str">
        <f t="shared" si="51"/>
        <v/>
      </c>
      <c r="CD131" s="100" t="str">
        <f t="shared" si="52"/>
        <v/>
      </c>
      <c r="CE131" s="101" t="str">
        <f t="shared" si="53"/>
        <v/>
      </c>
      <c r="CF131" s="102" t="str">
        <f t="shared" si="54"/>
        <v/>
      </c>
      <c r="CG131" s="103" t="str">
        <f t="shared" si="55"/>
        <v/>
      </c>
      <c r="CI131" s="95"/>
      <c r="CJ131" s="95"/>
      <c r="CK131" s="96" t="str">
        <f t="shared" si="56"/>
        <v/>
      </c>
      <c r="CL131" s="97" t="str">
        <f t="shared" si="57"/>
        <v/>
      </c>
      <c r="CM131" s="98" t="str">
        <f t="shared" si="58"/>
        <v/>
      </c>
      <c r="CN131" s="98" t="str">
        <f t="shared" si="59"/>
        <v/>
      </c>
      <c r="CO131" s="99" t="str">
        <f t="shared" si="60"/>
        <v/>
      </c>
      <c r="CP131" s="100" t="str">
        <f t="shared" si="61"/>
        <v/>
      </c>
      <c r="CQ131" s="101" t="str">
        <f t="shared" si="62"/>
        <v/>
      </c>
      <c r="CR131" s="102" t="str">
        <f t="shared" si="63"/>
        <v/>
      </c>
      <c r="CS131" s="103" t="str">
        <f t="shared" si="64"/>
        <v/>
      </c>
      <c r="CU131" s="95"/>
      <c r="CV131" s="95"/>
      <c r="CW131" s="96" t="str">
        <f t="shared" si="65"/>
        <v/>
      </c>
      <c r="CX131" s="97" t="str">
        <f t="shared" si="66"/>
        <v/>
      </c>
      <c r="CY131" s="98" t="str">
        <f t="shared" si="67"/>
        <v/>
      </c>
      <c r="CZ131" s="98" t="str">
        <f t="shared" si="68"/>
        <v/>
      </c>
      <c r="DA131" s="99" t="str">
        <f t="shared" si="69"/>
        <v/>
      </c>
      <c r="DB131" s="100" t="str">
        <f t="shared" si="70"/>
        <v/>
      </c>
      <c r="DC131" s="101" t="str">
        <f t="shared" si="71"/>
        <v/>
      </c>
      <c r="DD131" s="102" t="str">
        <f t="shared" si="72"/>
        <v/>
      </c>
      <c r="DE131" s="103" t="str">
        <f t="shared" si="73"/>
        <v/>
      </c>
      <c r="DG131" s="95"/>
      <c r="DH131" s="95"/>
      <c r="DI131" s="96" t="str">
        <f t="shared" si="74"/>
        <v/>
      </c>
      <c r="DJ131" s="97" t="str">
        <f t="shared" si="75"/>
        <v/>
      </c>
      <c r="DK131" s="98" t="str">
        <f t="shared" si="76"/>
        <v/>
      </c>
      <c r="DL131" s="98" t="str">
        <f t="shared" si="77"/>
        <v/>
      </c>
      <c r="DM131" s="99" t="str">
        <f t="shared" si="78"/>
        <v/>
      </c>
      <c r="DN131" s="100" t="str">
        <f t="shared" si="79"/>
        <v/>
      </c>
      <c r="DO131" s="101" t="str">
        <f t="shared" si="80"/>
        <v/>
      </c>
      <c r="DP131" s="102" t="str">
        <f t="shared" si="81"/>
        <v/>
      </c>
      <c r="DQ131" s="103" t="str">
        <f t="shared" si="82"/>
        <v/>
      </c>
      <c r="DS131" s="95"/>
      <c r="DT131" s="95"/>
      <c r="DU131" s="96" t="str">
        <f t="shared" si="83"/>
        <v/>
      </c>
      <c r="DV131" s="97" t="str">
        <f t="shared" si="84"/>
        <v/>
      </c>
      <c r="DW131" s="98" t="str">
        <f t="shared" si="85"/>
        <v/>
      </c>
      <c r="DX131" s="98" t="str">
        <f t="shared" si="86"/>
        <v/>
      </c>
      <c r="DY131" s="99" t="str">
        <f t="shared" si="87"/>
        <v/>
      </c>
      <c r="DZ131" s="100" t="str">
        <f t="shared" si="88"/>
        <v/>
      </c>
      <c r="EA131" s="101" t="str">
        <f t="shared" si="89"/>
        <v/>
      </c>
      <c r="EB131" s="102" t="str">
        <f t="shared" si="90"/>
        <v/>
      </c>
      <c r="EC131" s="103" t="str">
        <f t="shared" si="91"/>
        <v/>
      </c>
      <c r="EE131" s="95"/>
      <c r="EF131" s="95"/>
      <c r="EG131" s="96" t="str">
        <f t="shared" si="92"/>
        <v/>
      </c>
      <c r="EH131" s="97" t="str">
        <f t="shared" si="93"/>
        <v/>
      </c>
      <c r="EI131" s="98" t="str">
        <f t="shared" si="94"/>
        <v/>
      </c>
      <c r="EJ131" s="98" t="str">
        <f t="shared" si="95"/>
        <v/>
      </c>
      <c r="EK131" s="99" t="str">
        <f t="shared" si="96"/>
        <v/>
      </c>
      <c r="EL131" s="100" t="str">
        <f t="shared" si="97"/>
        <v/>
      </c>
      <c r="EM131" s="101" t="str">
        <f t="shared" si="98"/>
        <v/>
      </c>
      <c r="EN131" s="102" t="str">
        <f t="shared" si="99"/>
        <v/>
      </c>
      <c r="EO131" s="103" t="str">
        <f t="shared" si="100"/>
        <v/>
      </c>
      <c r="EQ131" s="95"/>
      <c r="ER131" s="95"/>
      <c r="ES131" s="96" t="str">
        <f t="shared" si="101"/>
        <v/>
      </c>
      <c r="ET131" s="97" t="str">
        <f t="shared" si="102"/>
        <v/>
      </c>
      <c r="EU131" s="98" t="str">
        <f t="shared" si="103"/>
        <v/>
      </c>
      <c r="EV131" s="98" t="str">
        <f t="shared" si="104"/>
        <v/>
      </c>
      <c r="EW131" s="99" t="str">
        <f t="shared" si="105"/>
        <v/>
      </c>
      <c r="EX131" s="100" t="str">
        <f t="shared" si="106"/>
        <v/>
      </c>
      <c r="EY131" s="101" t="str">
        <f t="shared" si="107"/>
        <v/>
      </c>
      <c r="EZ131" s="102" t="str">
        <f t="shared" si="108"/>
        <v/>
      </c>
      <c r="FA131" s="103" t="str">
        <f t="shared" si="109"/>
        <v/>
      </c>
      <c r="FC131" s="95"/>
      <c r="FD131" s="95"/>
      <c r="FE131" s="96" t="str">
        <f t="shared" si="110"/>
        <v/>
      </c>
      <c r="FF131" s="97" t="str">
        <f t="shared" si="111"/>
        <v/>
      </c>
      <c r="FG131" s="98" t="str">
        <f t="shared" si="112"/>
        <v/>
      </c>
      <c r="FH131" s="98" t="str">
        <f t="shared" si="113"/>
        <v/>
      </c>
      <c r="FI131" s="99" t="str">
        <f t="shared" si="114"/>
        <v/>
      </c>
      <c r="FJ131" s="100" t="str">
        <f t="shared" si="115"/>
        <v/>
      </c>
      <c r="FK131" s="101" t="str">
        <f t="shared" si="116"/>
        <v/>
      </c>
      <c r="FL131" s="102" t="str">
        <f t="shared" si="117"/>
        <v/>
      </c>
      <c r="FM131" s="103" t="str">
        <f t="shared" si="118"/>
        <v/>
      </c>
      <c r="FO131" s="95"/>
      <c r="FP131" s="95"/>
      <c r="FQ131" s="96" t="str">
        <f>IF(FU131="","",#REF!)</f>
        <v/>
      </c>
      <c r="FR131" s="97" t="str">
        <f t="shared" si="119"/>
        <v/>
      </c>
      <c r="FS131" s="98" t="str">
        <f t="shared" si="120"/>
        <v/>
      </c>
      <c r="FT131" s="98" t="str">
        <f t="shared" si="121"/>
        <v/>
      </c>
      <c r="FU131" s="99" t="str">
        <f t="shared" si="122"/>
        <v/>
      </c>
      <c r="FV131" s="100" t="str">
        <f t="shared" si="123"/>
        <v/>
      </c>
      <c r="FW131" s="101" t="str">
        <f t="shared" si="124"/>
        <v/>
      </c>
      <c r="FX131" s="102" t="str">
        <f t="shared" si="125"/>
        <v/>
      </c>
      <c r="FY131" s="103" t="str">
        <f t="shared" si="126"/>
        <v/>
      </c>
      <c r="GA131" s="95"/>
      <c r="GB131" s="95"/>
      <c r="GC131" s="96" t="str">
        <f t="shared" si="127"/>
        <v/>
      </c>
      <c r="GD131" s="97" t="str">
        <f t="shared" si="128"/>
        <v/>
      </c>
      <c r="GE131" s="98" t="str">
        <f t="shared" si="129"/>
        <v/>
      </c>
      <c r="GF131" s="98" t="str">
        <f t="shared" si="130"/>
        <v/>
      </c>
      <c r="GG131" s="99" t="str">
        <f t="shared" si="131"/>
        <v/>
      </c>
      <c r="GH131" s="100" t="str">
        <f t="shared" si="132"/>
        <v/>
      </c>
      <c r="GI131" s="101" t="str">
        <f t="shared" si="133"/>
        <v/>
      </c>
      <c r="GJ131" s="102" t="str">
        <f t="shared" si="134"/>
        <v/>
      </c>
      <c r="GK131" s="103" t="str">
        <f t="shared" si="135"/>
        <v/>
      </c>
      <c r="GM131" s="95"/>
      <c r="GN131" s="95"/>
      <c r="GO131" s="96" t="str">
        <f t="shared" si="136"/>
        <v/>
      </c>
      <c r="GP131" s="97" t="str">
        <f t="shared" si="137"/>
        <v/>
      </c>
      <c r="GQ131" s="98" t="str">
        <f t="shared" si="138"/>
        <v/>
      </c>
      <c r="GR131" s="98" t="str">
        <f t="shared" si="139"/>
        <v/>
      </c>
      <c r="GS131" s="99" t="str">
        <f t="shared" si="140"/>
        <v/>
      </c>
      <c r="GT131" s="100" t="str">
        <f t="shared" si="141"/>
        <v/>
      </c>
      <c r="GU131" s="101" t="str">
        <f t="shared" si="142"/>
        <v/>
      </c>
      <c r="GV131" s="102" t="str">
        <f t="shared" si="143"/>
        <v/>
      </c>
      <c r="GW131" s="103" t="str">
        <f t="shared" si="144"/>
        <v/>
      </c>
      <c r="GY131" s="95"/>
      <c r="GZ131" s="95"/>
      <c r="HA131" s="96" t="str">
        <f t="shared" si="145"/>
        <v/>
      </c>
      <c r="HB131" s="97" t="str">
        <f t="shared" si="146"/>
        <v/>
      </c>
      <c r="HC131" s="98" t="str">
        <f t="shared" si="147"/>
        <v/>
      </c>
      <c r="HD131" s="98" t="str">
        <f t="shared" si="148"/>
        <v/>
      </c>
      <c r="HE131" s="99" t="str">
        <f t="shared" si="149"/>
        <v/>
      </c>
      <c r="HF131" s="100" t="str">
        <f t="shared" si="150"/>
        <v/>
      </c>
      <c r="HG131" s="101" t="str">
        <f t="shared" si="151"/>
        <v/>
      </c>
      <c r="HH131" s="102" t="str">
        <f t="shared" si="152"/>
        <v/>
      </c>
      <c r="HI131" s="103" t="str">
        <f t="shared" si="153"/>
        <v/>
      </c>
      <c r="HK131" s="95"/>
      <c r="HL131" s="95"/>
      <c r="HM131" s="96" t="str">
        <f t="shared" si="154"/>
        <v/>
      </c>
      <c r="HN131" s="97" t="str">
        <f t="shared" si="155"/>
        <v/>
      </c>
      <c r="HO131" s="98" t="str">
        <f t="shared" si="156"/>
        <v/>
      </c>
      <c r="HP131" s="98" t="str">
        <f t="shared" si="157"/>
        <v/>
      </c>
      <c r="HQ131" s="99" t="str">
        <f t="shared" si="158"/>
        <v/>
      </c>
      <c r="HR131" s="100" t="str">
        <f t="shared" si="159"/>
        <v/>
      </c>
      <c r="HS131" s="101" t="str">
        <f t="shared" si="160"/>
        <v/>
      </c>
      <c r="HT131" s="102" t="str">
        <f t="shared" si="161"/>
        <v/>
      </c>
      <c r="HU131" s="103" t="str">
        <f t="shared" si="162"/>
        <v/>
      </c>
      <c r="HW131" s="95"/>
      <c r="HX131" s="95"/>
      <c r="HY131" s="96" t="str">
        <f t="shared" si="163"/>
        <v/>
      </c>
      <c r="HZ131" s="97" t="str">
        <f t="shared" si="164"/>
        <v/>
      </c>
      <c r="IA131" s="98" t="str">
        <f t="shared" si="165"/>
        <v/>
      </c>
      <c r="IB131" s="98" t="str">
        <f t="shared" si="166"/>
        <v/>
      </c>
      <c r="IC131" s="99" t="str">
        <f t="shared" si="167"/>
        <v/>
      </c>
      <c r="ID131" s="100" t="str">
        <f t="shared" si="168"/>
        <v/>
      </c>
      <c r="IE131" s="101" t="str">
        <f t="shared" si="169"/>
        <v/>
      </c>
      <c r="IF131" s="102" t="str">
        <f t="shared" si="170"/>
        <v/>
      </c>
      <c r="IG131" s="103" t="str">
        <f t="shared" si="171"/>
        <v/>
      </c>
      <c r="II131" s="95"/>
      <c r="IJ131" s="95"/>
      <c r="IK131" s="96" t="str">
        <f t="shared" si="172"/>
        <v/>
      </c>
      <c r="IL131" s="97" t="str">
        <f t="shared" si="173"/>
        <v/>
      </c>
      <c r="IM131" s="98" t="str">
        <f t="shared" si="174"/>
        <v/>
      </c>
      <c r="IN131" s="98" t="str">
        <f t="shared" si="175"/>
        <v/>
      </c>
      <c r="IO131" s="99" t="str">
        <f t="shared" si="176"/>
        <v/>
      </c>
      <c r="IP131" s="100" t="str">
        <f t="shared" si="177"/>
        <v/>
      </c>
      <c r="IQ131" s="101" t="str">
        <f t="shared" si="178"/>
        <v/>
      </c>
      <c r="IR131" s="102" t="str">
        <f t="shared" si="179"/>
        <v/>
      </c>
      <c r="IS131" s="103" t="str">
        <f t="shared" si="180"/>
        <v/>
      </c>
      <c r="IU131" s="95"/>
      <c r="IV131" s="95"/>
      <c r="IW131" s="96" t="str">
        <f t="shared" si="181"/>
        <v/>
      </c>
      <c r="IX131" s="97" t="str">
        <f t="shared" si="182"/>
        <v/>
      </c>
      <c r="IY131" s="98" t="str">
        <f t="shared" si="183"/>
        <v/>
      </c>
      <c r="IZ131" s="98" t="str">
        <f t="shared" si="184"/>
        <v/>
      </c>
      <c r="JA131" s="99" t="str">
        <f t="shared" si="185"/>
        <v/>
      </c>
      <c r="JB131" s="100" t="str">
        <f t="shared" si="186"/>
        <v/>
      </c>
      <c r="JC131" s="101" t="str">
        <f t="shared" si="187"/>
        <v/>
      </c>
      <c r="JD131" s="102" t="str">
        <f t="shared" si="188"/>
        <v/>
      </c>
      <c r="JE131" s="103" t="str">
        <f t="shared" si="189"/>
        <v/>
      </c>
      <c r="JG131" s="95"/>
      <c r="JH131" s="95"/>
      <c r="JI131" s="96" t="str">
        <f t="shared" si="190"/>
        <v/>
      </c>
      <c r="JJ131" s="97" t="str">
        <f t="shared" si="191"/>
        <v/>
      </c>
      <c r="JK131" s="98" t="str">
        <f t="shared" si="192"/>
        <v/>
      </c>
      <c r="JL131" s="98" t="str">
        <f t="shared" si="193"/>
        <v/>
      </c>
      <c r="JM131" s="99" t="str">
        <f t="shared" si="194"/>
        <v/>
      </c>
      <c r="JN131" s="100" t="str">
        <f t="shared" si="195"/>
        <v/>
      </c>
      <c r="JO131" s="101" t="str">
        <f t="shared" si="196"/>
        <v/>
      </c>
      <c r="JP131" s="102" t="str">
        <f t="shared" si="197"/>
        <v/>
      </c>
      <c r="JQ131" s="103" t="str">
        <f t="shared" si="198"/>
        <v/>
      </c>
      <c r="JS131" s="95"/>
      <c r="JT131" s="95"/>
      <c r="JU131" s="96" t="str">
        <f t="shared" si="199"/>
        <v/>
      </c>
      <c r="JV131" s="97" t="str">
        <f t="shared" si="200"/>
        <v/>
      </c>
      <c r="JW131" s="98" t="str">
        <f t="shared" si="201"/>
        <v/>
      </c>
      <c r="JX131" s="98" t="str">
        <f t="shared" si="202"/>
        <v/>
      </c>
      <c r="JY131" s="99" t="str">
        <f t="shared" si="203"/>
        <v/>
      </c>
      <c r="JZ131" s="100" t="str">
        <f t="shared" si="204"/>
        <v/>
      </c>
      <c r="KA131" s="101" t="str">
        <f t="shared" si="205"/>
        <v/>
      </c>
      <c r="KB131" s="102" t="str">
        <f t="shared" si="206"/>
        <v/>
      </c>
      <c r="KC131" s="103" t="str">
        <f t="shared" si="207"/>
        <v/>
      </c>
      <c r="KE131" s="95"/>
      <c r="KF131" s="95"/>
    </row>
    <row r="132" spans="1:292" ht="13.5" customHeight="1">
      <c r="A132" s="21"/>
      <c r="B132" s="95"/>
      <c r="C132" s="95"/>
      <c r="E132" s="96" t="str">
        <f t="shared" si="305"/>
        <v/>
      </c>
      <c r="F132" s="97" t="str">
        <f t="shared" si="306"/>
        <v/>
      </c>
      <c r="G132" s="98" t="str">
        <f t="shared" si="307"/>
        <v/>
      </c>
      <c r="H132" s="98" t="str">
        <f t="shared" si="308"/>
        <v/>
      </c>
      <c r="I132" s="99" t="str">
        <f t="shared" si="309"/>
        <v/>
      </c>
      <c r="J132" s="100" t="str">
        <f t="shared" si="310"/>
        <v/>
      </c>
      <c r="K132" s="101" t="str">
        <f t="shared" si="311"/>
        <v/>
      </c>
      <c r="L132" s="102" t="str">
        <f t="shared" si="312"/>
        <v/>
      </c>
      <c r="M132" s="103" t="str">
        <f t="shared" si="313"/>
        <v/>
      </c>
      <c r="N132" s="107"/>
      <c r="O132" s="107"/>
      <c r="P132" s="95"/>
      <c r="Q132" s="96" t="str">
        <f t="shared" si="2"/>
        <v/>
      </c>
      <c r="R132" s="97" t="str">
        <f t="shared" si="3"/>
        <v/>
      </c>
      <c r="S132" s="98" t="str">
        <f t="shared" si="4"/>
        <v/>
      </c>
      <c r="T132" s="98" t="str">
        <f t="shared" si="5"/>
        <v/>
      </c>
      <c r="U132" s="99" t="str">
        <f t="shared" si="6"/>
        <v/>
      </c>
      <c r="V132" s="100" t="str">
        <f t="shared" si="7"/>
        <v/>
      </c>
      <c r="W132" s="101" t="str">
        <f t="shared" si="8"/>
        <v/>
      </c>
      <c r="X132" s="102" t="str">
        <f t="shared" si="9"/>
        <v/>
      </c>
      <c r="Y132" s="103" t="str">
        <f t="shared" si="10"/>
        <v/>
      </c>
      <c r="Z132" s="107"/>
      <c r="AA132" s="107"/>
      <c r="AB132" s="95"/>
      <c r="AC132" s="96" t="str">
        <f t="shared" si="11"/>
        <v/>
      </c>
      <c r="AD132" s="97" t="str">
        <f t="shared" si="12"/>
        <v/>
      </c>
      <c r="AE132" s="98" t="str">
        <f t="shared" si="13"/>
        <v/>
      </c>
      <c r="AF132" s="98" t="str">
        <f t="shared" si="14"/>
        <v/>
      </c>
      <c r="AG132" s="99" t="str">
        <f t="shared" si="15"/>
        <v/>
      </c>
      <c r="AH132" s="100" t="str">
        <f t="shared" si="16"/>
        <v/>
      </c>
      <c r="AI132" s="101" t="str">
        <f t="shared" si="17"/>
        <v/>
      </c>
      <c r="AJ132" s="102" t="str">
        <f t="shared" si="18"/>
        <v/>
      </c>
      <c r="AK132" s="103" t="str">
        <f t="shared" si="19"/>
        <v/>
      </c>
      <c r="AL132" s="107"/>
      <c r="AM132" s="107"/>
      <c r="AN132" s="95"/>
      <c r="AO132" s="96" t="str">
        <f t="shared" si="20"/>
        <v/>
      </c>
      <c r="AP132" s="97" t="str">
        <f t="shared" si="21"/>
        <v/>
      </c>
      <c r="AQ132" s="98" t="str">
        <f t="shared" si="22"/>
        <v/>
      </c>
      <c r="AR132" s="98" t="str">
        <f t="shared" si="23"/>
        <v/>
      </c>
      <c r="AS132" s="99" t="str">
        <f t="shared" si="24"/>
        <v/>
      </c>
      <c r="AT132" s="100" t="str">
        <f t="shared" si="25"/>
        <v/>
      </c>
      <c r="AU132" s="101" t="str">
        <f t="shared" si="26"/>
        <v/>
      </c>
      <c r="AV132" s="102" t="str">
        <f t="shared" si="27"/>
        <v/>
      </c>
      <c r="AW132" s="103" t="str">
        <f t="shared" si="28"/>
        <v/>
      </c>
      <c r="AX132" s="107"/>
      <c r="AY132" s="107"/>
      <c r="AZ132" s="95"/>
      <c r="BA132" s="96" t="str">
        <f t="shared" si="29"/>
        <v/>
      </c>
      <c r="BB132" s="97" t="str">
        <f t="shared" si="30"/>
        <v/>
      </c>
      <c r="BC132" s="98" t="str">
        <f t="shared" si="31"/>
        <v/>
      </c>
      <c r="BD132" s="98" t="str">
        <f t="shared" si="32"/>
        <v/>
      </c>
      <c r="BE132" s="99" t="str">
        <f t="shared" si="33"/>
        <v/>
      </c>
      <c r="BF132" s="100" t="str">
        <f t="shared" si="34"/>
        <v/>
      </c>
      <c r="BG132" s="101" t="str">
        <f t="shared" si="35"/>
        <v/>
      </c>
      <c r="BH132" s="102" t="str">
        <f t="shared" si="36"/>
        <v/>
      </c>
      <c r="BI132" s="103" t="str">
        <f t="shared" si="37"/>
        <v/>
      </c>
      <c r="BJ132" s="107"/>
      <c r="BK132" s="107"/>
      <c r="BL132" s="95"/>
      <c r="BM132" s="96" t="str">
        <f t="shared" si="38"/>
        <v/>
      </c>
      <c r="BN132" s="97" t="str">
        <f t="shared" si="39"/>
        <v/>
      </c>
      <c r="BO132" s="98" t="str">
        <f t="shared" si="40"/>
        <v/>
      </c>
      <c r="BP132" s="98" t="str">
        <f t="shared" si="41"/>
        <v/>
      </c>
      <c r="BQ132" s="99" t="str">
        <f t="shared" si="42"/>
        <v/>
      </c>
      <c r="BR132" s="100" t="str">
        <f t="shared" si="43"/>
        <v/>
      </c>
      <c r="BS132" s="101" t="str">
        <f t="shared" si="44"/>
        <v/>
      </c>
      <c r="BT132" s="102" t="str">
        <f t="shared" si="45"/>
        <v/>
      </c>
      <c r="BU132" s="103" t="str">
        <f t="shared" si="46"/>
        <v/>
      </c>
      <c r="BV132" s="107"/>
      <c r="BW132" s="107"/>
      <c r="BX132" s="95"/>
      <c r="BY132" s="96" t="str">
        <f t="shared" si="47"/>
        <v/>
      </c>
      <c r="BZ132" s="97" t="str">
        <f t="shared" si="48"/>
        <v/>
      </c>
      <c r="CA132" s="98" t="str">
        <f t="shared" si="49"/>
        <v/>
      </c>
      <c r="CB132" s="98" t="str">
        <f t="shared" si="50"/>
        <v/>
      </c>
      <c r="CC132" s="99" t="str">
        <f t="shared" si="51"/>
        <v/>
      </c>
      <c r="CD132" s="100" t="str">
        <f t="shared" si="52"/>
        <v/>
      </c>
      <c r="CE132" s="101" t="str">
        <f t="shared" si="53"/>
        <v/>
      </c>
      <c r="CF132" s="102" t="str">
        <f t="shared" si="54"/>
        <v/>
      </c>
      <c r="CG132" s="103" t="str">
        <f t="shared" si="55"/>
        <v/>
      </c>
      <c r="CH132" s="107"/>
      <c r="CI132" s="107"/>
      <c r="CJ132" s="95"/>
      <c r="CK132" s="96" t="str">
        <f t="shared" si="56"/>
        <v/>
      </c>
      <c r="CL132" s="97" t="str">
        <f t="shared" si="57"/>
        <v/>
      </c>
      <c r="CM132" s="98" t="str">
        <f t="shared" si="58"/>
        <v/>
      </c>
      <c r="CN132" s="98" t="str">
        <f t="shared" si="59"/>
        <v/>
      </c>
      <c r="CO132" s="99" t="str">
        <f t="shared" si="60"/>
        <v/>
      </c>
      <c r="CP132" s="100" t="str">
        <f t="shared" si="61"/>
        <v/>
      </c>
      <c r="CQ132" s="101" t="str">
        <f t="shared" si="62"/>
        <v/>
      </c>
      <c r="CR132" s="102" t="str">
        <f t="shared" si="63"/>
        <v/>
      </c>
      <c r="CS132" s="103" t="str">
        <f t="shared" si="64"/>
        <v/>
      </c>
      <c r="CT132" s="107"/>
      <c r="CU132" s="107"/>
      <c r="CV132" s="95"/>
      <c r="CW132" s="96" t="str">
        <f t="shared" si="65"/>
        <v/>
      </c>
      <c r="CX132" s="97" t="str">
        <f t="shared" si="66"/>
        <v/>
      </c>
      <c r="CY132" s="98" t="str">
        <f t="shared" si="67"/>
        <v/>
      </c>
      <c r="CZ132" s="98" t="str">
        <f t="shared" si="68"/>
        <v/>
      </c>
      <c r="DA132" s="99" t="str">
        <f t="shared" si="69"/>
        <v/>
      </c>
      <c r="DB132" s="100" t="str">
        <f t="shared" si="70"/>
        <v/>
      </c>
      <c r="DC132" s="101" t="str">
        <f t="shared" si="71"/>
        <v/>
      </c>
      <c r="DD132" s="102" t="str">
        <f t="shared" si="72"/>
        <v/>
      </c>
      <c r="DE132" s="103" t="str">
        <f t="shared" si="73"/>
        <v/>
      </c>
      <c r="DF132" s="107"/>
      <c r="DG132" s="107"/>
      <c r="DH132" s="95"/>
      <c r="DI132" s="96" t="str">
        <f t="shared" si="74"/>
        <v/>
      </c>
      <c r="DJ132" s="97" t="str">
        <f t="shared" si="75"/>
        <v/>
      </c>
      <c r="DK132" s="98" t="str">
        <f t="shared" si="76"/>
        <v/>
      </c>
      <c r="DL132" s="98" t="str">
        <f t="shared" si="77"/>
        <v/>
      </c>
      <c r="DM132" s="99" t="str">
        <f t="shared" si="78"/>
        <v/>
      </c>
      <c r="DN132" s="100" t="str">
        <f t="shared" si="79"/>
        <v/>
      </c>
      <c r="DO132" s="101" t="str">
        <f t="shared" si="80"/>
        <v/>
      </c>
      <c r="DP132" s="102" t="str">
        <f t="shared" si="81"/>
        <v/>
      </c>
      <c r="DQ132" s="103" t="str">
        <f t="shared" si="82"/>
        <v/>
      </c>
      <c r="DR132" s="107"/>
      <c r="DS132" s="107"/>
      <c r="DT132" s="95"/>
      <c r="DU132" s="96" t="str">
        <f t="shared" si="83"/>
        <v/>
      </c>
      <c r="DV132" s="97" t="str">
        <f t="shared" si="84"/>
        <v/>
      </c>
      <c r="DW132" s="98" t="str">
        <f t="shared" si="85"/>
        <v/>
      </c>
      <c r="DX132" s="98" t="str">
        <f t="shared" si="86"/>
        <v/>
      </c>
      <c r="DY132" s="99" t="str">
        <f t="shared" si="87"/>
        <v/>
      </c>
      <c r="DZ132" s="100" t="str">
        <f t="shared" si="88"/>
        <v/>
      </c>
      <c r="EA132" s="101" t="str">
        <f t="shared" si="89"/>
        <v/>
      </c>
      <c r="EB132" s="102" t="str">
        <f t="shared" si="90"/>
        <v/>
      </c>
      <c r="EC132" s="103" t="str">
        <f t="shared" si="91"/>
        <v/>
      </c>
      <c r="ED132" s="107"/>
      <c r="EE132" s="107"/>
      <c r="EF132" s="95"/>
      <c r="EG132" s="96" t="str">
        <f t="shared" si="92"/>
        <v/>
      </c>
      <c r="EH132" s="97" t="str">
        <f t="shared" si="93"/>
        <v/>
      </c>
      <c r="EI132" s="98" t="str">
        <f t="shared" si="94"/>
        <v/>
      </c>
      <c r="EJ132" s="98" t="str">
        <f t="shared" si="95"/>
        <v/>
      </c>
      <c r="EK132" s="99" t="str">
        <f t="shared" si="96"/>
        <v/>
      </c>
      <c r="EL132" s="100" t="str">
        <f t="shared" si="97"/>
        <v/>
      </c>
      <c r="EM132" s="101" t="str">
        <f t="shared" si="98"/>
        <v/>
      </c>
      <c r="EN132" s="102" t="str">
        <f t="shared" si="99"/>
        <v/>
      </c>
      <c r="EO132" s="103" t="str">
        <f t="shared" si="100"/>
        <v/>
      </c>
      <c r="EP132" s="107"/>
      <c r="EQ132" s="107"/>
      <c r="ER132" s="95"/>
      <c r="ES132" s="96" t="str">
        <f t="shared" si="101"/>
        <v/>
      </c>
      <c r="ET132" s="97" t="str">
        <f t="shared" si="102"/>
        <v/>
      </c>
      <c r="EU132" s="98" t="str">
        <f t="shared" si="103"/>
        <v/>
      </c>
      <c r="EV132" s="98" t="str">
        <f t="shared" si="104"/>
        <v/>
      </c>
      <c r="EW132" s="99" t="str">
        <f t="shared" si="105"/>
        <v/>
      </c>
      <c r="EX132" s="100" t="str">
        <f t="shared" si="106"/>
        <v/>
      </c>
      <c r="EY132" s="101" t="str">
        <f t="shared" si="107"/>
        <v/>
      </c>
      <c r="EZ132" s="102" t="str">
        <f t="shared" si="108"/>
        <v/>
      </c>
      <c r="FA132" s="103" t="str">
        <f t="shared" si="109"/>
        <v/>
      </c>
      <c r="FB132" s="107"/>
      <c r="FC132" s="107"/>
      <c r="FD132" s="95"/>
      <c r="FE132" s="96" t="str">
        <f t="shared" si="110"/>
        <v/>
      </c>
      <c r="FF132" s="97" t="str">
        <f t="shared" si="111"/>
        <v/>
      </c>
      <c r="FG132" s="98" t="str">
        <f t="shared" si="112"/>
        <v/>
      </c>
      <c r="FH132" s="98" t="str">
        <f t="shared" si="113"/>
        <v/>
      </c>
      <c r="FI132" s="99" t="str">
        <f t="shared" si="114"/>
        <v/>
      </c>
      <c r="FJ132" s="100" t="str">
        <f t="shared" si="115"/>
        <v/>
      </c>
      <c r="FK132" s="101" t="str">
        <f t="shared" si="116"/>
        <v/>
      </c>
      <c r="FL132" s="102" t="str">
        <f t="shared" si="117"/>
        <v/>
      </c>
      <c r="FM132" s="103" t="str">
        <f t="shared" si="118"/>
        <v/>
      </c>
      <c r="FN132" s="107"/>
      <c r="FO132" s="107"/>
      <c r="FP132" s="95"/>
      <c r="FQ132" s="96" t="str">
        <f>IF(FU132="","",#REF!)</f>
        <v/>
      </c>
      <c r="FR132" s="97" t="str">
        <f t="shared" si="119"/>
        <v/>
      </c>
      <c r="FS132" s="98" t="str">
        <f t="shared" si="120"/>
        <v/>
      </c>
      <c r="FT132" s="98" t="str">
        <f t="shared" si="121"/>
        <v/>
      </c>
      <c r="FU132" s="99" t="str">
        <f t="shared" si="122"/>
        <v/>
      </c>
      <c r="FV132" s="100" t="str">
        <f t="shared" si="123"/>
        <v/>
      </c>
      <c r="FW132" s="101" t="str">
        <f t="shared" si="124"/>
        <v/>
      </c>
      <c r="FX132" s="102" t="str">
        <f t="shared" si="125"/>
        <v/>
      </c>
      <c r="FY132" s="103" t="str">
        <f t="shared" si="126"/>
        <v/>
      </c>
      <c r="FZ132" s="107"/>
      <c r="GA132" s="107"/>
      <c r="GB132" s="95"/>
      <c r="GC132" s="96" t="str">
        <f t="shared" si="127"/>
        <v/>
      </c>
      <c r="GD132" s="97" t="str">
        <f t="shared" si="128"/>
        <v/>
      </c>
      <c r="GE132" s="98" t="str">
        <f t="shared" si="129"/>
        <v/>
      </c>
      <c r="GF132" s="98" t="str">
        <f t="shared" si="130"/>
        <v/>
      </c>
      <c r="GG132" s="99" t="str">
        <f t="shared" si="131"/>
        <v/>
      </c>
      <c r="GH132" s="100" t="str">
        <f t="shared" si="132"/>
        <v/>
      </c>
      <c r="GI132" s="101" t="str">
        <f t="shared" si="133"/>
        <v/>
      </c>
      <c r="GJ132" s="102" t="str">
        <f t="shared" si="134"/>
        <v/>
      </c>
      <c r="GK132" s="103" t="str">
        <f t="shared" si="135"/>
        <v/>
      </c>
      <c r="GL132" s="107"/>
      <c r="GM132" s="107"/>
      <c r="GN132" s="95"/>
      <c r="GO132" s="96" t="str">
        <f t="shared" si="136"/>
        <v/>
      </c>
      <c r="GP132" s="97" t="str">
        <f t="shared" si="137"/>
        <v/>
      </c>
      <c r="GQ132" s="98" t="str">
        <f t="shared" si="138"/>
        <v/>
      </c>
      <c r="GR132" s="98" t="str">
        <f t="shared" si="139"/>
        <v/>
      </c>
      <c r="GS132" s="99" t="str">
        <f t="shared" si="140"/>
        <v/>
      </c>
      <c r="GT132" s="100" t="str">
        <f t="shared" si="141"/>
        <v/>
      </c>
      <c r="GU132" s="101" t="str">
        <f t="shared" si="142"/>
        <v/>
      </c>
      <c r="GV132" s="102" t="str">
        <f t="shared" si="143"/>
        <v/>
      </c>
      <c r="GW132" s="103" t="str">
        <f t="shared" si="144"/>
        <v/>
      </c>
      <c r="GX132" s="107"/>
      <c r="GY132" s="107"/>
      <c r="GZ132" s="95"/>
      <c r="HA132" s="96" t="str">
        <f t="shared" si="145"/>
        <v/>
      </c>
      <c r="HB132" s="97" t="str">
        <f t="shared" si="146"/>
        <v/>
      </c>
      <c r="HC132" s="98" t="str">
        <f t="shared" si="147"/>
        <v/>
      </c>
      <c r="HD132" s="98" t="str">
        <f t="shared" si="148"/>
        <v/>
      </c>
      <c r="HE132" s="99" t="str">
        <f t="shared" si="149"/>
        <v/>
      </c>
      <c r="HF132" s="100" t="str">
        <f t="shared" si="150"/>
        <v/>
      </c>
      <c r="HG132" s="101" t="str">
        <f t="shared" si="151"/>
        <v/>
      </c>
      <c r="HH132" s="102" t="str">
        <f t="shared" si="152"/>
        <v/>
      </c>
      <c r="HI132" s="103" t="str">
        <f t="shared" si="153"/>
        <v/>
      </c>
      <c r="HJ132" s="107"/>
      <c r="HK132" s="107"/>
      <c r="HL132" s="95"/>
      <c r="HM132" s="96" t="str">
        <f t="shared" si="154"/>
        <v/>
      </c>
      <c r="HN132" s="97" t="str">
        <f t="shared" si="155"/>
        <v/>
      </c>
      <c r="HO132" s="98" t="str">
        <f t="shared" si="156"/>
        <v/>
      </c>
      <c r="HP132" s="98" t="str">
        <f t="shared" si="157"/>
        <v/>
      </c>
      <c r="HQ132" s="99" t="str">
        <f t="shared" si="158"/>
        <v/>
      </c>
      <c r="HR132" s="100" t="str">
        <f t="shared" si="159"/>
        <v/>
      </c>
      <c r="HS132" s="101" t="str">
        <f t="shared" si="160"/>
        <v/>
      </c>
      <c r="HT132" s="102" t="str">
        <f t="shared" si="161"/>
        <v/>
      </c>
      <c r="HU132" s="103" t="str">
        <f t="shared" si="162"/>
        <v/>
      </c>
      <c r="HV132" s="107"/>
      <c r="HW132" s="107"/>
      <c r="HX132" s="95"/>
      <c r="HY132" s="96" t="str">
        <f t="shared" si="163"/>
        <v/>
      </c>
      <c r="HZ132" s="97" t="str">
        <f t="shared" si="164"/>
        <v/>
      </c>
      <c r="IA132" s="98" t="str">
        <f t="shared" si="165"/>
        <v/>
      </c>
      <c r="IB132" s="98" t="str">
        <f t="shared" si="166"/>
        <v/>
      </c>
      <c r="IC132" s="99" t="str">
        <f t="shared" si="167"/>
        <v/>
      </c>
      <c r="ID132" s="100" t="str">
        <f t="shared" si="168"/>
        <v/>
      </c>
      <c r="IE132" s="101" t="str">
        <f t="shared" si="169"/>
        <v/>
      </c>
      <c r="IF132" s="102" t="str">
        <f t="shared" si="170"/>
        <v/>
      </c>
      <c r="IG132" s="103" t="str">
        <f t="shared" si="171"/>
        <v/>
      </c>
      <c r="IH132" s="107"/>
      <c r="II132" s="107"/>
      <c r="IJ132" s="95"/>
      <c r="IK132" s="96" t="str">
        <f t="shared" si="172"/>
        <v/>
      </c>
      <c r="IL132" s="97" t="str">
        <f t="shared" si="173"/>
        <v/>
      </c>
      <c r="IM132" s="98" t="str">
        <f t="shared" si="174"/>
        <v/>
      </c>
      <c r="IN132" s="98" t="str">
        <f t="shared" si="175"/>
        <v/>
      </c>
      <c r="IO132" s="99" t="str">
        <f t="shared" si="176"/>
        <v/>
      </c>
      <c r="IP132" s="100" t="str">
        <f t="shared" si="177"/>
        <v/>
      </c>
      <c r="IQ132" s="101" t="str">
        <f t="shared" si="178"/>
        <v/>
      </c>
      <c r="IR132" s="102" t="str">
        <f t="shared" si="179"/>
        <v/>
      </c>
      <c r="IS132" s="103" t="str">
        <f t="shared" si="180"/>
        <v/>
      </c>
      <c r="IT132" s="107"/>
      <c r="IU132" s="107"/>
      <c r="IV132" s="95"/>
      <c r="IW132" s="96" t="str">
        <f t="shared" si="181"/>
        <v/>
      </c>
      <c r="IX132" s="97" t="str">
        <f t="shared" si="182"/>
        <v/>
      </c>
      <c r="IY132" s="98" t="str">
        <f t="shared" si="183"/>
        <v/>
      </c>
      <c r="IZ132" s="98" t="str">
        <f t="shared" si="184"/>
        <v/>
      </c>
      <c r="JA132" s="99" t="str">
        <f t="shared" si="185"/>
        <v/>
      </c>
      <c r="JB132" s="100" t="str">
        <f t="shared" si="186"/>
        <v/>
      </c>
      <c r="JC132" s="101" t="str">
        <f t="shared" si="187"/>
        <v/>
      </c>
      <c r="JD132" s="102" t="str">
        <f t="shared" si="188"/>
        <v/>
      </c>
      <c r="JE132" s="103" t="str">
        <f t="shared" si="189"/>
        <v/>
      </c>
      <c r="JF132" s="107"/>
      <c r="JG132" s="107"/>
      <c r="JH132" s="95"/>
      <c r="JI132" s="96" t="str">
        <f t="shared" si="190"/>
        <v/>
      </c>
      <c r="JJ132" s="97" t="str">
        <f t="shared" si="191"/>
        <v/>
      </c>
      <c r="JK132" s="98" t="str">
        <f t="shared" si="192"/>
        <v/>
      </c>
      <c r="JL132" s="98" t="str">
        <f t="shared" si="193"/>
        <v/>
      </c>
      <c r="JM132" s="99" t="str">
        <f t="shared" si="194"/>
        <v/>
      </c>
      <c r="JN132" s="100" t="str">
        <f t="shared" si="195"/>
        <v/>
      </c>
      <c r="JO132" s="101" t="str">
        <f t="shared" si="196"/>
        <v/>
      </c>
      <c r="JP132" s="102" t="str">
        <f t="shared" si="197"/>
        <v/>
      </c>
      <c r="JQ132" s="103" t="str">
        <f t="shared" si="198"/>
        <v/>
      </c>
      <c r="JR132" s="107"/>
      <c r="JS132" s="107"/>
      <c r="JT132" s="95"/>
      <c r="JU132" s="96" t="str">
        <f t="shared" si="199"/>
        <v/>
      </c>
      <c r="JV132" s="97" t="str">
        <f t="shared" si="200"/>
        <v/>
      </c>
      <c r="JW132" s="98" t="str">
        <f t="shared" si="201"/>
        <v/>
      </c>
      <c r="JX132" s="98" t="str">
        <f t="shared" si="202"/>
        <v/>
      </c>
      <c r="JY132" s="99" t="str">
        <f t="shared" si="203"/>
        <v/>
      </c>
      <c r="JZ132" s="100" t="str">
        <f t="shared" si="204"/>
        <v/>
      </c>
      <c r="KA132" s="101" t="str">
        <f t="shared" si="205"/>
        <v/>
      </c>
      <c r="KB132" s="102" t="str">
        <f t="shared" si="206"/>
        <v/>
      </c>
      <c r="KC132" s="103" t="str">
        <f t="shared" si="207"/>
        <v/>
      </c>
      <c r="KD132" s="107"/>
      <c r="KE132" s="107"/>
      <c r="KF132" s="95"/>
    </row>
    <row r="133" spans="1:292" ht="13.5" customHeight="1">
      <c r="A133" s="21"/>
      <c r="B133" s="95"/>
      <c r="C133" s="95"/>
      <c r="E133" s="96" t="str">
        <f t="shared" si="305"/>
        <v/>
      </c>
      <c r="F133" s="97" t="str">
        <f t="shared" si="306"/>
        <v/>
      </c>
      <c r="G133" s="98" t="str">
        <f t="shared" si="307"/>
        <v/>
      </c>
      <c r="H133" s="98" t="str">
        <f t="shared" si="308"/>
        <v/>
      </c>
      <c r="I133" s="99" t="str">
        <f t="shared" si="309"/>
        <v/>
      </c>
      <c r="J133" s="100" t="str">
        <f t="shared" si="310"/>
        <v/>
      </c>
      <c r="K133" s="101" t="str">
        <f t="shared" si="311"/>
        <v/>
      </c>
      <c r="L133" s="102" t="str">
        <f t="shared" si="312"/>
        <v/>
      </c>
      <c r="M133" s="103" t="str">
        <f t="shared" si="313"/>
        <v/>
      </c>
      <c r="O133" s="95"/>
      <c r="P133" s="95"/>
      <c r="Q133" s="96" t="str">
        <f t="shared" si="2"/>
        <v/>
      </c>
      <c r="R133" s="97" t="str">
        <f t="shared" si="3"/>
        <v/>
      </c>
      <c r="S133" s="98" t="str">
        <f t="shared" si="4"/>
        <v/>
      </c>
      <c r="T133" s="98" t="str">
        <f t="shared" si="5"/>
        <v/>
      </c>
      <c r="U133" s="99" t="str">
        <f t="shared" si="6"/>
        <v/>
      </c>
      <c r="V133" s="100" t="str">
        <f t="shared" si="7"/>
        <v/>
      </c>
      <c r="W133" s="101" t="str">
        <f t="shared" si="8"/>
        <v/>
      </c>
      <c r="X133" s="102" t="str">
        <f t="shared" si="9"/>
        <v/>
      </c>
      <c r="Y133" s="103" t="str">
        <f t="shared" si="10"/>
        <v/>
      </c>
      <c r="AA133" s="95"/>
      <c r="AB133" s="95"/>
      <c r="AC133" s="96" t="str">
        <f t="shared" si="11"/>
        <v/>
      </c>
      <c r="AD133" s="97" t="str">
        <f t="shared" si="12"/>
        <v/>
      </c>
      <c r="AE133" s="98" t="str">
        <f t="shared" si="13"/>
        <v/>
      </c>
      <c r="AF133" s="98" t="str">
        <f t="shared" si="14"/>
        <v/>
      </c>
      <c r="AG133" s="99" t="str">
        <f t="shared" si="15"/>
        <v/>
      </c>
      <c r="AH133" s="100" t="str">
        <f t="shared" si="16"/>
        <v/>
      </c>
      <c r="AI133" s="101" t="str">
        <f t="shared" si="17"/>
        <v/>
      </c>
      <c r="AJ133" s="102" t="str">
        <f t="shared" si="18"/>
        <v/>
      </c>
      <c r="AK133" s="103" t="str">
        <f t="shared" si="19"/>
        <v/>
      </c>
      <c r="AM133" s="95"/>
      <c r="AN133" s="95"/>
      <c r="AO133" s="96" t="str">
        <f t="shared" si="20"/>
        <v/>
      </c>
      <c r="AP133" s="97" t="str">
        <f t="shared" si="21"/>
        <v/>
      </c>
      <c r="AQ133" s="98" t="str">
        <f t="shared" si="22"/>
        <v/>
      </c>
      <c r="AR133" s="98" t="str">
        <f t="shared" si="23"/>
        <v/>
      </c>
      <c r="AS133" s="99" t="str">
        <f t="shared" si="24"/>
        <v/>
      </c>
      <c r="AT133" s="100" t="str">
        <f t="shared" si="25"/>
        <v/>
      </c>
      <c r="AU133" s="101" t="str">
        <f t="shared" si="26"/>
        <v/>
      </c>
      <c r="AV133" s="102" t="str">
        <f t="shared" si="27"/>
        <v/>
      </c>
      <c r="AW133" s="103" t="str">
        <f t="shared" si="28"/>
        <v/>
      </c>
      <c r="AY133" s="95"/>
      <c r="AZ133" s="95"/>
      <c r="BA133" s="96" t="str">
        <f t="shared" si="29"/>
        <v/>
      </c>
      <c r="BB133" s="97" t="str">
        <f t="shared" si="30"/>
        <v/>
      </c>
      <c r="BC133" s="98" t="str">
        <f t="shared" si="31"/>
        <v/>
      </c>
      <c r="BD133" s="98" t="str">
        <f t="shared" si="32"/>
        <v/>
      </c>
      <c r="BE133" s="99" t="str">
        <f t="shared" si="33"/>
        <v/>
      </c>
      <c r="BF133" s="100" t="str">
        <f t="shared" si="34"/>
        <v/>
      </c>
      <c r="BG133" s="101" t="str">
        <f t="shared" si="35"/>
        <v/>
      </c>
      <c r="BH133" s="102" t="str">
        <f t="shared" si="36"/>
        <v/>
      </c>
      <c r="BI133" s="103" t="str">
        <f t="shared" si="37"/>
        <v/>
      </c>
      <c r="BK133" s="95"/>
      <c r="BL133" s="95"/>
      <c r="BM133" s="96" t="str">
        <f t="shared" si="38"/>
        <v/>
      </c>
      <c r="BN133" s="97" t="str">
        <f t="shared" si="39"/>
        <v/>
      </c>
      <c r="BO133" s="98" t="str">
        <f t="shared" si="40"/>
        <v/>
      </c>
      <c r="BP133" s="98" t="str">
        <f t="shared" si="41"/>
        <v/>
      </c>
      <c r="BQ133" s="99" t="str">
        <f t="shared" si="42"/>
        <v/>
      </c>
      <c r="BR133" s="100" t="str">
        <f t="shared" si="43"/>
        <v/>
      </c>
      <c r="BS133" s="101" t="str">
        <f t="shared" si="44"/>
        <v/>
      </c>
      <c r="BT133" s="102" t="str">
        <f t="shared" si="45"/>
        <v/>
      </c>
      <c r="BU133" s="103" t="str">
        <f t="shared" si="46"/>
        <v/>
      </c>
      <c r="BW133" s="95"/>
      <c r="BX133" s="95"/>
      <c r="BY133" s="96" t="str">
        <f t="shared" si="47"/>
        <v/>
      </c>
      <c r="BZ133" s="97" t="str">
        <f t="shared" si="48"/>
        <v/>
      </c>
      <c r="CA133" s="98" t="str">
        <f t="shared" si="49"/>
        <v/>
      </c>
      <c r="CB133" s="98" t="str">
        <f t="shared" si="50"/>
        <v/>
      </c>
      <c r="CC133" s="99" t="str">
        <f t="shared" si="51"/>
        <v/>
      </c>
      <c r="CD133" s="100" t="str">
        <f t="shared" si="52"/>
        <v/>
      </c>
      <c r="CE133" s="101" t="str">
        <f t="shared" si="53"/>
        <v/>
      </c>
      <c r="CF133" s="102" t="str">
        <f t="shared" si="54"/>
        <v/>
      </c>
      <c r="CG133" s="103" t="str">
        <f t="shared" si="55"/>
        <v/>
      </c>
      <c r="CI133" s="95"/>
      <c r="CJ133" s="95"/>
      <c r="CK133" s="96" t="str">
        <f t="shared" si="56"/>
        <v/>
      </c>
      <c r="CL133" s="97" t="str">
        <f t="shared" si="57"/>
        <v/>
      </c>
      <c r="CM133" s="98" t="str">
        <f t="shared" si="58"/>
        <v/>
      </c>
      <c r="CN133" s="98" t="str">
        <f t="shared" si="59"/>
        <v/>
      </c>
      <c r="CO133" s="99" t="str">
        <f t="shared" si="60"/>
        <v/>
      </c>
      <c r="CP133" s="100" t="str">
        <f t="shared" si="61"/>
        <v/>
      </c>
      <c r="CQ133" s="101" t="str">
        <f t="shared" si="62"/>
        <v/>
      </c>
      <c r="CR133" s="102" t="str">
        <f t="shared" si="63"/>
        <v/>
      </c>
      <c r="CS133" s="103" t="str">
        <f t="shared" si="64"/>
        <v/>
      </c>
      <c r="CU133" s="95"/>
      <c r="CV133" s="95"/>
      <c r="CW133" s="96" t="str">
        <f t="shared" si="65"/>
        <v/>
      </c>
      <c r="CX133" s="97" t="str">
        <f t="shared" si="66"/>
        <v/>
      </c>
      <c r="CY133" s="98" t="str">
        <f t="shared" si="67"/>
        <v/>
      </c>
      <c r="CZ133" s="98" t="str">
        <f t="shared" si="68"/>
        <v/>
      </c>
      <c r="DA133" s="99" t="str">
        <f t="shared" si="69"/>
        <v/>
      </c>
      <c r="DB133" s="100" t="str">
        <f t="shared" si="70"/>
        <v/>
      </c>
      <c r="DC133" s="101" t="str">
        <f t="shared" si="71"/>
        <v/>
      </c>
      <c r="DD133" s="102" t="str">
        <f t="shared" si="72"/>
        <v/>
      </c>
      <c r="DE133" s="103" t="str">
        <f t="shared" si="73"/>
        <v/>
      </c>
      <c r="DG133" s="95"/>
      <c r="DH133" s="95"/>
      <c r="DI133" s="96" t="str">
        <f t="shared" si="74"/>
        <v/>
      </c>
      <c r="DJ133" s="97" t="str">
        <f t="shared" si="75"/>
        <v/>
      </c>
      <c r="DK133" s="98" t="str">
        <f t="shared" si="76"/>
        <v/>
      </c>
      <c r="DL133" s="98" t="str">
        <f t="shared" si="77"/>
        <v/>
      </c>
      <c r="DM133" s="99" t="str">
        <f t="shared" si="78"/>
        <v/>
      </c>
      <c r="DN133" s="100" t="str">
        <f t="shared" si="79"/>
        <v/>
      </c>
      <c r="DO133" s="101" t="str">
        <f t="shared" si="80"/>
        <v/>
      </c>
      <c r="DP133" s="102" t="str">
        <f t="shared" si="81"/>
        <v/>
      </c>
      <c r="DQ133" s="103" t="str">
        <f t="shared" si="82"/>
        <v/>
      </c>
      <c r="DS133" s="95"/>
      <c r="DT133" s="95"/>
      <c r="DU133" s="96" t="str">
        <f t="shared" si="83"/>
        <v/>
      </c>
      <c r="DV133" s="97" t="str">
        <f t="shared" si="84"/>
        <v/>
      </c>
      <c r="DW133" s="98" t="str">
        <f t="shared" si="85"/>
        <v/>
      </c>
      <c r="DX133" s="98" t="str">
        <f t="shared" si="86"/>
        <v/>
      </c>
      <c r="DY133" s="99" t="str">
        <f t="shared" si="87"/>
        <v/>
      </c>
      <c r="DZ133" s="100" t="str">
        <f t="shared" si="88"/>
        <v/>
      </c>
      <c r="EA133" s="101" t="str">
        <f t="shared" si="89"/>
        <v/>
      </c>
      <c r="EB133" s="102" t="str">
        <f t="shared" si="90"/>
        <v/>
      </c>
      <c r="EC133" s="103" t="str">
        <f t="shared" si="91"/>
        <v/>
      </c>
      <c r="EE133" s="95"/>
      <c r="EF133" s="95"/>
      <c r="EG133" s="96" t="str">
        <f t="shared" si="92"/>
        <v/>
      </c>
      <c r="EH133" s="97" t="str">
        <f t="shared" si="93"/>
        <v/>
      </c>
      <c r="EI133" s="98" t="str">
        <f t="shared" si="94"/>
        <v/>
      </c>
      <c r="EJ133" s="98" t="str">
        <f t="shared" si="95"/>
        <v/>
      </c>
      <c r="EK133" s="99" t="str">
        <f t="shared" si="96"/>
        <v/>
      </c>
      <c r="EL133" s="100" t="str">
        <f t="shared" si="97"/>
        <v/>
      </c>
      <c r="EM133" s="101" t="str">
        <f t="shared" si="98"/>
        <v/>
      </c>
      <c r="EN133" s="102" t="str">
        <f t="shared" si="99"/>
        <v/>
      </c>
      <c r="EO133" s="103" t="str">
        <f t="shared" si="100"/>
        <v/>
      </c>
      <c r="EQ133" s="95"/>
      <c r="ER133" s="95"/>
      <c r="ES133" s="96" t="str">
        <f t="shared" si="101"/>
        <v/>
      </c>
      <c r="ET133" s="97" t="str">
        <f t="shared" si="102"/>
        <v/>
      </c>
      <c r="EU133" s="98" t="str">
        <f t="shared" si="103"/>
        <v/>
      </c>
      <c r="EV133" s="98" t="str">
        <f t="shared" si="104"/>
        <v/>
      </c>
      <c r="EW133" s="99" t="str">
        <f t="shared" si="105"/>
        <v/>
      </c>
      <c r="EX133" s="100" t="str">
        <f t="shared" si="106"/>
        <v/>
      </c>
      <c r="EY133" s="101" t="str">
        <f t="shared" si="107"/>
        <v/>
      </c>
      <c r="EZ133" s="102" t="str">
        <f t="shared" si="108"/>
        <v/>
      </c>
      <c r="FA133" s="103" t="str">
        <f t="shared" si="109"/>
        <v/>
      </c>
      <c r="FC133" s="95"/>
      <c r="FD133" s="95"/>
      <c r="FE133" s="96" t="str">
        <f t="shared" si="110"/>
        <v/>
      </c>
      <c r="FF133" s="97" t="str">
        <f t="shared" si="111"/>
        <v/>
      </c>
      <c r="FG133" s="98" t="str">
        <f t="shared" si="112"/>
        <v/>
      </c>
      <c r="FH133" s="98" t="str">
        <f t="shared" si="113"/>
        <v/>
      </c>
      <c r="FI133" s="99" t="str">
        <f t="shared" si="114"/>
        <v/>
      </c>
      <c r="FJ133" s="100" t="str">
        <f t="shared" si="115"/>
        <v/>
      </c>
      <c r="FK133" s="101" t="str">
        <f t="shared" si="116"/>
        <v/>
      </c>
      <c r="FL133" s="102" t="str">
        <f t="shared" si="117"/>
        <v/>
      </c>
      <c r="FM133" s="103" t="str">
        <f t="shared" si="118"/>
        <v/>
      </c>
      <c r="FO133" s="95"/>
      <c r="FP133" s="95"/>
      <c r="FQ133" s="96" t="str">
        <f>IF(FU133="","",#REF!)</f>
        <v/>
      </c>
      <c r="FR133" s="97" t="str">
        <f t="shared" si="119"/>
        <v/>
      </c>
      <c r="FS133" s="98" t="str">
        <f t="shared" si="120"/>
        <v/>
      </c>
      <c r="FT133" s="98" t="str">
        <f t="shared" si="121"/>
        <v/>
      </c>
      <c r="FU133" s="99" t="str">
        <f t="shared" si="122"/>
        <v/>
      </c>
      <c r="FV133" s="100" t="str">
        <f t="shared" si="123"/>
        <v/>
      </c>
      <c r="FW133" s="101" t="str">
        <f t="shared" si="124"/>
        <v/>
      </c>
      <c r="FX133" s="102" t="str">
        <f t="shared" si="125"/>
        <v/>
      </c>
      <c r="FY133" s="103" t="str">
        <f t="shared" si="126"/>
        <v/>
      </c>
      <c r="GA133" s="95"/>
      <c r="GB133" s="95"/>
      <c r="GC133" s="96" t="str">
        <f t="shared" si="127"/>
        <v/>
      </c>
      <c r="GD133" s="97" t="str">
        <f t="shared" si="128"/>
        <v/>
      </c>
      <c r="GE133" s="98" t="str">
        <f t="shared" si="129"/>
        <v/>
      </c>
      <c r="GF133" s="98" t="str">
        <f t="shared" si="130"/>
        <v/>
      </c>
      <c r="GG133" s="99" t="str">
        <f t="shared" si="131"/>
        <v/>
      </c>
      <c r="GH133" s="100" t="str">
        <f t="shared" si="132"/>
        <v/>
      </c>
      <c r="GI133" s="101" t="str">
        <f t="shared" si="133"/>
        <v/>
      </c>
      <c r="GJ133" s="102" t="str">
        <f t="shared" si="134"/>
        <v/>
      </c>
      <c r="GK133" s="103" t="str">
        <f t="shared" si="135"/>
        <v/>
      </c>
      <c r="GM133" s="95"/>
      <c r="GN133" s="95"/>
      <c r="GO133" s="96" t="str">
        <f t="shared" si="136"/>
        <v/>
      </c>
      <c r="GP133" s="97" t="str">
        <f t="shared" si="137"/>
        <v/>
      </c>
      <c r="GQ133" s="98" t="str">
        <f t="shared" si="138"/>
        <v/>
      </c>
      <c r="GR133" s="98" t="str">
        <f t="shared" si="139"/>
        <v/>
      </c>
      <c r="GS133" s="99" t="str">
        <f t="shared" si="140"/>
        <v/>
      </c>
      <c r="GT133" s="100" t="str">
        <f t="shared" si="141"/>
        <v/>
      </c>
      <c r="GU133" s="101" t="str">
        <f t="shared" si="142"/>
        <v/>
      </c>
      <c r="GV133" s="102" t="str">
        <f t="shared" si="143"/>
        <v/>
      </c>
      <c r="GW133" s="103" t="str">
        <f t="shared" si="144"/>
        <v/>
      </c>
      <c r="GY133" s="95"/>
      <c r="GZ133" s="95"/>
      <c r="HA133" s="96" t="str">
        <f t="shared" si="145"/>
        <v/>
      </c>
      <c r="HB133" s="97" t="str">
        <f t="shared" si="146"/>
        <v/>
      </c>
      <c r="HC133" s="98" t="str">
        <f t="shared" si="147"/>
        <v/>
      </c>
      <c r="HD133" s="98" t="str">
        <f t="shared" si="148"/>
        <v/>
      </c>
      <c r="HE133" s="99" t="str">
        <f t="shared" si="149"/>
        <v/>
      </c>
      <c r="HF133" s="100" t="str">
        <f t="shared" si="150"/>
        <v/>
      </c>
      <c r="HG133" s="101" t="str">
        <f t="shared" si="151"/>
        <v/>
      </c>
      <c r="HH133" s="102" t="str">
        <f t="shared" si="152"/>
        <v/>
      </c>
      <c r="HI133" s="103" t="str">
        <f t="shared" si="153"/>
        <v/>
      </c>
      <c r="HK133" s="95"/>
      <c r="HL133" s="95"/>
      <c r="HM133" s="96" t="str">
        <f t="shared" si="154"/>
        <v/>
      </c>
      <c r="HN133" s="97" t="str">
        <f t="shared" si="155"/>
        <v/>
      </c>
      <c r="HO133" s="98" t="str">
        <f t="shared" si="156"/>
        <v/>
      </c>
      <c r="HP133" s="98" t="str">
        <f t="shared" si="157"/>
        <v/>
      </c>
      <c r="HQ133" s="99" t="str">
        <f t="shared" si="158"/>
        <v/>
      </c>
      <c r="HR133" s="100" t="str">
        <f t="shared" si="159"/>
        <v/>
      </c>
      <c r="HS133" s="101" t="str">
        <f t="shared" si="160"/>
        <v/>
      </c>
      <c r="HT133" s="102" t="str">
        <f t="shared" si="161"/>
        <v/>
      </c>
      <c r="HU133" s="103" t="str">
        <f t="shared" si="162"/>
        <v/>
      </c>
      <c r="HW133" s="95"/>
      <c r="HX133" s="95"/>
      <c r="HY133" s="96" t="str">
        <f t="shared" si="163"/>
        <v/>
      </c>
      <c r="HZ133" s="97" t="str">
        <f t="shared" si="164"/>
        <v/>
      </c>
      <c r="IA133" s="98" t="str">
        <f t="shared" si="165"/>
        <v/>
      </c>
      <c r="IB133" s="98" t="str">
        <f t="shared" si="166"/>
        <v/>
      </c>
      <c r="IC133" s="99" t="str">
        <f t="shared" si="167"/>
        <v/>
      </c>
      <c r="ID133" s="100" t="str">
        <f t="shared" si="168"/>
        <v/>
      </c>
      <c r="IE133" s="101" t="str">
        <f t="shared" si="169"/>
        <v/>
      </c>
      <c r="IF133" s="102" t="str">
        <f t="shared" si="170"/>
        <v/>
      </c>
      <c r="IG133" s="103" t="str">
        <f t="shared" si="171"/>
        <v/>
      </c>
      <c r="II133" s="95"/>
      <c r="IJ133" s="95"/>
      <c r="IK133" s="96" t="str">
        <f t="shared" si="172"/>
        <v/>
      </c>
      <c r="IL133" s="97" t="str">
        <f t="shared" si="173"/>
        <v/>
      </c>
      <c r="IM133" s="98" t="str">
        <f t="shared" si="174"/>
        <v/>
      </c>
      <c r="IN133" s="98" t="str">
        <f t="shared" si="175"/>
        <v/>
      </c>
      <c r="IO133" s="99" t="str">
        <f t="shared" si="176"/>
        <v/>
      </c>
      <c r="IP133" s="100" t="str">
        <f t="shared" si="177"/>
        <v/>
      </c>
      <c r="IQ133" s="101" t="str">
        <f t="shared" si="178"/>
        <v/>
      </c>
      <c r="IR133" s="102" t="str">
        <f t="shared" si="179"/>
        <v/>
      </c>
      <c r="IS133" s="103" t="str">
        <f t="shared" si="180"/>
        <v/>
      </c>
      <c r="IU133" s="95"/>
      <c r="IV133" s="95"/>
      <c r="IW133" s="96" t="str">
        <f t="shared" si="181"/>
        <v/>
      </c>
      <c r="IX133" s="97" t="str">
        <f t="shared" si="182"/>
        <v/>
      </c>
      <c r="IY133" s="98" t="str">
        <f t="shared" si="183"/>
        <v/>
      </c>
      <c r="IZ133" s="98" t="str">
        <f t="shared" si="184"/>
        <v/>
      </c>
      <c r="JA133" s="99" t="str">
        <f t="shared" si="185"/>
        <v/>
      </c>
      <c r="JB133" s="100" t="str">
        <f t="shared" si="186"/>
        <v/>
      </c>
      <c r="JC133" s="101" t="str">
        <f t="shared" si="187"/>
        <v/>
      </c>
      <c r="JD133" s="102" t="str">
        <f t="shared" si="188"/>
        <v/>
      </c>
      <c r="JE133" s="103" t="str">
        <f t="shared" si="189"/>
        <v/>
      </c>
      <c r="JG133" s="95"/>
      <c r="JH133" s="95"/>
      <c r="JI133" s="96" t="str">
        <f t="shared" si="190"/>
        <v/>
      </c>
      <c r="JJ133" s="97" t="str">
        <f t="shared" si="191"/>
        <v/>
      </c>
      <c r="JK133" s="98" t="str">
        <f t="shared" si="192"/>
        <v/>
      </c>
      <c r="JL133" s="98" t="str">
        <f t="shared" si="193"/>
        <v/>
      </c>
      <c r="JM133" s="99" t="str">
        <f t="shared" si="194"/>
        <v/>
      </c>
      <c r="JN133" s="100" t="str">
        <f t="shared" si="195"/>
        <v/>
      </c>
      <c r="JO133" s="101" t="str">
        <f t="shared" si="196"/>
        <v/>
      </c>
      <c r="JP133" s="102" t="str">
        <f t="shared" si="197"/>
        <v/>
      </c>
      <c r="JQ133" s="103" t="str">
        <f t="shared" si="198"/>
        <v/>
      </c>
      <c r="JS133" s="95"/>
      <c r="JT133" s="95"/>
      <c r="JU133" s="96" t="str">
        <f t="shared" si="199"/>
        <v/>
      </c>
      <c r="JV133" s="97" t="str">
        <f t="shared" si="200"/>
        <v/>
      </c>
      <c r="JW133" s="98" t="str">
        <f t="shared" si="201"/>
        <v/>
      </c>
      <c r="JX133" s="98" t="str">
        <f t="shared" si="202"/>
        <v/>
      </c>
      <c r="JY133" s="99" t="str">
        <f t="shared" si="203"/>
        <v/>
      </c>
      <c r="JZ133" s="100" t="str">
        <f t="shared" si="204"/>
        <v/>
      </c>
      <c r="KA133" s="101" t="str">
        <f t="shared" si="205"/>
        <v/>
      </c>
      <c r="KB133" s="102" t="str">
        <f t="shared" si="206"/>
        <v/>
      </c>
      <c r="KC133" s="103" t="str">
        <f t="shared" si="207"/>
        <v/>
      </c>
      <c r="KE133" s="95"/>
      <c r="KF133" s="95"/>
    </row>
    <row r="134" spans="1:292" ht="13.5" customHeight="1">
      <c r="A134" s="21"/>
      <c r="B134" s="95"/>
      <c r="C134" s="95"/>
      <c r="E134" s="96" t="str">
        <f t="shared" si="305"/>
        <v/>
      </c>
      <c r="F134" s="97" t="str">
        <f t="shared" si="306"/>
        <v/>
      </c>
      <c r="G134" s="98" t="str">
        <f t="shared" si="307"/>
        <v/>
      </c>
      <c r="H134" s="98" t="str">
        <f t="shared" si="308"/>
        <v/>
      </c>
      <c r="I134" s="99" t="str">
        <f t="shared" si="309"/>
        <v/>
      </c>
      <c r="J134" s="100" t="str">
        <f t="shared" si="310"/>
        <v/>
      </c>
      <c r="K134" s="101" t="str">
        <f t="shared" si="311"/>
        <v/>
      </c>
      <c r="L134" s="102" t="str">
        <f t="shared" si="312"/>
        <v/>
      </c>
      <c r="M134" s="103" t="str">
        <f t="shared" si="313"/>
        <v/>
      </c>
      <c r="O134" s="95"/>
      <c r="P134" s="95"/>
      <c r="Q134" s="96" t="str">
        <f t="shared" si="2"/>
        <v/>
      </c>
      <c r="R134" s="97" t="str">
        <f t="shared" si="3"/>
        <v/>
      </c>
      <c r="S134" s="98" t="str">
        <f t="shared" si="4"/>
        <v/>
      </c>
      <c r="T134" s="98" t="str">
        <f t="shared" si="5"/>
        <v/>
      </c>
      <c r="U134" s="99" t="str">
        <f t="shared" si="6"/>
        <v/>
      </c>
      <c r="V134" s="100" t="str">
        <f t="shared" si="7"/>
        <v/>
      </c>
      <c r="W134" s="101" t="str">
        <f t="shared" si="8"/>
        <v/>
      </c>
      <c r="X134" s="102" t="str">
        <f t="shared" si="9"/>
        <v/>
      </c>
      <c r="Y134" s="103" t="str">
        <f t="shared" si="10"/>
        <v/>
      </c>
      <c r="AA134" s="95"/>
      <c r="AB134" s="95"/>
      <c r="AC134" s="96" t="str">
        <f t="shared" si="11"/>
        <v/>
      </c>
      <c r="AD134" s="97" t="str">
        <f t="shared" si="12"/>
        <v/>
      </c>
      <c r="AE134" s="98" t="str">
        <f t="shared" si="13"/>
        <v/>
      </c>
      <c r="AF134" s="98" t="str">
        <f t="shared" si="14"/>
        <v/>
      </c>
      <c r="AG134" s="99" t="str">
        <f t="shared" si="15"/>
        <v/>
      </c>
      <c r="AH134" s="100" t="str">
        <f t="shared" si="16"/>
        <v/>
      </c>
      <c r="AI134" s="101" t="str">
        <f t="shared" si="17"/>
        <v/>
      </c>
      <c r="AJ134" s="102" t="str">
        <f t="shared" si="18"/>
        <v/>
      </c>
      <c r="AK134" s="103" t="str">
        <f t="shared" si="19"/>
        <v/>
      </c>
      <c r="AM134" s="95"/>
      <c r="AN134" s="95"/>
      <c r="AO134" s="96" t="str">
        <f t="shared" si="20"/>
        <v/>
      </c>
      <c r="AP134" s="97" t="str">
        <f t="shared" si="21"/>
        <v/>
      </c>
      <c r="AQ134" s="98" t="str">
        <f t="shared" si="22"/>
        <v/>
      </c>
      <c r="AR134" s="98" t="str">
        <f t="shared" si="23"/>
        <v/>
      </c>
      <c r="AS134" s="99" t="str">
        <f t="shared" si="24"/>
        <v/>
      </c>
      <c r="AT134" s="100" t="str">
        <f t="shared" si="25"/>
        <v/>
      </c>
      <c r="AU134" s="101" t="str">
        <f t="shared" si="26"/>
        <v/>
      </c>
      <c r="AV134" s="102" t="str">
        <f t="shared" si="27"/>
        <v/>
      </c>
      <c r="AW134" s="103" t="str">
        <f t="shared" si="28"/>
        <v/>
      </c>
      <c r="AY134" s="95"/>
      <c r="AZ134" s="95"/>
      <c r="BA134" s="96" t="str">
        <f t="shared" si="29"/>
        <v/>
      </c>
      <c r="BB134" s="97" t="str">
        <f t="shared" si="30"/>
        <v/>
      </c>
      <c r="BC134" s="98" t="str">
        <f t="shared" si="31"/>
        <v/>
      </c>
      <c r="BD134" s="98" t="str">
        <f t="shared" si="32"/>
        <v/>
      </c>
      <c r="BE134" s="99" t="str">
        <f t="shared" si="33"/>
        <v/>
      </c>
      <c r="BF134" s="100" t="str">
        <f t="shared" si="34"/>
        <v/>
      </c>
      <c r="BG134" s="101" t="str">
        <f t="shared" si="35"/>
        <v/>
      </c>
      <c r="BH134" s="102" t="str">
        <f t="shared" si="36"/>
        <v/>
      </c>
      <c r="BI134" s="103" t="str">
        <f t="shared" si="37"/>
        <v/>
      </c>
      <c r="BK134" s="95"/>
      <c r="BL134" s="95"/>
      <c r="BM134" s="96" t="str">
        <f t="shared" si="38"/>
        <v/>
      </c>
      <c r="BN134" s="97" t="str">
        <f t="shared" si="39"/>
        <v/>
      </c>
      <c r="BO134" s="98" t="str">
        <f t="shared" si="40"/>
        <v/>
      </c>
      <c r="BP134" s="98" t="str">
        <f t="shared" si="41"/>
        <v/>
      </c>
      <c r="BQ134" s="99" t="str">
        <f t="shared" si="42"/>
        <v/>
      </c>
      <c r="BR134" s="100" t="str">
        <f t="shared" si="43"/>
        <v/>
      </c>
      <c r="BS134" s="101" t="str">
        <f t="shared" si="44"/>
        <v/>
      </c>
      <c r="BT134" s="102" t="str">
        <f t="shared" si="45"/>
        <v/>
      </c>
      <c r="BU134" s="103" t="str">
        <f t="shared" si="46"/>
        <v/>
      </c>
      <c r="BW134" s="95"/>
      <c r="BX134" s="95"/>
      <c r="BY134" s="96" t="str">
        <f t="shared" si="47"/>
        <v/>
      </c>
      <c r="BZ134" s="97" t="str">
        <f t="shared" si="48"/>
        <v/>
      </c>
      <c r="CA134" s="98" t="str">
        <f t="shared" si="49"/>
        <v/>
      </c>
      <c r="CB134" s="98" t="str">
        <f t="shared" si="50"/>
        <v/>
      </c>
      <c r="CC134" s="99" t="str">
        <f t="shared" si="51"/>
        <v/>
      </c>
      <c r="CD134" s="100" t="str">
        <f t="shared" si="52"/>
        <v/>
      </c>
      <c r="CE134" s="101" t="str">
        <f t="shared" si="53"/>
        <v/>
      </c>
      <c r="CF134" s="102" t="str">
        <f t="shared" si="54"/>
        <v/>
      </c>
      <c r="CG134" s="103" t="str">
        <f t="shared" si="55"/>
        <v/>
      </c>
      <c r="CI134" s="95"/>
      <c r="CJ134" s="95"/>
      <c r="CK134" s="96" t="str">
        <f t="shared" si="56"/>
        <v/>
      </c>
      <c r="CL134" s="97" t="str">
        <f t="shared" si="57"/>
        <v/>
      </c>
      <c r="CM134" s="98" t="str">
        <f t="shared" si="58"/>
        <v/>
      </c>
      <c r="CN134" s="98" t="str">
        <f t="shared" si="59"/>
        <v/>
      </c>
      <c r="CO134" s="99" t="str">
        <f t="shared" si="60"/>
        <v/>
      </c>
      <c r="CP134" s="100" t="str">
        <f t="shared" si="61"/>
        <v/>
      </c>
      <c r="CQ134" s="101" t="str">
        <f t="shared" si="62"/>
        <v/>
      </c>
      <c r="CR134" s="102" t="str">
        <f t="shared" si="63"/>
        <v/>
      </c>
      <c r="CS134" s="103" t="str">
        <f t="shared" si="64"/>
        <v/>
      </c>
      <c r="CU134" s="95"/>
      <c r="CV134" s="95"/>
      <c r="CW134" s="96" t="str">
        <f t="shared" si="65"/>
        <v/>
      </c>
      <c r="CX134" s="97" t="str">
        <f t="shared" si="66"/>
        <v/>
      </c>
      <c r="CY134" s="98" t="str">
        <f t="shared" si="67"/>
        <v/>
      </c>
      <c r="CZ134" s="98" t="str">
        <f t="shared" si="68"/>
        <v/>
      </c>
      <c r="DA134" s="99" t="str">
        <f t="shared" si="69"/>
        <v/>
      </c>
      <c r="DB134" s="100" t="str">
        <f t="shared" si="70"/>
        <v/>
      </c>
      <c r="DC134" s="101" t="str">
        <f t="shared" si="71"/>
        <v/>
      </c>
      <c r="DD134" s="102" t="str">
        <f t="shared" si="72"/>
        <v/>
      </c>
      <c r="DE134" s="103" t="str">
        <f t="shared" si="73"/>
        <v/>
      </c>
      <c r="DG134" s="95"/>
      <c r="DH134" s="95"/>
      <c r="DI134" s="96" t="str">
        <f t="shared" si="74"/>
        <v/>
      </c>
      <c r="DJ134" s="97" t="str">
        <f t="shared" si="75"/>
        <v/>
      </c>
      <c r="DK134" s="98" t="str">
        <f t="shared" si="76"/>
        <v/>
      </c>
      <c r="DL134" s="98" t="str">
        <f t="shared" si="77"/>
        <v/>
      </c>
      <c r="DM134" s="99" t="str">
        <f t="shared" si="78"/>
        <v/>
      </c>
      <c r="DN134" s="100" t="str">
        <f t="shared" si="79"/>
        <v/>
      </c>
      <c r="DO134" s="101" t="str">
        <f t="shared" si="80"/>
        <v/>
      </c>
      <c r="DP134" s="102" t="str">
        <f t="shared" si="81"/>
        <v/>
      </c>
      <c r="DQ134" s="103" t="str">
        <f t="shared" si="82"/>
        <v/>
      </c>
      <c r="DS134" s="95"/>
      <c r="DT134" s="95"/>
      <c r="DU134" s="96" t="str">
        <f t="shared" si="83"/>
        <v/>
      </c>
      <c r="DV134" s="97" t="str">
        <f t="shared" si="84"/>
        <v/>
      </c>
      <c r="DW134" s="98" t="str">
        <f t="shared" si="85"/>
        <v/>
      </c>
      <c r="DX134" s="98" t="str">
        <f t="shared" si="86"/>
        <v/>
      </c>
      <c r="DY134" s="99" t="str">
        <f t="shared" si="87"/>
        <v/>
      </c>
      <c r="DZ134" s="100" t="str">
        <f t="shared" si="88"/>
        <v/>
      </c>
      <c r="EA134" s="101" t="str">
        <f t="shared" si="89"/>
        <v/>
      </c>
      <c r="EB134" s="102" t="str">
        <f t="shared" si="90"/>
        <v/>
      </c>
      <c r="EC134" s="103" t="str">
        <f t="shared" si="91"/>
        <v/>
      </c>
      <c r="EE134" s="95"/>
      <c r="EF134" s="95"/>
      <c r="EG134" s="96" t="str">
        <f t="shared" si="92"/>
        <v/>
      </c>
      <c r="EH134" s="97" t="str">
        <f t="shared" si="93"/>
        <v/>
      </c>
      <c r="EI134" s="98" t="str">
        <f t="shared" si="94"/>
        <v/>
      </c>
      <c r="EJ134" s="98" t="str">
        <f t="shared" si="95"/>
        <v/>
      </c>
      <c r="EK134" s="99" t="str">
        <f t="shared" si="96"/>
        <v/>
      </c>
      <c r="EL134" s="100" t="str">
        <f t="shared" si="97"/>
        <v/>
      </c>
      <c r="EM134" s="101" t="str">
        <f t="shared" si="98"/>
        <v/>
      </c>
      <c r="EN134" s="102" t="str">
        <f t="shared" si="99"/>
        <v/>
      </c>
      <c r="EO134" s="103" t="str">
        <f t="shared" si="100"/>
        <v/>
      </c>
      <c r="EQ134" s="95"/>
      <c r="ER134" s="95"/>
      <c r="ES134" s="96" t="str">
        <f t="shared" si="101"/>
        <v/>
      </c>
      <c r="ET134" s="97" t="str">
        <f t="shared" si="102"/>
        <v/>
      </c>
      <c r="EU134" s="98" t="str">
        <f t="shared" si="103"/>
        <v/>
      </c>
      <c r="EV134" s="98" t="str">
        <f t="shared" si="104"/>
        <v/>
      </c>
      <c r="EW134" s="99" t="str">
        <f t="shared" si="105"/>
        <v/>
      </c>
      <c r="EX134" s="100" t="str">
        <f t="shared" si="106"/>
        <v/>
      </c>
      <c r="EY134" s="101" t="str">
        <f t="shared" si="107"/>
        <v/>
      </c>
      <c r="EZ134" s="102" t="str">
        <f t="shared" si="108"/>
        <v/>
      </c>
      <c r="FA134" s="103" t="str">
        <f t="shared" si="109"/>
        <v/>
      </c>
      <c r="FC134" s="95"/>
      <c r="FD134" s="95"/>
      <c r="FE134" s="96" t="str">
        <f t="shared" si="110"/>
        <v/>
      </c>
      <c r="FF134" s="97" t="str">
        <f t="shared" si="111"/>
        <v/>
      </c>
      <c r="FG134" s="98" t="str">
        <f t="shared" si="112"/>
        <v/>
      </c>
      <c r="FH134" s="98" t="str">
        <f t="shared" si="113"/>
        <v/>
      </c>
      <c r="FI134" s="99" t="str">
        <f t="shared" si="114"/>
        <v/>
      </c>
      <c r="FJ134" s="100" t="str">
        <f t="shared" si="115"/>
        <v/>
      </c>
      <c r="FK134" s="101" t="str">
        <f t="shared" si="116"/>
        <v/>
      </c>
      <c r="FL134" s="102" t="str">
        <f t="shared" si="117"/>
        <v/>
      </c>
      <c r="FM134" s="103" t="str">
        <f t="shared" si="118"/>
        <v/>
      </c>
      <c r="FO134" s="95"/>
      <c r="FP134" s="95"/>
      <c r="FQ134" s="96" t="str">
        <f>IF(FU134="","",#REF!)</f>
        <v/>
      </c>
      <c r="FR134" s="97" t="str">
        <f t="shared" si="119"/>
        <v/>
      </c>
      <c r="FS134" s="98" t="str">
        <f t="shared" si="120"/>
        <v/>
      </c>
      <c r="FT134" s="98" t="str">
        <f t="shared" si="121"/>
        <v/>
      </c>
      <c r="FU134" s="99" t="str">
        <f t="shared" si="122"/>
        <v/>
      </c>
      <c r="FV134" s="100" t="str">
        <f t="shared" si="123"/>
        <v/>
      </c>
      <c r="FW134" s="101" t="str">
        <f t="shared" si="124"/>
        <v/>
      </c>
      <c r="FX134" s="102" t="str">
        <f t="shared" si="125"/>
        <v/>
      </c>
      <c r="FY134" s="103" t="str">
        <f t="shared" si="126"/>
        <v/>
      </c>
      <c r="GA134" s="95"/>
      <c r="GB134" s="95"/>
      <c r="GC134" s="96" t="str">
        <f t="shared" si="127"/>
        <v/>
      </c>
      <c r="GD134" s="97" t="str">
        <f t="shared" si="128"/>
        <v/>
      </c>
      <c r="GE134" s="98" t="str">
        <f t="shared" si="129"/>
        <v/>
      </c>
      <c r="GF134" s="98" t="str">
        <f t="shared" si="130"/>
        <v/>
      </c>
      <c r="GG134" s="99" t="str">
        <f t="shared" si="131"/>
        <v/>
      </c>
      <c r="GH134" s="100" t="str">
        <f t="shared" si="132"/>
        <v/>
      </c>
      <c r="GI134" s="101" t="str">
        <f t="shared" si="133"/>
        <v/>
      </c>
      <c r="GJ134" s="102" t="str">
        <f t="shared" si="134"/>
        <v/>
      </c>
      <c r="GK134" s="103" t="str">
        <f t="shared" si="135"/>
        <v/>
      </c>
      <c r="GM134" s="95"/>
      <c r="GN134" s="95"/>
      <c r="GO134" s="96" t="str">
        <f t="shared" si="136"/>
        <v/>
      </c>
      <c r="GP134" s="97" t="str">
        <f t="shared" si="137"/>
        <v/>
      </c>
      <c r="GQ134" s="98" t="str">
        <f t="shared" si="138"/>
        <v/>
      </c>
      <c r="GR134" s="98" t="str">
        <f t="shared" si="139"/>
        <v/>
      </c>
      <c r="GS134" s="99" t="str">
        <f t="shared" si="140"/>
        <v/>
      </c>
      <c r="GT134" s="100" t="str">
        <f t="shared" si="141"/>
        <v/>
      </c>
      <c r="GU134" s="101" t="str">
        <f t="shared" si="142"/>
        <v/>
      </c>
      <c r="GV134" s="102" t="str">
        <f t="shared" si="143"/>
        <v/>
      </c>
      <c r="GW134" s="103" t="str">
        <f t="shared" si="144"/>
        <v/>
      </c>
      <c r="GY134" s="95"/>
      <c r="GZ134" s="95"/>
      <c r="HA134" s="96" t="str">
        <f t="shared" si="145"/>
        <v/>
      </c>
      <c r="HB134" s="97" t="str">
        <f t="shared" si="146"/>
        <v/>
      </c>
      <c r="HC134" s="98" t="str">
        <f t="shared" si="147"/>
        <v/>
      </c>
      <c r="HD134" s="98" t="str">
        <f t="shared" si="148"/>
        <v/>
      </c>
      <c r="HE134" s="99" t="str">
        <f t="shared" si="149"/>
        <v/>
      </c>
      <c r="HF134" s="100" t="str">
        <f t="shared" si="150"/>
        <v/>
      </c>
      <c r="HG134" s="101" t="str">
        <f t="shared" si="151"/>
        <v/>
      </c>
      <c r="HH134" s="102" t="str">
        <f t="shared" si="152"/>
        <v/>
      </c>
      <c r="HI134" s="103" t="str">
        <f t="shared" si="153"/>
        <v/>
      </c>
      <c r="HK134" s="95"/>
      <c r="HL134" s="95"/>
      <c r="HM134" s="96" t="str">
        <f t="shared" si="154"/>
        <v/>
      </c>
      <c r="HN134" s="97" t="str">
        <f t="shared" si="155"/>
        <v/>
      </c>
      <c r="HO134" s="98" t="str">
        <f t="shared" si="156"/>
        <v/>
      </c>
      <c r="HP134" s="98" t="str">
        <f t="shared" si="157"/>
        <v/>
      </c>
      <c r="HQ134" s="99" t="str">
        <f t="shared" si="158"/>
        <v/>
      </c>
      <c r="HR134" s="100" t="str">
        <f t="shared" si="159"/>
        <v/>
      </c>
      <c r="HS134" s="101" t="str">
        <f t="shared" si="160"/>
        <v/>
      </c>
      <c r="HT134" s="102" t="str">
        <f t="shared" si="161"/>
        <v/>
      </c>
      <c r="HU134" s="103" t="str">
        <f t="shared" si="162"/>
        <v/>
      </c>
      <c r="HW134" s="95"/>
      <c r="HX134" s="95"/>
      <c r="HY134" s="96" t="str">
        <f t="shared" si="163"/>
        <v/>
      </c>
      <c r="HZ134" s="97" t="str">
        <f t="shared" si="164"/>
        <v/>
      </c>
      <c r="IA134" s="98" t="str">
        <f t="shared" si="165"/>
        <v/>
      </c>
      <c r="IB134" s="98" t="str">
        <f t="shared" si="166"/>
        <v/>
      </c>
      <c r="IC134" s="99" t="str">
        <f t="shared" si="167"/>
        <v/>
      </c>
      <c r="ID134" s="100" t="str">
        <f t="shared" si="168"/>
        <v/>
      </c>
      <c r="IE134" s="101" t="str">
        <f t="shared" si="169"/>
        <v/>
      </c>
      <c r="IF134" s="102" t="str">
        <f t="shared" si="170"/>
        <v/>
      </c>
      <c r="IG134" s="103" t="str">
        <f t="shared" si="171"/>
        <v/>
      </c>
      <c r="II134" s="95"/>
      <c r="IJ134" s="95"/>
      <c r="IK134" s="96" t="str">
        <f t="shared" si="172"/>
        <v/>
      </c>
      <c r="IL134" s="97" t="str">
        <f t="shared" si="173"/>
        <v/>
      </c>
      <c r="IM134" s="98" t="str">
        <f t="shared" si="174"/>
        <v/>
      </c>
      <c r="IN134" s="98" t="str">
        <f t="shared" si="175"/>
        <v/>
      </c>
      <c r="IO134" s="99" t="str">
        <f t="shared" si="176"/>
        <v/>
      </c>
      <c r="IP134" s="100" t="str">
        <f t="shared" si="177"/>
        <v/>
      </c>
      <c r="IQ134" s="101" t="str">
        <f t="shared" si="178"/>
        <v/>
      </c>
      <c r="IR134" s="102" t="str">
        <f t="shared" si="179"/>
        <v/>
      </c>
      <c r="IS134" s="103" t="str">
        <f t="shared" si="180"/>
        <v/>
      </c>
      <c r="IU134" s="95"/>
      <c r="IV134" s="95"/>
      <c r="IW134" s="96" t="str">
        <f t="shared" si="181"/>
        <v/>
      </c>
      <c r="IX134" s="97" t="str">
        <f t="shared" si="182"/>
        <v/>
      </c>
      <c r="IY134" s="98" t="str">
        <f t="shared" si="183"/>
        <v/>
      </c>
      <c r="IZ134" s="98" t="str">
        <f t="shared" si="184"/>
        <v/>
      </c>
      <c r="JA134" s="99" t="str">
        <f t="shared" si="185"/>
        <v/>
      </c>
      <c r="JB134" s="100" t="str">
        <f t="shared" si="186"/>
        <v/>
      </c>
      <c r="JC134" s="101" t="str">
        <f t="shared" si="187"/>
        <v/>
      </c>
      <c r="JD134" s="102" t="str">
        <f t="shared" si="188"/>
        <v/>
      </c>
      <c r="JE134" s="103" t="str">
        <f t="shared" si="189"/>
        <v/>
      </c>
      <c r="JG134" s="95"/>
      <c r="JH134" s="95"/>
      <c r="JI134" s="96" t="str">
        <f t="shared" si="190"/>
        <v/>
      </c>
      <c r="JJ134" s="97" t="str">
        <f t="shared" si="191"/>
        <v/>
      </c>
      <c r="JK134" s="98" t="str">
        <f t="shared" si="192"/>
        <v/>
      </c>
      <c r="JL134" s="98" t="str">
        <f t="shared" si="193"/>
        <v/>
      </c>
      <c r="JM134" s="99" t="str">
        <f t="shared" si="194"/>
        <v/>
      </c>
      <c r="JN134" s="100" t="str">
        <f t="shared" si="195"/>
        <v/>
      </c>
      <c r="JO134" s="101" t="str">
        <f t="shared" si="196"/>
        <v/>
      </c>
      <c r="JP134" s="102" t="str">
        <f t="shared" si="197"/>
        <v/>
      </c>
      <c r="JQ134" s="103" t="str">
        <f t="shared" si="198"/>
        <v/>
      </c>
      <c r="JS134" s="95"/>
      <c r="JT134" s="95"/>
      <c r="JU134" s="96" t="str">
        <f t="shared" si="199"/>
        <v/>
      </c>
      <c r="JV134" s="97" t="str">
        <f t="shared" si="200"/>
        <v/>
      </c>
      <c r="JW134" s="98" t="str">
        <f t="shared" si="201"/>
        <v/>
      </c>
      <c r="JX134" s="98" t="str">
        <f t="shared" si="202"/>
        <v/>
      </c>
      <c r="JY134" s="99" t="str">
        <f t="shared" si="203"/>
        <v/>
      </c>
      <c r="JZ134" s="100" t="str">
        <f t="shared" si="204"/>
        <v/>
      </c>
      <c r="KA134" s="101" t="str">
        <f t="shared" si="205"/>
        <v/>
      </c>
      <c r="KB134" s="102" t="str">
        <f t="shared" si="206"/>
        <v/>
      </c>
      <c r="KC134" s="103" t="str">
        <f t="shared" si="207"/>
        <v/>
      </c>
      <c r="KE134" s="95"/>
      <c r="KF134" s="95"/>
    </row>
    <row r="135" spans="1:292" ht="13.5" customHeight="1">
      <c r="A135" s="21"/>
      <c r="B135" s="95"/>
      <c r="E135" s="96" t="str">
        <f t="shared" si="305"/>
        <v/>
      </c>
      <c r="F135" s="97" t="str">
        <f t="shared" si="306"/>
        <v/>
      </c>
      <c r="G135" s="98" t="str">
        <f t="shared" si="307"/>
        <v/>
      </c>
      <c r="H135" s="98" t="str">
        <f t="shared" si="308"/>
        <v/>
      </c>
      <c r="I135" s="99" t="str">
        <f t="shared" si="309"/>
        <v/>
      </c>
      <c r="J135" s="100" t="str">
        <f t="shared" si="310"/>
        <v/>
      </c>
      <c r="K135" s="101" t="str">
        <f t="shared" si="311"/>
        <v/>
      </c>
      <c r="L135" s="102" t="str">
        <f t="shared" si="312"/>
        <v/>
      </c>
      <c r="M135" s="103" t="str">
        <f t="shared" si="313"/>
        <v/>
      </c>
      <c r="O135" s="95"/>
      <c r="P135" s="95"/>
      <c r="Q135" s="96" t="str">
        <f t="shared" si="2"/>
        <v/>
      </c>
      <c r="R135" s="97" t="str">
        <f t="shared" si="3"/>
        <v/>
      </c>
      <c r="S135" s="98" t="str">
        <f t="shared" si="4"/>
        <v/>
      </c>
      <c r="T135" s="98" t="str">
        <f t="shared" si="5"/>
        <v/>
      </c>
      <c r="U135" s="99" t="str">
        <f t="shared" si="6"/>
        <v/>
      </c>
      <c r="V135" s="100" t="str">
        <f t="shared" si="7"/>
        <v/>
      </c>
      <c r="W135" s="101" t="str">
        <f t="shared" si="8"/>
        <v/>
      </c>
      <c r="X135" s="102" t="str">
        <f t="shared" si="9"/>
        <v/>
      </c>
      <c r="Y135" s="103" t="str">
        <f t="shared" si="10"/>
        <v/>
      </c>
      <c r="AA135" s="95"/>
      <c r="AB135" s="95"/>
      <c r="AC135" s="96" t="str">
        <f t="shared" si="11"/>
        <v/>
      </c>
      <c r="AD135" s="97" t="str">
        <f t="shared" si="12"/>
        <v/>
      </c>
      <c r="AE135" s="98" t="str">
        <f t="shared" si="13"/>
        <v/>
      </c>
      <c r="AF135" s="98" t="str">
        <f t="shared" si="14"/>
        <v/>
      </c>
      <c r="AG135" s="99" t="str">
        <f t="shared" si="15"/>
        <v/>
      </c>
      <c r="AH135" s="100" t="str">
        <f t="shared" si="16"/>
        <v/>
      </c>
      <c r="AI135" s="101" t="str">
        <f t="shared" si="17"/>
        <v/>
      </c>
      <c r="AJ135" s="102" t="str">
        <f t="shared" si="18"/>
        <v/>
      </c>
      <c r="AK135" s="103" t="str">
        <f t="shared" si="19"/>
        <v/>
      </c>
      <c r="AM135" s="95"/>
      <c r="AN135" s="95"/>
      <c r="AO135" s="96" t="str">
        <f t="shared" si="20"/>
        <v/>
      </c>
      <c r="AP135" s="97" t="str">
        <f t="shared" si="21"/>
        <v/>
      </c>
      <c r="AQ135" s="98" t="str">
        <f t="shared" si="22"/>
        <v/>
      </c>
      <c r="AR135" s="98" t="str">
        <f t="shared" si="23"/>
        <v/>
      </c>
      <c r="AS135" s="99" t="str">
        <f t="shared" si="24"/>
        <v/>
      </c>
      <c r="AT135" s="100" t="str">
        <f t="shared" si="25"/>
        <v/>
      </c>
      <c r="AU135" s="101" t="str">
        <f t="shared" si="26"/>
        <v/>
      </c>
      <c r="AV135" s="102" t="str">
        <f t="shared" si="27"/>
        <v/>
      </c>
      <c r="AW135" s="103" t="str">
        <f t="shared" si="28"/>
        <v/>
      </c>
      <c r="AY135" s="95"/>
      <c r="AZ135" s="95"/>
      <c r="BA135" s="96" t="str">
        <f t="shared" si="29"/>
        <v/>
      </c>
      <c r="BB135" s="97" t="str">
        <f t="shared" si="30"/>
        <v/>
      </c>
      <c r="BC135" s="98" t="str">
        <f t="shared" si="31"/>
        <v/>
      </c>
      <c r="BD135" s="98" t="str">
        <f t="shared" si="32"/>
        <v/>
      </c>
      <c r="BE135" s="99" t="str">
        <f t="shared" si="33"/>
        <v/>
      </c>
      <c r="BF135" s="100" t="str">
        <f t="shared" si="34"/>
        <v/>
      </c>
      <c r="BG135" s="101" t="str">
        <f t="shared" si="35"/>
        <v/>
      </c>
      <c r="BH135" s="102" t="str">
        <f t="shared" si="36"/>
        <v/>
      </c>
      <c r="BI135" s="103" t="str">
        <f t="shared" si="37"/>
        <v/>
      </c>
      <c r="BK135" s="95"/>
      <c r="BL135" s="95"/>
      <c r="BM135" s="96" t="str">
        <f t="shared" si="38"/>
        <v/>
      </c>
      <c r="BN135" s="97" t="str">
        <f t="shared" si="39"/>
        <v/>
      </c>
      <c r="BO135" s="98" t="str">
        <f t="shared" si="40"/>
        <v/>
      </c>
      <c r="BP135" s="98" t="str">
        <f t="shared" si="41"/>
        <v/>
      </c>
      <c r="BQ135" s="99" t="str">
        <f t="shared" si="42"/>
        <v/>
      </c>
      <c r="BR135" s="100" t="str">
        <f t="shared" si="43"/>
        <v/>
      </c>
      <c r="BS135" s="101" t="str">
        <f t="shared" si="44"/>
        <v/>
      </c>
      <c r="BT135" s="102" t="str">
        <f t="shared" si="45"/>
        <v/>
      </c>
      <c r="BU135" s="103" t="str">
        <f t="shared" si="46"/>
        <v/>
      </c>
      <c r="BW135" s="95"/>
      <c r="BX135" s="95"/>
      <c r="BY135" s="96" t="str">
        <f t="shared" si="47"/>
        <v/>
      </c>
      <c r="BZ135" s="97" t="str">
        <f t="shared" si="48"/>
        <v/>
      </c>
      <c r="CA135" s="98" t="str">
        <f t="shared" si="49"/>
        <v/>
      </c>
      <c r="CB135" s="98" t="str">
        <f t="shared" si="50"/>
        <v/>
      </c>
      <c r="CC135" s="99" t="str">
        <f t="shared" si="51"/>
        <v/>
      </c>
      <c r="CD135" s="100" t="str">
        <f t="shared" si="52"/>
        <v/>
      </c>
      <c r="CE135" s="101" t="str">
        <f t="shared" si="53"/>
        <v/>
      </c>
      <c r="CF135" s="102" t="str">
        <f t="shared" si="54"/>
        <v/>
      </c>
      <c r="CG135" s="103" t="str">
        <f t="shared" si="55"/>
        <v/>
      </c>
      <c r="CI135" s="95"/>
      <c r="CJ135" s="95"/>
      <c r="CK135" s="96" t="str">
        <f t="shared" si="56"/>
        <v/>
      </c>
      <c r="CL135" s="97" t="str">
        <f t="shared" si="57"/>
        <v/>
      </c>
      <c r="CM135" s="98" t="str">
        <f t="shared" si="58"/>
        <v/>
      </c>
      <c r="CN135" s="98" t="str">
        <f t="shared" si="59"/>
        <v/>
      </c>
      <c r="CO135" s="99" t="str">
        <f t="shared" si="60"/>
        <v/>
      </c>
      <c r="CP135" s="100" t="str">
        <f t="shared" si="61"/>
        <v/>
      </c>
      <c r="CQ135" s="101" t="str">
        <f t="shared" si="62"/>
        <v/>
      </c>
      <c r="CR135" s="102" t="str">
        <f t="shared" si="63"/>
        <v/>
      </c>
      <c r="CS135" s="103" t="str">
        <f t="shared" si="64"/>
        <v/>
      </c>
      <c r="CU135" s="95"/>
      <c r="CV135" s="95"/>
      <c r="CW135" s="96" t="str">
        <f t="shared" si="65"/>
        <v/>
      </c>
      <c r="CX135" s="97" t="str">
        <f t="shared" si="66"/>
        <v/>
      </c>
      <c r="CY135" s="98" t="str">
        <f t="shared" si="67"/>
        <v/>
      </c>
      <c r="CZ135" s="98" t="str">
        <f t="shared" si="68"/>
        <v/>
      </c>
      <c r="DA135" s="99" t="str">
        <f t="shared" si="69"/>
        <v/>
      </c>
      <c r="DB135" s="100" t="str">
        <f t="shared" si="70"/>
        <v/>
      </c>
      <c r="DC135" s="101" t="str">
        <f t="shared" si="71"/>
        <v/>
      </c>
      <c r="DD135" s="102" t="str">
        <f t="shared" si="72"/>
        <v/>
      </c>
      <c r="DE135" s="103" t="str">
        <f t="shared" si="73"/>
        <v/>
      </c>
      <c r="DG135" s="95"/>
      <c r="DH135" s="95"/>
      <c r="DI135" s="96" t="str">
        <f t="shared" si="74"/>
        <v/>
      </c>
      <c r="DJ135" s="97" t="str">
        <f t="shared" si="75"/>
        <v/>
      </c>
      <c r="DK135" s="98" t="str">
        <f t="shared" si="76"/>
        <v/>
      </c>
      <c r="DL135" s="98" t="str">
        <f t="shared" si="77"/>
        <v/>
      </c>
      <c r="DM135" s="99" t="str">
        <f t="shared" si="78"/>
        <v/>
      </c>
      <c r="DN135" s="100" t="str">
        <f t="shared" si="79"/>
        <v/>
      </c>
      <c r="DO135" s="101" t="str">
        <f t="shared" si="80"/>
        <v/>
      </c>
      <c r="DP135" s="102" t="str">
        <f t="shared" si="81"/>
        <v/>
      </c>
      <c r="DQ135" s="103" t="str">
        <f t="shared" si="82"/>
        <v/>
      </c>
      <c r="DS135" s="95"/>
      <c r="DT135" s="95"/>
      <c r="DU135" s="96" t="str">
        <f t="shared" si="83"/>
        <v/>
      </c>
      <c r="DV135" s="97" t="str">
        <f t="shared" si="84"/>
        <v/>
      </c>
      <c r="DW135" s="98" t="str">
        <f t="shared" si="85"/>
        <v/>
      </c>
      <c r="DX135" s="98" t="str">
        <f t="shared" si="86"/>
        <v/>
      </c>
      <c r="DY135" s="99" t="str">
        <f t="shared" si="87"/>
        <v/>
      </c>
      <c r="DZ135" s="100" t="str">
        <f t="shared" si="88"/>
        <v/>
      </c>
      <c r="EA135" s="101" t="str">
        <f t="shared" si="89"/>
        <v/>
      </c>
      <c r="EB135" s="102" t="str">
        <f t="shared" si="90"/>
        <v/>
      </c>
      <c r="EC135" s="103" t="str">
        <f t="shared" si="91"/>
        <v/>
      </c>
      <c r="EE135" s="95"/>
      <c r="EF135" s="95"/>
      <c r="EG135" s="96" t="str">
        <f t="shared" si="92"/>
        <v/>
      </c>
      <c r="EH135" s="97" t="str">
        <f t="shared" si="93"/>
        <v/>
      </c>
      <c r="EI135" s="98" t="str">
        <f t="shared" si="94"/>
        <v/>
      </c>
      <c r="EJ135" s="98" t="str">
        <f t="shared" si="95"/>
        <v/>
      </c>
      <c r="EK135" s="99" t="str">
        <f t="shared" si="96"/>
        <v/>
      </c>
      <c r="EL135" s="100" t="str">
        <f t="shared" si="97"/>
        <v/>
      </c>
      <c r="EM135" s="101" t="str">
        <f t="shared" si="98"/>
        <v/>
      </c>
      <c r="EN135" s="102" t="str">
        <f t="shared" si="99"/>
        <v/>
      </c>
      <c r="EO135" s="103" t="str">
        <f t="shared" si="100"/>
        <v/>
      </c>
      <c r="EQ135" s="95"/>
      <c r="ER135" s="95"/>
      <c r="ES135" s="96" t="str">
        <f t="shared" si="101"/>
        <v/>
      </c>
      <c r="ET135" s="97" t="str">
        <f t="shared" si="102"/>
        <v/>
      </c>
      <c r="EU135" s="98" t="str">
        <f t="shared" si="103"/>
        <v/>
      </c>
      <c r="EV135" s="98" t="str">
        <f t="shared" si="104"/>
        <v/>
      </c>
      <c r="EW135" s="99" t="str">
        <f t="shared" si="105"/>
        <v/>
      </c>
      <c r="EX135" s="100" t="str">
        <f t="shared" si="106"/>
        <v/>
      </c>
      <c r="EY135" s="101" t="str">
        <f t="shared" si="107"/>
        <v/>
      </c>
      <c r="EZ135" s="102" t="str">
        <f t="shared" si="108"/>
        <v/>
      </c>
      <c r="FA135" s="103" t="str">
        <f t="shared" si="109"/>
        <v/>
      </c>
      <c r="FC135" s="95"/>
      <c r="FD135" s="95"/>
      <c r="FE135" s="96" t="str">
        <f t="shared" si="110"/>
        <v/>
      </c>
      <c r="FF135" s="97" t="str">
        <f t="shared" si="111"/>
        <v/>
      </c>
      <c r="FG135" s="98" t="str">
        <f t="shared" si="112"/>
        <v/>
      </c>
      <c r="FH135" s="98" t="str">
        <f t="shared" si="113"/>
        <v/>
      </c>
      <c r="FI135" s="99" t="str">
        <f t="shared" si="114"/>
        <v/>
      </c>
      <c r="FJ135" s="100" t="str">
        <f t="shared" si="115"/>
        <v/>
      </c>
      <c r="FK135" s="101" t="str">
        <f t="shared" si="116"/>
        <v/>
      </c>
      <c r="FL135" s="102" t="str">
        <f t="shared" si="117"/>
        <v/>
      </c>
      <c r="FM135" s="103" t="str">
        <f t="shared" si="118"/>
        <v/>
      </c>
      <c r="FO135" s="95"/>
      <c r="FP135" s="95"/>
      <c r="FQ135" s="96" t="str">
        <f>IF(FU135="","",#REF!)</f>
        <v/>
      </c>
      <c r="FR135" s="97" t="str">
        <f t="shared" si="119"/>
        <v/>
      </c>
      <c r="FS135" s="98" t="str">
        <f t="shared" si="120"/>
        <v/>
      </c>
      <c r="FT135" s="98" t="str">
        <f t="shared" si="121"/>
        <v/>
      </c>
      <c r="FU135" s="99" t="str">
        <f t="shared" si="122"/>
        <v/>
      </c>
      <c r="FV135" s="100" t="str">
        <f t="shared" si="123"/>
        <v/>
      </c>
      <c r="FW135" s="101" t="str">
        <f t="shared" si="124"/>
        <v/>
      </c>
      <c r="FX135" s="102" t="str">
        <f t="shared" si="125"/>
        <v/>
      </c>
      <c r="FY135" s="103" t="str">
        <f t="shared" si="126"/>
        <v/>
      </c>
      <c r="GA135" s="95"/>
      <c r="GB135" s="95"/>
      <c r="GC135" s="96" t="str">
        <f t="shared" si="127"/>
        <v/>
      </c>
      <c r="GD135" s="97" t="str">
        <f t="shared" si="128"/>
        <v/>
      </c>
      <c r="GE135" s="98" t="str">
        <f t="shared" si="129"/>
        <v/>
      </c>
      <c r="GF135" s="98" t="str">
        <f t="shared" si="130"/>
        <v/>
      </c>
      <c r="GG135" s="99" t="str">
        <f t="shared" si="131"/>
        <v/>
      </c>
      <c r="GH135" s="100" t="str">
        <f t="shared" si="132"/>
        <v/>
      </c>
      <c r="GI135" s="101" t="str">
        <f t="shared" si="133"/>
        <v/>
      </c>
      <c r="GJ135" s="102" t="str">
        <f t="shared" si="134"/>
        <v/>
      </c>
      <c r="GK135" s="103" t="str">
        <f t="shared" si="135"/>
        <v/>
      </c>
      <c r="GM135" s="95"/>
      <c r="GN135" s="95"/>
      <c r="GO135" s="96" t="str">
        <f t="shared" si="136"/>
        <v/>
      </c>
      <c r="GP135" s="97" t="str">
        <f t="shared" si="137"/>
        <v/>
      </c>
      <c r="GQ135" s="98" t="str">
        <f t="shared" si="138"/>
        <v/>
      </c>
      <c r="GR135" s="98" t="str">
        <f t="shared" si="139"/>
        <v/>
      </c>
      <c r="GS135" s="99" t="str">
        <f t="shared" si="140"/>
        <v/>
      </c>
      <c r="GT135" s="100" t="str">
        <f t="shared" si="141"/>
        <v/>
      </c>
      <c r="GU135" s="101" t="str">
        <f t="shared" si="142"/>
        <v/>
      </c>
      <c r="GV135" s="102" t="str">
        <f t="shared" si="143"/>
        <v/>
      </c>
      <c r="GW135" s="103" t="str">
        <f t="shared" si="144"/>
        <v/>
      </c>
      <c r="GY135" s="95"/>
      <c r="GZ135" s="95"/>
      <c r="HA135" s="96" t="str">
        <f t="shared" si="145"/>
        <v/>
      </c>
      <c r="HB135" s="97" t="str">
        <f t="shared" si="146"/>
        <v/>
      </c>
      <c r="HC135" s="98" t="str">
        <f t="shared" si="147"/>
        <v/>
      </c>
      <c r="HD135" s="98" t="str">
        <f t="shared" si="148"/>
        <v/>
      </c>
      <c r="HE135" s="99" t="str">
        <f t="shared" si="149"/>
        <v/>
      </c>
      <c r="HF135" s="100" t="str">
        <f t="shared" si="150"/>
        <v/>
      </c>
      <c r="HG135" s="101" t="str">
        <f t="shared" si="151"/>
        <v/>
      </c>
      <c r="HH135" s="102" t="str">
        <f t="shared" si="152"/>
        <v/>
      </c>
      <c r="HI135" s="103" t="str">
        <f t="shared" si="153"/>
        <v/>
      </c>
      <c r="HK135" s="95"/>
      <c r="HL135" s="95"/>
      <c r="HM135" s="96" t="str">
        <f t="shared" si="154"/>
        <v/>
      </c>
      <c r="HN135" s="97" t="str">
        <f t="shared" si="155"/>
        <v/>
      </c>
      <c r="HO135" s="98" t="str">
        <f t="shared" si="156"/>
        <v/>
      </c>
      <c r="HP135" s="98" t="str">
        <f t="shared" si="157"/>
        <v/>
      </c>
      <c r="HQ135" s="99" t="str">
        <f t="shared" si="158"/>
        <v/>
      </c>
      <c r="HR135" s="100" t="str">
        <f t="shared" si="159"/>
        <v/>
      </c>
      <c r="HS135" s="101" t="str">
        <f t="shared" si="160"/>
        <v/>
      </c>
      <c r="HT135" s="102" t="str">
        <f t="shared" si="161"/>
        <v/>
      </c>
      <c r="HU135" s="103" t="str">
        <f t="shared" si="162"/>
        <v/>
      </c>
      <c r="HW135" s="95"/>
      <c r="HX135" s="95"/>
      <c r="HY135" s="96" t="str">
        <f t="shared" si="163"/>
        <v/>
      </c>
      <c r="HZ135" s="97" t="str">
        <f t="shared" si="164"/>
        <v/>
      </c>
      <c r="IA135" s="98" t="str">
        <f t="shared" si="165"/>
        <v/>
      </c>
      <c r="IB135" s="98" t="str">
        <f t="shared" si="166"/>
        <v/>
      </c>
      <c r="IC135" s="99" t="str">
        <f t="shared" si="167"/>
        <v/>
      </c>
      <c r="ID135" s="100" t="str">
        <f t="shared" si="168"/>
        <v/>
      </c>
      <c r="IE135" s="101" t="str">
        <f t="shared" si="169"/>
        <v/>
      </c>
      <c r="IF135" s="102" t="str">
        <f t="shared" si="170"/>
        <v/>
      </c>
      <c r="IG135" s="103" t="str">
        <f t="shared" si="171"/>
        <v/>
      </c>
      <c r="II135" s="95"/>
      <c r="IJ135" s="95"/>
      <c r="IK135" s="96" t="str">
        <f t="shared" si="172"/>
        <v/>
      </c>
      <c r="IL135" s="97" t="str">
        <f t="shared" si="173"/>
        <v/>
      </c>
      <c r="IM135" s="98" t="str">
        <f t="shared" si="174"/>
        <v/>
      </c>
      <c r="IN135" s="98" t="str">
        <f t="shared" si="175"/>
        <v/>
      </c>
      <c r="IO135" s="99" t="str">
        <f t="shared" si="176"/>
        <v/>
      </c>
      <c r="IP135" s="100" t="str">
        <f t="shared" si="177"/>
        <v/>
      </c>
      <c r="IQ135" s="101" t="str">
        <f t="shared" si="178"/>
        <v/>
      </c>
      <c r="IR135" s="102" t="str">
        <f t="shared" si="179"/>
        <v/>
      </c>
      <c r="IS135" s="103" t="str">
        <f t="shared" si="180"/>
        <v/>
      </c>
      <c r="IU135" s="95"/>
      <c r="IV135" s="95"/>
      <c r="IW135" s="96" t="str">
        <f t="shared" si="181"/>
        <v/>
      </c>
      <c r="IX135" s="97" t="str">
        <f t="shared" si="182"/>
        <v/>
      </c>
      <c r="IY135" s="98" t="str">
        <f t="shared" si="183"/>
        <v/>
      </c>
      <c r="IZ135" s="98" t="str">
        <f t="shared" si="184"/>
        <v/>
      </c>
      <c r="JA135" s="99" t="str">
        <f t="shared" si="185"/>
        <v/>
      </c>
      <c r="JB135" s="100" t="str">
        <f t="shared" si="186"/>
        <v/>
      </c>
      <c r="JC135" s="101" t="str">
        <f t="shared" si="187"/>
        <v/>
      </c>
      <c r="JD135" s="102" t="str">
        <f t="shared" si="188"/>
        <v/>
      </c>
      <c r="JE135" s="103" t="str">
        <f t="shared" si="189"/>
        <v/>
      </c>
      <c r="JG135" s="95"/>
      <c r="JH135" s="95"/>
      <c r="JI135" s="96" t="str">
        <f t="shared" si="190"/>
        <v/>
      </c>
      <c r="JJ135" s="97" t="str">
        <f t="shared" si="191"/>
        <v/>
      </c>
      <c r="JK135" s="98" t="str">
        <f t="shared" si="192"/>
        <v/>
      </c>
      <c r="JL135" s="98" t="str">
        <f t="shared" si="193"/>
        <v/>
      </c>
      <c r="JM135" s="99" t="str">
        <f t="shared" si="194"/>
        <v/>
      </c>
      <c r="JN135" s="100" t="str">
        <f t="shared" si="195"/>
        <v/>
      </c>
      <c r="JO135" s="101" t="str">
        <f t="shared" si="196"/>
        <v/>
      </c>
      <c r="JP135" s="102" t="str">
        <f t="shared" si="197"/>
        <v/>
      </c>
      <c r="JQ135" s="103" t="str">
        <f t="shared" si="198"/>
        <v/>
      </c>
      <c r="JS135" s="95"/>
      <c r="JT135" s="95"/>
      <c r="JU135" s="96" t="str">
        <f t="shared" si="199"/>
        <v/>
      </c>
      <c r="JV135" s="97" t="str">
        <f t="shared" si="200"/>
        <v/>
      </c>
      <c r="JW135" s="98" t="str">
        <f t="shared" si="201"/>
        <v/>
      </c>
      <c r="JX135" s="98" t="str">
        <f t="shared" si="202"/>
        <v/>
      </c>
      <c r="JY135" s="99" t="str">
        <f t="shared" si="203"/>
        <v/>
      </c>
      <c r="JZ135" s="100" t="str">
        <f t="shared" si="204"/>
        <v/>
      </c>
      <c r="KA135" s="101" t="str">
        <f t="shared" si="205"/>
        <v/>
      </c>
      <c r="KB135" s="102" t="str">
        <f t="shared" si="206"/>
        <v/>
      </c>
      <c r="KC135" s="103" t="str">
        <f t="shared" si="207"/>
        <v/>
      </c>
      <c r="KE135" s="95"/>
      <c r="KF135" s="95"/>
    </row>
    <row r="136" spans="1:292" ht="13.5" customHeight="1">
      <c r="A136" s="21"/>
      <c r="B136" s="95"/>
      <c r="E136" s="96" t="str">
        <f t="shared" si="305"/>
        <v/>
      </c>
      <c r="F136" s="97" t="str">
        <f t="shared" si="306"/>
        <v/>
      </c>
      <c r="G136" s="98" t="str">
        <f t="shared" si="307"/>
        <v/>
      </c>
      <c r="H136" s="98" t="str">
        <f t="shared" si="308"/>
        <v/>
      </c>
      <c r="I136" s="99" t="str">
        <f t="shared" si="309"/>
        <v/>
      </c>
      <c r="J136" s="100" t="str">
        <f t="shared" si="310"/>
        <v/>
      </c>
      <c r="K136" s="101" t="str">
        <f t="shared" si="311"/>
        <v/>
      </c>
      <c r="L136" s="102" t="str">
        <f t="shared" si="312"/>
        <v/>
      </c>
      <c r="M136" s="103" t="str">
        <f t="shared" si="313"/>
        <v/>
      </c>
      <c r="O136" s="4"/>
      <c r="P136" s="95"/>
      <c r="Q136" s="96" t="str">
        <f t="shared" si="2"/>
        <v/>
      </c>
      <c r="R136" s="97" t="str">
        <f t="shared" si="3"/>
        <v/>
      </c>
      <c r="S136" s="98" t="str">
        <f t="shared" si="4"/>
        <v/>
      </c>
      <c r="T136" s="98" t="str">
        <f t="shared" si="5"/>
        <v/>
      </c>
      <c r="U136" s="99" t="str">
        <f t="shared" si="6"/>
        <v/>
      </c>
      <c r="V136" s="100" t="str">
        <f t="shared" si="7"/>
        <v/>
      </c>
      <c r="W136" s="101" t="str">
        <f t="shared" si="8"/>
        <v/>
      </c>
      <c r="X136" s="102" t="str">
        <f t="shared" si="9"/>
        <v/>
      </c>
      <c r="Y136" s="103" t="str">
        <f t="shared" si="10"/>
        <v/>
      </c>
      <c r="AA136" s="4"/>
      <c r="AB136" s="95"/>
      <c r="AC136" s="96" t="str">
        <f t="shared" si="11"/>
        <v/>
      </c>
      <c r="AD136" s="97" t="str">
        <f t="shared" si="12"/>
        <v/>
      </c>
      <c r="AE136" s="98" t="str">
        <f t="shared" si="13"/>
        <v/>
      </c>
      <c r="AF136" s="98" t="str">
        <f t="shared" si="14"/>
        <v/>
      </c>
      <c r="AG136" s="99" t="str">
        <f t="shared" si="15"/>
        <v/>
      </c>
      <c r="AH136" s="100" t="str">
        <f t="shared" si="16"/>
        <v/>
      </c>
      <c r="AI136" s="101" t="str">
        <f t="shared" si="17"/>
        <v/>
      </c>
      <c r="AJ136" s="102" t="str">
        <f t="shared" si="18"/>
        <v/>
      </c>
      <c r="AK136" s="103" t="str">
        <f t="shared" si="19"/>
        <v/>
      </c>
      <c r="AM136" s="4"/>
      <c r="AN136" s="95"/>
      <c r="AO136" s="96" t="str">
        <f t="shared" si="20"/>
        <v/>
      </c>
      <c r="AP136" s="97" t="str">
        <f t="shared" si="21"/>
        <v/>
      </c>
      <c r="AQ136" s="98" t="str">
        <f t="shared" si="22"/>
        <v/>
      </c>
      <c r="AR136" s="98" t="str">
        <f t="shared" si="23"/>
        <v/>
      </c>
      <c r="AS136" s="99" t="str">
        <f t="shared" si="24"/>
        <v/>
      </c>
      <c r="AT136" s="100" t="str">
        <f t="shared" si="25"/>
        <v/>
      </c>
      <c r="AU136" s="101" t="str">
        <f t="shared" si="26"/>
        <v/>
      </c>
      <c r="AV136" s="102" t="str">
        <f t="shared" si="27"/>
        <v/>
      </c>
      <c r="AW136" s="103" t="str">
        <f t="shared" si="28"/>
        <v/>
      </c>
      <c r="AY136" s="4"/>
      <c r="AZ136" s="95"/>
      <c r="BA136" s="96" t="str">
        <f t="shared" si="29"/>
        <v/>
      </c>
      <c r="BB136" s="97" t="str">
        <f t="shared" si="30"/>
        <v/>
      </c>
      <c r="BC136" s="98" t="str">
        <f t="shared" si="31"/>
        <v/>
      </c>
      <c r="BD136" s="98" t="str">
        <f t="shared" si="32"/>
        <v/>
      </c>
      <c r="BE136" s="99" t="str">
        <f t="shared" si="33"/>
        <v/>
      </c>
      <c r="BF136" s="100" t="str">
        <f t="shared" si="34"/>
        <v/>
      </c>
      <c r="BG136" s="101" t="str">
        <f t="shared" si="35"/>
        <v/>
      </c>
      <c r="BH136" s="102" t="str">
        <f t="shared" si="36"/>
        <v/>
      </c>
      <c r="BI136" s="103" t="str">
        <f t="shared" si="37"/>
        <v/>
      </c>
      <c r="BK136" s="4"/>
      <c r="BL136" s="95"/>
      <c r="BM136" s="96" t="str">
        <f t="shared" si="38"/>
        <v/>
      </c>
      <c r="BN136" s="97" t="str">
        <f t="shared" si="39"/>
        <v/>
      </c>
      <c r="BO136" s="98" t="str">
        <f t="shared" si="40"/>
        <v/>
      </c>
      <c r="BP136" s="98" t="str">
        <f t="shared" si="41"/>
        <v/>
      </c>
      <c r="BQ136" s="99" t="str">
        <f t="shared" si="42"/>
        <v/>
      </c>
      <c r="BR136" s="100" t="str">
        <f t="shared" si="43"/>
        <v/>
      </c>
      <c r="BS136" s="101" t="str">
        <f t="shared" si="44"/>
        <v/>
      </c>
      <c r="BT136" s="102" t="str">
        <f t="shared" si="45"/>
        <v/>
      </c>
      <c r="BU136" s="103" t="str">
        <f t="shared" si="46"/>
        <v/>
      </c>
      <c r="BW136" s="4"/>
      <c r="BX136" s="95"/>
      <c r="BY136" s="96" t="str">
        <f t="shared" si="47"/>
        <v/>
      </c>
      <c r="BZ136" s="97" t="str">
        <f t="shared" si="48"/>
        <v/>
      </c>
      <c r="CA136" s="98" t="str">
        <f t="shared" si="49"/>
        <v/>
      </c>
      <c r="CB136" s="98" t="str">
        <f t="shared" si="50"/>
        <v/>
      </c>
      <c r="CC136" s="99" t="str">
        <f t="shared" si="51"/>
        <v/>
      </c>
      <c r="CD136" s="100" t="str">
        <f t="shared" si="52"/>
        <v/>
      </c>
      <c r="CE136" s="101" t="str">
        <f t="shared" si="53"/>
        <v/>
      </c>
      <c r="CF136" s="102" t="str">
        <f t="shared" si="54"/>
        <v/>
      </c>
      <c r="CG136" s="103" t="str">
        <f t="shared" si="55"/>
        <v/>
      </c>
      <c r="CI136" s="4"/>
      <c r="CJ136" s="95"/>
      <c r="CK136" s="96" t="str">
        <f t="shared" si="56"/>
        <v/>
      </c>
      <c r="CL136" s="97" t="str">
        <f t="shared" si="57"/>
        <v/>
      </c>
      <c r="CM136" s="98" t="str">
        <f t="shared" si="58"/>
        <v/>
      </c>
      <c r="CN136" s="98" t="str">
        <f t="shared" si="59"/>
        <v/>
      </c>
      <c r="CO136" s="99" t="str">
        <f t="shared" si="60"/>
        <v/>
      </c>
      <c r="CP136" s="100" t="str">
        <f t="shared" si="61"/>
        <v/>
      </c>
      <c r="CQ136" s="101" t="str">
        <f t="shared" si="62"/>
        <v/>
      </c>
      <c r="CR136" s="102" t="str">
        <f t="shared" si="63"/>
        <v/>
      </c>
      <c r="CS136" s="103" t="str">
        <f t="shared" si="64"/>
        <v/>
      </c>
      <c r="CU136" s="4"/>
      <c r="CV136" s="95"/>
      <c r="CW136" s="96" t="str">
        <f t="shared" si="65"/>
        <v/>
      </c>
      <c r="CX136" s="97" t="str">
        <f t="shared" si="66"/>
        <v/>
      </c>
      <c r="CY136" s="98" t="str">
        <f t="shared" si="67"/>
        <v/>
      </c>
      <c r="CZ136" s="98" t="str">
        <f t="shared" si="68"/>
        <v/>
      </c>
      <c r="DA136" s="99" t="str">
        <f t="shared" si="69"/>
        <v/>
      </c>
      <c r="DB136" s="100" t="str">
        <f t="shared" si="70"/>
        <v/>
      </c>
      <c r="DC136" s="101" t="str">
        <f t="shared" si="71"/>
        <v/>
      </c>
      <c r="DD136" s="102" t="str">
        <f t="shared" si="72"/>
        <v/>
      </c>
      <c r="DE136" s="103" t="str">
        <f t="shared" si="73"/>
        <v/>
      </c>
      <c r="DG136" s="4"/>
      <c r="DH136" s="95"/>
      <c r="DI136" s="96" t="str">
        <f t="shared" si="74"/>
        <v/>
      </c>
      <c r="DJ136" s="97" t="str">
        <f t="shared" si="75"/>
        <v/>
      </c>
      <c r="DK136" s="98" t="str">
        <f t="shared" si="76"/>
        <v/>
      </c>
      <c r="DL136" s="98" t="str">
        <f t="shared" si="77"/>
        <v/>
      </c>
      <c r="DM136" s="99" t="str">
        <f t="shared" si="78"/>
        <v/>
      </c>
      <c r="DN136" s="100" t="str">
        <f t="shared" si="79"/>
        <v/>
      </c>
      <c r="DO136" s="101" t="str">
        <f t="shared" si="80"/>
        <v/>
      </c>
      <c r="DP136" s="102" t="str">
        <f t="shared" si="81"/>
        <v/>
      </c>
      <c r="DQ136" s="103" t="str">
        <f t="shared" si="82"/>
        <v/>
      </c>
      <c r="DS136" s="4"/>
      <c r="DT136" s="95"/>
      <c r="DU136" s="96" t="str">
        <f t="shared" si="83"/>
        <v/>
      </c>
      <c r="DV136" s="97" t="str">
        <f t="shared" si="84"/>
        <v/>
      </c>
      <c r="DW136" s="98" t="str">
        <f t="shared" si="85"/>
        <v/>
      </c>
      <c r="DX136" s="98" t="str">
        <f t="shared" si="86"/>
        <v/>
      </c>
      <c r="DY136" s="99" t="str">
        <f t="shared" si="87"/>
        <v/>
      </c>
      <c r="DZ136" s="100" t="str">
        <f t="shared" si="88"/>
        <v/>
      </c>
      <c r="EA136" s="101" t="str">
        <f t="shared" si="89"/>
        <v/>
      </c>
      <c r="EB136" s="102" t="str">
        <f t="shared" si="90"/>
        <v/>
      </c>
      <c r="EC136" s="103" t="str">
        <f t="shared" si="91"/>
        <v/>
      </c>
      <c r="EE136" s="4"/>
      <c r="EF136" s="95"/>
      <c r="EG136" s="96" t="str">
        <f t="shared" si="92"/>
        <v/>
      </c>
      <c r="EH136" s="97" t="str">
        <f t="shared" si="93"/>
        <v/>
      </c>
      <c r="EI136" s="98" t="str">
        <f t="shared" si="94"/>
        <v/>
      </c>
      <c r="EJ136" s="98" t="str">
        <f t="shared" si="95"/>
        <v/>
      </c>
      <c r="EK136" s="99" t="str">
        <f t="shared" si="96"/>
        <v/>
      </c>
      <c r="EL136" s="100" t="str">
        <f t="shared" si="97"/>
        <v/>
      </c>
      <c r="EM136" s="101" t="str">
        <f t="shared" si="98"/>
        <v/>
      </c>
      <c r="EN136" s="102" t="str">
        <f t="shared" si="99"/>
        <v/>
      </c>
      <c r="EO136" s="103" t="str">
        <f t="shared" si="100"/>
        <v/>
      </c>
      <c r="EQ136" s="4"/>
      <c r="ER136" s="95"/>
      <c r="ES136" s="96" t="str">
        <f t="shared" si="101"/>
        <v/>
      </c>
      <c r="ET136" s="97" t="str">
        <f t="shared" si="102"/>
        <v/>
      </c>
      <c r="EU136" s="98" t="str">
        <f t="shared" si="103"/>
        <v/>
      </c>
      <c r="EV136" s="98" t="str">
        <f t="shared" si="104"/>
        <v/>
      </c>
      <c r="EW136" s="99" t="str">
        <f t="shared" si="105"/>
        <v/>
      </c>
      <c r="EX136" s="100" t="str">
        <f t="shared" si="106"/>
        <v/>
      </c>
      <c r="EY136" s="101" t="str">
        <f t="shared" si="107"/>
        <v/>
      </c>
      <c r="EZ136" s="102" t="str">
        <f t="shared" si="108"/>
        <v/>
      </c>
      <c r="FA136" s="103" t="str">
        <f t="shared" si="109"/>
        <v/>
      </c>
      <c r="FC136" s="4"/>
      <c r="FD136" s="95"/>
      <c r="FE136" s="96" t="str">
        <f t="shared" si="110"/>
        <v/>
      </c>
      <c r="FF136" s="97" t="str">
        <f t="shared" si="111"/>
        <v/>
      </c>
      <c r="FG136" s="98" t="str">
        <f t="shared" si="112"/>
        <v/>
      </c>
      <c r="FH136" s="98" t="str">
        <f t="shared" si="113"/>
        <v/>
      </c>
      <c r="FI136" s="99" t="str">
        <f t="shared" si="114"/>
        <v/>
      </c>
      <c r="FJ136" s="100" t="str">
        <f t="shared" si="115"/>
        <v/>
      </c>
      <c r="FK136" s="101" t="str">
        <f t="shared" si="116"/>
        <v/>
      </c>
      <c r="FL136" s="102" t="str">
        <f t="shared" si="117"/>
        <v/>
      </c>
      <c r="FM136" s="103" t="str">
        <f t="shared" si="118"/>
        <v/>
      </c>
      <c r="FO136" s="4"/>
      <c r="FP136" s="95"/>
      <c r="FQ136" s="96" t="str">
        <f>IF(FU136="","",#REF!)</f>
        <v/>
      </c>
      <c r="FR136" s="97" t="str">
        <f t="shared" si="119"/>
        <v/>
      </c>
      <c r="FS136" s="98" t="str">
        <f t="shared" si="120"/>
        <v/>
      </c>
      <c r="FT136" s="98" t="str">
        <f t="shared" si="121"/>
        <v/>
      </c>
      <c r="FU136" s="99" t="str">
        <f t="shared" si="122"/>
        <v/>
      </c>
      <c r="FV136" s="100" t="str">
        <f t="shared" si="123"/>
        <v/>
      </c>
      <c r="FW136" s="101" t="str">
        <f t="shared" si="124"/>
        <v/>
      </c>
      <c r="FX136" s="102" t="str">
        <f t="shared" si="125"/>
        <v/>
      </c>
      <c r="FY136" s="103" t="str">
        <f t="shared" si="126"/>
        <v/>
      </c>
      <c r="GA136" s="4"/>
      <c r="GB136" s="95"/>
      <c r="GC136" s="96" t="str">
        <f t="shared" si="127"/>
        <v/>
      </c>
      <c r="GD136" s="97" t="str">
        <f t="shared" si="128"/>
        <v/>
      </c>
      <c r="GE136" s="98" t="str">
        <f t="shared" si="129"/>
        <v/>
      </c>
      <c r="GF136" s="98" t="str">
        <f t="shared" si="130"/>
        <v/>
      </c>
      <c r="GG136" s="99" t="str">
        <f t="shared" si="131"/>
        <v/>
      </c>
      <c r="GH136" s="100" t="str">
        <f t="shared" si="132"/>
        <v/>
      </c>
      <c r="GI136" s="101" t="str">
        <f t="shared" si="133"/>
        <v/>
      </c>
      <c r="GJ136" s="102" t="str">
        <f t="shared" si="134"/>
        <v/>
      </c>
      <c r="GK136" s="103" t="str">
        <f t="shared" si="135"/>
        <v/>
      </c>
      <c r="GM136" s="4"/>
      <c r="GN136" s="95"/>
      <c r="GO136" s="96" t="str">
        <f t="shared" si="136"/>
        <v/>
      </c>
      <c r="GP136" s="97" t="str">
        <f t="shared" si="137"/>
        <v/>
      </c>
      <c r="GQ136" s="98" t="str">
        <f t="shared" si="138"/>
        <v/>
      </c>
      <c r="GR136" s="98" t="str">
        <f t="shared" si="139"/>
        <v/>
      </c>
      <c r="GS136" s="99" t="str">
        <f t="shared" si="140"/>
        <v/>
      </c>
      <c r="GT136" s="100" t="str">
        <f t="shared" si="141"/>
        <v/>
      </c>
      <c r="GU136" s="101" t="str">
        <f t="shared" si="142"/>
        <v/>
      </c>
      <c r="GV136" s="102" t="str">
        <f t="shared" si="143"/>
        <v/>
      </c>
      <c r="GW136" s="103" t="str">
        <f t="shared" si="144"/>
        <v/>
      </c>
      <c r="GY136" s="4"/>
      <c r="GZ136" s="95"/>
      <c r="HA136" s="96" t="str">
        <f t="shared" si="145"/>
        <v/>
      </c>
      <c r="HB136" s="97" t="str">
        <f t="shared" si="146"/>
        <v/>
      </c>
      <c r="HC136" s="98" t="str">
        <f t="shared" si="147"/>
        <v/>
      </c>
      <c r="HD136" s="98" t="str">
        <f t="shared" si="148"/>
        <v/>
      </c>
      <c r="HE136" s="99" t="str">
        <f t="shared" si="149"/>
        <v/>
      </c>
      <c r="HF136" s="100" t="str">
        <f t="shared" si="150"/>
        <v/>
      </c>
      <c r="HG136" s="101" t="str">
        <f t="shared" si="151"/>
        <v/>
      </c>
      <c r="HH136" s="102" t="str">
        <f t="shared" si="152"/>
        <v/>
      </c>
      <c r="HI136" s="103" t="str">
        <f t="shared" si="153"/>
        <v/>
      </c>
      <c r="HK136" s="4"/>
      <c r="HL136" s="95"/>
      <c r="HM136" s="96" t="str">
        <f t="shared" si="154"/>
        <v/>
      </c>
      <c r="HN136" s="97" t="str">
        <f t="shared" si="155"/>
        <v/>
      </c>
      <c r="HO136" s="98" t="str">
        <f t="shared" si="156"/>
        <v/>
      </c>
      <c r="HP136" s="98" t="str">
        <f t="shared" si="157"/>
        <v/>
      </c>
      <c r="HQ136" s="99" t="str">
        <f t="shared" si="158"/>
        <v/>
      </c>
      <c r="HR136" s="100" t="str">
        <f t="shared" si="159"/>
        <v/>
      </c>
      <c r="HS136" s="101" t="str">
        <f t="shared" si="160"/>
        <v/>
      </c>
      <c r="HT136" s="102" t="str">
        <f t="shared" si="161"/>
        <v/>
      </c>
      <c r="HU136" s="103" t="str">
        <f t="shared" si="162"/>
        <v/>
      </c>
      <c r="HW136" s="4"/>
      <c r="HX136" s="95"/>
      <c r="HY136" s="96" t="str">
        <f t="shared" si="163"/>
        <v/>
      </c>
      <c r="HZ136" s="97" t="str">
        <f t="shared" si="164"/>
        <v/>
      </c>
      <c r="IA136" s="98" t="str">
        <f t="shared" si="165"/>
        <v/>
      </c>
      <c r="IB136" s="98" t="str">
        <f t="shared" si="166"/>
        <v/>
      </c>
      <c r="IC136" s="99" t="str">
        <f t="shared" si="167"/>
        <v/>
      </c>
      <c r="ID136" s="100" t="str">
        <f t="shared" si="168"/>
        <v/>
      </c>
      <c r="IE136" s="101" t="str">
        <f t="shared" si="169"/>
        <v/>
      </c>
      <c r="IF136" s="102" t="str">
        <f t="shared" si="170"/>
        <v/>
      </c>
      <c r="IG136" s="103" t="str">
        <f t="shared" si="171"/>
        <v/>
      </c>
      <c r="II136" s="4"/>
      <c r="IJ136" s="95"/>
      <c r="IK136" s="96" t="str">
        <f t="shared" si="172"/>
        <v/>
      </c>
      <c r="IL136" s="97" t="str">
        <f t="shared" si="173"/>
        <v/>
      </c>
      <c r="IM136" s="98" t="str">
        <f t="shared" si="174"/>
        <v/>
      </c>
      <c r="IN136" s="98" t="str">
        <f t="shared" si="175"/>
        <v/>
      </c>
      <c r="IO136" s="99" t="str">
        <f t="shared" si="176"/>
        <v/>
      </c>
      <c r="IP136" s="100" t="str">
        <f t="shared" si="177"/>
        <v/>
      </c>
      <c r="IQ136" s="101" t="str">
        <f t="shared" si="178"/>
        <v/>
      </c>
      <c r="IR136" s="102" t="str">
        <f t="shared" si="179"/>
        <v/>
      </c>
      <c r="IS136" s="103" t="str">
        <f t="shared" si="180"/>
        <v/>
      </c>
      <c r="IU136" s="4"/>
      <c r="IV136" s="95"/>
      <c r="IW136" s="96" t="str">
        <f t="shared" si="181"/>
        <v/>
      </c>
      <c r="IX136" s="97" t="str">
        <f t="shared" si="182"/>
        <v/>
      </c>
      <c r="IY136" s="98" t="str">
        <f t="shared" si="183"/>
        <v/>
      </c>
      <c r="IZ136" s="98" t="str">
        <f t="shared" si="184"/>
        <v/>
      </c>
      <c r="JA136" s="99" t="str">
        <f t="shared" si="185"/>
        <v/>
      </c>
      <c r="JB136" s="100" t="str">
        <f t="shared" si="186"/>
        <v/>
      </c>
      <c r="JC136" s="101" t="str">
        <f t="shared" si="187"/>
        <v/>
      </c>
      <c r="JD136" s="102" t="str">
        <f t="shared" si="188"/>
        <v/>
      </c>
      <c r="JE136" s="103" t="str">
        <f t="shared" si="189"/>
        <v/>
      </c>
      <c r="JG136" s="4"/>
      <c r="JH136" s="95"/>
      <c r="JI136" s="96" t="str">
        <f t="shared" si="190"/>
        <v/>
      </c>
      <c r="JJ136" s="97" t="str">
        <f t="shared" si="191"/>
        <v/>
      </c>
      <c r="JK136" s="98" t="str">
        <f t="shared" si="192"/>
        <v/>
      </c>
      <c r="JL136" s="98" t="str">
        <f t="shared" si="193"/>
        <v/>
      </c>
      <c r="JM136" s="99" t="str">
        <f t="shared" si="194"/>
        <v/>
      </c>
      <c r="JN136" s="100" t="str">
        <f t="shared" si="195"/>
        <v/>
      </c>
      <c r="JO136" s="101" t="str">
        <f t="shared" si="196"/>
        <v/>
      </c>
      <c r="JP136" s="102" t="str">
        <f t="shared" si="197"/>
        <v/>
      </c>
      <c r="JQ136" s="103" t="str">
        <f t="shared" si="198"/>
        <v/>
      </c>
      <c r="JS136" s="4"/>
      <c r="JT136" s="95"/>
      <c r="JU136" s="96" t="str">
        <f t="shared" si="199"/>
        <v/>
      </c>
      <c r="JV136" s="97" t="str">
        <f t="shared" si="200"/>
        <v/>
      </c>
      <c r="JW136" s="98" t="str">
        <f t="shared" si="201"/>
        <v/>
      </c>
      <c r="JX136" s="98" t="str">
        <f t="shared" si="202"/>
        <v/>
      </c>
      <c r="JY136" s="99" t="str">
        <f t="shared" si="203"/>
        <v/>
      </c>
      <c r="JZ136" s="100" t="str">
        <f t="shared" si="204"/>
        <v/>
      </c>
      <c r="KA136" s="101" t="str">
        <f t="shared" si="205"/>
        <v/>
      </c>
      <c r="KB136" s="102" t="str">
        <f t="shared" si="206"/>
        <v/>
      </c>
      <c r="KC136" s="103" t="str">
        <f t="shared" si="207"/>
        <v/>
      </c>
      <c r="KE136" s="4"/>
      <c r="KF136" s="95"/>
    </row>
    <row r="137" spans="1:292" ht="13.5" customHeight="1">
      <c r="A137" s="21"/>
      <c r="B137" s="95"/>
      <c r="E137" s="96" t="str">
        <f t="shared" si="305"/>
        <v/>
      </c>
      <c r="F137" s="97" t="str">
        <f t="shared" si="306"/>
        <v/>
      </c>
      <c r="G137" s="98" t="str">
        <f t="shared" si="307"/>
        <v/>
      </c>
      <c r="H137" s="98" t="str">
        <f t="shared" si="308"/>
        <v/>
      </c>
      <c r="I137" s="99" t="str">
        <f t="shared" si="309"/>
        <v/>
      </c>
      <c r="J137" s="100" t="str">
        <f t="shared" si="310"/>
        <v/>
      </c>
      <c r="K137" s="101" t="str">
        <f t="shared" si="311"/>
        <v/>
      </c>
      <c r="L137" s="102" t="str">
        <f t="shared" si="312"/>
        <v/>
      </c>
      <c r="M137" s="103" t="str">
        <f t="shared" si="313"/>
        <v/>
      </c>
      <c r="O137" s="4"/>
      <c r="P137" s="95"/>
      <c r="Q137" s="96" t="str">
        <f t="shared" si="2"/>
        <v/>
      </c>
      <c r="R137" s="97" t="str">
        <f t="shared" si="3"/>
        <v/>
      </c>
      <c r="S137" s="98" t="str">
        <f t="shared" si="4"/>
        <v/>
      </c>
      <c r="T137" s="98" t="str">
        <f t="shared" si="5"/>
        <v/>
      </c>
      <c r="U137" s="99" t="str">
        <f t="shared" si="6"/>
        <v/>
      </c>
      <c r="V137" s="100" t="str">
        <f t="shared" si="7"/>
        <v/>
      </c>
      <c r="W137" s="101" t="str">
        <f t="shared" si="8"/>
        <v/>
      </c>
      <c r="X137" s="102" t="str">
        <f t="shared" si="9"/>
        <v/>
      </c>
      <c r="Y137" s="103" t="str">
        <f t="shared" si="10"/>
        <v/>
      </c>
      <c r="AA137" s="4"/>
      <c r="AB137" s="95"/>
      <c r="AC137" s="96" t="str">
        <f t="shared" si="11"/>
        <v/>
      </c>
      <c r="AD137" s="97" t="str">
        <f t="shared" si="12"/>
        <v/>
      </c>
      <c r="AE137" s="98" t="str">
        <f t="shared" si="13"/>
        <v/>
      </c>
      <c r="AF137" s="98" t="str">
        <f t="shared" si="14"/>
        <v/>
      </c>
      <c r="AG137" s="99" t="str">
        <f t="shared" si="15"/>
        <v/>
      </c>
      <c r="AH137" s="100" t="str">
        <f t="shared" si="16"/>
        <v/>
      </c>
      <c r="AI137" s="101" t="str">
        <f t="shared" si="17"/>
        <v/>
      </c>
      <c r="AJ137" s="102" t="str">
        <f t="shared" si="18"/>
        <v/>
      </c>
      <c r="AK137" s="103" t="str">
        <f t="shared" si="19"/>
        <v/>
      </c>
      <c r="AM137" s="4"/>
      <c r="AN137" s="95"/>
      <c r="AO137" s="96" t="str">
        <f t="shared" si="20"/>
        <v/>
      </c>
      <c r="AP137" s="97" t="str">
        <f t="shared" si="21"/>
        <v/>
      </c>
      <c r="AQ137" s="98" t="str">
        <f t="shared" si="22"/>
        <v/>
      </c>
      <c r="AR137" s="98" t="str">
        <f t="shared" si="23"/>
        <v/>
      </c>
      <c r="AS137" s="99" t="str">
        <f t="shared" si="24"/>
        <v/>
      </c>
      <c r="AT137" s="100" t="str">
        <f t="shared" si="25"/>
        <v/>
      </c>
      <c r="AU137" s="101" t="str">
        <f t="shared" si="26"/>
        <v/>
      </c>
      <c r="AV137" s="102" t="str">
        <f t="shared" si="27"/>
        <v/>
      </c>
      <c r="AW137" s="103" t="str">
        <f t="shared" si="28"/>
        <v/>
      </c>
      <c r="AY137" s="4"/>
      <c r="AZ137" s="95"/>
      <c r="BA137" s="96" t="str">
        <f t="shared" si="29"/>
        <v/>
      </c>
      <c r="BB137" s="97" t="str">
        <f t="shared" si="30"/>
        <v/>
      </c>
      <c r="BC137" s="98" t="str">
        <f t="shared" si="31"/>
        <v/>
      </c>
      <c r="BD137" s="98" t="str">
        <f t="shared" si="32"/>
        <v/>
      </c>
      <c r="BE137" s="99" t="str">
        <f t="shared" si="33"/>
        <v/>
      </c>
      <c r="BF137" s="100" t="str">
        <f t="shared" si="34"/>
        <v/>
      </c>
      <c r="BG137" s="101" t="str">
        <f t="shared" si="35"/>
        <v/>
      </c>
      <c r="BH137" s="102" t="str">
        <f t="shared" si="36"/>
        <v/>
      </c>
      <c r="BI137" s="103" t="str">
        <f t="shared" si="37"/>
        <v/>
      </c>
      <c r="BK137" s="4"/>
      <c r="BL137" s="95"/>
      <c r="BM137" s="96" t="str">
        <f t="shared" si="38"/>
        <v/>
      </c>
      <c r="BN137" s="97" t="str">
        <f t="shared" si="39"/>
        <v/>
      </c>
      <c r="BO137" s="98" t="str">
        <f t="shared" si="40"/>
        <v/>
      </c>
      <c r="BP137" s="98" t="str">
        <f t="shared" si="41"/>
        <v/>
      </c>
      <c r="BQ137" s="99" t="str">
        <f t="shared" si="42"/>
        <v/>
      </c>
      <c r="BR137" s="100" t="str">
        <f t="shared" si="43"/>
        <v/>
      </c>
      <c r="BS137" s="101" t="str">
        <f t="shared" si="44"/>
        <v/>
      </c>
      <c r="BT137" s="102" t="str">
        <f t="shared" si="45"/>
        <v/>
      </c>
      <c r="BU137" s="103" t="str">
        <f t="shared" si="46"/>
        <v/>
      </c>
      <c r="BW137" s="4"/>
      <c r="BX137" s="95"/>
      <c r="BY137" s="96" t="str">
        <f t="shared" si="47"/>
        <v/>
      </c>
      <c r="BZ137" s="97" t="str">
        <f t="shared" si="48"/>
        <v/>
      </c>
      <c r="CA137" s="98" t="str">
        <f t="shared" si="49"/>
        <v/>
      </c>
      <c r="CB137" s="98" t="str">
        <f t="shared" si="50"/>
        <v/>
      </c>
      <c r="CC137" s="99" t="str">
        <f t="shared" si="51"/>
        <v/>
      </c>
      <c r="CD137" s="100" t="str">
        <f t="shared" si="52"/>
        <v/>
      </c>
      <c r="CE137" s="101" t="str">
        <f t="shared" si="53"/>
        <v/>
      </c>
      <c r="CF137" s="102" t="str">
        <f t="shared" si="54"/>
        <v/>
      </c>
      <c r="CG137" s="103" t="str">
        <f t="shared" si="55"/>
        <v/>
      </c>
      <c r="CI137" s="4"/>
      <c r="CJ137" s="95"/>
      <c r="CK137" s="96" t="str">
        <f t="shared" si="56"/>
        <v/>
      </c>
      <c r="CL137" s="97" t="str">
        <f t="shared" si="57"/>
        <v/>
      </c>
      <c r="CM137" s="98" t="str">
        <f t="shared" si="58"/>
        <v/>
      </c>
      <c r="CN137" s="98" t="str">
        <f t="shared" si="59"/>
        <v/>
      </c>
      <c r="CO137" s="99" t="str">
        <f t="shared" si="60"/>
        <v/>
      </c>
      <c r="CP137" s="100" t="str">
        <f t="shared" si="61"/>
        <v/>
      </c>
      <c r="CQ137" s="101" t="str">
        <f t="shared" si="62"/>
        <v/>
      </c>
      <c r="CR137" s="102" t="str">
        <f t="shared" si="63"/>
        <v/>
      </c>
      <c r="CS137" s="103" t="str">
        <f t="shared" si="64"/>
        <v/>
      </c>
      <c r="CU137" s="4"/>
      <c r="CV137" s="95"/>
      <c r="CW137" s="96" t="str">
        <f t="shared" si="65"/>
        <v/>
      </c>
      <c r="CX137" s="97" t="str">
        <f t="shared" si="66"/>
        <v/>
      </c>
      <c r="CY137" s="98" t="str">
        <f t="shared" si="67"/>
        <v/>
      </c>
      <c r="CZ137" s="98" t="str">
        <f t="shared" si="68"/>
        <v/>
      </c>
      <c r="DA137" s="99" t="str">
        <f t="shared" si="69"/>
        <v/>
      </c>
      <c r="DB137" s="100" t="str">
        <f t="shared" si="70"/>
        <v/>
      </c>
      <c r="DC137" s="101" t="str">
        <f t="shared" si="71"/>
        <v/>
      </c>
      <c r="DD137" s="102" t="str">
        <f t="shared" si="72"/>
        <v/>
      </c>
      <c r="DE137" s="103" t="str">
        <f t="shared" si="73"/>
        <v/>
      </c>
      <c r="DG137" s="4"/>
      <c r="DH137" s="95"/>
      <c r="DI137" s="96" t="str">
        <f t="shared" si="74"/>
        <v/>
      </c>
      <c r="DJ137" s="97" t="str">
        <f t="shared" si="75"/>
        <v/>
      </c>
      <c r="DK137" s="98" t="str">
        <f t="shared" si="76"/>
        <v/>
      </c>
      <c r="DL137" s="98" t="str">
        <f t="shared" si="77"/>
        <v/>
      </c>
      <c r="DM137" s="99" t="str">
        <f t="shared" si="78"/>
        <v/>
      </c>
      <c r="DN137" s="100" t="str">
        <f t="shared" si="79"/>
        <v/>
      </c>
      <c r="DO137" s="101" t="str">
        <f t="shared" si="80"/>
        <v/>
      </c>
      <c r="DP137" s="102" t="str">
        <f t="shared" si="81"/>
        <v/>
      </c>
      <c r="DQ137" s="103" t="str">
        <f t="shared" si="82"/>
        <v/>
      </c>
      <c r="DS137" s="4"/>
      <c r="DT137" s="95"/>
      <c r="DU137" s="96" t="str">
        <f t="shared" si="83"/>
        <v/>
      </c>
      <c r="DV137" s="97" t="str">
        <f t="shared" si="84"/>
        <v/>
      </c>
      <c r="DW137" s="98" t="str">
        <f t="shared" si="85"/>
        <v/>
      </c>
      <c r="DX137" s="98" t="str">
        <f t="shared" si="86"/>
        <v/>
      </c>
      <c r="DY137" s="99" t="str">
        <f t="shared" si="87"/>
        <v/>
      </c>
      <c r="DZ137" s="100" t="str">
        <f t="shared" si="88"/>
        <v/>
      </c>
      <c r="EA137" s="101" t="str">
        <f t="shared" si="89"/>
        <v/>
      </c>
      <c r="EB137" s="102" t="str">
        <f t="shared" si="90"/>
        <v/>
      </c>
      <c r="EC137" s="103" t="str">
        <f t="shared" si="91"/>
        <v/>
      </c>
      <c r="EE137" s="4"/>
      <c r="EF137" s="95"/>
      <c r="EG137" s="96" t="str">
        <f t="shared" si="92"/>
        <v/>
      </c>
      <c r="EH137" s="97" t="str">
        <f t="shared" si="93"/>
        <v/>
      </c>
      <c r="EI137" s="98" t="str">
        <f t="shared" si="94"/>
        <v/>
      </c>
      <c r="EJ137" s="98" t="str">
        <f t="shared" si="95"/>
        <v/>
      </c>
      <c r="EK137" s="99" t="str">
        <f t="shared" si="96"/>
        <v/>
      </c>
      <c r="EL137" s="100" t="str">
        <f t="shared" si="97"/>
        <v/>
      </c>
      <c r="EM137" s="101" t="str">
        <f t="shared" si="98"/>
        <v/>
      </c>
      <c r="EN137" s="102" t="str">
        <f t="shared" si="99"/>
        <v/>
      </c>
      <c r="EO137" s="103" t="str">
        <f t="shared" si="100"/>
        <v/>
      </c>
      <c r="EQ137" s="4"/>
      <c r="ER137" s="95"/>
      <c r="ES137" s="96" t="str">
        <f t="shared" si="101"/>
        <v/>
      </c>
      <c r="ET137" s="97" t="str">
        <f t="shared" si="102"/>
        <v/>
      </c>
      <c r="EU137" s="98" t="str">
        <f t="shared" si="103"/>
        <v/>
      </c>
      <c r="EV137" s="98" t="str">
        <f t="shared" si="104"/>
        <v/>
      </c>
      <c r="EW137" s="99" t="str">
        <f t="shared" si="105"/>
        <v/>
      </c>
      <c r="EX137" s="100" t="str">
        <f t="shared" si="106"/>
        <v/>
      </c>
      <c r="EY137" s="101" t="str">
        <f t="shared" si="107"/>
        <v/>
      </c>
      <c r="EZ137" s="102" t="str">
        <f t="shared" si="108"/>
        <v/>
      </c>
      <c r="FA137" s="103" t="str">
        <f t="shared" si="109"/>
        <v/>
      </c>
      <c r="FC137" s="4"/>
      <c r="FD137" s="95"/>
      <c r="FE137" s="96" t="str">
        <f t="shared" si="110"/>
        <v/>
      </c>
      <c r="FF137" s="97" t="str">
        <f t="shared" si="111"/>
        <v/>
      </c>
      <c r="FG137" s="98" t="str">
        <f t="shared" si="112"/>
        <v/>
      </c>
      <c r="FH137" s="98" t="str">
        <f t="shared" si="113"/>
        <v/>
      </c>
      <c r="FI137" s="99" t="str">
        <f t="shared" si="114"/>
        <v/>
      </c>
      <c r="FJ137" s="100" t="str">
        <f t="shared" si="115"/>
        <v/>
      </c>
      <c r="FK137" s="101" t="str">
        <f t="shared" si="116"/>
        <v/>
      </c>
      <c r="FL137" s="102" t="str">
        <f t="shared" si="117"/>
        <v/>
      </c>
      <c r="FM137" s="103" t="str">
        <f t="shared" si="118"/>
        <v/>
      </c>
      <c r="FO137" s="4"/>
      <c r="FP137" s="95"/>
      <c r="FQ137" s="96" t="str">
        <f>IF(FU137="","",#REF!)</f>
        <v/>
      </c>
      <c r="FR137" s="97" t="str">
        <f t="shared" si="119"/>
        <v/>
      </c>
      <c r="FS137" s="98" t="str">
        <f t="shared" si="120"/>
        <v/>
      </c>
      <c r="FT137" s="98" t="str">
        <f t="shared" si="121"/>
        <v/>
      </c>
      <c r="FU137" s="99" t="str">
        <f t="shared" si="122"/>
        <v/>
      </c>
      <c r="FV137" s="100" t="str">
        <f t="shared" si="123"/>
        <v/>
      </c>
      <c r="FW137" s="101" t="str">
        <f t="shared" si="124"/>
        <v/>
      </c>
      <c r="FX137" s="102" t="str">
        <f t="shared" si="125"/>
        <v/>
      </c>
      <c r="FY137" s="103" t="str">
        <f t="shared" si="126"/>
        <v/>
      </c>
      <c r="GA137" s="4"/>
      <c r="GB137" s="95"/>
      <c r="GC137" s="96" t="str">
        <f t="shared" si="127"/>
        <v/>
      </c>
      <c r="GD137" s="97" t="str">
        <f t="shared" si="128"/>
        <v/>
      </c>
      <c r="GE137" s="98" t="str">
        <f t="shared" si="129"/>
        <v/>
      </c>
      <c r="GF137" s="98" t="str">
        <f t="shared" si="130"/>
        <v/>
      </c>
      <c r="GG137" s="99" t="str">
        <f t="shared" si="131"/>
        <v/>
      </c>
      <c r="GH137" s="100" t="str">
        <f t="shared" si="132"/>
        <v/>
      </c>
      <c r="GI137" s="101" t="str">
        <f t="shared" si="133"/>
        <v/>
      </c>
      <c r="GJ137" s="102" t="str">
        <f t="shared" si="134"/>
        <v/>
      </c>
      <c r="GK137" s="103" t="str">
        <f t="shared" si="135"/>
        <v/>
      </c>
      <c r="GM137" s="4"/>
      <c r="GN137" s="95"/>
      <c r="GO137" s="96" t="str">
        <f t="shared" si="136"/>
        <v/>
      </c>
      <c r="GP137" s="97" t="str">
        <f t="shared" si="137"/>
        <v/>
      </c>
      <c r="GQ137" s="98" t="str">
        <f t="shared" si="138"/>
        <v/>
      </c>
      <c r="GR137" s="98" t="str">
        <f t="shared" si="139"/>
        <v/>
      </c>
      <c r="GS137" s="99" t="str">
        <f t="shared" si="140"/>
        <v/>
      </c>
      <c r="GT137" s="100" t="str">
        <f t="shared" si="141"/>
        <v/>
      </c>
      <c r="GU137" s="101" t="str">
        <f t="shared" si="142"/>
        <v/>
      </c>
      <c r="GV137" s="102" t="str">
        <f t="shared" si="143"/>
        <v/>
      </c>
      <c r="GW137" s="103" t="str">
        <f t="shared" si="144"/>
        <v/>
      </c>
      <c r="GY137" s="4"/>
      <c r="GZ137" s="95"/>
      <c r="HA137" s="96" t="str">
        <f t="shared" si="145"/>
        <v/>
      </c>
      <c r="HB137" s="97" t="str">
        <f t="shared" si="146"/>
        <v/>
      </c>
      <c r="HC137" s="98" t="str">
        <f t="shared" si="147"/>
        <v/>
      </c>
      <c r="HD137" s="98" t="str">
        <f t="shared" si="148"/>
        <v/>
      </c>
      <c r="HE137" s="99" t="str">
        <f t="shared" si="149"/>
        <v/>
      </c>
      <c r="HF137" s="100" t="str">
        <f t="shared" si="150"/>
        <v/>
      </c>
      <c r="HG137" s="101" t="str">
        <f t="shared" si="151"/>
        <v/>
      </c>
      <c r="HH137" s="102" t="str">
        <f t="shared" si="152"/>
        <v/>
      </c>
      <c r="HI137" s="103" t="str">
        <f t="shared" si="153"/>
        <v/>
      </c>
      <c r="HK137" s="4"/>
      <c r="HL137" s="95"/>
      <c r="HM137" s="96" t="str">
        <f t="shared" si="154"/>
        <v/>
      </c>
      <c r="HN137" s="97" t="str">
        <f t="shared" si="155"/>
        <v/>
      </c>
      <c r="HO137" s="98" t="str">
        <f t="shared" si="156"/>
        <v/>
      </c>
      <c r="HP137" s="98" t="str">
        <f t="shared" si="157"/>
        <v/>
      </c>
      <c r="HQ137" s="99" t="str">
        <f t="shared" si="158"/>
        <v/>
      </c>
      <c r="HR137" s="100" t="str">
        <f t="shared" si="159"/>
        <v/>
      </c>
      <c r="HS137" s="101" t="str">
        <f t="shared" si="160"/>
        <v/>
      </c>
      <c r="HT137" s="102" t="str">
        <f t="shared" si="161"/>
        <v/>
      </c>
      <c r="HU137" s="103" t="str">
        <f t="shared" si="162"/>
        <v/>
      </c>
      <c r="HW137" s="4"/>
      <c r="HX137" s="95"/>
      <c r="HY137" s="96" t="str">
        <f t="shared" si="163"/>
        <v/>
      </c>
      <c r="HZ137" s="97" t="str">
        <f t="shared" si="164"/>
        <v/>
      </c>
      <c r="IA137" s="98" t="str">
        <f t="shared" si="165"/>
        <v/>
      </c>
      <c r="IB137" s="98" t="str">
        <f t="shared" si="166"/>
        <v/>
      </c>
      <c r="IC137" s="99" t="str">
        <f t="shared" si="167"/>
        <v/>
      </c>
      <c r="ID137" s="100" t="str">
        <f t="shared" si="168"/>
        <v/>
      </c>
      <c r="IE137" s="101" t="str">
        <f t="shared" si="169"/>
        <v/>
      </c>
      <c r="IF137" s="102" t="str">
        <f t="shared" si="170"/>
        <v/>
      </c>
      <c r="IG137" s="103" t="str">
        <f t="shared" si="171"/>
        <v/>
      </c>
      <c r="II137" s="4"/>
      <c r="IJ137" s="95"/>
      <c r="IK137" s="96" t="str">
        <f t="shared" si="172"/>
        <v/>
      </c>
      <c r="IL137" s="97" t="str">
        <f t="shared" si="173"/>
        <v/>
      </c>
      <c r="IM137" s="98" t="str">
        <f t="shared" si="174"/>
        <v/>
      </c>
      <c r="IN137" s="98" t="str">
        <f t="shared" si="175"/>
        <v/>
      </c>
      <c r="IO137" s="99" t="str">
        <f t="shared" si="176"/>
        <v/>
      </c>
      <c r="IP137" s="100" t="str">
        <f t="shared" si="177"/>
        <v/>
      </c>
      <c r="IQ137" s="101" t="str">
        <f t="shared" si="178"/>
        <v/>
      </c>
      <c r="IR137" s="102" t="str">
        <f t="shared" si="179"/>
        <v/>
      </c>
      <c r="IS137" s="103" t="str">
        <f t="shared" si="180"/>
        <v/>
      </c>
      <c r="IU137" s="4"/>
      <c r="IV137" s="95"/>
      <c r="IW137" s="96" t="str">
        <f t="shared" si="181"/>
        <v/>
      </c>
      <c r="IX137" s="97" t="str">
        <f t="shared" si="182"/>
        <v/>
      </c>
      <c r="IY137" s="98" t="str">
        <f t="shared" si="183"/>
        <v/>
      </c>
      <c r="IZ137" s="98" t="str">
        <f t="shared" si="184"/>
        <v/>
      </c>
      <c r="JA137" s="99" t="str">
        <f t="shared" si="185"/>
        <v/>
      </c>
      <c r="JB137" s="100" t="str">
        <f t="shared" si="186"/>
        <v/>
      </c>
      <c r="JC137" s="101" t="str">
        <f t="shared" si="187"/>
        <v/>
      </c>
      <c r="JD137" s="102" t="str">
        <f t="shared" si="188"/>
        <v/>
      </c>
      <c r="JE137" s="103" t="str">
        <f t="shared" si="189"/>
        <v/>
      </c>
      <c r="JG137" s="4"/>
      <c r="JH137" s="95"/>
      <c r="JI137" s="96" t="str">
        <f t="shared" si="190"/>
        <v/>
      </c>
      <c r="JJ137" s="97" t="str">
        <f t="shared" si="191"/>
        <v/>
      </c>
      <c r="JK137" s="98" t="str">
        <f t="shared" si="192"/>
        <v/>
      </c>
      <c r="JL137" s="98" t="str">
        <f t="shared" si="193"/>
        <v/>
      </c>
      <c r="JM137" s="99" t="str">
        <f t="shared" si="194"/>
        <v/>
      </c>
      <c r="JN137" s="100" t="str">
        <f t="shared" si="195"/>
        <v/>
      </c>
      <c r="JO137" s="101" t="str">
        <f t="shared" si="196"/>
        <v/>
      </c>
      <c r="JP137" s="102" t="str">
        <f t="shared" si="197"/>
        <v/>
      </c>
      <c r="JQ137" s="103" t="str">
        <f t="shared" si="198"/>
        <v/>
      </c>
      <c r="JS137" s="4"/>
      <c r="JT137" s="95"/>
      <c r="JU137" s="96" t="str">
        <f t="shared" si="199"/>
        <v/>
      </c>
      <c r="JV137" s="97" t="str">
        <f t="shared" si="200"/>
        <v/>
      </c>
      <c r="JW137" s="98" t="str">
        <f t="shared" si="201"/>
        <v/>
      </c>
      <c r="JX137" s="98" t="str">
        <f t="shared" si="202"/>
        <v/>
      </c>
      <c r="JY137" s="99" t="str">
        <f t="shared" si="203"/>
        <v/>
      </c>
      <c r="JZ137" s="100" t="str">
        <f t="shared" si="204"/>
        <v/>
      </c>
      <c r="KA137" s="101" t="str">
        <f t="shared" si="205"/>
        <v/>
      </c>
      <c r="KB137" s="102" t="str">
        <f t="shared" si="206"/>
        <v/>
      </c>
      <c r="KC137" s="103" t="str">
        <f t="shared" si="207"/>
        <v/>
      </c>
      <c r="KE137" s="4"/>
      <c r="KF137" s="95"/>
    </row>
    <row r="138" spans="1:292" ht="13.5" customHeight="1">
      <c r="A138" s="21"/>
      <c r="B138" s="95"/>
      <c r="C138" s="95"/>
      <c r="E138" s="96" t="str">
        <f t="shared" si="305"/>
        <v/>
      </c>
      <c r="F138" s="97" t="str">
        <f t="shared" si="306"/>
        <v/>
      </c>
      <c r="G138" s="98" t="str">
        <f t="shared" si="307"/>
        <v/>
      </c>
      <c r="H138" s="98" t="str">
        <f t="shared" si="308"/>
        <v/>
      </c>
      <c r="I138" s="99" t="str">
        <f t="shared" si="309"/>
        <v/>
      </c>
      <c r="J138" s="100" t="str">
        <f t="shared" si="310"/>
        <v/>
      </c>
      <c r="K138" s="101" t="str">
        <f t="shared" si="311"/>
        <v/>
      </c>
      <c r="L138" s="102" t="str">
        <f t="shared" si="312"/>
        <v/>
      </c>
      <c r="M138" s="103" t="str">
        <f t="shared" si="313"/>
        <v/>
      </c>
      <c r="O138" s="4"/>
      <c r="P138" s="95"/>
      <c r="Q138" s="96" t="str">
        <f t="shared" si="2"/>
        <v/>
      </c>
      <c r="R138" s="97" t="str">
        <f t="shared" si="3"/>
        <v/>
      </c>
      <c r="S138" s="98" t="str">
        <f t="shared" si="4"/>
        <v/>
      </c>
      <c r="T138" s="98" t="str">
        <f t="shared" si="5"/>
        <v/>
      </c>
      <c r="U138" s="99" t="str">
        <f t="shared" si="6"/>
        <v/>
      </c>
      <c r="V138" s="100" t="str">
        <f t="shared" si="7"/>
        <v/>
      </c>
      <c r="W138" s="101" t="str">
        <f t="shared" si="8"/>
        <v/>
      </c>
      <c r="X138" s="102" t="str">
        <f t="shared" si="9"/>
        <v/>
      </c>
      <c r="Y138" s="103" t="str">
        <f t="shared" si="10"/>
        <v/>
      </c>
      <c r="AA138" s="4"/>
      <c r="AB138" s="95"/>
      <c r="AC138" s="96" t="str">
        <f t="shared" si="11"/>
        <v/>
      </c>
      <c r="AD138" s="97" t="str">
        <f t="shared" si="12"/>
        <v/>
      </c>
      <c r="AE138" s="98" t="str">
        <f t="shared" si="13"/>
        <v/>
      </c>
      <c r="AF138" s="98" t="str">
        <f t="shared" si="14"/>
        <v/>
      </c>
      <c r="AG138" s="99" t="str">
        <f t="shared" si="15"/>
        <v/>
      </c>
      <c r="AH138" s="100" t="str">
        <f t="shared" si="16"/>
        <v/>
      </c>
      <c r="AI138" s="101" t="str">
        <f t="shared" si="17"/>
        <v/>
      </c>
      <c r="AJ138" s="102" t="str">
        <f t="shared" si="18"/>
        <v/>
      </c>
      <c r="AK138" s="103" t="str">
        <f t="shared" si="19"/>
        <v/>
      </c>
      <c r="AM138" s="4"/>
      <c r="AN138" s="95"/>
      <c r="AO138" s="96" t="str">
        <f t="shared" si="20"/>
        <v/>
      </c>
      <c r="AP138" s="97" t="str">
        <f t="shared" si="21"/>
        <v/>
      </c>
      <c r="AQ138" s="98" t="str">
        <f t="shared" si="22"/>
        <v/>
      </c>
      <c r="AR138" s="98" t="str">
        <f t="shared" si="23"/>
        <v/>
      </c>
      <c r="AS138" s="99" t="str">
        <f t="shared" si="24"/>
        <v/>
      </c>
      <c r="AT138" s="100" t="str">
        <f t="shared" si="25"/>
        <v/>
      </c>
      <c r="AU138" s="101" t="str">
        <f t="shared" si="26"/>
        <v/>
      </c>
      <c r="AV138" s="102" t="str">
        <f t="shared" si="27"/>
        <v/>
      </c>
      <c r="AW138" s="103" t="str">
        <f t="shared" si="28"/>
        <v/>
      </c>
      <c r="AY138" s="4"/>
      <c r="AZ138" s="95"/>
      <c r="BA138" s="96" t="str">
        <f t="shared" si="29"/>
        <v/>
      </c>
      <c r="BB138" s="97" t="str">
        <f t="shared" si="30"/>
        <v/>
      </c>
      <c r="BC138" s="98" t="str">
        <f t="shared" si="31"/>
        <v/>
      </c>
      <c r="BD138" s="98" t="str">
        <f t="shared" si="32"/>
        <v/>
      </c>
      <c r="BE138" s="99" t="str">
        <f t="shared" si="33"/>
        <v/>
      </c>
      <c r="BF138" s="100" t="str">
        <f t="shared" si="34"/>
        <v/>
      </c>
      <c r="BG138" s="101" t="str">
        <f t="shared" si="35"/>
        <v/>
      </c>
      <c r="BH138" s="102" t="str">
        <f t="shared" si="36"/>
        <v/>
      </c>
      <c r="BI138" s="103" t="str">
        <f t="shared" si="37"/>
        <v/>
      </c>
      <c r="BK138" s="4"/>
      <c r="BL138" s="95"/>
      <c r="BM138" s="96" t="str">
        <f t="shared" si="38"/>
        <v/>
      </c>
      <c r="BN138" s="97" t="str">
        <f t="shared" si="39"/>
        <v/>
      </c>
      <c r="BO138" s="98" t="str">
        <f t="shared" si="40"/>
        <v/>
      </c>
      <c r="BP138" s="98" t="str">
        <f t="shared" si="41"/>
        <v/>
      </c>
      <c r="BQ138" s="99" t="str">
        <f t="shared" si="42"/>
        <v/>
      </c>
      <c r="BR138" s="100" t="str">
        <f t="shared" si="43"/>
        <v/>
      </c>
      <c r="BS138" s="101" t="str">
        <f t="shared" si="44"/>
        <v/>
      </c>
      <c r="BT138" s="102" t="str">
        <f t="shared" si="45"/>
        <v/>
      </c>
      <c r="BU138" s="103" t="str">
        <f t="shared" si="46"/>
        <v/>
      </c>
      <c r="BW138" s="4"/>
      <c r="BX138" s="95"/>
      <c r="BY138" s="96" t="str">
        <f t="shared" si="47"/>
        <v/>
      </c>
      <c r="BZ138" s="97" t="str">
        <f t="shared" si="48"/>
        <v/>
      </c>
      <c r="CA138" s="98" t="str">
        <f t="shared" si="49"/>
        <v/>
      </c>
      <c r="CB138" s="98" t="str">
        <f t="shared" si="50"/>
        <v/>
      </c>
      <c r="CC138" s="99" t="str">
        <f t="shared" si="51"/>
        <v/>
      </c>
      <c r="CD138" s="100" t="str">
        <f t="shared" si="52"/>
        <v/>
      </c>
      <c r="CE138" s="101" t="str">
        <f t="shared" si="53"/>
        <v/>
      </c>
      <c r="CF138" s="102" t="str">
        <f t="shared" si="54"/>
        <v/>
      </c>
      <c r="CG138" s="103" t="str">
        <f t="shared" si="55"/>
        <v/>
      </c>
      <c r="CI138" s="4"/>
      <c r="CJ138" s="95"/>
      <c r="CK138" s="96" t="str">
        <f t="shared" si="56"/>
        <v/>
      </c>
      <c r="CL138" s="97" t="str">
        <f t="shared" si="57"/>
        <v/>
      </c>
      <c r="CM138" s="98" t="str">
        <f t="shared" si="58"/>
        <v/>
      </c>
      <c r="CN138" s="98" t="str">
        <f t="shared" si="59"/>
        <v/>
      </c>
      <c r="CO138" s="99" t="str">
        <f t="shared" si="60"/>
        <v/>
      </c>
      <c r="CP138" s="100" t="str">
        <f t="shared" si="61"/>
        <v/>
      </c>
      <c r="CQ138" s="101" t="str">
        <f t="shared" si="62"/>
        <v/>
      </c>
      <c r="CR138" s="102" t="str">
        <f t="shared" si="63"/>
        <v/>
      </c>
      <c r="CS138" s="103" t="str">
        <f t="shared" si="64"/>
        <v/>
      </c>
      <c r="CU138" s="4"/>
      <c r="CV138" s="95"/>
      <c r="CW138" s="96" t="str">
        <f t="shared" si="65"/>
        <v/>
      </c>
      <c r="CX138" s="97" t="str">
        <f t="shared" si="66"/>
        <v/>
      </c>
      <c r="CY138" s="98" t="str">
        <f t="shared" si="67"/>
        <v/>
      </c>
      <c r="CZ138" s="98" t="str">
        <f t="shared" si="68"/>
        <v/>
      </c>
      <c r="DA138" s="99" t="str">
        <f t="shared" si="69"/>
        <v/>
      </c>
      <c r="DB138" s="100" t="str">
        <f t="shared" si="70"/>
        <v/>
      </c>
      <c r="DC138" s="101" t="str">
        <f t="shared" si="71"/>
        <v/>
      </c>
      <c r="DD138" s="102" t="str">
        <f t="shared" si="72"/>
        <v/>
      </c>
      <c r="DE138" s="103" t="str">
        <f t="shared" si="73"/>
        <v/>
      </c>
      <c r="DG138" s="4"/>
      <c r="DH138" s="95"/>
      <c r="DI138" s="96" t="str">
        <f t="shared" si="74"/>
        <v/>
      </c>
      <c r="DJ138" s="97" t="str">
        <f t="shared" si="75"/>
        <v/>
      </c>
      <c r="DK138" s="98" t="str">
        <f t="shared" si="76"/>
        <v/>
      </c>
      <c r="DL138" s="98" t="str">
        <f t="shared" si="77"/>
        <v/>
      </c>
      <c r="DM138" s="99" t="str">
        <f t="shared" si="78"/>
        <v/>
      </c>
      <c r="DN138" s="100" t="str">
        <f t="shared" si="79"/>
        <v/>
      </c>
      <c r="DO138" s="101" t="str">
        <f t="shared" si="80"/>
        <v/>
      </c>
      <c r="DP138" s="102" t="str">
        <f t="shared" si="81"/>
        <v/>
      </c>
      <c r="DQ138" s="103" t="str">
        <f t="shared" si="82"/>
        <v/>
      </c>
      <c r="DS138" s="4"/>
      <c r="DT138" s="95"/>
      <c r="DU138" s="96" t="str">
        <f t="shared" si="83"/>
        <v/>
      </c>
      <c r="DV138" s="97" t="str">
        <f t="shared" si="84"/>
        <v/>
      </c>
      <c r="DW138" s="98" t="str">
        <f t="shared" si="85"/>
        <v/>
      </c>
      <c r="DX138" s="98" t="str">
        <f t="shared" si="86"/>
        <v/>
      </c>
      <c r="DY138" s="99" t="str">
        <f t="shared" si="87"/>
        <v/>
      </c>
      <c r="DZ138" s="100" t="str">
        <f t="shared" si="88"/>
        <v/>
      </c>
      <c r="EA138" s="101" t="str">
        <f t="shared" si="89"/>
        <v/>
      </c>
      <c r="EB138" s="102" t="str">
        <f t="shared" si="90"/>
        <v/>
      </c>
      <c r="EC138" s="103" t="str">
        <f t="shared" si="91"/>
        <v/>
      </c>
      <c r="EE138" s="4"/>
      <c r="EF138" s="95"/>
      <c r="EG138" s="96" t="str">
        <f t="shared" si="92"/>
        <v/>
      </c>
      <c r="EH138" s="97" t="str">
        <f t="shared" si="93"/>
        <v/>
      </c>
      <c r="EI138" s="98" t="str">
        <f t="shared" si="94"/>
        <v/>
      </c>
      <c r="EJ138" s="98" t="str">
        <f t="shared" si="95"/>
        <v/>
      </c>
      <c r="EK138" s="99" t="str">
        <f t="shared" si="96"/>
        <v/>
      </c>
      <c r="EL138" s="100" t="str">
        <f t="shared" si="97"/>
        <v/>
      </c>
      <c r="EM138" s="101" t="str">
        <f t="shared" si="98"/>
        <v/>
      </c>
      <c r="EN138" s="102" t="str">
        <f t="shared" si="99"/>
        <v/>
      </c>
      <c r="EO138" s="103" t="str">
        <f t="shared" si="100"/>
        <v/>
      </c>
      <c r="EQ138" s="4"/>
      <c r="ER138" s="95"/>
      <c r="ES138" s="96" t="str">
        <f t="shared" si="101"/>
        <v/>
      </c>
      <c r="ET138" s="97" t="str">
        <f t="shared" si="102"/>
        <v/>
      </c>
      <c r="EU138" s="98" t="str">
        <f t="shared" si="103"/>
        <v/>
      </c>
      <c r="EV138" s="98" t="str">
        <f t="shared" si="104"/>
        <v/>
      </c>
      <c r="EW138" s="99" t="str">
        <f t="shared" si="105"/>
        <v/>
      </c>
      <c r="EX138" s="100" t="str">
        <f t="shared" si="106"/>
        <v/>
      </c>
      <c r="EY138" s="101" t="str">
        <f t="shared" si="107"/>
        <v/>
      </c>
      <c r="EZ138" s="102" t="str">
        <f t="shared" si="108"/>
        <v/>
      </c>
      <c r="FA138" s="103" t="str">
        <f t="shared" si="109"/>
        <v/>
      </c>
      <c r="FC138" s="4"/>
      <c r="FD138" s="95"/>
      <c r="FE138" s="96" t="str">
        <f t="shared" si="110"/>
        <v/>
      </c>
      <c r="FF138" s="97" t="str">
        <f t="shared" si="111"/>
        <v/>
      </c>
      <c r="FG138" s="98" t="str">
        <f t="shared" si="112"/>
        <v/>
      </c>
      <c r="FH138" s="98" t="str">
        <f t="shared" si="113"/>
        <v/>
      </c>
      <c r="FI138" s="99" t="str">
        <f t="shared" si="114"/>
        <v/>
      </c>
      <c r="FJ138" s="100" t="str">
        <f t="shared" si="115"/>
        <v/>
      </c>
      <c r="FK138" s="101" t="str">
        <f t="shared" si="116"/>
        <v/>
      </c>
      <c r="FL138" s="102" t="str">
        <f t="shared" si="117"/>
        <v/>
      </c>
      <c r="FM138" s="103" t="str">
        <f t="shared" si="118"/>
        <v/>
      </c>
      <c r="FO138" s="4"/>
      <c r="FP138" s="95"/>
      <c r="FQ138" s="96" t="str">
        <f>IF(FU138="","",#REF!)</f>
        <v/>
      </c>
      <c r="FR138" s="97" t="str">
        <f t="shared" si="119"/>
        <v/>
      </c>
      <c r="FS138" s="98" t="str">
        <f t="shared" si="120"/>
        <v/>
      </c>
      <c r="FT138" s="98" t="str">
        <f t="shared" si="121"/>
        <v/>
      </c>
      <c r="FU138" s="99" t="str">
        <f t="shared" si="122"/>
        <v/>
      </c>
      <c r="FV138" s="100" t="str">
        <f t="shared" si="123"/>
        <v/>
      </c>
      <c r="FW138" s="101" t="str">
        <f t="shared" si="124"/>
        <v/>
      </c>
      <c r="FX138" s="102" t="str">
        <f t="shared" si="125"/>
        <v/>
      </c>
      <c r="FY138" s="103" t="str">
        <f t="shared" si="126"/>
        <v/>
      </c>
      <c r="GA138" s="4"/>
      <c r="GB138" s="95"/>
      <c r="GC138" s="96" t="str">
        <f t="shared" si="127"/>
        <v/>
      </c>
      <c r="GD138" s="97" t="str">
        <f t="shared" si="128"/>
        <v/>
      </c>
      <c r="GE138" s="98" t="str">
        <f t="shared" si="129"/>
        <v/>
      </c>
      <c r="GF138" s="98" t="str">
        <f t="shared" si="130"/>
        <v/>
      </c>
      <c r="GG138" s="99" t="str">
        <f t="shared" si="131"/>
        <v/>
      </c>
      <c r="GH138" s="100" t="str">
        <f t="shared" si="132"/>
        <v/>
      </c>
      <c r="GI138" s="101" t="str">
        <f t="shared" si="133"/>
        <v/>
      </c>
      <c r="GJ138" s="102" t="str">
        <f t="shared" si="134"/>
        <v/>
      </c>
      <c r="GK138" s="103" t="str">
        <f t="shared" si="135"/>
        <v/>
      </c>
      <c r="GM138" s="4"/>
      <c r="GN138" s="95"/>
      <c r="GO138" s="96" t="str">
        <f t="shared" si="136"/>
        <v/>
      </c>
      <c r="GP138" s="97" t="str">
        <f t="shared" si="137"/>
        <v/>
      </c>
      <c r="GQ138" s="98" t="str">
        <f t="shared" si="138"/>
        <v/>
      </c>
      <c r="GR138" s="98" t="str">
        <f t="shared" si="139"/>
        <v/>
      </c>
      <c r="GS138" s="99" t="str">
        <f t="shared" si="140"/>
        <v/>
      </c>
      <c r="GT138" s="100" t="str">
        <f t="shared" si="141"/>
        <v/>
      </c>
      <c r="GU138" s="101" t="str">
        <f t="shared" si="142"/>
        <v/>
      </c>
      <c r="GV138" s="102" t="str">
        <f t="shared" si="143"/>
        <v/>
      </c>
      <c r="GW138" s="103" t="str">
        <f t="shared" si="144"/>
        <v/>
      </c>
      <c r="GY138" s="4"/>
      <c r="GZ138" s="95"/>
      <c r="HA138" s="96" t="str">
        <f t="shared" si="145"/>
        <v/>
      </c>
      <c r="HB138" s="97" t="str">
        <f t="shared" si="146"/>
        <v/>
      </c>
      <c r="HC138" s="98" t="str">
        <f t="shared" si="147"/>
        <v/>
      </c>
      <c r="HD138" s="98" t="str">
        <f t="shared" si="148"/>
        <v/>
      </c>
      <c r="HE138" s="99" t="str">
        <f t="shared" si="149"/>
        <v/>
      </c>
      <c r="HF138" s="100" t="str">
        <f t="shared" si="150"/>
        <v/>
      </c>
      <c r="HG138" s="101" t="str">
        <f t="shared" si="151"/>
        <v/>
      </c>
      <c r="HH138" s="102" t="str">
        <f t="shared" si="152"/>
        <v/>
      </c>
      <c r="HI138" s="103" t="str">
        <f t="shared" si="153"/>
        <v/>
      </c>
      <c r="HK138" s="4"/>
      <c r="HL138" s="95"/>
      <c r="HM138" s="96" t="str">
        <f t="shared" si="154"/>
        <v/>
      </c>
      <c r="HN138" s="97" t="str">
        <f t="shared" si="155"/>
        <v/>
      </c>
      <c r="HO138" s="98" t="str">
        <f t="shared" si="156"/>
        <v/>
      </c>
      <c r="HP138" s="98" t="str">
        <f t="shared" si="157"/>
        <v/>
      </c>
      <c r="HQ138" s="99" t="str">
        <f t="shared" si="158"/>
        <v/>
      </c>
      <c r="HR138" s="100" t="str">
        <f t="shared" si="159"/>
        <v/>
      </c>
      <c r="HS138" s="101" t="str">
        <f t="shared" si="160"/>
        <v/>
      </c>
      <c r="HT138" s="102" t="str">
        <f t="shared" si="161"/>
        <v/>
      </c>
      <c r="HU138" s="103" t="str">
        <f t="shared" si="162"/>
        <v/>
      </c>
      <c r="HW138" s="4"/>
      <c r="HX138" s="95"/>
      <c r="HY138" s="96" t="str">
        <f t="shared" si="163"/>
        <v/>
      </c>
      <c r="HZ138" s="97" t="str">
        <f t="shared" si="164"/>
        <v/>
      </c>
      <c r="IA138" s="98" t="str">
        <f t="shared" si="165"/>
        <v/>
      </c>
      <c r="IB138" s="98" t="str">
        <f t="shared" si="166"/>
        <v/>
      </c>
      <c r="IC138" s="99" t="str">
        <f t="shared" si="167"/>
        <v/>
      </c>
      <c r="ID138" s="100" t="str">
        <f t="shared" si="168"/>
        <v/>
      </c>
      <c r="IE138" s="101" t="str">
        <f t="shared" si="169"/>
        <v/>
      </c>
      <c r="IF138" s="102" t="str">
        <f t="shared" si="170"/>
        <v/>
      </c>
      <c r="IG138" s="103" t="str">
        <f t="shared" si="171"/>
        <v/>
      </c>
      <c r="II138" s="4"/>
      <c r="IJ138" s="95"/>
      <c r="IK138" s="96" t="str">
        <f t="shared" si="172"/>
        <v/>
      </c>
      <c r="IL138" s="97" t="str">
        <f t="shared" si="173"/>
        <v/>
      </c>
      <c r="IM138" s="98" t="str">
        <f t="shared" si="174"/>
        <v/>
      </c>
      <c r="IN138" s="98" t="str">
        <f t="shared" si="175"/>
        <v/>
      </c>
      <c r="IO138" s="99" t="str">
        <f t="shared" si="176"/>
        <v/>
      </c>
      <c r="IP138" s="100" t="str">
        <f t="shared" si="177"/>
        <v/>
      </c>
      <c r="IQ138" s="101" t="str">
        <f t="shared" si="178"/>
        <v/>
      </c>
      <c r="IR138" s="102" t="str">
        <f t="shared" si="179"/>
        <v/>
      </c>
      <c r="IS138" s="103" t="str">
        <f t="shared" si="180"/>
        <v/>
      </c>
      <c r="IU138" s="4"/>
      <c r="IV138" s="95"/>
      <c r="IW138" s="96" t="str">
        <f t="shared" si="181"/>
        <v/>
      </c>
      <c r="IX138" s="97" t="str">
        <f t="shared" si="182"/>
        <v/>
      </c>
      <c r="IY138" s="98" t="str">
        <f t="shared" si="183"/>
        <v/>
      </c>
      <c r="IZ138" s="98" t="str">
        <f t="shared" si="184"/>
        <v/>
      </c>
      <c r="JA138" s="99" t="str">
        <f t="shared" si="185"/>
        <v/>
      </c>
      <c r="JB138" s="100" t="str">
        <f t="shared" si="186"/>
        <v/>
      </c>
      <c r="JC138" s="101" t="str">
        <f t="shared" si="187"/>
        <v/>
      </c>
      <c r="JD138" s="102" t="str">
        <f t="shared" si="188"/>
        <v/>
      </c>
      <c r="JE138" s="103" t="str">
        <f t="shared" si="189"/>
        <v/>
      </c>
      <c r="JG138" s="4"/>
      <c r="JH138" s="95"/>
      <c r="JI138" s="96" t="str">
        <f t="shared" si="190"/>
        <v/>
      </c>
      <c r="JJ138" s="97" t="str">
        <f t="shared" si="191"/>
        <v/>
      </c>
      <c r="JK138" s="98" t="str">
        <f t="shared" si="192"/>
        <v/>
      </c>
      <c r="JL138" s="98" t="str">
        <f t="shared" si="193"/>
        <v/>
      </c>
      <c r="JM138" s="99" t="str">
        <f t="shared" si="194"/>
        <v/>
      </c>
      <c r="JN138" s="100" t="str">
        <f t="shared" si="195"/>
        <v/>
      </c>
      <c r="JO138" s="101" t="str">
        <f t="shared" si="196"/>
        <v/>
      </c>
      <c r="JP138" s="102" t="str">
        <f t="shared" si="197"/>
        <v/>
      </c>
      <c r="JQ138" s="103" t="str">
        <f t="shared" si="198"/>
        <v/>
      </c>
      <c r="JS138" s="4"/>
      <c r="JT138" s="95"/>
      <c r="JU138" s="96" t="str">
        <f t="shared" si="199"/>
        <v/>
      </c>
      <c r="JV138" s="97" t="str">
        <f t="shared" si="200"/>
        <v/>
      </c>
      <c r="JW138" s="98" t="str">
        <f t="shared" si="201"/>
        <v/>
      </c>
      <c r="JX138" s="98" t="str">
        <f t="shared" si="202"/>
        <v/>
      </c>
      <c r="JY138" s="99" t="str">
        <f t="shared" si="203"/>
        <v/>
      </c>
      <c r="JZ138" s="100" t="str">
        <f t="shared" si="204"/>
        <v/>
      </c>
      <c r="KA138" s="101" t="str">
        <f t="shared" si="205"/>
        <v/>
      </c>
      <c r="KB138" s="102" t="str">
        <f t="shared" si="206"/>
        <v/>
      </c>
      <c r="KC138" s="103" t="str">
        <f t="shared" si="207"/>
        <v/>
      </c>
      <c r="KE138" s="4"/>
      <c r="KF138" s="95"/>
    </row>
    <row r="139" spans="1:292" ht="13.5" customHeight="1">
      <c r="A139" s="21"/>
      <c r="B139" s="95"/>
      <c r="C139" s="95"/>
      <c r="E139" s="96" t="str">
        <f t="shared" si="305"/>
        <v/>
      </c>
      <c r="F139" s="97" t="str">
        <f t="shared" si="306"/>
        <v/>
      </c>
      <c r="G139" s="98" t="str">
        <f t="shared" si="307"/>
        <v/>
      </c>
      <c r="H139" s="98" t="str">
        <f t="shared" si="308"/>
        <v/>
      </c>
      <c r="I139" s="99" t="str">
        <f t="shared" si="309"/>
        <v/>
      </c>
      <c r="J139" s="100" t="str">
        <f t="shared" si="310"/>
        <v/>
      </c>
      <c r="K139" s="101" t="str">
        <f t="shared" si="311"/>
        <v/>
      </c>
      <c r="L139" s="102" t="str">
        <f t="shared" si="312"/>
        <v/>
      </c>
      <c r="M139" s="103" t="str">
        <f t="shared" si="313"/>
        <v/>
      </c>
      <c r="O139" s="4"/>
      <c r="P139" s="95"/>
      <c r="Q139" s="96" t="str">
        <f t="shared" si="2"/>
        <v/>
      </c>
      <c r="R139" s="97" t="str">
        <f t="shared" si="3"/>
        <v/>
      </c>
      <c r="S139" s="98" t="str">
        <f t="shared" si="4"/>
        <v/>
      </c>
      <c r="T139" s="98" t="str">
        <f t="shared" si="5"/>
        <v/>
      </c>
      <c r="U139" s="99" t="str">
        <f t="shared" si="6"/>
        <v/>
      </c>
      <c r="V139" s="100" t="str">
        <f t="shared" si="7"/>
        <v/>
      </c>
      <c r="W139" s="101" t="str">
        <f t="shared" si="8"/>
        <v/>
      </c>
      <c r="X139" s="102" t="str">
        <f t="shared" si="9"/>
        <v/>
      </c>
      <c r="Y139" s="103" t="str">
        <f t="shared" si="10"/>
        <v/>
      </c>
      <c r="AA139" s="4"/>
      <c r="AB139" s="95"/>
      <c r="AC139" s="96" t="str">
        <f t="shared" si="11"/>
        <v/>
      </c>
      <c r="AD139" s="97" t="str">
        <f t="shared" si="12"/>
        <v/>
      </c>
      <c r="AE139" s="98" t="str">
        <f t="shared" si="13"/>
        <v/>
      </c>
      <c r="AF139" s="98" t="str">
        <f t="shared" si="14"/>
        <v/>
      </c>
      <c r="AG139" s="99" t="str">
        <f t="shared" si="15"/>
        <v/>
      </c>
      <c r="AH139" s="100" t="str">
        <f t="shared" si="16"/>
        <v/>
      </c>
      <c r="AI139" s="101" t="str">
        <f t="shared" si="17"/>
        <v/>
      </c>
      <c r="AJ139" s="102" t="str">
        <f t="shared" si="18"/>
        <v/>
      </c>
      <c r="AK139" s="103" t="str">
        <f t="shared" si="19"/>
        <v/>
      </c>
      <c r="AM139" s="4"/>
      <c r="AN139" s="95"/>
      <c r="AO139" s="96" t="str">
        <f t="shared" si="20"/>
        <v/>
      </c>
      <c r="AP139" s="97" t="str">
        <f t="shared" si="21"/>
        <v/>
      </c>
      <c r="AQ139" s="98" t="str">
        <f t="shared" si="22"/>
        <v/>
      </c>
      <c r="AR139" s="98" t="str">
        <f t="shared" si="23"/>
        <v/>
      </c>
      <c r="AS139" s="99" t="str">
        <f t="shared" si="24"/>
        <v/>
      </c>
      <c r="AT139" s="100" t="str">
        <f t="shared" si="25"/>
        <v/>
      </c>
      <c r="AU139" s="101" t="str">
        <f t="shared" si="26"/>
        <v/>
      </c>
      <c r="AV139" s="102" t="str">
        <f t="shared" si="27"/>
        <v/>
      </c>
      <c r="AW139" s="103" t="str">
        <f t="shared" si="28"/>
        <v/>
      </c>
      <c r="AY139" s="4"/>
      <c r="AZ139" s="95"/>
      <c r="BA139" s="96" t="str">
        <f t="shared" si="29"/>
        <v/>
      </c>
      <c r="BB139" s="97" t="str">
        <f t="shared" si="30"/>
        <v/>
      </c>
      <c r="BC139" s="98" t="str">
        <f t="shared" si="31"/>
        <v/>
      </c>
      <c r="BD139" s="98" t="str">
        <f t="shared" si="32"/>
        <v/>
      </c>
      <c r="BE139" s="99" t="str">
        <f t="shared" si="33"/>
        <v/>
      </c>
      <c r="BF139" s="100" t="str">
        <f t="shared" si="34"/>
        <v/>
      </c>
      <c r="BG139" s="101" t="str">
        <f t="shared" si="35"/>
        <v/>
      </c>
      <c r="BH139" s="102" t="str">
        <f t="shared" si="36"/>
        <v/>
      </c>
      <c r="BI139" s="103" t="str">
        <f t="shared" si="37"/>
        <v/>
      </c>
      <c r="BK139" s="4"/>
      <c r="BL139" s="95"/>
      <c r="BM139" s="96" t="str">
        <f t="shared" si="38"/>
        <v/>
      </c>
      <c r="BN139" s="97" t="str">
        <f t="shared" si="39"/>
        <v/>
      </c>
      <c r="BO139" s="98" t="str">
        <f t="shared" si="40"/>
        <v/>
      </c>
      <c r="BP139" s="98" t="str">
        <f t="shared" si="41"/>
        <v/>
      </c>
      <c r="BQ139" s="99" t="str">
        <f t="shared" si="42"/>
        <v/>
      </c>
      <c r="BR139" s="100" t="str">
        <f t="shared" si="43"/>
        <v/>
      </c>
      <c r="BS139" s="101" t="str">
        <f t="shared" si="44"/>
        <v/>
      </c>
      <c r="BT139" s="102" t="str">
        <f t="shared" si="45"/>
        <v/>
      </c>
      <c r="BU139" s="103" t="str">
        <f t="shared" si="46"/>
        <v/>
      </c>
      <c r="BW139" s="4"/>
      <c r="BX139" s="95"/>
      <c r="BY139" s="96" t="str">
        <f t="shared" si="47"/>
        <v/>
      </c>
      <c r="BZ139" s="97" t="str">
        <f t="shared" si="48"/>
        <v/>
      </c>
      <c r="CA139" s="98" t="str">
        <f t="shared" si="49"/>
        <v/>
      </c>
      <c r="CB139" s="98" t="str">
        <f t="shared" si="50"/>
        <v/>
      </c>
      <c r="CC139" s="99" t="str">
        <f t="shared" si="51"/>
        <v/>
      </c>
      <c r="CD139" s="100" t="str">
        <f t="shared" si="52"/>
        <v/>
      </c>
      <c r="CE139" s="101" t="str">
        <f t="shared" si="53"/>
        <v/>
      </c>
      <c r="CF139" s="102" t="str">
        <f t="shared" si="54"/>
        <v/>
      </c>
      <c r="CG139" s="103" t="str">
        <f t="shared" si="55"/>
        <v/>
      </c>
      <c r="CI139" s="4"/>
      <c r="CJ139" s="95"/>
      <c r="CK139" s="96" t="str">
        <f t="shared" si="56"/>
        <v/>
      </c>
      <c r="CL139" s="97" t="str">
        <f t="shared" si="57"/>
        <v/>
      </c>
      <c r="CM139" s="98" t="str">
        <f t="shared" si="58"/>
        <v/>
      </c>
      <c r="CN139" s="98" t="str">
        <f t="shared" si="59"/>
        <v/>
      </c>
      <c r="CO139" s="99" t="str">
        <f t="shared" si="60"/>
        <v/>
      </c>
      <c r="CP139" s="100" t="str">
        <f t="shared" si="61"/>
        <v/>
      </c>
      <c r="CQ139" s="101" t="str">
        <f t="shared" si="62"/>
        <v/>
      </c>
      <c r="CR139" s="102" t="str">
        <f t="shared" si="63"/>
        <v/>
      </c>
      <c r="CS139" s="103" t="str">
        <f t="shared" si="64"/>
        <v/>
      </c>
      <c r="CU139" s="4"/>
      <c r="CV139" s="95"/>
      <c r="CW139" s="96" t="str">
        <f t="shared" si="65"/>
        <v/>
      </c>
      <c r="CX139" s="97" t="str">
        <f t="shared" si="66"/>
        <v/>
      </c>
      <c r="CY139" s="98" t="str">
        <f t="shared" si="67"/>
        <v/>
      </c>
      <c r="CZ139" s="98" t="str">
        <f t="shared" si="68"/>
        <v/>
      </c>
      <c r="DA139" s="99" t="str">
        <f t="shared" si="69"/>
        <v/>
      </c>
      <c r="DB139" s="100" t="str">
        <f t="shared" si="70"/>
        <v/>
      </c>
      <c r="DC139" s="101" t="str">
        <f t="shared" si="71"/>
        <v/>
      </c>
      <c r="DD139" s="102" t="str">
        <f t="shared" si="72"/>
        <v/>
      </c>
      <c r="DE139" s="103" t="str">
        <f t="shared" si="73"/>
        <v/>
      </c>
      <c r="DG139" s="4"/>
      <c r="DH139" s="95"/>
      <c r="DI139" s="96" t="str">
        <f t="shared" si="74"/>
        <v/>
      </c>
      <c r="DJ139" s="97" t="str">
        <f t="shared" si="75"/>
        <v/>
      </c>
      <c r="DK139" s="98" t="str">
        <f t="shared" si="76"/>
        <v/>
      </c>
      <c r="DL139" s="98" t="str">
        <f t="shared" si="77"/>
        <v/>
      </c>
      <c r="DM139" s="99" t="str">
        <f t="shared" si="78"/>
        <v/>
      </c>
      <c r="DN139" s="100" t="str">
        <f t="shared" si="79"/>
        <v/>
      </c>
      <c r="DO139" s="101" t="str">
        <f t="shared" si="80"/>
        <v/>
      </c>
      <c r="DP139" s="102" t="str">
        <f t="shared" si="81"/>
        <v/>
      </c>
      <c r="DQ139" s="103" t="str">
        <f t="shared" si="82"/>
        <v/>
      </c>
      <c r="DS139" s="4"/>
      <c r="DT139" s="95"/>
      <c r="DU139" s="96" t="str">
        <f t="shared" si="83"/>
        <v/>
      </c>
      <c r="DV139" s="97" t="str">
        <f t="shared" si="84"/>
        <v/>
      </c>
      <c r="DW139" s="98" t="str">
        <f t="shared" si="85"/>
        <v/>
      </c>
      <c r="DX139" s="98" t="str">
        <f t="shared" si="86"/>
        <v/>
      </c>
      <c r="DY139" s="99" t="str">
        <f t="shared" si="87"/>
        <v/>
      </c>
      <c r="DZ139" s="100" t="str">
        <f t="shared" si="88"/>
        <v/>
      </c>
      <c r="EA139" s="101" t="str">
        <f t="shared" si="89"/>
        <v/>
      </c>
      <c r="EB139" s="102" t="str">
        <f t="shared" si="90"/>
        <v/>
      </c>
      <c r="EC139" s="103" t="str">
        <f t="shared" si="91"/>
        <v/>
      </c>
      <c r="EE139" s="4"/>
      <c r="EF139" s="95"/>
      <c r="EG139" s="96" t="str">
        <f t="shared" si="92"/>
        <v/>
      </c>
      <c r="EH139" s="97" t="str">
        <f t="shared" si="93"/>
        <v/>
      </c>
      <c r="EI139" s="98" t="str">
        <f t="shared" si="94"/>
        <v/>
      </c>
      <c r="EJ139" s="98" t="str">
        <f t="shared" si="95"/>
        <v/>
      </c>
      <c r="EK139" s="99" t="str">
        <f t="shared" si="96"/>
        <v/>
      </c>
      <c r="EL139" s="100" t="str">
        <f t="shared" si="97"/>
        <v/>
      </c>
      <c r="EM139" s="101" t="str">
        <f t="shared" si="98"/>
        <v/>
      </c>
      <c r="EN139" s="102" t="str">
        <f t="shared" si="99"/>
        <v/>
      </c>
      <c r="EO139" s="103" t="str">
        <f t="shared" si="100"/>
        <v/>
      </c>
      <c r="EQ139" s="4"/>
      <c r="ER139" s="95"/>
      <c r="ES139" s="96" t="str">
        <f t="shared" si="101"/>
        <v/>
      </c>
      <c r="ET139" s="97" t="str">
        <f t="shared" si="102"/>
        <v/>
      </c>
      <c r="EU139" s="98" t="str">
        <f t="shared" si="103"/>
        <v/>
      </c>
      <c r="EV139" s="98" t="str">
        <f t="shared" si="104"/>
        <v/>
      </c>
      <c r="EW139" s="99" t="str">
        <f t="shared" si="105"/>
        <v/>
      </c>
      <c r="EX139" s="100" t="str">
        <f t="shared" si="106"/>
        <v/>
      </c>
      <c r="EY139" s="101" t="str">
        <f t="shared" si="107"/>
        <v/>
      </c>
      <c r="EZ139" s="102" t="str">
        <f t="shared" si="108"/>
        <v/>
      </c>
      <c r="FA139" s="103" t="str">
        <f t="shared" si="109"/>
        <v/>
      </c>
      <c r="FC139" s="4"/>
      <c r="FD139" s="95"/>
      <c r="FE139" s="96" t="str">
        <f t="shared" si="110"/>
        <v/>
      </c>
      <c r="FF139" s="97" t="str">
        <f t="shared" si="111"/>
        <v/>
      </c>
      <c r="FG139" s="98" t="str">
        <f t="shared" si="112"/>
        <v/>
      </c>
      <c r="FH139" s="98" t="str">
        <f t="shared" si="113"/>
        <v/>
      </c>
      <c r="FI139" s="99" t="str">
        <f t="shared" si="114"/>
        <v/>
      </c>
      <c r="FJ139" s="100" t="str">
        <f t="shared" si="115"/>
        <v/>
      </c>
      <c r="FK139" s="101" t="str">
        <f t="shared" si="116"/>
        <v/>
      </c>
      <c r="FL139" s="102" t="str">
        <f t="shared" si="117"/>
        <v/>
      </c>
      <c r="FM139" s="103" t="str">
        <f t="shared" si="118"/>
        <v/>
      </c>
      <c r="FO139" s="4"/>
      <c r="FP139" s="95"/>
      <c r="FQ139" s="96" t="str">
        <f>IF(FU139="","",#REF!)</f>
        <v/>
      </c>
      <c r="FR139" s="97" t="str">
        <f t="shared" si="119"/>
        <v/>
      </c>
      <c r="FS139" s="98" t="str">
        <f t="shared" si="120"/>
        <v/>
      </c>
      <c r="FT139" s="98" t="str">
        <f t="shared" si="121"/>
        <v/>
      </c>
      <c r="FU139" s="99" t="str">
        <f t="shared" si="122"/>
        <v/>
      </c>
      <c r="FV139" s="100" t="str">
        <f t="shared" si="123"/>
        <v/>
      </c>
      <c r="FW139" s="101" t="str">
        <f t="shared" si="124"/>
        <v/>
      </c>
      <c r="FX139" s="102" t="str">
        <f t="shared" si="125"/>
        <v/>
      </c>
      <c r="FY139" s="103" t="str">
        <f t="shared" si="126"/>
        <v/>
      </c>
      <c r="GA139" s="4"/>
      <c r="GB139" s="95"/>
      <c r="GC139" s="96" t="str">
        <f t="shared" si="127"/>
        <v/>
      </c>
      <c r="GD139" s="97" t="str">
        <f t="shared" si="128"/>
        <v/>
      </c>
      <c r="GE139" s="98" t="str">
        <f t="shared" si="129"/>
        <v/>
      </c>
      <c r="GF139" s="98" t="str">
        <f t="shared" si="130"/>
        <v/>
      </c>
      <c r="GG139" s="99" t="str">
        <f t="shared" si="131"/>
        <v/>
      </c>
      <c r="GH139" s="100" t="str">
        <f t="shared" si="132"/>
        <v/>
      </c>
      <c r="GI139" s="101" t="str">
        <f t="shared" si="133"/>
        <v/>
      </c>
      <c r="GJ139" s="102" t="str">
        <f t="shared" si="134"/>
        <v/>
      </c>
      <c r="GK139" s="103" t="str">
        <f t="shared" si="135"/>
        <v/>
      </c>
      <c r="GM139" s="4"/>
      <c r="GN139" s="95"/>
      <c r="GO139" s="96" t="str">
        <f t="shared" si="136"/>
        <v/>
      </c>
      <c r="GP139" s="97" t="str">
        <f t="shared" si="137"/>
        <v/>
      </c>
      <c r="GQ139" s="98" t="str">
        <f t="shared" si="138"/>
        <v/>
      </c>
      <c r="GR139" s="98" t="str">
        <f t="shared" si="139"/>
        <v/>
      </c>
      <c r="GS139" s="99" t="str">
        <f t="shared" si="140"/>
        <v/>
      </c>
      <c r="GT139" s="100" t="str">
        <f t="shared" si="141"/>
        <v/>
      </c>
      <c r="GU139" s="101" t="str">
        <f t="shared" si="142"/>
        <v/>
      </c>
      <c r="GV139" s="102" t="str">
        <f t="shared" si="143"/>
        <v/>
      </c>
      <c r="GW139" s="103" t="str">
        <f t="shared" si="144"/>
        <v/>
      </c>
      <c r="GY139" s="4"/>
      <c r="GZ139" s="95"/>
      <c r="HA139" s="96" t="str">
        <f t="shared" si="145"/>
        <v/>
      </c>
      <c r="HB139" s="97" t="str">
        <f t="shared" si="146"/>
        <v/>
      </c>
      <c r="HC139" s="98" t="str">
        <f t="shared" si="147"/>
        <v/>
      </c>
      <c r="HD139" s="98" t="str">
        <f t="shared" si="148"/>
        <v/>
      </c>
      <c r="HE139" s="99" t="str">
        <f t="shared" si="149"/>
        <v/>
      </c>
      <c r="HF139" s="100" t="str">
        <f t="shared" si="150"/>
        <v/>
      </c>
      <c r="HG139" s="101" t="str">
        <f t="shared" si="151"/>
        <v/>
      </c>
      <c r="HH139" s="102" t="str">
        <f t="shared" si="152"/>
        <v/>
      </c>
      <c r="HI139" s="103" t="str">
        <f t="shared" si="153"/>
        <v/>
      </c>
      <c r="HK139" s="4"/>
      <c r="HL139" s="95"/>
      <c r="HM139" s="96" t="str">
        <f t="shared" si="154"/>
        <v/>
      </c>
      <c r="HN139" s="97" t="str">
        <f t="shared" si="155"/>
        <v/>
      </c>
      <c r="HO139" s="98" t="str">
        <f t="shared" si="156"/>
        <v/>
      </c>
      <c r="HP139" s="98" t="str">
        <f t="shared" si="157"/>
        <v/>
      </c>
      <c r="HQ139" s="99" t="str">
        <f t="shared" si="158"/>
        <v/>
      </c>
      <c r="HR139" s="100" t="str">
        <f t="shared" si="159"/>
        <v/>
      </c>
      <c r="HS139" s="101" t="str">
        <f t="shared" si="160"/>
        <v/>
      </c>
      <c r="HT139" s="102" t="str">
        <f t="shared" si="161"/>
        <v/>
      </c>
      <c r="HU139" s="103" t="str">
        <f t="shared" si="162"/>
        <v/>
      </c>
      <c r="HW139" s="4"/>
      <c r="HX139" s="95"/>
      <c r="HY139" s="96" t="str">
        <f t="shared" si="163"/>
        <v/>
      </c>
      <c r="HZ139" s="97" t="str">
        <f t="shared" si="164"/>
        <v/>
      </c>
      <c r="IA139" s="98" t="str">
        <f t="shared" si="165"/>
        <v/>
      </c>
      <c r="IB139" s="98" t="str">
        <f t="shared" si="166"/>
        <v/>
      </c>
      <c r="IC139" s="99" t="str">
        <f t="shared" si="167"/>
        <v/>
      </c>
      <c r="ID139" s="100" t="str">
        <f t="shared" si="168"/>
        <v/>
      </c>
      <c r="IE139" s="101" t="str">
        <f t="shared" si="169"/>
        <v/>
      </c>
      <c r="IF139" s="102" t="str">
        <f t="shared" si="170"/>
        <v/>
      </c>
      <c r="IG139" s="103" t="str">
        <f t="shared" si="171"/>
        <v/>
      </c>
      <c r="II139" s="4"/>
      <c r="IJ139" s="95"/>
      <c r="IK139" s="96" t="str">
        <f t="shared" si="172"/>
        <v/>
      </c>
      <c r="IL139" s="97" t="str">
        <f t="shared" si="173"/>
        <v/>
      </c>
      <c r="IM139" s="98" t="str">
        <f t="shared" si="174"/>
        <v/>
      </c>
      <c r="IN139" s="98" t="str">
        <f t="shared" si="175"/>
        <v/>
      </c>
      <c r="IO139" s="99" t="str">
        <f t="shared" si="176"/>
        <v/>
      </c>
      <c r="IP139" s="100" t="str">
        <f t="shared" si="177"/>
        <v/>
      </c>
      <c r="IQ139" s="101" t="str">
        <f t="shared" si="178"/>
        <v/>
      </c>
      <c r="IR139" s="102" t="str">
        <f t="shared" si="179"/>
        <v/>
      </c>
      <c r="IS139" s="103" t="str">
        <f t="shared" si="180"/>
        <v/>
      </c>
      <c r="IU139" s="4"/>
      <c r="IV139" s="95"/>
      <c r="IW139" s="96" t="str">
        <f t="shared" si="181"/>
        <v/>
      </c>
      <c r="IX139" s="97" t="str">
        <f t="shared" si="182"/>
        <v/>
      </c>
      <c r="IY139" s="98" t="str">
        <f t="shared" si="183"/>
        <v/>
      </c>
      <c r="IZ139" s="98" t="str">
        <f t="shared" si="184"/>
        <v/>
      </c>
      <c r="JA139" s="99" t="str">
        <f t="shared" si="185"/>
        <v/>
      </c>
      <c r="JB139" s="100" t="str">
        <f t="shared" si="186"/>
        <v/>
      </c>
      <c r="JC139" s="101" t="str">
        <f t="shared" si="187"/>
        <v/>
      </c>
      <c r="JD139" s="102" t="str">
        <f t="shared" si="188"/>
        <v/>
      </c>
      <c r="JE139" s="103" t="str">
        <f t="shared" si="189"/>
        <v/>
      </c>
      <c r="JG139" s="4"/>
      <c r="JH139" s="95"/>
      <c r="JI139" s="96" t="str">
        <f t="shared" si="190"/>
        <v/>
      </c>
      <c r="JJ139" s="97" t="str">
        <f t="shared" si="191"/>
        <v/>
      </c>
      <c r="JK139" s="98" t="str">
        <f t="shared" si="192"/>
        <v/>
      </c>
      <c r="JL139" s="98" t="str">
        <f t="shared" si="193"/>
        <v/>
      </c>
      <c r="JM139" s="99" t="str">
        <f t="shared" si="194"/>
        <v/>
      </c>
      <c r="JN139" s="100" t="str">
        <f t="shared" si="195"/>
        <v/>
      </c>
      <c r="JO139" s="101" t="str">
        <f t="shared" si="196"/>
        <v/>
      </c>
      <c r="JP139" s="102" t="str">
        <f t="shared" si="197"/>
        <v/>
      </c>
      <c r="JQ139" s="103" t="str">
        <f t="shared" si="198"/>
        <v/>
      </c>
      <c r="JS139" s="4"/>
      <c r="JT139" s="95"/>
      <c r="JU139" s="96" t="str">
        <f t="shared" si="199"/>
        <v/>
      </c>
      <c r="JV139" s="97" t="str">
        <f t="shared" si="200"/>
        <v/>
      </c>
      <c r="JW139" s="98" t="str">
        <f t="shared" si="201"/>
        <v/>
      </c>
      <c r="JX139" s="98" t="str">
        <f t="shared" si="202"/>
        <v/>
      </c>
      <c r="JY139" s="99" t="str">
        <f t="shared" si="203"/>
        <v/>
      </c>
      <c r="JZ139" s="100" t="str">
        <f t="shared" si="204"/>
        <v/>
      </c>
      <c r="KA139" s="101" t="str">
        <f t="shared" si="205"/>
        <v/>
      </c>
      <c r="KB139" s="102" t="str">
        <f t="shared" si="206"/>
        <v/>
      </c>
      <c r="KC139" s="103" t="str">
        <f t="shared" si="207"/>
        <v/>
      </c>
      <c r="KE139" s="4"/>
      <c r="KF139" s="95"/>
    </row>
    <row r="140" spans="1:292" ht="13.5" customHeight="1">
      <c r="A140" s="21"/>
      <c r="B140" s="95"/>
      <c r="C140" s="95"/>
      <c r="E140" s="96" t="str">
        <f t="shared" si="305"/>
        <v/>
      </c>
      <c r="F140" s="97" t="str">
        <f t="shared" si="306"/>
        <v/>
      </c>
      <c r="G140" s="98" t="str">
        <f t="shared" si="307"/>
        <v/>
      </c>
      <c r="H140" s="98" t="str">
        <f t="shared" si="308"/>
        <v/>
      </c>
      <c r="I140" s="99" t="str">
        <f t="shared" si="309"/>
        <v/>
      </c>
      <c r="J140" s="100" t="str">
        <f t="shared" si="310"/>
        <v/>
      </c>
      <c r="K140" s="101" t="str">
        <f t="shared" si="311"/>
        <v/>
      </c>
      <c r="L140" s="102" t="str">
        <f t="shared" si="312"/>
        <v/>
      </c>
      <c r="M140" s="103" t="str">
        <f t="shared" si="313"/>
        <v/>
      </c>
      <c r="O140" s="4"/>
      <c r="P140" s="95"/>
      <c r="Q140" s="96" t="str">
        <f t="shared" si="2"/>
        <v/>
      </c>
      <c r="R140" s="97" t="str">
        <f t="shared" si="3"/>
        <v/>
      </c>
      <c r="S140" s="98" t="str">
        <f t="shared" si="4"/>
        <v/>
      </c>
      <c r="T140" s="98" t="str">
        <f t="shared" si="5"/>
        <v/>
      </c>
      <c r="U140" s="99" t="str">
        <f t="shared" si="6"/>
        <v/>
      </c>
      <c r="V140" s="100" t="str">
        <f t="shared" si="7"/>
        <v/>
      </c>
      <c r="W140" s="101" t="str">
        <f t="shared" si="8"/>
        <v/>
      </c>
      <c r="X140" s="102" t="str">
        <f t="shared" si="9"/>
        <v/>
      </c>
      <c r="Y140" s="103" t="str">
        <f t="shared" si="10"/>
        <v/>
      </c>
      <c r="AA140" s="4"/>
      <c r="AB140" s="95"/>
      <c r="AC140" s="96" t="str">
        <f t="shared" si="11"/>
        <v/>
      </c>
      <c r="AD140" s="97" t="str">
        <f t="shared" si="12"/>
        <v/>
      </c>
      <c r="AE140" s="98" t="str">
        <f t="shared" si="13"/>
        <v/>
      </c>
      <c r="AF140" s="98" t="str">
        <f t="shared" si="14"/>
        <v/>
      </c>
      <c r="AG140" s="99" t="str">
        <f t="shared" si="15"/>
        <v/>
      </c>
      <c r="AH140" s="100" t="str">
        <f t="shared" si="16"/>
        <v/>
      </c>
      <c r="AI140" s="101" t="str">
        <f t="shared" si="17"/>
        <v/>
      </c>
      <c r="AJ140" s="102" t="str">
        <f t="shared" si="18"/>
        <v/>
      </c>
      <c r="AK140" s="103" t="str">
        <f t="shared" si="19"/>
        <v/>
      </c>
      <c r="AM140" s="4"/>
      <c r="AN140" s="95"/>
      <c r="AO140" s="96" t="str">
        <f t="shared" si="20"/>
        <v/>
      </c>
      <c r="AP140" s="97" t="str">
        <f t="shared" si="21"/>
        <v/>
      </c>
      <c r="AQ140" s="98" t="str">
        <f t="shared" si="22"/>
        <v/>
      </c>
      <c r="AR140" s="98" t="str">
        <f t="shared" si="23"/>
        <v/>
      </c>
      <c r="AS140" s="99" t="str">
        <f t="shared" si="24"/>
        <v/>
      </c>
      <c r="AT140" s="100" t="str">
        <f t="shared" si="25"/>
        <v/>
      </c>
      <c r="AU140" s="101" t="str">
        <f t="shared" si="26"/>
        <v/>
      </c>
      <c r="AV140" s="102" t="str">
        <f t="shared" si="27"/>
        <v/>
      </c>
      <c r="AW140" s="103" t="str">
        <f t="shared" si="28"/>
        <v/>
      </c>
      <c r="AY140" s="4"/>
      <c r="AZ140" s="95"/>
      <c r="BA140" s="96" t="str">
        <f t="shared" si="29"/>
        <v/>
      </c>
      <c r="BB140" s="97" t="str">
        <f t="shared" si="30"/>
        <v/>
      </c>
      <c r="BC140" s="98" t="str">
        <f t="shared" si="31"/>
        <v/>
      </c>
      <c r="BD140" s="98" t="str">
        <f t="shared" si="32"/>
        <v/>
      </c>
      <c r="BE140" s="99" t="str">
        <f t="shared" si="33"/>
        <v/>
      </c>
      <c r="BF140" s="100" t="str">
        <f t="shared" si="34"/>
        <v/>
      </c>
      <c r="BG140" s="101" t="str">
        <f t="shared" si="35"/>
        <v/>
      </c>
      <c r="BH140" s="102" t="str">
        <f t="shared" si="36"/>
        <v/>
      </c>
      <c r="BI140" s="103" t="str">
        <f t="shared" si="37"/>
        <v/>
      </c>
      <c r="BK140" s="4"/>
      <c r="BL140" s="95"/>
      <c r="BM140" s="96" t="str">
        <f t="shared" si="38"/>
        <v/>
      </c>
      <c r="BN140" s="97" t="str">
        <f t="shared" si="39"/>
        <v/>
      </c>
      <c r="BO140" s="98" t="str">
        <f t="shared" si="40"/>
        <v/>
      </c>
      <c r="BP140" s="98" t="str">
        <f t="shared" si="41"/>
        <v/>
      </c>
      <c r="BQ140" s="99" t="str">
        <f t="shared" si="42"/>
        <v/>
      </c>
      <c r="BR140" s="100" t="str">
        <f t="shared" si="43"/>
        <v/>
      </c>
      <c r="BS140" s="101" t="str">
        <f t="shared" si="44"/>
        <v/>
      </c>
      <c r="BT140" s="102" t="str">
        <f t="shared" si="45"/>
        <v/>
      </c>
      <c r="BU140" s="103" t="str">
        <f t="shared" si="46"/>
        <v/>
      </c>
      <c r="BW140" s="4"/>
      <c r="BX140" s="95"/>
      <c r="BY140" s="96" t="str">
        <f t="shared" si="47"/>
        <v/>
      </c>
      <c r="BZ140" s="97" t="str">
        <f t="shared" si="48"/>
        <v/>
      </c>
      <c r="CA140" s="98" t="str">
        <f t="shared" si="49"/>
        <v/>
      </c>
      <c r="CB140" s="98" t="str">
        <f t="shared" si="50"/>
        <v/>
      </c>
      <c r="CC140" s="99" t="str">
        <f t="shared" si="51"/>
        <v/>
      </c>
      <c r="CD140" s="100" t="str">
        <f t="shared" si="52"/>
        <v/>
      </c>
      <c r="CE140" s="101" t="str">
        <f t="shared" si="53"/>
        <v/>
      </c>
      <c r="CF140" s="102" t="str">
        <f t="shared" si="54"/>
        <v/>
      </c>
      <c r="CG140" s="103" t="str">
        <f t="shared" si="55"/>
        <v/>
      </c>
      <c r="CI140" s="4"/>
      <c r="CJ140" s="95"/>
      <c r="CK140" s="96" t="str">
        <f t="shared" si="56"/>
        <v/>
      </c>
      <c r="CL140" s="97" t="str">
        <f t="shared" si="57"/>
        <v/>
      </c>
      <c r="CM140" s="98" t="str">
        <f t="shared" si="58"/>
        <v/>
      </c>
      <c r="CN140" s="98" t="str">
        <f t="shared" si="59"/>
        <v/>
      </c>
      <c r="CO140" s="99" t="str">
        <f t="shared" si="60"/>
        <v/>
      </c>
      <c r="CP140" s="100" t="str">
        <f t="shared" si="61"/>
        <v/>
      </c>
      <c r="CQ140" s="101" t="str">
        <f t="shared" si="62"/>
        <v/>
      </c>
      <c r="CR140" s="102" t="str">
        <f t="shared" si="63"/>
        <v/>
      </c>
      <c r="CS140" s="103" t="str">
        <f t="shared" si="64"/>
        <v/>
      </c>
      <c r="CU140" s="4"/>
      <c r="CV140" s="95"/>
      <c r="CW140" s="96" t="str">
        <f t="shared" si="65"/>
        <v/>
      </c>
      <c r="CX140" s="97" t="str">
        <f t="shared" si="66"/>
        <v/>
      </c>
      <c r="CY140" s="98" t="str">
        <f t="shared" si="67"/>
        <v/>
      </c>
      <c r="CZ140" s="98" t="str">
        <f t="shared" si="68"/>
        <v/>
      </c>
      <c r="DA140" s="99" t="str">
        <f t="shared" si="69"/>
        <v/>
      </c>
      <c r="DB140" s="100" t="str">
        <f t="shared" si="70"/>
        <v/>
      </c>
      <c r="DC140" s="101" t="str">
        <f t="shared" si="71"/>
        <v/>
      </c>
      <c r="DD140" s="102" t="str">
        <f t="shared" si="72"/>
        <v/>
      </c>
      <c r="DE140" s="103" t="str">
        <f t="shared" si="73"/>
        <v/>
      </c>
      <c r="DG140" s="4"/>
      <c r="DH140" s="95"/>
      <c r="DI140" s="96" t="str">
        <f t="shared" si="74"/>
        <v/>
      </c>
      <c r="DJ140" s="97" t="str">
        <f t="shared" si="75"/>
        <v/>
      </c>
      <c r="DK140" s="98" t="str">
        <f t="shared" si="76"/>
        <v/>
      </c>
      <c r="DL140" s="98" t="str">
        <f t="shared" si="77"/>
        <v/>
      </c>
      <c r="DM140" s="99" t="str">
        <f t="shared" si="78"/>
        <v/>
      </c>
      <c r="DN140" s="100" t="str">
        <f t="shared" si="79"/>
        <v/>
      </c>
      <c r="DO140" s="101" t="str">
        <f t="shared" si="80"/>
        <v/>
      </c>
      <c r="DP140" s="102" t="str">
        <f t="shared" si="81"/>
        <v/>
      </c>
      <c r="DQ140" s="103" t="str">
        <f t="shared" si="82"/>
        <v/>
      </c>
      <c r="DS140" s="4"/>
      <c r="DT140" s="95"/>
      <c r="DU140" s="96" t="str">
        <f t="shared" si="83"/>
        <v/>
      </c>
      <c r="DV140" s="97" t="str">
        <f t="shared" si="84"/>
        <v/>
      </c>
      <c r="DW140" s="98" t="str">
        <f t="shared" si="85"/>
        <v/>
      </c>
      <c r="DX140" s="98" t="str">
        <f t="shared" si="86"/>
        <v/>
      </c>
      <c r="DY140" s="99" t="str">
        <f t="shared" si="87"/>
        <v/>
      </c>
      <c r="DZ140" s="100" t="str">
        <f t="shared" si="88"/>
        <v/>
      </c>
      <c r="EA140" s="101" t="str">
        <f t="shared" si="89"/>
        <v/>
      </c>
      <c r="EB140" s="102" t="str">
        <f t="shared" si="90"/>
        <v/>
      </c>
      <c r="EC140" s="103" t="str">
        <f t="shared" si="91"/>
        <v/>
      </c>
      <c r="EE140" s="4"/>
      <c r="EF140" s="95"/>
      <c r="EG140" s="96" t="str">
        <f t="shared" si="92"/>
        <v/>
      </c>
      <c r="EH140" s="97" t="str">
        <f t="shared" si="93"/>
        <v/>
      </c>
      <c r="EI140" s="98" t="str">
        <f t="shared" si="94"/>
        <v/>
      </c>
      <c r="EJ140" s="98" t="str">
        <f t="shared" si="95"/>
        <v/>
      </c>
      <c r="EK140" s="99" t="str">
        <f t="shared" si="96"/>
        <v/>
      </c>
      <c r="EL140" s="100" t="str">
        <f t="shared" si="97"/>
        <v/>
      </c>
      <c r="EM140" s="101" t="str">
        <f t="shared" si="98"/>
        <v/>
      </c>
      <c r="EN140" s="102" t="str">
        <f t="shared" si="99"/>
        <v/>
      </c>
      <c r="EO140" s="103" t="str">
        <f t="shared" si="100"/>
        <v/>
      </c>
      <c r="EQ140" s="4"/>
      <c r="ER140" s="95"/>
      <c r="ES140" s="96" t="str">
        <f t="shared" si="101"/>
        <v/>
      </c>
      <c r="ET140" s="97" t="str">
        <f t="shared" si="102"/>
        <v/>
      </c>
      <c r="EU140" s="98" t="str">
        <f t="shared" si="103"/>
        <v/>
      </c>
      <c r="EV140" s="98" t="str">
        <f t="shared" si="104"/>
        <v/>
      </c>
      <c r="EW140" s="99" t="str">
        <f t="shared" si="105"/>
        <v/>
      </c>
      <c r="EX140" s="100" t="str">
        <f t="shared" si="106"/>
        <v/>
      </c>
      <c r="EY140" s="101" t="str">
        <f t="shared" si="107"/>
        <v/>
      </c>
      <c r="EZ140" s="102" t="str">
        <f t="shared" si="108"/>
        <v/>
      </c>
      <c r="FA140" s="103" t="str">
        <f t="shared" si="109"/>
        <v/>
      </c>
      <c r="FC140" s="4"/>
      <c r="FD140" s="95"/>
      <c r="FE140" s="96" t="str">
        <f t="shared" si="110"/>
        <v/>
      </c>
      <c r="FF140" s="97" t="str">
        <f t="shared" si="111"/>
        <v/>
      </c>
      <c r="FG140" s="98" t="str">
        <f t="shared" si="112"/>
        <v/>
      </c>
      <c r="FH140" s="98" t="str">
        <f t="shared" si="113"/>
        <v/>
      </c>
      <c r="FI140" s="99" t="str">
        <f t="shared" si="114"/>
        <v/>
      </c>
      <c r="FJ140" s="100" t="str">
        <f t="shared" si="115"/>
        <v/>
      </c>
      <c r="FK140" s="101" t="str">
        <f t="shared" si="116"/>
        <v/>
      </c>
      <c r="FL140" s="102" t="str">
        <f t="shared" si="117"/>
        <v/>
      </c>
      <c r="FM140" s="103" t="str">
        <f t="shared" si="118"/>
        <v/>
      </c>
      <c r="FO140" s="4"/>
      <c r="FP140" s="95"/>
      <c r="FQ140" s="96" t="str">
        <f>IF(FU140="","",#REF!)</f>
        <v/>
      </c>
      <c r="FR140" s="97" t="str">
        <f t="shared" si="119"/>
        <v/>
      </c>
      <c r="FS140" s="98" t="str">
        <f t="shared" si="120"/>
        <v/>
      </c>
      <c r="FT140" s="98" t="str">
        <f t="shared" si="121"/>
        <v/>
      </c>
      <c r="FU140" s="99" t="str">
        <f t="shared" si="122"/>
        <v/>
      </c>
      <c r="FV140" s="100" t="str">
        <f t="shared" si="123"/>
        <v/>
      </c>
      <c r="FW140" s="101" t="str">
        <f t="shared" si="124"/>
        <v/>
      </c>
      <c r="FX140" s="102" t="str">
        <f t="shared" si="125"/>
        <v/>
      </c>
      <c r="FY140" s="103" t="str">
        <f t="shared" si="126"/>
        <v/>
      </c>
      <c r="GA140" s="4"/>
      <c r="GB140" s="95"/>
      <c r="GC140" s="96" t="str">
        <f t="shared" si="127"/>
        <v/>
      </c>
      <c r="GD140" s="97" t="str">
        <f t="shared" si="128"/>
        <v/>
      </c>
      <c r="GE140" s="98" t="str">
        <f t="shared" si="129"/>
        <v/>
      </c>
      <c r="GF140" s="98" t="str">
        <f t="shared" si="130"/>
        <v/>
      </c>
      <c r="GG140" s="99" t="str">
        <f t="shared" si="131"/>
        <v/>
      </c>
      <c r="GH140" s="100" t="str">
        <f t="shared" si="132"/>
        <v/>
      </c>
      <c r="GI140" s="101" t="str">
        <f t="shared" si="133"/>
        <v/>
      </c>
      <c r="GJ140" s="102" t="str">
        <f t="shared" si="134"/>
        <v/>
      </c>
      <c r="GK140" s="103" t="str">
        <f t="shared" si="135"/>
        <v/>
      </c>
      <c r="GM140" s="4"/>
      <c r="GN140" s="95"/>
      <c r="GO140" s="96" t="str">
        <f t="shared" si="136"/>
        <v/>
      </c>
      <c r="GP140" s="97" t="str">
        <f t="shared" si="137"/>
        <v/>
      </c>
      <c r="GQ140" s="98" t="str">
        <f t="shared" si="138"/>
        <v/>
      </c>
      <c r="GR140" s="98" t="str">
        <f t="shared" si="139"/>
        <v/>
      </c>
      <c r="GS140" s="99" t="str">
        <f t="shared" si="140"/>
        <v/>
      </c>
      <c r="GT140" s="100" t="str">
        <f t="shared" si="141"/>
        <v/>
      </c>
      <c r="GU140" s="101" t="str">
        <f t="shared" si="142"/>
        <v/>
      </c>
      <c r="GV140" s="102" t="str">
        <f t="shared" si="143"/>
        <v/>
      </c>
      <c r="GW140" s="103" t="str">
        <f t="shared" si="144"/>
        <v/>
      </c>
      <c r="GY140" s="4"/>
      <c r="GZ140" s="95"/>
      <c r="HA140" s="96" t="str">
        <f t="shared" si="145"/>
        <v/>
      </c>
      <c r="HB140" s="97" t="str">
        <f t="shared" si="146"/>
        <v/>
      </c>
      <c r="HC140" s="98" t="str">
        <f t="shared" si="147"/>
        <v/>
      </c>
      <c r="HD140" s="98" t="str">
        <f t="shared" si="148"/>
        <v/>
      </c>
      <c r="HE140" s="99" t="str">
        <f t="shared" si="149"/>
        <v/>
      </c>
      <c r="HF140" s="100" t="str">
        <f t="shared" si="150"/>
        <v/>
      </c>
      <c r="HG140" s="101" t="str">
        <f t="shared" si="151"/>
        <v/>
      </c>
      <c r="HH140" s="102" t="str">
        <f t="shared" si="152"/>
        <v/>
      </c>
      <c r="HI140" s="103" t="str">
        <f t="shared" si="153"/>
        <v/>
      </c>
      <c r="HK140" s="4"/>
      <c r="HL140" s="95"/>
      <c r="HM140" s="96" t="str">
        <f t="shared" si="154"/>
        <v/>
      </c>
      <c r="HN140" s="97" t="str">
        <f t="shared" si="155"/>
        <v/>
      </c>
      <c r="HO140" s="98" t="str">
        <f t="shared" si="156"/>
        <v/>
      </c>
      <c r="HP140" s="98" t="str">
        <f t="shared" si="157"/>
        <v/>
      </c>
      <c r="HQ140" s="99" t="str">
        <f t="shared" si="158"/>
        <v/>
      </c>
      <c r="HR140" s="100" t="str">
        <f t="shared" si="159"/>
        <v/>
      </c>
      <c r="HS140" s="101" t="str">
        <f t="shared" si="160"/>
        <v/>
      </c>
      <c r="HT140" s="102" t="str">
        <f t="shared" si="161"/>
        <v/>
      </c>
      <c r="HU140" s="103" t="str">
        <f t="shared" si="162"/>
        <v/>
      </c>
      <c r="HW140" s="4"/>
      <c r="HX140" s="95"/>
      <c r="HY140" s="96" t="str">
        <f t="shared" si="163"/>
        <v/>
      </c>
      <c r="HZ140" s="97" t="str">
        <f t="shared" si="164"/>
        <v/>
      </c>
      <c r="IA140" s="98" t="str">
        <f t="shared" si="165"/>
        <v/>
      </c>
      <c r="IB140" s="98" t="str">
        <f t="shared" si="166"/>
        <v/>
      </c>
      <c r="IC140" s="99" t="str">
        <f t="shared" si="167"/>
        <v/>
      </c>
      <c r="ID140" s="100" t="str">
        <f t="shared" si="168"/>
        <v/>
      </c>
      <c r="IE140" s="101" t="str">
        <f t="shared" si="169"/>
        <v/>
      </c>
      <c r="IF140" s="102" t="str">
        <f t="shared" si="170"/>
        <v/>
      </c>
      <c r="IG140" s="103" t="str">
        <f t="shared" si="171"/>
        <v/>
      </c>
      <c r="II140" s="4"/>
      <c r="IJ140" s="95"/>
      <c r="IK140" s="96" t="str">
        <f t="shared" si="172"/>
        <v/>
      </c>
      <c r="IL140" s="97" t="str">
        <f t="shared" si="173"/>
        <v/>
      </c>
      <c r="IM140" s="98" t="str">
        <f t="shared" si="174"/>
        <v/>
      </c>
      <c r="IN140" s="98" t="str">
        <f t="shared" si="175"/>
        <v/>
      </c>
      <c r="IO140" s="99" t="str">
        <f t="shared" si="176"/>
        <v/>
      </c>
      <c r="IP140" s="100" t="str">
        <f t="shared" si="177"/>
        <v/>
      </c>
      <c r="IQ140" s="101" t="str">
        <f t="shared" si="178"/>
        <v/>
      </c>
      <c r="IR140" s="102" t="str">
        <f t="shared" si="179"/>
        <v/>
      </c>
      <c r="IS140" s="103" t="str">
        <f t="shared" si="180"/>
        <v/>
      </c>
      <c r="IU140" s="4"/>
      <c r="IV140" s="95"/>
      <c r="IW140" s="96" t="str">
        <f t="shared" si="181"/>
        <v/>
      </c>
      <c r="IX140" s="97" t="str">
        <f t="shared" si="182"/>
        <v/>
      </c>
      <c r="IY140" s="98" t="str">
        <f t="shared" si="183"/>
        <v/>
      </c>
      <c r="IZ140" s="98" t="str">
        <f t="shared" si="184"/>
        <v/>
      </c>
      <c r="JA140" s="99" t="str">
        <f t="shared" si="185"/>
        <v/>
      </c>
      <c r="JB140" s="100" t="str">
        <f t="shared" si="186"/>
        <v/>
      </c>
      <c r="JC140" s="101" t="str">
        <f t="shared" si="187"/>
        <v/>
      </c>
      <c r="JD140" s="102" t="str">
        <f t="shared" si="188"/>
        <v/>
      </c>
      <c r="JE140" s="103" t="str">
        <f t="shared" si="189"/>
        <v/>
      </c>
      <c r="JG140" s="4"/>
      <c r="JH140" s="95"/>
      <c r="JI140" s="96" t="str">
        <f t="shared" si="190"/>
        <v/>
      </c>
      <c r="JJ140" s="97" t="str">
        <f t="shared" si="191"/>
        <v/>
      </c>
      <c r="JK140" s="98" t="str">
        <f t="shared" si="192"/>
        <v/>
      </c>
      <c r="JL140" s="98" t="str">
        <f t="shared" si="193"/>
        <v/>
      </c>
      <c r="JM140" s="99" t="str">
        <f t="shared" si="194"/>
        <v/>
      </c>
      <c r="JN140" s="100" t="str">
        <f t="shared" si="195"/>
        <v/>
      </c>
      <c r="JO140" s="101" t="str">
        <f t="shared" si="196"/>
        <v/>
      </c>
      <c r="JP140" s="102" t="str">
        <f t="shared" si="197"/>
        <v/>
      </c>
      <c r="JQ140" s="103" t="str">
        <f t="shared" si="198"/>
        <v/>
      </c>
      <c r="JS140" s="4"/>
      <c r="JT140" s="95"/>
      <c r="JU140" s="96" t="str">
        <f t="shared" si="199"/>
        <v/>
      </c>
      <c r="JV140" s="97" t="str">
        <f t="shared" si="200"/>
        <v/>
      </c>
      <c r="JW140" s="98" t="str">
        <f t="shared" si="201"/>
        <v/>
      </c>
      <c r="JX140" s="98" t="str">
        <f t="shared" si="202"/>
        <v/>
      </c>
      <c r="JY140" s="99" t="str">
        <f t="shared" si="203"/>
        <v/>
      </c>
      <c r="JZ140" s="100" t="str">
        <f t="shared" si="204"/>
        <v/>
      </c>
      <c r="KA140" s="101" t="str">
        <f t="shared" si="205"/>
        <v/>
      </c>
      <c r="KB140" s="102" t="str">
        <f t="shared" si="206"/>
        <v/>
      </c>
      <c r="KC140" s="103" t="str">
        <f t="shared" si="207"/>
        <v/>
      </c>
      <c r="KE140" s="4"/>
      <c r="KF140" s="95"/>
    </row>
    <row r="141" spans="1:292" ht="13.5" customHeight="1">
      <c r="A141" s="21"/>
      <c r="E141" s="96" t="str">
        <f t="shared" si="305"/>
        <v/>
      </c>
      <c r="F141" s="97" t="str">
        <f t="shared" si="306"/>
        <v/>
      </c>
      <c r="G141" s="98" t="str">
        <f t="shared" si="307"/>
        <v/>
      </c>
      <c r="H141" s="98" t="str">
        <f t="shared" si="308"/>
        <v/>
      </c>
      <c r="I141" s="99" t="str">
        <f t="shared" si="309"/>
        <v/>
      </c>
      <c r="J141" s="100" t="str">
        <f t="shared" si="310"/>
        <v/>
      </c>
      <c r="K141" s="101" t="str">
        <f t="shared" si="311"/>
        <v/>
      </c>
      <c r="L141" s="102" t="str">
        <f t="shared" si="312"/>
        <v/>
      </c>
      <c r="M141" s="103" t="str">
        <f t="shared" si="313"/>
        <v/>
      </c>
      <c r="O141" s="4"/>
      <c r="Q141" s="96" t="str">
        <f t="shared" si="2"/>
        <v/>
      </c>
      <c r="R141" s="97" t="str">
        <f t="shared" si="3"/>
        <v/>
      </c>
      <c r="S141" s="98" t="str">
        <f t="shared" si="4"/>
        <v/>
      </c>
      <c r="T141" s="98" t="str">
        <f t="shared" si="5"/>
        <v/>
      </c>
      <c r="U141" s="99" t="str">
        <f t="shared" si="6"/>
        <v/>
      </c>
      <c r="V141" s="100" t="str">
        <f t="shared" si="7"/>
        <v/>
      </c>
      <c r="W141" s="101" t="str">
        <f t="shared" si="8"/>
        <v/>
      </c>
      <c r="X141" s="102" t="str">
        <f t="shared" si="9"/>
        <v/>
      </c>
      <c r="Y141" s="103" t="str">
        <f t="shared" si="10"/>
        <v/>
      </c>
      <c r="AA141" s="4"/>
      <c r="AC141" s="96" t="str">
        <f t="shared" si="11"/>
        <v/>
      </c>
      <c r="AD141" s="97" t="str">
        <f t="shared" si="12"/>
        <v/>
      </c>
      <c r="AE141" s="98" t="str">
        <f t="shared" si="13"/>
        <v/>
      </c>
      <c r="AF141" s="98" t="str">
        <f t="shared" si="14"/>
        <v/>
      </c>
      <c r="AG141" s="99" t="str">
        <f t="shared" si="15"/>
        <v/>
      </c>
      <c r="AH141" s="100" t="str">
        <f t="shared" si="16"/>
        <v/>
      </c>
      <c r="AI141" s="101" t="str">
        <f t="shared" si="17"/>
        <v/>
      </c>
      <c r="AJ141" s="102" t="str">
        <f t="shared" si="18"/>
        <v/>
      </c>
      <c r="AK141" s="103" t="str">
        <f t="shared" si="19"/>
        <v/>
      </c>
      <c r="AM141" s="4"/>
      <c r="AO141" s="96" t="str">
        <f t="shared" si="20"/>
        <v/>
      </c>
      <c r="AP141" s="97" t="str">
        <f t="shared" si="21"/>
        <v/>
      </c>
      <c r="AQ141" s="98" t="str">
        <f t="shared" si="22"/>
        <v/>
      </c>
      <c r="AR141" s="98" t="str">
        <f t="shared" si="23"/>
        <v/>
      </c>
      <c r="AS141" s="99" t="str">
        <f t="shared" si="24"/>
        <v/>
      </c>
      <c r="AT141" s="100" t="str">
        <f t="shared" si="25"/>
        <v/>
      </c>
      <c r="AU141" s="101" t="str">
        <f t="shared" si="26"/>
        <v/>
      </c>
      <c r="AV141" s="102" t="str">
        <f t="shared" si="27"/>
        <v/>
      </c>
      <c r="AW141" s="103" t="str">
        <f t="shared" si="28"/>
        <v/>
      </c>
      <c r="AY141" s="4"/>
      <c r="BA141" s="96" t="str">
        <f t="shared" si="29"/>
        <v/>
      </c>
      <c r="BB141" s="97" t="str">
        <f t="shared" si="30"/>
        <v/>
      </c>
      <c r="BC141" s="98" t="str">
        <f t="shared" si="31"/>
        <v/>
      </c>
      <c r="BD141" s="98" t="str">
        <f t="shared" si="32"/>
        <v/>
      </c>
      <c r="BE141" s="99" t="str">
        <f t="shared" si="33"/>
        <v/>
      </c>
      <c r="BF141" s="100" t="str">
        <f t="shared" si="34"/>
        <v/>
      </c>
      <c r="BG141" s="101" t="str">
        <f t="shared" si="35"/>
        <v/>
      </c>
      <c r="BH141" s="102" t="str">
        <f t="shared" si="36"/>
        <v/>
      </c>
      <c r="BI141" s="103" t="str">
        <f t="shared" si="37"/>
        <v/>
      </c>
      <c r="BK141" s="4"/>
      <c r="BM141" s="96" t="str">
        <f t="shared" si="38"/>
        <v/>
      </c>
      <c r="BN141" s="97" t="str">
        <f t="shared" si="39"/>
        <v/>
      </c>
      <c r="BO141" s="98" t="str">
        <f t="shared" si="40"/>
        <v/>
      </c>
      <c r="BP141" s="98" t="str">
        <f t="shared" si="41"/>
        <v/>
      </c>
      <c r="BQ141" s="99" t="str">
        <f t="shared" si="42"/>
        <v/>
      </c>
      <c r="BR141" s="100" t="str">
        <f t="shared" si="43"/>
        <v/>
      </c>
      <c r="BS141" s="101" t="str">
        <f t="shared" si="44"/>
        <v/>
      </c>
      <c r="BT141" s="102" t="str">
        <f t="shared" si="45"/>
        <v/>
      </c>
      <c r="BU141" s="103" t="str">
        <f t="shared" si="46"/>
        <v/>
      </c>
      <c r="BW141" s="4"/>
      <c r="BY141" s="96" t="str">
        <f t="shared" si="47"/>
        <v/>
      </c>
      <c r="BZ141" s="97" t="str">
        <f t="shared" si="48"/>
        <v/>
      </c>
      <c r="CA141" s="98" t="str">
        <f t="shared" si="49"/>
        <v/>
      </c>
      <c r="CB141" s="98" t="str">
        <f t="shared" si="50"/>
        <v/>
      </c>
      <c r="CC141" s="99" t="str">
        <f t="shared" si="51"/>
        <v/>
      </c>
      <c r="CD141" s="100" t="str">
        <f t="shared" si="52"/>
        <v/>
      </c>
      <c r="CE141" s="101" t="str">
        <f t="shared" si="53"/>
        <v/>
      </c>
      <c r="CF141" s="102" t="str">
        <f t="shared" si="54"/>
        <v/>
      </c>
      <c r="CG141" s="103" t="str">
        <f t="shared" si="55"/>
        <v/>
      </c>
      <c r="CI141" s="4"/>
      <c r="CK141" s="96" t="str">
        <f t="shared" si="56"/>
        <v/>
      </c>
      <c r="CL141" s="97" t="str">
        <f t="shared" si="57"/>
        <v/>
      </c>
      <c r="CM141" s="98" t="str">
        <f t="shared" si="58"/>
        <v/>
      </c>
      <c r="CN141" s="98" t="str">
        <f t="shared" si="59"/>
        <v/>
      </c>
      <c r="CO141" s="99" t="str">
        <f t="shared" si="60"/>
        <v/>
      </c>
      <c r="CP141" s="100" t="str">
        <f t="shared" si="61"/>
        <v/>
      </c>
      <c r="CQ141" s="101" t="str">
        <f t="shared" si="62"/>
        <v/>
      </c>
      <c r="CR141" s="102" t="str">
        <f t="shared" si="63"/>
        <v/>
      </c>
      <c r="CS141" s="103" t="str">
        <f t="shared" si="64"/>
        <v/>
      </c>
      <c r="CU141" s="4"/>
      <c r="CW141" s="96" t="str">
        <f t="shared" si="65"/>
        <v/>
      </c>
      <c r="CX141" s="97" t="str">
        <f t="shared" si="66"/>
        <v/>
      </c>
      <c r="CY141" s="98" t="str">
        <f t="shared" si="67"/>
        <v/>
      </c>
      <c r="CZ141" s="98" t="str">
        <f t="shared" si="68"/>
        <v/>
      </c>
      <c r="DA141" s="99" t="str">
        <f t="shared" si="69"/>
        <v/>
      </c>
      <c r="DB141" s="100" t="str">
        <f t="shared" si="70"/>
        <v/>
      </c>
      <c r="DC141" s="101" t="str">
        <f t="shared" si="71"/>
        <v/>
      </c>
      <c r="DD141" s="102" t="str">
        <f t="shared" si="72"/>
        <v/>
      </c>
      <c r="DE141" s="103" t="str">
        <f t="shared" si="73"/>
        <v/>
      </c>
      <c r="DG141" s="4"/>
      <c r="DI141" s="96" t="str">
        <f t="shared" si="74"/>
        <v/>
      </c>
      <c r="DJ141" s="97" t="str">
        <f t="shared" si="75"/>
        <v/>
      </c>
      <c r="DK141" s="98" t="str">
        <f t="shared" si="76"/>
        <v/>
      </c>
      <c r="DL141" s="98" t="str">
        <f t="shared" si="77"/>
        <v/>
      </c>
      <c r="DM141" s="99" t="str">
        <f t="shared" si="78"/>
        <v/>
      </c>
      <c r="DN141" s="100" t="str">
        <f t="shared" si="79"/>
        <v/>
      </c>
      <c r="DO141" s="101" t="str">
        <f t="shared" si="80"/>
        <v/>
      </c>
      <c r="DP141" s="102" t="str">
        <f t="shared" si="81"/>
        <v/>
      </c>
      <c r="DQ141" s="103" t="str">
        <f t="shared" si="82"/>
        <v/>
      </c>
      <c r="DS141" s="4"/>
      <c r="DU141" s="96" t="str">
        <f t="shared" si="83"/>
        <v/>
      </c>
      <c r="DV141" s="97" t="str">
        <f t="shared" si="84"/>
        <v/>
      </c>
      <c r="DW141" s="98" t="str">
        <f t="shared" si="85"/>
        <v/>
      </c>
      <c r="DX141" s="98" t="str">
        <f t="shared" si="86"/>
        <v/>
      </c>
      <c r="DY141" s="99" t="str">
        <f t="shared" si="87"/>
        <v/>
      </c>
      <c r="DZ141" s="100" t="str">
        <f t="shared" si="88"/>
        <v/>
      </c>
      <c r="EA141" s="101" t="str">
        <f t="shared" si="89"/>
        <v/>
      </c>
      <c r="EB141" s="102" t="str">
        <f t="shared" si="90"/>
        <v/>
      </c>
      <c r="EC141" s="103" t="str">
        <f t="shared" si="91"/>
        <v/>
      </c>
      <c r="EE141" s="4"/>
      <c r="EG141" s="96" t="str">
        <f t="shared" si="92"/>
        <v/>
      </c>
      <c r="EH141" s="97" t="str">
        <f t="shared" si="93"/>
        <v/>
      </c>
      <c r="EI141" s="98" t="str">
        <f t="shared" si="94"/>
        <v/>
      </c>
      <c r="EJ141" s="98" t="str">
        <f t="shared" si="95"/>
        <v/>
      </c>
      <c r="EK141" s="99" t="str">
        <f t="shared" si="96"/>
        <v/>
      </c>
      <c r="EL141" s="100" t="str">
        <f t="shared" si="97"/>
        <v/>
      </c>
      <c r="EM141" s="101" t="str">
        <f t="shared" si="98"/>
        <v/>
      </c>
      <c r="EN141" s="102" t="str">
        <f t="shared" si="99"/>
        <v/>
      </c>
      <c r="EO141" s="103" t="str">
        <f t="shared" si="100"/>
        <v/>
      </c>
      <c r="EQ141" s="4"/>
      <c r="ES141" s="96" t="str">
        <f t="shared" si="101"/>
        <v/>
      </c>
      <c r="ET141" s="97" t="str">
        <f t="shared" si="102"/>
        <v/>
      </c>
      <c r="EU141" s="98" t="str">
        <f t="shared" si="103"/>
        <v/>
      </c>
      <c r="EV141" s="98" t="str">
        <f t="shared" si="104"/>
        <v/>
      </c>
      <c r="EW141" s="99" t="str">
        <f t="shared" si="105"/>
        <v/>
      </c>
      <c r="EX141" s="100" t="str">
        <f t="shared" si="106"/>
        <v/>
      </c>
      <c r="EY141" s="101" t="str">
        <f t="shared" si="107"/>
        <v/>
      </c>
      <c r="EZ141" s="102" t="str">
        <f t="shared" si="108"/>
        <v/>
      </c>
      <c r="FA141" s="103" t="str">
        <f t="shared" si="109"/>
        <v/>
      </c>
      <c r="FC141" s="4"/>
      <c r="FE141" s="96" t="str">
        <f t="shared" si="110"/>
        <v/>
      </c>
      <c r="FF141" s="97" t="str">
        <f t="shared" si="111"/>
        <v/>
      </c>
      <c r="FG141" s="98" t="str">
        <f t="shared" si="112"/>
        <v/>
      </c>
      <c r="FH141" s="98" t="str">
        <f t="shared" si="113"/>
        <v/>
      </c>
      <c r="FI141" s="99" t="str">
        <f t="shared" si="114"/>
        <v/>
      </c>
      <c r="FJ141" s="100" t="str">
        <f t="shared" si="115"/>
        <v/>
      </c>
      <c r="FK141" s="101" t="str">
        <f t="shared" si="116"/>
        <v/>
      </c>
      <c r="FL141" s="102" t="str">
        <f t="shared" si="117"/>
        <v/>
      </c>
      <c r="FM141" s="103" t="str">
        <f t="shared" si="118"/>
        <v/>
      </c>
      <c r="FO141" s="4"/>
      <c r="FQ141" s="96" t="str">
        <f>IF(FU141="","",#REF!)</f>
        <v/>
      </c>
      <c r="FR141" s="97" t="str">
        <f t="shared" si="119"/>
        <v/>
      </c>
      <c r="FS141" s="98" t="str">
        <f t="shared" si="120"/>
        <v/>
      </c>
      <c r="FT141" s="98" t="str">
        <f t="shared" si="121"/>
        <v/>
      </c>
      <c r="FU141" s="99" t="str">
        <f t="shared" si="122"/>
        <v/>
      </c>
      <c r="FV141" s="100" t="str">
        <f t="shared" si="123"/>
        <v/>
      </c>
      <c r="FW141" s="101" t="str">
        <f t="shared" si="124"/>
        <v/>
      </c>
      <c r="FX141" s="102" t="str">
        <f t="shared" si="125"/>
        <v/>
      </c>
      <c r="FY141" s="103" t="str">
        <f t="shared" si="126"/>
        <v/>
      </c>
      <c r="GA141" s="4"/>
      <c r="GC141" s="96" t="str">
        <f t="shared" si="127"/>
        <v/>
      </c>
      <c r="GD141" s="97" t="str">
        <f t="shared" si="128"/>
        <v/>
      </c>
      <c r="GE141" s="98" t="str">
        <f t="shared" si="129"/>
        <v/>
      </c>
      <c r="GF141" s="98" t="str">
        <f t="shared" si="130"/>
        <v/>
      </c>
      <c r="GG141" s="99" t="str">
        <f t="shared" si="131"/>
        <v/>
      </c>
      <c r="GH141" s="100" t="str">
        <f t="shared" si="132"/>
        <v/>
      </c>
      <c r="GI141" s="101" t="str">
        <f t="shared" si="133"/>
        <v/>
      </c>
      <c r="GJ141" s="102" t="str">
        <f t="shared" si="134"/>
        <v/>
      </c>
      <c r="GK141" s="103" t="str">
        <f t="shared" si="135"/>
        <v/>
      </c>
      <c r="GM141" s="4"/>
      <c r="GO141" s="96" t="str">
        <f t="shared" si="136"/>
        <v/>
      </c>
      <c r="GP141" s="97" t="str">
        <f t="shared" si="137"/>
        <v/>
      </c>
      <c r="GQ141" s="98" t="str">
        <f t="shared" si="138"/>
        <v/>
      </c>
      <c r="GR141" s="98" t="str">
        <f t="shared" si="139"/>
        <v/>
      </c>
      <c r="GS141" s="99" t="str">
        <f t="shared" si="140"/>
        <v/>
      </c>
      <c r="GT141" s="100" t="str">
        <f t="shared" si="141"/>
        <v/>
      </c>
      <c r="GU141" s="101" t="str">
        <f t="shared" si="142"/>
        <v/>
      </c>
      <c r="GV141" s="102" t="str">
        <f t="shared" si="143"/>
        <v/>
      </c>
      <c r="GW141" s="103" t="str">
        <f t="shared" si="144"/>
        <v/>
      </c>
      <c r="GY141" s="4"/>
      <c r="HA141" s="96" t="str">
        <f t="shared" si="145"/>
        <v/>
      </c>
      <c r="HB141" s="97" t="str">
        <f t="shared" si="146"/>
        <v/>
      </c>
      <c r="HC141" s="98" t="str">
        <f t="shared" si="147"/>
        <v/>
      </c>
      <c r="HD141" s="98" t="str">
        <f t="shared" si="148"/>
        <v/>
      </c>
      <c r="HE141" s="99" t="str">
        <f t="shared" si="149"/>
        <v/>
      </c>
      <c r="HF141" s="100" t="str">
        <f t="shared" si="150"/>
        <v/>
      </c>
      <c r="HG141" s="101" t="str">
        <f t="shared" si="151"/>
        <v/>
      </c>
      <c r="HH141" s="102" t="str">
        <f t="shared" si="152"/>
        <v/>
      </c>
      <c r="HI141" s="103" t="str">
        <f t="shared" si="153"/>
        <v/>
      </c>
      <c r="HK141" s="4"/>
      <c r="HM141" s="96" t="str">
        <f t="shared" si="154"/>
        <v/>
      </c>
      <c r="HN141" s="97" t="str">
        <f t="shared" si="155"/>
        <v/>
      </c>
      <c r="HO141" s="98" t="str">
        <f t="shared" si="156"/>
        <v/>
      </c>
      <c r="HP141" s="98" t="str">
        <f t="shared" si="157"/>
        <v/>
      </c>
      <c r="HQ141" s="99" t="str">
        <f t="shared" si="158"/>
        <v/>
      </c>
      <c r="HR141" s="100" t="str">
        <f t="shared" si="159"/>
        <v/>
      </c>
      <c r="HS141" s="101" t="str">
        <f t="shared" si="160"/>
        <v/>
      </c>
      <c r="HT141" s="102" t="str">
        <f t="shared" si="161"/>
        <v/>
      </c>
      <c r="HU141" s="103" t="str">
        <f t="shared" si="162"/>
        <v/>
      </c>
      <c r="HW141" s="4"/>
      <c r="HY141" s="96" t="str">
        <f t="shared" si="163"/>
        <v/>
      </c>
      <c r="HZ141" s="97" t="str">
        <f t="shared" si="164"/>
        <v/>
      </c>
      <c r="IA141" s="98" t="str">
        <f t="shared" si="165"/>
        <v/>
      </c>
      <c r="IB141" s="98" t="str">
        <f t="shared" si="166"/>
        <v/>
      </c>
      <c r="IC141" s="99" t="str">
        <f t="shared" si="167"/>
        <v/>
      </c>
      <c r="ID141" s="100" t="str">
        <f t="shared" si="168"/>
        <v/>
      </c>
      <c r="IE141" s="101" t="str">
        <f t="shared" si="169"/>
        <v/>
      </c>
      <c r="IF141" s="102" t="str">
        <f t="shared" si="170"/>
        <v/>
      </c>
      <c r="IG141" s="103" t="str">
        <f t="shared" si="171"/>
        <v/>
      </c>
      <c r="II141" s="4"/>
      <c r="IK141" s="96" t="str">
        <f t="shared" si="172"/>
        <v/>
      </c>
      <c r="IL141" s="97" t="str">
        <f t="shared" si="173"/>
        <v/>
      </c>
      <c r="IM141" s="98" t="str">
        <f t="shared" si="174"/>
        <v/>
      </c>
      <c r="IN141" s="98" t="str">
        <f t="shared" si="175"/>
        <v/>
      </c>
      <c r="IO141" s="99" t="str">
        <f t="shared" si="176"/>
        <v/>
      </c>
      <c r="IP141" s="100" t="str">
        <f t="shared" si="177"/>
        <v/>
      </c>
      <c r="IQ141" s="101" t="str">
        <f t="shared" si="178"/>
        <v/>
      </c>
      <c r="IR141" s="102" t="str">
        <f t="shared" si="179"/>
        <v/>
      </c>
      <c r="IS141" s="103" t="str">
        <f t="shared" si="180"/>
        <v/>
      </c>
      <c r="IU141" s="4"/>
      <c r="IW141" s="96" t="str">
        <f t="shared" si="181"/>
        <v/>
      </c>
      <c r="IX141" s="97" t="str">
        <f t="shared" si="182"/>
        <v/>
      </c>
      <c r="IY141" s="98" t="str">
        <f t="shared" si="183"/>
        <v/>
      </c>
      <c r="IZ141" s="98" t="str">
        <f t="shared" si="184"/>
        <v/>
      </c>
      <c r="JA141" s="99" t="str">
        <f t="shared" si="185"/>
        <v/>
      </c>
      <c r="JB141" s="100" t="str">
        <f t="shared" si="186"/>
        <v/>
      </c>
      <c r="JC141" s="101" t="str">
        <f t="shared" si="187"/>
        <v/>
      </c>
      <c r="JD141" s="102" t="str">
        <f t="shared" si="188"/>
        <v/>
      </c>
      <c r="JE141" s="103" t="str">
        <f t="shared" si="189"/>
        <v/>
      </c>
      <c r="JG141" s="4"/>
      <c r="JI141" s="96" t="str">
        <f t="shared" si="190"/>
        <v/>
      </c>
      <c r="JJ141" s="97" t="str">
        <f t="shared" si="191"/>
        <v/>
      </c>
      <c r="JK141" s="98" t="str">
        <f t="shared" si="192"/>
        <v/>
      </c>
      <c r="JL141" s="98" t="str">
        <f t="shared" si="193"/>
        <v/>
      </c>
      <c r="JM141" s="99" t="str">
        <f t="shared" si="194"/>
        <v/>
      </c>
      <c r="JN141" s="100" t="str">
        <f t="shared" si="195"/>
        <v/>
      </c>
      <c r="JO141" s="101" t="str">
        <f t="shared" si="196"/>
        <v/>
      </c>
      <c r="JP141" s="102" t="str">
        <f t="shared" si="197"/>
        <v/>
      </c>
      <c r="JQ141" s="103" t="str">
        <f t="shared" si="198"/>
        <v/>
      </c>
      <c r="JS141" s="4"/>
      <c r="JU141" s="96" t="str">
        <f t="shared" si="199"/>
        <v/>
      </c>
      <c r="JV141" s="97" t="str">
        <f t="shared" si="200"/>
        <v/>
      </c>
      <c r="JW141" s="98" t="str">
        <f t="shared" si="201"/>
        <v/>
      </c>
      <c r="JX141" s="98" t="str">
        <f t="shared" si="202"/>
        <v/>
      </c>
      <c r="JY141" s="99" t="str">
        <f t="shared" si="203"/>
        <v/>
      </c>
      <c r="JZ141" s="100" t="str">
        <f t="shared" si="204"/>
        <v/>
      </c>
      <c r="KA141" s="101" t="str">
        <f t="shared" si="205"/>
        <v/>
      </c>
      <c r="KB141" s="102" t="str">
        <f t="shared" si="206"/>
        <v/>
      </c>
      <c r="KC141" s="103" t="str">
        <f t="shared" si="207"/>
        <v/>
      </c>
      <c r="KE141" s="4"/>
    </row>
    <row r="142" spans="1:292" ht="13.5" customHeight="1">
      <c r="A142" s="21"/>
      <c r="E142" s="96" t="str">
        <f t="shared" si="305"/>
        <v/>
      </c>
      <c r="F142" s="97" t="str">
        <f t="shared" si="306"/>
        <v/>
      </c>
      <c r="G142" s="98" t="str">
        <f t="shared" si="307"/>
        <v/>
      </c>
      <c r="H142" s="98" t="str">
        <f t="shared" si="308"/>
        <v/>
      </c>
      <c r="I142" s="99" t="str">
        <f t="shared" si="309"/>
        <v/>
      </c>
      <c r="J142" s="100" t="str">
        <f t="shared" si="310"/>
        <v/>
      </c>
      <c r="K142" s="101" t="str">
        <f t="shared" si="311"/>
        <v/>
      </c>
      <c r="L142" s="102" t="str">
        <f t="shared" si="312"/>
        <v/>
      </c>
      <c r="M142" s="103" t="str">
        <f t="shared" si="313"/>
        <v/>
      </c>
      <c r="O142" s="4"/>
      <c r="Q142" s="96" t="str">
        <f t="shared" si="2"/>
        <v/>
      </c>
      <c r="R142" s="97" t="str">
        <f t="shared" si="3"/>
        <v/>
      </c>
      <c r="S142" s="98" t="str">
        <f t="shared" si="4"/>
        <v/>
      </c>
      <c r="T142" s="98" t="str">
        <f t="shared" si="5"/>
        <v/>
      </c>
      <c r="U142" s="99" t="str">
        <f t="shared" si="6"/>
        <v/>
      </c>
      <c r="V142" s="100" t="str">
        <f t="shared" si="7"/>
        <v/>
      </c>
      <c r="W142" s="101" t="str">
        <f t="shared" si="8"/>
        <v/>
      </c>
      <c r="X142" s="102" t="str">
        <f t="shared" si="9"/>
        <v/>
      </c>
      <c r="Y142" s="103" t="str">
        <f t="shared" si="10"/>
        <v/>
      </c>
      <c r="AA142" s="4"/>
      <c r="AC142" s="96" t="str">
        <f t="shared" si="11"/>
        <v/>
      </c>
      <c r="AD142" s="97" t="str">
        <f t="shared" si="12"/>
        <v/>
      </c>
      <c r="AE142" s="98" t="str">
        <f t="shared" si="13"/>
        <v/>
      </c>
      <c r="AF142" s="98" t="str">
        <f t="shared" si="14"/>
        <v/>
      </c>
      <c r="AG142" s="99" t="str">
        <f t="shared" si="15"/>
        <v/>
      </c>
      <c r="AH142" s="100" t="str">
        <f t="shared" si="16"/>
        <v/>
      </c>
      <c r="AI142" s="101" t="str">
        <f t="shared" si="17"/>
        <v/>
      </c>
      <c r="AJ142" s="102" t="str">
        <f t="shared" si="18"/>
        <v/>
      </c>
      <c r="AK142" s="103" t="str">
        <f t="shared" si="19"/>
        <v/>
      </c>
      <c r="AM142" s="4"/>
      <c r="AO142" s="96" t="str">
        <f t="shared" si="20"/>
        <v/>
      </c>
      <c r="AP142" s="97" t="str">
        <f t="shared" si="21"/>
        <v/>
      </c>
      <c r="AQ142" s="98" t="str">
        <f t="shared" si="22"/>
        <v/>
      </c>
      <c r="AR142" s="98" t="str">
        <f t="shared" si="23"/>
        <v/>
      </c>
      <c r="AS142" s="99" t="str">
        <f t="shared" si="24"/>
        <v/>
      </c>
      <c r="AT142" s="100" t="str">
        <f t="shared" si="25"/>
        <v/>
      </c>
      <c r="AU142" s="101" t="str">
        <f t="shared" si="26"/>
        <v/>
      </c>
      <c r="AV142" s="102" t="str">
        <f t="shared" si="27"/>
        <v/>
      </c>
      <c r="AW142" s="103" t="str">
        <f t="shared" si="28"/>
        <v/>
      </c>
      <c r="AY142" s="4"/>
      <c r="BA142" s="96" t="str">
        <f t="shared" si="29"/>
        <v/>
      </c>
      <c r="BB142" s="97" t="str">
        <f t="shared" si="30"/>
        <v/>
      </c>
      <c r="BC142" s="98" t="str">
        <f t="shared" si="31"/>
        <v/>
      </c>
      <c r="BD142" s="98" t="str">
        <f t="shared" si="32"/>
        <v/>
      </c>
      <c r="BE142" s="99" t="str">
        <f t="shared" si="33"/>
        <v/>
      </c>
      <c r="BF142" s="100" t="str">
        <f t="shared" si="34"/>
        <v/>
      </c>
      <c r="BG142" s="101" t="str">
        <f t="shared" si="35"/>
        <v/>
      </c>
      <c r="BH142" s="102" t="str">
        <f t="shared" si="36"/>
        <v/>
      </c>
      <c r="BI142" s="103" t="str">
        <f t="shared" si="37"/>
        <v/>
      </c>
      <c r="BK142" s="4"/>
      <c r="BM142" s="96" t="str">
        <f t="shared" si="38"/>
        <v/>
      </c>
      <c r="BN142" s="97" t="str">
        <f t="shared" si="39"/>
        <v/>
      </c>
      <c r="BO142" s="98" t="str">
        <f t="shared" si="40"/>
        <v/>
      </c>
      <c r="BP142" s="98" t="str">
        <f t="shared" si="41"/>
        <v/>
      </c>
      <c r="BQ142" s="99" t="str">
        <f t="shared" si="42"/>
        <v/>
      </c>
      <c r="BR142" s="100" t="str">
        <f t="shared" si="43"/>
        <v/>
      </c>
      <c r="BS142" s="101" t="str">
        <f t="shared" si="44"/>
        <v/>
      </c>
      <c r="BT142" s="102" t="str">
        <f t="shared" si="45"/>
        <v/>
      </c>
      <c r="BU142" s="103" t="str">
        <f t="shared" si="46"/>
        <v/>
      </c>
      <c r="BW142" s="4"/>
      <c r="BY142" s="96" t="str">
        <f t="shared" si="47"/>
        <v/>
      </c>
      <c r="BZ142" s="97" t="str">
        <f t="shared" si="48"/>
        <v/>
      </c>
      <c r="CA142" s="98" t="str">
        <f t="shared" si="49"/>
        <v/>
      </c>
      <c r="CB142" s="98" t="str">
        <f t="shared" si="50"/>
        <v/>
      </c>
      <c r="CC142" s="99" t="str">
        <f t="shared" si="51"/>
        <v/>
      </c>
      <c r="CD142" s="100" t="str">
        <f t="shared" si="52"/>
        <v/>
      </c>
      <c r="CE142" s="101" t="str">
        <f t="shared" si="53"/>
        <v/>
      </c>
      <c r="CF142" s="102" t="str">
        <f t="shared" si="54"/>
        <v/>
      </c>
      <c r="CG142" s="103" t="str">
        <f t="shared" si="55"/>
        <v/>
      </c>
      <c r="CI142" s="4"/>
      <c r="CK142" s="96" t="str">
        <f t="shared" si="56"/>
        <v/>
      </c>
      <c r="CL142" s="97" t="str">
        <f t="shared" si="57"/>
        <v/>
      </c>
      <c r="CM142" s="98" t="str">
        <f t="shared" si="58"/>
        <v/>
      </c>
      <c r="CN142" s="98" t="str">
        <f t="shared" si="59"/>
        <v/>
      </c>
      <c r="CO142" s="99" t="str">
        <f t="shared" si="60"/>
        <v/>
      </c>
      <c r="CP142" s="100" t="str">
        <f t="shared" si="61"/>
        <v/>
      </c>
      <c r="CQ142" s="101" t="str">
        <f t="shared" si="62"/>
        <v/>
      </c>
      <c r="CR142" s="102" t="str">
        <f t="shared" si="63"/>
        <v/>
      </c>
      <c r="CS142" s="103" t="str">
        <f t="shared" si="64"/>
        <v/>
      </c>
      <c r="CU142" s="4"/>
      <c r="CW142" s="96" t="str">
        <f t="shared" si="65"/>
        <v/>
      </c>
      <c r="CX142" s="97" t="str">
        <f t="shared" si="66"/>
        <v/>
      </c>
      <c r="CY142" s="98" t="str">
        <f t="shared" si="67"/>
        <v/>
      </c>
      <c r="CZ142" s="98" t="str">
        <f t="shared" si="68"/>
        <v/>
      </c>
      <c r="DA142" s="99" t="str">
        <f t="shared" si="69"/>
        <v/>
      </c>
      <c r="DB142" s="100" t="str">
        <f t="shared" si="70"/>
        <v/>
      </c>
      <c r="DC142" s="101" t="str">
        <f t="shared" si="71"/>
        <v/>
      </c>
      <c r="DD142" s="102" t="str">
        <f t="shared" si="72"/>
        <v/>
      </c>
      <c r="DE142" s="103" t="str">
        <f t="shared" si="73"/>
        <v/>
      </c>
      <c r="DG142" s="4"/>
      <c r="DI142" s="96" t="str">
        <f t="shared" si="74"/>
        <v/>
      </c>
      <c r="DJ142" s="97" t="str">
        <f t="shared" si="75"/>
        <v/>
      </c>
      <c r="DK142" s="98" t="str">
        <f t="shared" si="76"/>
        <v/>
      </c>
      <c r="DL142" s="98" t="str">
        <f t="shared" si="77"/>
        <v/>
      </c>
      <c r="DM142" s="99" t="str">
        <f t="shared" si="78"/>
        <v/>
      </c>
      <c r="DN142" s="100" t="str">
        <f t="shared" si="79"/>
        <v/>
      </c>
      <c r="DO142" s="101" t="str">
        <f t="shared" si="80"/>
        <v/>
      </c>
      <c r="DP142" s="102" t="str">
        <f t="shared" si="81"/>
        <v/>
      </c>
      <c r="DQ142" s="103" t="str">
        <f t="shared" si="82"/>
        <v/>
      </c>
      <c r="DS142" s="4"/>
      <c r="DU142" s="96" t="str">
        <f t="shared" si="83"/>
        <v/>
      </c>
      <c r="DV142" s="97" t="str">
        <f t="shared" si="84"/>
        <v/>
      </c>
      <c r="DW142" s="98" t="str">
        <f t="shared" si="85"/>
        <v/>
      </c>
      <c r="DX142" s="98" t="str">
        <f t="shared" si="86"/>
        <v/>
      </c>
      <c r="DY142" s="99" t="str">
        <f t="shared" si="87"/>
        <v/>
      </c>
      <c r="DZ142" s="100" t="str">
        <f t="shared" si="88"/>
        <v/>
      </c>
      <c r="EA142" s="101" t="str">
        <f t="shared" si="89"/>
        <v/>
      </c>
      <c r="EB142" s="102" t="str">
        <f t="shared" si="90"/>
        <v/>
      </c>
      <c r="EC142" s="103" t="str">
        <f t="shared" si="91"/>
        <v/>
      </c>
      <c r="EE142" s="4"/>
      <c r="EG142" s="96" t="str">
        <f t="shared" si="92"/>
        <v/>
      </c>
      <c r="EH142" s="97" t="str">
        <f t="shared" si="93"/>
        <v/>
      </c>
      <c r="EI142" s="98" t="str">
        <f t="shared" si="94"/>
        <v/>
      </c>
      <c r="EJ142" s="98" t="str">
        <f t="shared" si="95"/>
        <v/>
      </c>
      <c r="EK142" s="99" t="str">
        <f t="shared" si="96"/>
        <v/>
      </c>
      <c r="EL142" s="100" t="str">
        <f t="shared" si="97"/>
        <v/>
      </c>
      <c r="EM142" s="101" t="str">
        <f t="shared" si="98"/>
        <v/>
      </c>
      <c r="EN142" s="102" t="str">
        <f t="shared" si="99"/>
        <v/>
      </c>
      <c r="EO142" s="103" t="str">
        <f t="shared" si="100"/>
        <v/>
      </c>
      <c r="EQ142" s="4"/>
      <c r="ES142" s="96" t="str">
        <f t="shared" si="101"/>
        <v/>
      </c>
      <c r="ET142" s="97" t="str">
        <f t="shared" si="102"/>
        <v/>
      </c>
      <c r="EU142" s="98" t="str">
        <f t="shared" si="103"/>
        <v/>
      </c>
      <c r="EV142" s="98" t="str">
        <f t="shared" si="104"/>
        <v/>
      </c>
      <c r="EW142" s="99" t="str">
        <f t="shared" si="105"/>
        <v/>
      </c>
      <c r="EX142" s="100" t="str">
        <f t="shared" si="106"/>
        <v/>
      </c>
      <c r="EY142" s="101" t="str">
        <f t="shared" si="107"/>
        <v/>
      </c>
      <c r="EZ142" s="102" t="str">
        <f t="shared" si="108"/>
        <v/>
      </c>
      <c r="FA142" s="103" t="str">
        <f t="shared" si="109"/>
        <v/>
      </c>
      <c r="FC142" s="4"/>
      <c r="FE142" s="96" t="str">
        <f t="shared" si="110"/>
        <v/>
      </c>
      <c r="FF142" s="97" t="str">
        <f t="shared" si="111"/>
        <v/>
      </c>
      <c r="FG142" s="98" t="str">
        <f t="shared" si="112"/>
        <v/>
      </c>
      <c r="FH142" s="98" t="str">
        <f t="shared" si="113"/>
        <v/>
      </c>
      <c r="FI142" s="99" t="str">
        <f t="shared" si="114"/>
        <v/>
      </c>
      <c r="FJ142" s="100" t="str">
        <f t="shared" si="115"/>
        <v/>
      </c>
      <c r="FK142" s="101" t="str">
        <f t="shared" si="116"/>
        <v/>
      </c>
      <c r="FL142" s="102" t="str">
        <f t="shared" si="117"/>
        <v/>
      </c>
      <c r="FM142" s="103" t="str">
        <f t="shared" si="118"/>
        <v/>
      </c>
      <c r="FO142" s="4"/>
      <c r="FQ142" s="96" t="str">
        <f>IF(FU142="","",#REF!)</f>
        <v/>
      </c>
      <c r="FR142" s="97" t="str">
        <f t="shared" si="119"/>
        <v/>
      </c>
      <c r="FS142" s="98" t="str">
        <f t="shared" si="120"/>
        <v/>
      </c>
      <c r="FT142" s="98" t="str">
        <f t="shared" si="121"/>
        <v/>
      </c>
      <c r="FU142" s="99" t="str">
        <f t="shared" si="122"/>
        <v/>
      </c>
      <c r="FV142" s="100" t="str">
        <f t="shared" si="123"/>
        <v/>
      </c>
      <c r="FW142" s="101" t="str">
        <f t="shared" si="124"/>
        <v/>
      </c>
      <c r="FX142" s="102" t="str">
        <f t="shared" si="125"/>
        <v/>
      </c>
      <c r="FY142" s="103" t="str">
        <f t="shared" si="126"/>
        <v/>
      </c>
      <c r="GA142" s="4"/>
      <c r="GC142" s="96" t="str">
        <f t="shared" si="127"/>
        <v/>
      </c>
      <c r="GD142" s="97" t="str">
        <f t="shared" si="128"/>
        <v/>
      </c>
      <c r="GE142" s="98" t="str">
        <f t="shared" si="129"/>
        <v/>
      </c>
      <c r="GF142" s="98" t="str">
        <f t="shared" si="130"/>
        <v/>
      </c>
      <c r="GG142" s="99" t="str">
        <f t="shared" si="131"/>
        <v/>
      </c>
      <c r="GH142" s="100" t="str">
        <f t="shared" si="132"/>
        <v/>
      </c>
      <c r="GI142" s="101" t="str">
        <f t="shared" si="133"/>
        <v/>
      </c>
      <c r="GJ142" s="102" t="str">
        <f t="shared" si="134"/>
        <v/>
      </c>
      <c r="GK142" s="103" t="str">
        <f t="shared" si="135"/>
        <v/>
      </c>
      <c r="GM142" s="4"/>
      <c r="GO142" s="96" t="str">
        <f t="shared" si="136"/>
        <v/>
      </c>
      <c r="GP142" s="97" t="str">
        <f t="shared" si="137"/>
        <v/>
      </c>
      <c r="GQ142" s="98" t="str">
        <f t="shared" si="138"/>
        <v/>
      </c>
      <c r="GR142" s="98" t="str">
        <f t="shared" si="139"/>
        <v/>
      </c>
      <c r="GS142" s="99" t="str">
        <f t="shared" si="140"/>
        <v/>
      </c>
      <c r="GT142" s="100" t="str">
        <f t="shared" si="141"/>
        <v/>
      </c>
      <c r="GU142" s="101" t="str">
        <f t="shared" si="142"/>
        <v/>
      </c>
      <c r="GV142" s="102" t="str">
        <f t="shared" si="143"/>
        <v/>
      </c>
      <c r="GW142" s="103" t="str">
        <f t="shared" si="144"/>
        <v/>
      </c>
      <c r="GY142" s="4"/>
      <c r="HA142" s="96" t="str">
        <f t="shared" si="145"/>
        <v/>
      </c>
      <c r="HB142" s="97" t="str">
        <f t="shared" si="146"/>
        <v/>
      </c>
      <c r="HC142" s="98" t="str">
        <f t="shared" si="147"/>
        <v/>
      </c>
      <c r="HD142" s="98" t="str">
        <f t="shared" si="148"/>
        <v/>
      </c>
      <c r="HE142" s="99" t="str">
        <f t="shared" si="149"/>
        <v/>
      </c>
      <c r="HF142" s="100" t="str">
        <f t="shared" si="150"/>
        <v/>
      </c>
      <c r="HG142" s="101" t="str">
        <f t="shared" si="151"/>
        <v/>
      </c>
      <c r="HH142" s="102" t="str">
        <f t="shared" si="152"/>
        <v/>
      </c>
      <c r="HI142" s="103" t="str">
        <f t="shared" si="153"/>
        <v/>
      </c>
      <c r="HK142" s="4"/>
      <c r="HM142" s="96" t="str">
        <f t="shared" si="154"/>
        <v/>
      </c>
      <c r="HN142" s="97" t="str">
        <f t="shared" si="155"/>
        <v/>
      </c>
      <c r="HO142" s="98" t="str">
        <f t="shared" si="156"/>
        <v/>
      </c>
      <c r="HP142" s="98" t="str">
        <f t="shared" si="157"/>
        <v/>
      </c>
      <c r="HQ142" s="99" t="str">
        <f t="shared" si="158"/>
        <v/>
      </c>
      <c r="HR142" s="100" t="str">
        <f t="shared" si="159"/>
        <v/>
      </c>
      <c r="HS142" s="101" t="str">
        <f t="shared" si="160"/>
        <v/>
      </c>
      <c r="HT142" s="102" t="str">
        <f t="shared" si="161"/>
        <v/>
      </c>
      <c r="HU142" s="103" t="str">
        <f t="shared" si="162"/>
        <v/>
      </c>
      <c r="HW142" s="4"/>
      <c r="HY142" s="96" t="str">
        <f t="shared" si="163"/>
        <v/>
      </c>
      <c r="HZ142" s="97" t="str">
        <f t="shared" si="164"/>
        <v/>
      </c>
      <c r="IA142" s="98" t="str">
        <f t="shared" si="165"/>
        <v/>
      </c>
      <c r="IB142" s="98" t="str">
        <f t="shared" si="166"/>
        <v/>
      </c>
      <c r="IC142" s="99" t="str">
        <f t="shared" si="167"/>
        <v/>
      </c>
      <c r="ID142" s="100" t="str">
        <f t="shared" si="168"/>
        <v/>
      </c>
      <c r="IE142" s="101" t="str">
        <f t="shared" si="169"/>
        <v/>
      </c>
      <c r="IF142" s="102" t="str">
        <f t="shared" si="170"/>
        <v/>
      </c>
      <c r="IG142" s="103" t="str">
        <f t="shared" si="171"/>
        <v/>
      </c>
      <c r="II142" s="4"/>
      <c r="IK142" s="96" t="str">
        <f t="shared" si="172"/>
        <v/>
      </c>
      <c r="IL142" s="97" t="str">
        <f t="shared" si="173"/>
        <v/>
      </c>
      <c r="IM142" s="98" t="str">
        <f t="shared" si="174"/>
        <v/>
      </c>
      <c r="IN142" s="98" t="str">
        <f t="shared" si="175"/>
        <v/>
      </c>
      <c r="IO142" s="99" t="str">
        <f t="shared" si="176"/>
        <v/>
      </c>
      <c r="IP142" s="100" t="str">
        <f t="shared" si="177"/>
        <v/>
      </c>
      <c r="IQ142" s="101" t="str">
        <f t="shared" si="178"/>
        <v/>
      </c>
      <c r="IR142" s="102" t="str">
        <f t="shared" si="179"/>
        <v/>
      </c>
      <c r="IS142" s="103" t="str">
        <f t="shared" si="180"/>
        <v/>
      </c>
      <c r="IU142" s="4"/>
      <c r="IW142" s="96" t="str">
        <f t="shared" si="181"/>
        <v/>
      </c>
      <c r="IX142" s="97" t="str">
        <f t="shared" si="182"/>
        <v/>
      </c>
      <c r="IY142" s="98" t="str">
        <f t="shared" si="183"/>
        <v/>
      </c>
      <c r="IZ142" s="98" t="str">
        <f t="shared" si="184"/>
        <v/>
      </c>
      <c r="JA142" s="99" t="str">
        <f t="shared" si="185"/>
        <v/>
      </c>
      <c r="JB142" s="100" t="str">
        <f t="shared" si="186"/>
        <v/>
      </c>
      <c r="JC142" s="101" t="str">
        <f t="shared" si="187"/>
        <v/>
      </c>
      <c r="JD142" s="102" t="str">
        <f t="shared" si="188"/>
        <v/>
      </c>
      <c r="JE142" s="103" t="str">
        <f t="shared" si="189"/>
        <v/>
      </c>
      <c r="JG142" s="4"/>
      <c r="JI142" s="96" t="str">
        <f t="shared" si="190"/>
        <v/>
      </c>
      <c r="JJ142" s="97" t="str">
        <f t="shared" si="191"/>
        <v/>
      </c>
      <c r="JK142" s="98" t="str">
        <f t="shared" si="192"/>
        <v/>
      </c>
      <c r="JL142" s="98" t="str">
        <f t="shared" si="193"/>
        <v/>
      </c>
      <c r="JM142" s="99" t="str">
        <f t="shared" si="194"/>
        <v/>
      </c>
      <c r="JN142" s="100" t="str">
        <f t="shared" si="195"/>
        <v/>
      </c>
      <c r="JO142" s="101" t="str">
        <f t="shared" si="196"/>
        <v/>
      </c>
      <c r="JP142" s="102" t="str">
        <f t="shared" si="197"/>
        <v/>
      </c>
      <c r="JQ142" s="103" t="str">
        <f t="shared" si="198"/>
        <v/>
      </c>
      <c r="JS142" s="4"/>
      <c r="JU142" s="96" t="str">
        <f t="shared" si="199"/>
        <v/>
      </c>
      <c r="JV142" s="97" t="str">
        <f t="shared" si="200"/>
        <v/>
      </c>
      <c r="JW142" s="98" t="str">
        <f t="shared" si="201"/>
        <v/>
      </c>
      <c r="JX142" s="98" t="str">
        <f t="shared" si="202"/>
        <v/>
      </c>
      <c r="JY142" s="99" t="str">
        <f t="shared" si="203"/>
        <v/>
      </c>
      <c r="JZ142" s="100" t="str">
        <f t="shared" si="204"/>
        <v/>
      </c>
      <c r="KA142" s="101" t="str">
        <f t="shared" si="205"/>
        <v/>
      </c>
      <c r="KB142" s="102" t="str">
        <f t="shared" si="206"/>
        <v/>
      </c>
      <c r="KC142" s="103" t="str">
        <f t="shared" si="207"/>
        <v/>
      </c>
      <c r="KE142" s="4"/>
    </row>
    <row r="143" spans="1:292" ht="13.5" customHeight="1">
      <c r="A143" s="21"/>
      <c r="E143" s="96" t="str">
        <f t="shared" si="305"/>
        <v/>
      </c>
      <c r="F143" s="97" t="str">
        <f t="shared" si="306"/>
        <v/>
      </c>
      <c r="G143" s="98" t="str">
        <f t="shared" si="307"/>
        <v/>
      </c>
      <c r="H143" s="98" t="str">
        <f t="shared" si="308"/>
        <v/>
      </c>
      <c r="I143" s="99" t="str">
        <f t="shared" si="309"/>
        <v/>
      </c>
      <c r="J143" s="100" t="str">
        <f t="shared" si="310"/>
        <v/>
      </c>
      <c r="K143" s="101" t="str">
        <f t="shared" si="311"/>
        <v/>
      </c>
      <c r="L143" s="102" t="str">
        <f t="shared" si="312"/>
        <v/>
      </c>
      <c r="M143" s="103" t="str">
        <f t="shared" si="313"/>
        <v/>
      </c>
      <c r="O143" s="4"/>
      <c r="Q143" s="96" t="str">
        <f t="shared" si="2"/>
        <v/>
      </c>
      <c r="R143" s="97" t="str">
        <f t="shared" si="3"/>
        <v/>
      </c>
      <c r="S143" s="98" t="str">
        <f t="shared" si="4"/>
        <v/>
      </c>
      <c r="T143" s="98" t="str">
        <f t="shared" si="5"/>
        <v/>
      </c>
      <c r="U143" s="99" t="str">
        <f t="shared" si="6"/>
        <v/>
      </c>
      <c r="V143" s="100" t="str">
        <f t="shared" si="7"/>
        <v/>
      </c>
      <c r="W143" s="101" t="str">
        <f t="shared" si="8"/>
        <v/>
      </c>
      <c r="X143" s="102" t="str">
        <f t="shared" si="9"/>
        <v/>
      </c>
      <c r="Y143" s="103" t="str">
        <f t="shared" si="10"/>
        <v/>
      </c>
      <c r="AA143" s="4"/>
      <c r="AC143" s="96" t="str">
        <f t="shared" si="11"/>
        <v/>
      </c>
      <c r="AD143" s="97" t="str">
        <f t="shared" si="12"/>
        <v/>
      </c>
      <c r="AE143" s="98" t="str">
        <f t="shared" si="13"/>
        <v/>
      </c>
      <c r="AF143" s="98" t="str">
        <f t="shared" si="14"/>
        <v/>
      </c>
      <c r="AG143" s="99" t="str">
        <f t="shared" si="15"/>
        <v/>
      </c>
      <c r="AH143" s="100" t="str">
        <f t="shared" si="16"/>
        <v/>
      </c>
      <c r="AI143" s="101" t="str">
        <f t="shared" si="17"/>
        <v/>
      </c>
      <c r="AJ143" s="102" t="str">
        <f t="shared" si="18"/>
        <v/>
      </c>
      <c r="AK143" s="103" t="str">
        <f t="shared" si="19"/>
        <v/>
      </c>
      <c r="AM143" s="4"/>
      <c r="AO143" s="96" t="str">
        <f t="shared" si="20"/>
        <v/>
      </c>
      <c r="AP143" s="97" t="str">
        <f t="shared" si="21"/>
        <v/>
      </c>
      <c r="AQ143" s="98" t="str">
        <f t="shared" si="22"/>
        <v/>
      </c>
      <c r="AR143" s="98" t="str">
        <f t="shared" si="23"/>
        <v/>
      </c>
      <c r="AS143" s="99" t="str">
        <f t="shared" si="24"/>
        <v/>
      </c>
      <c r="AT143" s="100" t="str">
        <f t="shared" si="25"/>
        <v/>
      </c>
      <c r="AU143" s="101" t="str">
        <f t="shared" si="26"/>
        <v/>
      </c>
      <c r="AV143" s="102" t="str">
        <f t="shared" si="27"/>
        <v/>
      </c>
      <c r="AW143" s="103" t="str">
        <f t="shared" si="28"/>
        <v/>
      </c>
      <c r="AY143" s="4"/>
      <c r="BA143" s="96" t="str">
        <f t="shared" si="29"/>
        <v/>
      </c>
      <c r="BB143" s="97" t="str">
        <f t="shared" si="30"/>
        <v/>
      </c>
      <c r="BC143" s="98" t="str">
        <f t="shared" si="31"/>
        <v/>
      </c>
      <c r="BD143" s="98" t="str">
        <f t="shared" si="32"/>
        <v/>
      </c>
      <c r="BE143" s="99" t="str">
        <f t="shared" si="33"/>
        <v/>
      </c>
      <c r="BF143" s="100" t="str">
        <f t="shared" si="34"/>
        <v/>
      </c>
      <c r="BG143" s="101" t="str">
        <f t="shared" si="35"/>
        <v/>
      </c>
      <c r="BH143" s="102" t="str">
        <f t="shared" si="36"/>
        <v/>
      </c>
      <c r="BI143" s="103" t="str">
        <f t="shared" si="37"/>
        <v/>
      </c>
      <c r="BK143" s="4"/>
      <c r="BM143" s="96" t="str">
        <f t="shared" si="38"/>
        <v/>
      </c>
      <c r="BN143" s="97" t="str">
        <f t="shared" si="39"/>
        <v/>
      </c>
      <c r="BO143" s="98" t="str">
        <f t="shared" si="40"/>
        <v/>
      </c>
      <c r="BP143" s="98" t="str">
        <f t="shared" si="41"/>
        <v/>
      </c>
      <c r="BQ143" s="99" t="str">
        <f t="shared" si="42"/>
        <v/>
      </c>
      <c r="BR143" s="100" t="str">
        <f t="shared" si="43"/>
        <v/>
      </c>
      <c r="BS143" s="101" t="str">
        <f t="shared" si="44"/>
        <v/>
      </c>
      <c r="BT143" s="102" t="str">
        <f t="shared" si="45"/>
        <v/>
      </c>
      <c r="BU143" s="103" t="str">
        <f t="shared" si="46"/>
        <v/>
      </c>
      <c r="BW143" s="4"/>
      <c r="BY143" s="96" t="str">
        <f t="shared" si="47"/>
        <v/>
      </c>
      <c r="BZ143" s="97" t="str">
        <f t="shared" si="48"/>
        <v/>
      </c>
      <c r="CA143" s="98" t="str">
        <f t="shared" si="49"/>
        <v/>
      </c>
      <c r="CB143" s="98" t="str">
        <f t="shared" si="50"/>
        <v/>
      </c>
      <c r="CC143" s="99" t="str">
        <f t="shared" si="51"/>
        <v/>
      </c>
      <c r="CD143" s="100" t="str">
        <f t="shared" si="52"/>
        <v/>
      </c>
      <c r="CE143" s="101" t="str">
        <f t="shared" si="53"/>
        <v/>
      </c>
      <c r="CF143" s="102" t="str">
        <f t="shared" si="54"/>
        <v/>
      </c>
      <c r="CG143" s="103" t="str">
        <f t="shared" si="55"/>
        <v/>
      </c>
      <c r="CI143" s="4"/>
      <c r="CK143" s="96" t="str">
        <f t="shared" si="56"/>
        <v/>
      </c>
      <c r="CL143" s="97" t="str">
        <f t="shared" si="57"/>
        <v/>
      </c>
      <c r="CM143" s="98" t="str">
        <f t="shared" si="58"/>
        <v/>
      </c>
      <c r="CN143" s="98" t="str">
        <f t="shared" si="59"/>
        <v/>
      </c>
      <c r="CO143" s="99" t="str">
        <f t="shared" si="60"/>
        <v/>
      </c>
      <c r="CP143" s="100" t="str">
        <f t="shared" si="61"/>
        <v/>
      </c>
      <c r="CQ143" s="101" t="str">
        <f t="shared" si="62"/>
        <v/>
      </c>
      <c r="CR143" s="102" t="str">
        <f t="shared" si="63"/>
        <v/>
      </c>
      <c r="CS143" s="103" t="str">
        <f t="shared" si="64"/>
        <v/>
      </c>
      <c r="CU143" s="4"/>
      <c r="CW143" s="96" t="str">
        <f t="shared" si="65"/>
        <v/>
      </c>
      <c r="CX143" s="97" t="str">
        <f t="shared" si="66"/>
        <v/>
      </c>
      <c r="CY143" s="98" t="str">
        <f t="shared" si="67"/>
        <v/>
      </c>
      <c r="CZ143" s="98" t="str">
        <f t="shared" si="68"/>
        <v/>
      </c>
      <c r="DA143" s="99" t="str">
        <f t="shared" si="69"/>
        <v/>
      </c>
      <c r="DB143" s="100" t="str">
        <f t="shared" si="70"/>
        <v/>
      </c>
      <c r="DC143" s="101" t="str">
        <f t="shared" si="71"/>
        <v/>
      </c>
      <c r="DD143" s="102" t="str">
        <f t="shared" si="72"/>
        <v/>
      </c>
      <c r="DE143" s="103" t="str">
        <f t="shared" si="73"/>
        <v/>
      </c>
      <c r="DG143" s="4"/>
      <c r="DI143" s="96" t="str">
        <f t="shared" si="74"/>
        <v/>
      </c>
      <c r="DJ143" s="97" t="str">
        <f t="shared" si="75"/>
        <v/>
      </c>
      <c r="DK143" s="98" t="str">
        <f t="shared" si="76"/>
        <v/>
      </c>
      <c r="DL143" s="98" t="str">
        <f t="shared" si="77"/>
        <v/>
      </c>
      <c r="DM143" s="99" t="str">
        <f t="shared" si="78"/>
        <v/>
      </c>
      <c r="DN143" s="100" t="str">
        <f t="shared" si="79"/>
        <v/>
      </c>
      <c r="DO143" s="101" t="str">
        <f t="shared" si="80"/>
        <v/>
      </c>
      <c r="DP143" s="102" t="str">
        <f t="shared" si="81"/>
        <v/>
      </c>
      <c r="DQ143" s="103" t="str">
        <f t="shared" si="82"/>
        <v/>
      </c>
      <c r="DS143" s="4"/>
      <c r="DU143" s="96" t="str">
        <f t="shared" si="83"/>
        <v/>
      </c>
      <c r="DV143" s="97" t="str">
        <f t="shared" si="84"/>
        <v/>
      </c>
      <c r="DW143" s="98" t="str">
        <f t="shared" si="85"/>
        <v/>
      </c>
      <c r="DX143" s="98" t="str">
        <f t="shared" si="86"/>
        <v/>
      </c>
      <c r="DY143" s="99" t="str">
        <f t="shared" si="87"/>
        <v/>
      </c>
      <c r="DZ143" s="100" t="str">
        <f t="shared" si="88"/>
        <v/>
      </c>
      <c r="EA143" s="101" t="str">
        <f t="shared" si="89"/>
        <v/>
      </c>
      <c r="EB143" s="102" t="str">
        <f t="shared" si="90"/>
        <v/>
      </c>
      <c r="EC143" s="103" t="str">
        <f t="shared" si="91"/>
        <v/>
      </c>
      <c r="EE143" s="4"/>
      <c r="EG143" s="96" t="str">
        <f t="shared" si="92"/>
        <v/>
      </c>
      <c r="EH143" s="97" t="str">
        <f t="shared" si="93"/>
        <v/>
      </c>
      <c r="EI143" s="98" t="str">
        <f t="shared" si="94"/>
        <v/>
      </c>
      <c r="EJ143" s="98" t="str">
        <f t="shared" si="95"/>
        <v/>
      </c>
      <c r="EK143" s="99" t="str">
        <f t="shared" si="96"/>
        <v/>
      </c>
      <c r="EL143" s="100" t="str">
        <f t="shared" si="97"/>
        <v/>
      </c>
      <c r="EM143" s="101" t="str">
        <f t="shared" si="98"/>
        <v/>
      </c>
      <c r="EN143" s="102" t="str">
        <f t="shared" si="99"/>
        <v/>
      </c>
      <c r="EO143" s="103" t="str">
        <f t="shared" si="100"/>
        <v/>
      </c>
      <c r="EQ143" s="4"/>
      <c r="ES143" s="96" t="str">
        <f t="shared" si="101"/>
        <v/>
      </c>
      <c r="ET143" s="97" t="str">
        <f t="shared" si="102"/>
        <v/>
      </c>
      <c r="EU143" s="98" t="str">
        <f t="shared" si="103"/>
        <v/>
      </c>
      <c r="EV143" s="98" t="str">
        <f t="shared" si="104"/>
        <v/>
      </c>
      <c r="EW143" s="99" t="str">
        <f t="shared" si="105"/>
        <v/>
      </c>
      <c r="EX143" s="100" t="str">
        <f t="shared" si="106"/>
        <v/>
      </c>
      <c r="EY143" s="101" t="str">
        <f t="shared" si="107"/>
        <v/>
      </c>
      <c r="EZ143" s="102" t="str">
        <f t="shared" si="108"/>
        <v/>
      </c>
      <c r="FA143" s="103" t="str">
        <f t="shared" si="109"/>
        <v/>
      </c>
      <c r="FC143" s="4"/>
      <c r="FE143" s="96" t="str">
        <f t="shared" si="110"/>
        <v/>
      </c>
      <c r="FF143" s="97" t="str">
        <f t="shared" si="111"/>
        <v/>
      </c>
      <c r="FG143" s="98" t="str">
        <f t="shared" si="112"/>
        <v/>
      </c>
      <c r="FH143" s="98" t="str">
        <f t="shared" si="113"/>
        <v/>
      </c>
      <c r="FI143" s="99" t="str">
        <f t="shared" si="114"/>
        <v/>
      </c>
      <c r="FJ143" s="100" t="str">
        <f t="shared" si="115"/>
        <v/>
      </c>
      <c r="FK143" s="101" t="str">
        <f t="shared" si="116"/>
        <v/>
      </c>
      <c r="FL143" s="102" t="str">
        <f t="shared" si="117"/>
        <v/>
      </c>
      <c r="FM143" s="103" t="str">
        <f t="shared" si="118"/>
        <v/>
      </c>
      <c r="FO143" s="4"/>
      <c r="FQ143" s="96" t="str">
        <f>IF(FU143="","",#REF!)</f>
        <v/>
      </c>
      <c r="FR143" s="97" t="str">
        <f t="shared" si="119"/>
        <v/>
      </c>
      <c r="FS143" s="98" t="str">
        <f t="shared" si="120"/>
        <v/>
      </c>
      <c r="FT143" s="98" t="str">
        <f t="shared" si="121"/>
        <v/>
      </c>
      <c r="FU143" s="99" t="str">
        <f t="shared" si="122"/>
        <v/>
      </c>
      <c r="FV143" s="100" t="str">
        <f t="shared" si="123"/>
        <v/>
      </c>
      <c r="FW143" s="101" t="str">
        <f t="shared" si="124"/>
        <v/>
      </c>
      <c r="FX143" s="102" t="str">
        <f t="shared" si="125"/>
        <v/>
      </c>
      <c r="FY143" s="103" t="str">
        <f t="shared" si="126"/>
        <v/>
      </c>
      <c r="GA143" s="4"/>
      <c r="GC143" s="96" t="str">
        <f t="shared" si="127"/>
        <v/>
      </c>
      <c r="GD143" s="97" t="str">
        <f t="shared" si="128"/>
        <v/>
      </c>
      <c r="GE143" s="98" t="str">
        <f t="shared" si="129"/>
        <v/>
      </c>
      <c r="GF143" s="98" t="str">
        <f t="shared" si="130"/>
        <v/>
      </c>
      <c r="GG143" s="99" t="str">
        <f t="shared" si="131"/>
        <v/>
      </c>
      <c r="GH143" s="100" t="str">
        <f t="shared" si="132"/>
        <v/>
      </c>
      <c r="GI143" s="101" t="str">
        <f t="shared" si="133"/>
        <v/>
      </c>
      <c r="GJ143" s="102" t="str">
        <f t="shared" si="134"/>
        <v/>
      </c>
      <c r="GK143" s="103" t="str">
        <f t="shared" si="135"/>
        <v/>
      </c>
      <c r="GM143" s="4"/>
      <c r="GO143" s="96" t="str">
        <f t="shared" si="136"/>
        <v/>
      </c>
      <c r="GP143" s="97" t="str">
        <f t="shared" si="137"/>
        <v/>
      </c>
      <c r="GQ143" s="98" t="str">
        <f t="shared" si="138"/>
        <v/>
      </c>
      <c r="GR143" s="98" t="str">
        <f t="shared" si="139"/>
        <v/>
      </c>
      <c r="GS143" s="99" t="str">
        <f t="shared" si="140"/>
        <v/>
      </c>
      <c r="GT143" s="100" t="str">
        <f t="shared" si="141"/>
        <v/>
      </c>
      <c r="GU143" s="101" t="str">
        <f t="shared" si="142"/>
        <v/>
      </c>
      <c r="GV143" s="102" t="str">
        <f t="shared" si="143"/>
        <v/>
      </c>
      <c r="GW143" s="103" t="str">
        <f t="shared" si="144"/>
        <v/>
      </c>
      <c r="GY143" s="4"/>
      <c r="HA143" s="96" t="str">
        <f t="shared" si="145"/>
        <v/>
      </c>
      <c r="HB143" s="97" t="str">
        <f t="shared" si="146"/>
        <v/>
      </c>
      <c r="HC143" s="98" t="str">
        <f t="shared" si="147"/>
        <v/>
      </c>
      <c r="HD143" s="98" t="str">
        <f t="shared" si="148"/>
        <v/>
      </c>
      <c r="HE143" s="99" t="str">
        <f t="shared" si="149"/>
        <v/>
      </c>
      <c r="HF143" s="100" t="str">
        <f t="shared" si="150"/>
        <v/>
      </c>
      <c r="HG143" s="101" t="str">
        <f t="shared" si="151"/>
        <v/>
      </c>
      <c r="HH143" s="102" t="str">
        <f t="shared" si="152"/>
        <v/>
      </c>
      <c r="HI143" s="103" t="str">
        <f t="shared" si="153"/>
        <v/>
      </c>
      <c r="HK143" s="4"/>
      <c r="HM143" s="96" t="str">
        <f t="shared" si="154"/>
        <v/>
      </c>
      <c r="HN143" s="97" t="str">
        <f t="shared" si="155"/>
        <v/>
      </c>
      <c r="HO143" s="98" t="str">
        <f t="shared" si="156"/>
        <v/>
      </c>
      <c r="HP143" s="98" t="str">
        <f t="shared" si="157"/>
        <v/>
      </c>
      <c r="HQ143" s="99" t="str">
        <f t="shared" si="158"/>
        <v/>
      </c>
      <c r="HR143" s="100" t="str">
        <f t="shared" si="159"/>
        <v/>
      </c>
      <c r="HS143" s="101" t="str">
        <f t="shared" si="160"/>
        <v/>
      </c>
      <c r="HT143" s="102" t="str">
        <f t="shared" si="161"/>
        <v/>
      </c>
      <c r="HU143" s="103" t="str">
        <f t="shared" si="162"/>
        <v/>
      </c>
      <c r="HW143" s="4"/>
      <c r="HY143" s="96" t="str">
        <f t="shared" si="163"/>
        <v/>
      </c>
      <c r="HZ143" s="97" t="str">
        <f t="shared" si="164"/>
        <v/>
      </c>
      <c r="IA143" s="98" t="str">
        <f t="shared" si="165"/>
        <v/>
      </c>
      <c r="IB143" s="98" t="str">
        <f t="shared" si="166"/>
        <v/>
      </c>
      <c r="IC143" s="99" t="str">
        <f t="shared" si="167"/>
        <v/>
      </c>
      <c r="ID143" s="100" t="str">
        <f t="shared" si="168"/>
        <v/>
      </c>
      <c r="IE143" s="101" t="str">
        <f t="shared" si="169"/>
        <v/>
      </c>
      <c r="IF143" s="102" t="str">
        <f t="shared" si="170"/>
        <v/>
      </c>
      <c r="IG143" s="103" t="str">
        <f t="shared" si="171"/>
        <v/>
      </c>
      <c r="II143" s="4"/>
      <c r="IK143" s="96" t="str">
        <f t="shared" si="172"/>
        <v/>
      </c>
      <c r="IL143" s="97" t="str">
        <f t="shared" si="173"/>
        <v/>
      </c>
      <c r="IM143" s="98" t="str">
        <f t="shared" si="174"/>
        <v/>
      </c>
      <c r="IN143" s="98" t="str">
        <f t="shared" si="175"/>
        <v/>
      </c>
      <c r="IO143" s="99" t="str">
        <f t="shared" si="176"/>
        <v/>
      </c>
      <c r="IP143" s="100" t="str">
        <f t="shared" si="177"/>
        <v/>
      </c>
      <c r="IQ143" s="101" t="str">
        <f t="shared" si="178"/>
        <v/>
      </c>
      <c r="IR143" s="102" t="str">
        <f t="shared" si="179"/>
        <v/>
      </c>
      <c r="IS143" s="103" t="str">
        <f t="shared" si="180"/>
        <v/>
      </c>
      <c r="IU143" s="4"/>
      <c r="IW143" s="96" t="str">
        <f t="shared" si="181"/>
        <v/>
      </c>
      <c r="IX143" s="97" t="str">
        <f t="shared" si="182"/>
        <v/>
      </c>
      <c r="IY143" s="98" t="str">
        <f t="shared" si="183"/>
        <v/>
      </c>
      <c r="IZ143" s="98" t="str">
        <f t="shared" si="184"/>
        <v/>
      </c>
      <c r="JA143" s="99" t="str">
        <f t="shared" si="185"/>
        <v/>
      </c>
      <c r="JB143" s="100" t="str">
        <f t="shared" si="186"/>
        <v/>
      </c>
      <c r="JC143" s="101" t="str">
        <f t="shared" si="187"/>
        <v/>
      </c>
      <c r="JD143" s="102" t="str">
        <f t="shared" si="188"/>
        <v/>
      </c>
      <c r="JE143" s="103" t="str">
        <f t="shared" si="189"/>
        <v/>
      </c>
      <c r="JG143" s="4"/>
      <c r="JI143" s="96" t="str">
        <f t="shared" si="190"/>
        <v/>
      </c>
      <c r="JJ143" s="97" t="str">
        <f t="shared" si="191"/>
        <v/>
      </c>
      <c r="JK143" s="98" t="str">
        <f t="shared" si="192"/>
        <v/>
      </c>
      <c r="JL143" s="98" t="str">
        <f t="shared" si="193"/>
        <v/>
      </c>
      <c r="JM143" s="99" t="str">
        <f t="shared" si="194"/>
        <v/>
      </c>
      <c r="JN143" s="100" t="str">
        <f t="shared" si="195"/>
        <v/>
      </c>
      <c r="JO143" s="101" t="str">
        <f t="shared" si="196"/>
        <v/>
      </c>
      <c r="JP143" s="102" t="str">
        <f t="shared" si="197"/>
        <v/>
      </c>
      <c r="JQ143" s="103" t="str">
        <f t="shared" si="198"/>
        <v/>
      </c>
      <c r="JS143" s="4"/>
      <c r="JU143" s="96" t="str">
        <f t="shared" si="199"/>
        <v/>
      </c>
      <c r="JV143" s="97" t="str">
        <f t="shared" si="200"/>
        <v/>
      </c>
      <c r="JW143" s="98" t="str">
        <f t="shared" si="201"/>
        <v/>
      </c>
      <c r="JX143" s="98" t="str">
        <f t="shared" si="202"/>
        <v/>
      </c>
      <c r="JY143" s="99" t="str">
        <f t="shared" si="203"/>
        <v/>
      </c>
      <c r="JZ143" s="100" t="str">
        <f t="shared" si="204"/>
        <v/>
      </c>
      <c r="KA143" s="101" t="str">
        <f t="shared" si="205"/>
        <v/>
      </c>
      <c r="KB143" s="102" t="str">
        <f t="shared" si="206"/>
        <v/>
      </c>
      <c r="KC143" s="103" t="str">
        <f t="shared" si="207"/>
        <v/>
      </c>
      <c r="KE143" s="4"/>
    </row>
    <row r="144" spans="1:292" ht="13.5" customHeight="1">
      <c r="A144" s="21"/>
      <c r="E144" s="96" t="str">
        <f t="shared" ref="E144:E167" si="314">IF(I144="","",E$3)</f>
        <v/>
      </c>
      <c r="F144" s="97" t="str">
        <f t="shared" ref="F144:F167" si="315">IF(I144="","",E$1)</f>
        <v/>
      </c>
      <c r="G144" s="98" t="str">
        <f t="shared" ref="G144:G167" si="316">IF(I144="","",E$2)</f>
        <v/>
      </c>
      <c r="H144" s="98" t="str">
        <f t="shared" ref="H144:H167" si="317">IF(I144="","",E$3)</f>
        <v/>
      </c>
      <c r="I144" s="99" t="str">
        <f t="shared" ref="I144:I167" si="318">IF(P144="","",IF(ISNUMBER(SEARCH(":",P144)),MID(P144,FIND(":",P144)+2,FIND("(",P144)-FIND(":",P144)-3),LEFT(P144,FIND("(",P144)-2)))</f>
        <v/>
      </c>
      <c r="J144" s="100" t="str">
        <f t="shared" ref="J144:J167" si="319">IF(P144="","",MID(P144,FIND("(",P144)+1,4))</f>
        <v/>
      </c>
      <c r="K144" s="101" t="str">
        <f t="shared" ref="K144:K167" si="320">IF(ISNUMBER(SEARCH("*female*",P144)),"female",IF(ISNUMBER(SEARCH("*male*",P144)),"male",""))</f>
        <v/>
      </c>
      <c r="L144" s="102" t="str">
        <f t="shared" ref="L144:L167" si="321">IF(P144="","",IF(ISERROR(MID(P144,FIND("male,",P144)+6,(FIND(")",P144)-(FIND("male,",P144)+6))))=TRUE,"missing/error",MID(P144,FIND("male,",P144)+6,(FIND(")",P144)-(FIND("male,",P144)+6)))))</f>
        <v/>
      </c>
      <c r="M144" s="103" t="str">
        <f t="shared" ref="M144:M167" si="322">IF(I144="","",(MID(I144,(SEARCH("^^",SUBSTITUTE(I144," ","^^",LEN(I144)-LEN(SUBSTITUTE(I144," ","")))))+1,99)&amp;"_"&amp;LEFT(I144,FIND(" ",I144)-1)&amp;"_"&amp;J144))</f>
        <v/>
      </c>
      <c r="O144" s="4"/>
      <c r="Q144" s="96" t="str">
        <f t="shared" ref="Q144:Q167" si="323">IF(U144="","",Q$3)</f>
        <v/>
      </c>
      <c r="R144" s="97" t="str">
        <f t="shared" ref="R144:R167" si="324">IF(U144="","",Q$1)</f>
        <v/>
      </c>
      <c r="S144" s="98" t="str">
        <f t="shared" ref="S144:S167" si="325">IF(U144="","",Q$2)</f>
        <v/>
      </c>
      <c r="T144" s="98" t="str">
        <f t="shared" ref="T144:T167" si="326">IF(U144="","",Q$3)</f>
        <v/>
      </c>
      <c r="U144" s="99" t="str">
        <f t="shared" ref="U144:U167" si="327">IF(AB144="","",IF(ISNUMBER(SEARCH(":",AB144)),MID(AB144,FIND(":",AB144)+2,FIND("(",AB144)-FIND(":",AB144)-3),LEFT(AB144,FIND("(",AB144)-2)))</f>
        <v/>
      </c>
      <c r="V144" s="100" t="str">
        <f t="shared" ref="V144:V167" si="328">IF(AB144="","",MID(AB144,FIND("(",AB144)+1,4))</f>
        <v/>
      </c>
      <c r="W144" s="101" t="str">
        <f t="shared" ref="W144:W167" si="329">IF(ISNUMBER(SEARCH("*female*",AB144)),"female",IF(ISNUMBER(SEARCH("*male*",AB144)),"male",""))</f>
        <v/>
      </c>
      <c r="X144" s="102" t="str">
        <f t="shared" ref="X144:X167" si="330">IF(AB144="","",IF(ISERROR(MID(AB144,FIND("male,",AB144)+6,(FIND(")",AB144)-(FIND("male,",AB144)+6))))=TRUE,"missing/error",MID(AB144,FIND("male,",AB144)+6,(FIND(")",AB144)-(FIND("male,",AB144)+6)))))</f>
        <v/>
      </c>
      <c r="Y144" s="103" t="str">
        <f t="shared" ref="Y144:Y167" si="331">IF(U144="","",(MID(U144,(SEARCH("^^",SUBSTITUTE(U144," ","^^",LEN(U144)-LEN(SUBSTITUTE(U144," ","")))))+1,99)&amp;"_"&amp;LEFT(U144,FIND(" ",U144)-1)&amp;"_"&amp;V144))</f>
        <v/>
      </c>
      <c r="AA144" s="4"/>
      <c r="AC144" s="96" t="str">
        <f t="shared" ref="AC144:AC167" si="332">IF(AG144="","",AC$3)</f>
        <v/>
      </c>
      <c r="AD144" s="97" t="str">
        <f t="shared" ref="AD144:AD167" si="333">IF(AG144="","",AC$1)</f>
        <v/>
      </c>
      <c r="AE144" s="98" t="str">
        <f t="shared" ref="AE144:AE167" si="334">IF(AG144="","",AC$2)</f>
        <v/>
      </c>
      <c r="AF144" s="98" t="str">
        <f t="shared" ref="AF144:AF167" si="335">IF(AG144="","",AC$3)</f>
        <v/>
      </c>
      <c r="AG144" s="99" t="str">
        <f t="shared" ref="AG144:AG167" si="336">IF(AN144="","",IF(ISNUMBER(SEARCH(":",AN144)),MID(AN144,FIND(":",AN144)+2,FIND("(",AN144)-FIND(":",AN144)-3),LEFT(AN144,FIND("(",AN144)-2)))</f>
        <v/>
      </c>
      <c r="AH144" s="100" t="str">
        <f t="shared" ref="AH144:AH167" si="337">IF(AN144="","",MID(AN144,FIND("(",AN144)+1,4))</f>
        <v/>
      </c>
      <c r="AI144" s="101" t="str">
        <f t="shared" ref="AI144:AI167" si="338">IF(ISNUMBER(SEARCH("*female*",AN144)),"female",IF(ISNUMBER(SEARCH("*male*",AN144)),"male",""))</f>
        <v/>
      </c>
      <c r="AJ144" s="102" t="str">
        <f t="shared" ref="AJ144:AJ167" si="339">IF(AN144="","",IF(ISERROR(MID(AN144,FIND("male,",AN144)+6,(FIND(")",AN144)-(FIND("male,",AN144)+6))))=TRUE,"missing/error",MID(AN144,FIND("male,",AN144)+6,(FIND(")",AN144)-(FIND("male,",AN144)+6)))))</f>
        <v/>
      </c>
      <c r="AK144" s="103" t="str">
        <f t="shared" ref="AK144:AK167" si="340">IF(AG144="","",(MID(AG144,(SEARCH("^^",SUBSTITUTE(AG144," ","^^",LEN(AG144)-LEN(SUBSTITUTE(AG144," ","")))))+1,99)&amp;"_"&amp;LEFT(AG144,FIND(" ",AG144)-1)&amp;"_"&amp;AH144))</f>
        <v/>
      </c>
      <c r="AM144" s="4"/>
      <c r="AO144" s="96" t="str">
        <f t="shared" ref="AO144:AO167" si="341">IF(AS144="","",AO$3)</f>
        <v/>
      </c>
      <c r="AP144" s="97" t="str">
        <f t="shared" ref="AP144:AP167" si="342">IF(AS144="","",AO$1)</f>
        <v/>
      </c>
      <c r="AQ144" s="98" t="str">
        <f t="shared" ref="AQ144:AQ167" si="343">IF(AS144="","",AO$2)</f>
        <v/>
      </c>
      <c r="AR144" s="98" t="str">
        <f t="shared" ref="AR144:AR167" si="344">IF(AS144="","",AO$3)</f>
        <v/>
      </c>
      <c r="AS144" s="99" t="str">
        <f t="shared" ref="AS144:AS167" si="345">IF(AZ144="","",IF(ISNUMBER(SEARCH(":",AZ144)),MID(AZ144,FIND(":",AZ144)+2,FIND("(",AZ144)-FIND(":",AZ144)-3),LEFT(AZ144,FIND("(",AZ144)-2)))</f>
        <v/>
      </c>
      <c r="AT144" s="100" t="str">
        <f t="shared" ref="AT144:AT167" si="346">IF(AZ144="","",MID(AZ144,FIND("(",AZ144)+1,4))</f>
        <v/>
      </c>
      <c r="AU144" s="101" t="str">
        <f t="shared" ref="AU144:AU167" si="347">IF(ISNUMBER(SEARCH("*female*",AZ144)),"female",IF(ISNUMBER(SEARCH("*male*",AZ144)),"male",""))</f>
        <v/>
      </c>
      <c r="AV144" s="102" t="str">
        <f t="shared" ref="AV144:AV167" si="348">IF(AZ144="","",IF(ISERROR(MID(AZ144,FIND("male,",AZ144)+6,(FIND(")",AZ144)-(FIND("male,",AZ144)+6))))=TRUE,"missing/error",MID(AZ144,FIND("male,",AZ144)+6,(FIND(")",AZ144)-(FIND("male,",AZ144)+6)))))</f>
        <v/>
      </c>
      <c r="AW144" s="103" t="str">
        <f t="shared" ref="AW144:AW167" si="349">IF(AS144="","",(MID(AS144,(SEARCH("^^",SUBSTITUTE(AS144," ","^^",LEN(AS144)-LEN(SUBSTITUTE(AS144," ","")))))+1,99)&amp;"_"&amp;LEFT(AS144,FIND(" ",AS144)-1)&amp;"_"&amp;AT144))</f>
        <v/>
      </c>
      <c r="AY144" s="4"/>
      <c r="BA144" s="96" t="str">
        <f t="shared" ref="BA144:BA167" si="350">IF(BE144="","",BA$3)</f>
        <v/>
      </c>
      <c r="BB144" s="97" t="str">
        <f t="shared" ref="BB144:BB167" si="351">IF(BE144="","",BA$1)</f>
        <v/>
      </c>
      <c r="BC144" s="98" t="str">
        <f t="shared" ref="BC144:BC167" si="352">IF(BE144="","",BA$2)</f>
        <v/>
      </c>
      <c r="BD144" s="98" t="str">
        <f t="shared" ref="BD144:BD167" si="353">IF(BE144="","",BA$3)</f>
        <v/>
      </c>
      <c r="BE144" s="99" t="str">
        <f t="shared" ref="BE144:BE167" si="354">IF(BL144="","",IF(ISNUMBER(SEARCH(":",BL144)),MID(BL144,FIND(":",BL144)+2,FIND("(",BL144)-FIND(":",BL144)-3),LEFT(BL144,FIND("(",BL144)-2)))</f>
        <v/>
      </c>
      <c r="BF144" s="100" t="str">
        <f t="shared" ref="BF144:BF167" si="355">IF(BL144="","",MID(BL144,FIND("(",BL144)+1,4))</f>
        <v/>
      </c>
      <c r="BG144" s="101" t="str">
        <f t="shared" ref="BG144:BG167" si="356">IF(ISNUMBER(SEARCH("*female*",BL144)),"female",IF(ISNUMBER(SEARCH("*male*",BL144)),"male",""))</f>
        <v/>
      </c>
      <c r="BH144" s="102" t="str">
        <f t="shared" ref="BH144:BH167" si="357">IF(BL144="","",IF(ISERROR(MID(BL144,FIND("male,",BL144)+6,(FIND(")",BL144)-(FIND("male,",BL144)+6))))=TRUE,"missing/error",MID(BL144,FIND("male,",BL144)+6,(FIND(")",BL144)-(FIND("male,",BL144)+6)))))</f>
        <v/>
      </c>
      <c r="BI144" s="103" t="str">
        <f t="shared" ref="BI144:BI167" si="358">IF(BE144="","",(MID(BE144,(SEARCH("^^",SUBSTITUTE(BE144," ","^^",LEN(BE144)-LEN(SUBSTITUTE(BE144," ","")))))+1,99)&amp;"_"&amp;LEFT(BE144,FIND(" ",BE144)-1)&amp;"_"&amp;BF144))</f>
        <v/>
      </c>
      <c r="BK144" s="4"/>
      <c r="BM144" s="96" t="str">
        <f t="shared" ref="BM144:BM167" si="359">IF(BQ144="","",BM$3)</f>
        <v/>
      </c>
      <c r="BN144" s="97" t="str">
        <f t="shared" ref="BN144:BN167" si="360">IF(BQ144="","",BM$1)</f>
        <v/>
      </c>
      <c r="BO144" s="98" t="str">
        <f t="shared" ref="BO144:BO167" si="361">IF(BQ144="","",BM$2)</f>
        <v/>
      </c>
      <c r="BP144" s="98" t="str">
        <f t="shared" ref="BP144:BP167" si="362">IF(BQ144="","",BM$3)</f>
        <v/>
      </c>
      <c r="BQ144" s="99" t="str">
        <f t="shared" ref="BQ144:BQ167" si="363">IF(BX144="","",IF(ISNUMBER(SEARCH(":",BX144)),MID(BX144,FIND(":",BX144)+2,FIND("(",BX144)-FIND(":",BX144)-3),LEFT(BX144,FIND("(",BX144)-2)))</f>
        <v/>
      </c>
      <c r="BR144" s="100" t="str">
        <f t="shared" ref="BR144:BR167" si="364">IF(BX144="","",MID(BX144,FIND("(",BX144)+1,4))</f>
        <v/>
      </c>
      <c r="BS144" s="101" t="str">
        <f t="shared" ref="BS144:BS167" si="365">IF(ISNUMBER(SEARCH("*female*",BX144)),"female",IF(ISNUMBER(SEARCH("*male*",BX144)),"male",""))</f>
        <v/>
      </c>
      <c r="BT144" s="102" t="str">
        <f t="shared" ref="BT144:BT167" si="366">IF(BX144="","",IF(ISERROR(MID(BX144,FIND("male,",BX144)+6,(FIND(")",BX144)-(FIND("male,",BX144)+6))))=TRUE,"missing/error",MID(BX144,FIND("male,",BX144)+6,(FIND(")",BX144)-(FIND("male,",BX144)+6)))))</f>
        <v/>
      </c>
      <c r="BU144" s="103" t="str">
        <f t="shared" ref="BU144:BU167" si="367">IF(BQ144="","",(MID(BQ144,(SEARCH("^^",SUBSTITUTE(BQ144," ","^^",LEN(BQ144)-LEN(SUBSTITUTE(BQ144," ","")))))+1,99)&amp;"_"&amp;LEFT(BQ144,FIND(" ",BQ144)-1)&amp;"_"&amp;BR144))</f>
        <v/>
      </c>
      <c r="BW144" s="4"/>
      <c r="BY144" s="96" t="str">
        <f t="shared" ref="BY144:BY167" si="368">IF(CC144="","",BY$3)</f>
        <v/>
      </c>
      <c r="BZ144" s="97" t="str">
        <f t="shared" ref="BZ144:BZ167" si="369">IF(CC144="","",BY$1)</f>
        <v/>
      </c>
      <c r="CA144" s="98" t="str">
        <f t="shared" ref="CA144:CA167" si="370">IF(CC144="","",BY$2)</f>
        <v/>
      </c>
      <c r="CB144" s="98" t="str">
        <f t="shared" ref="CB144:CB167" si="371">IF(CC144="","",BY$3)</f>
        <v/>
      </c>
      <c r="CC144" s="99" t="str">
        <f t="shared" ref="CC144:CC167" si="372">IF(CJ144="","",IF(ISNUMBER(SEARCH(":",CJ144)),MID(CJ144,FIND(":",CJ144)+2,FIND("(",CJ144)-FIND(":",CJ144)-3),LEFT(CJ144,FIND("(",CJ144)-2)))</f>
        <v/>
      </c>
      <c r="CD144" s="100" t="str">
        <f t="shared" ref="CD144:CD167" si="373">IF(CJ144="","",MID(CJ144,FIND("(",CJ144)+1,4))</f>
        <v/>
      </c>
      <c r="CE144" s="101" t="str">
        <f t="shared" ref="CE144:CE167" si="374">IF(ISNUMBER(SEARCH("*female*",CJ144)),"female",IF(ISNUMBER(SEARCH("*male*",CJ144)),"male",""))</f>
        <v/>
      </c>
      <c r="CF144" s="102" t="str">
        <f t="shared" ref="CF144:CF167" si="375">IF(CJ144="","",IF(ISERROR(MID(CJ144,FIND("male,",CJ144)+6,(FIND(")",CJ144)-(FIND("male,",CJ144)+6))))=TRUE,"missing/error",MID(CJ144,FIND("male,",CJ144)+6,(FIND(")",CJ144)-(FIND("male,",CJ144)+6)))))</f>
        <v/>
      </c>
      <c r="CG144" s="103" t="str">
        <f t="shared" ref="CG144:CG167" si="376">IF(CC144="","",(MID(CC144,(SEARCH("^^",SUBSTITUTE(CC144," ","^^",LEN(CC144)-LEN(SUBSTITUTE(CC144," ","")))))+1,99)&amp;"_"&amp;LEFT(CC144,FIND(" ",CC144)-1)&amp;"_"&amp;CD144))</f>
        <v/>
      </c>
      <c r="CI144" s="4"/>
      <c r="CK144" s="96" t="str">
        <f t="shared" ref="CK144:CK167" si="377">IF(CO144="","",CK$3)</f>
        <v/>
      </c>
      <c r="CL144" s="97" t="str">
        <f t="shared" ref="CL144:CL167" si="378">IF(CO144="","",CK$1)</f>
        <v/>
      </c>
      <c r="CM144" s="98" t="str">
        <f t="shared" ref="CM144:CM167" si="379">IF(CO144="","",CK$2)</f>
        <v/>
      </c>
      <c r="CN144" s="98" t="str">
        <f t="shared" ref="CN144:CN167" si="380">IF(CO144="","",CK$3)</f>
        <v/>
      </c>
      <c r="CO144" s="99" t="str">
        <f t="shared" ref="CO144:CO167" si="381">IF(CV144="","",IF(ISNUMBER(SEARCH(":",CV144)),MID(CV144,FIND(":",CV144)+2,FIND("(",CV144)-FIND(":",CV144)-3),LEFT(CV144,FIND("(",CV144)-2)))</f>
        <v/>
      </c>
      <c r="CP144" s="100" t="str">
        <f t="shared" ref="CP144:CP167" si="382">IF(CV144="","",MID(CV144,FIND("(",CV144)+1,4))</f>
        <v/>
      </c>
      <c r="CQ144" s="101" t="str">
        <f t="shared" ref="CQ144:CQ167" si="383">IF(ISNUMBER(SEARCH("*female*",CV144)),"female",IF(ISNUMBER(SEARCH("*male*",CV144)),"male",""))</f>
        <v/>
      </c>
      <c r="CR144" s="102" t="str">
        <f t="shared" ref="CR144:CR167" si="384">IF(CV144="","",IF(ISERROR(MID(CV144,FIND("male,",CV144)+6,(FIND(")",CV144)-(FIND("male,",CV144)+6))))=TRUE,"missing/error",MID(CV144,FIND("male,",CV144)+6,(FIND(")",CV144)-(FIND("male,",CV144)+6)))))</f>
        <v/>
      </c>
      <c r="CS144" s="103" t="str">
        <f t="shared" ref="CS144:CS167" si="385">IF(CO144="","",(MID(CO144,(SEARCH("^^",SUBSTITUTE(CO144," ","^^",LEN(CO144)-LEN(SUBSTITUTE(CO144," ","")))))+1,99)&amp;"_"&amp;LEFT(CO144,FIND(" ",CO144)-1)&amp;"_"&amp;CP144))</f>
        <v/>
      </c>
      <c r="CU144" s="4"/>
      <c r="CW144" s="96" t="str">
        <f t="shared" ref="CW144:CW167" si="386">IF(DA144="","",CW$3)</f>
        <v/>
      </c>
      <c r="CX144" s="97" t="str">
        <f t="shared" ref="CX144:CX167" si="387">IF(DA144="","",CW$1)</f>
        <v/>
      </c>
      <c r="CY144" s="98" t="str">
        <f t="shared" ref="CY144:CY167" si="388">IF(DA144="","",CW$2)</f>
        <v/>
      </c>
      <c r="CZ144" s="98" t="str">
        <f t="shared" ref="CZ144:CZ167" si="389">IF(DA144="","",CW$3)</f>
        <v/>
      </c>
      <c r="DA144" s="99" t="str">
        <f t="shared" ref="DA144:DA167" si="390">IF(DH144="","",IF(ISNUMBER(SEARCH(":",DH144)),MID(DH144,FIND(":",DH144)+2,FIND("(",DH144)-FIND(":",DH144)-3),LEFT(DH144,FIND("(",DH144)-2)))</f>
        <v/>
      </c>
      <c r="DB144" s="100" t="str">
        <f t="shared" ref="DB144:DB167" si="391">IF(DH144="","",MID(DH144,FIND("(",DH144)+1,4))</f>
        <v/>
      </c>
      <c r="DC144" s="101" t="str">
        <f t="shared" ref="DC144:DC167" si="392">IF(ISNUMBER(SEARCH("*female*",DH144)),"female",IF(ISNUMBER(SEARCH("*male*",DH144)),"male",""))</f>
        <v/>
      </c>
      <c r="DD144" s="102" t="str">
        <f t="shared" ref="DD144:DD167" si="393">IF(DH144="","",IF(ISERROR(MID(DH144,FIND("male,",DH144)+6,(FIND(")",DH144)-(FIND("male,",DH144)+6))))=TRUE,"missing/error",MID(DH144,FIND("male,",DH144)+6,(FIND(")",DH144)-(FIND("male,",DH144)+6)))))</f>
        <v/>
      </c>
      <c r="DE144" s="103" t="str">
        <f t="shared" ref="DE144:DE167" si="394">IF(DA144="","",(MID(DA144,(SEARCH("^^",SUBSTITUTE(DA144," ","^^",LEN(DA144)-LEN(SUBSTITUTE(DA144," ","")))))+1,99)&amp;"_"&amp;LEFT(DA144,FIND(" ",DA144)-1)&amp;"_"&amp;DB144))</f>
        <v/>
      </c>
      <c r="DG144" s="4"/>
      <c r="DI144" s="96" t="str">
        <f t="shared" ref="DI144:DI167" si="395">IF(DM144="","",DI$3)</f>
        <v/>
      </c>
      <c r="DJ144" s="97" t="str">
        <f t="shared" ref="DJ144:DJ167" si="396">IF(DM144="","",DI$1)</f>
        <v/>
      </c>
      <c r="DK144" s="98" t="str">
        <f t="shared" ref="DK144:DK167" si="397">IF(DM144="","",DI$2)</f>
        <v/>
      </c>
      <c r="DL144" s="98" t="str">
        <f t="shared" ref="DL144:DL167" si="398">IF(DM144="","",DI$3)</f>
        <v/>
      </c>
      <c r="DM144" s="99" t="str">
        <f t="shared" ref="DM144:DM167" si="399">IF(DT144="","",IF(ISNUMBER(SEARCH(":",DT144)),MID(DT144,FIND(":",DT144)+2,FIND("(",DT144)-FIND(":",DT144)-3),LEFT(DT144,FIND("(",DT144)-2)))</f>
        <v/>
      </c>
      <c r="DN144" s="100" t="str">
        <f t="shared" ref="DN144:DN167" si="400">IF(DT144="","",MID(DT144,FIND("(",DT144)+1,4))</f>
        <v/>
      </c>
      <c r="DO144" s="101" t="str">
        <f t="shared" ref="DO144:DO167" si="401">IF(ISNUMBER(SEARCH("*female*",DT144)),"female",IF(ISNUMBER(SEARCH("*male*",DT144)),"male",""))</f>
        <v/>
      </c>
      <c r="DP144" s="102" t="str">
        <f t="shared" ref="DP144:DP167" si="402">IF(DT144="","",IF(ISERROR(MID(DT144,FIND("male,",DT144)+6,(FIND(")",DT144)-(FIND("male,",DT144)+6))))=TRUE,"missing/error",MID(DT144,FIND("male,",DT144)+6,(FIND(")",DT144)-(FIND("male,",DT144)+6)))))</f>
        <v/>
      </c>
      <c r="DQ144" s="103" t="str">
        <f t="shared" ref="DQ144:DQ167" si="403">IF(DM144="","",(MID(DM144,(SEARCH("^^",SUBSTITUTE(DM144," ","^^",LEN(DM144)-LEN(SUBSTITUTE(DM144," ","")))))+1,99)&amp;"_"&amp;LEFT(DM144,FIND(" ",DM144)-1)&amp;"_"&amp;DN144))</f>
        <v/>
      </c>
      <c r="DS144" s="4"/>
      <c r="DU144" s="96" t="str">
        <f t="shared" ref="DU144:DU167" si="404">IF(DY144="","",DU$3)</f>
        <v/>
      </c>
      <c r="DV144" s="97" t="str">
        <f t="shared" ref="DV144:DV167" si="405">IF(DY144="","",DU$1)</f>
        <v/>
      </c>
      <c r="DW144" s="98" t="str">
        <f t="shared" ref="DW144:DW167" si="406">IF(DY144="","",DU$2)</f>
        <v/>
      </c>
      <c r="DX144" s="98" t="str">
        <f t="shared" ref="DX144:DX167" si="407">IF(DY144="","",DU$3)</f>
        <v/>
      </c>
      <c r="DY144" s="99" t="str">
        <f t="shared" ref="DY144:DY167" si="408">IF(EF144="","",IF(ISNUMBER(SEARCH(":",EF144)),MID(EF144,FIND(":",EF144)+2,FIND("(",EF144)-FIND(":",EF144)-3),LEFT(EF144,FIND("(",EF144)-2)))</f>
        <v/>
      </c>
      <c r="DZ144" s="100" t="str">
        <f t="shared" ref="DZ144:DZ167" si="409">IF(EF144="","",MID(EF144,FIND("(",EF144)+1,4))</f>
        <v/>
      </c>
      <c r="EA144" s="101" t="str">
        <f t="shared" ref="EA144:EA167" si="410">IF(ISNUMBER(SEARCH("*female*",EF144)),"female",IF(ISNUMBER(SEARCH("*male*",EF144)),"male",""))</f>
        <v/>
      </c>
      <c r="EB144" s="102" t="str">
        <f t="shared" ref="EB144:EB167" si="411">IF(EF144="","",IF(ISERROR(MID(EF144,FIND("male,",EF144)+6,(FIND(")",EF144)-(FIND("male,",EF144)+6))))=TRUE,"missing/error",MID(EF144,FIND("male,",EF144)+6,(FIND(")",EF144)-(FIND("male,",EF144)+6)))))</f>
        <v/>
      </c>
      <c r="EC144" s="103" t="str">
        <f t="shared" ref="EC144:EC167" si="412">IF(DY144="","",(MID(DY144,(SEARCH("^^",SUBSTITUTE(DY144," ","^^",LEN(DY144)-LEN(SUBSTITUTE(DY144," ","")))))+1,99)&amp;"_"&amp;LEFT(DY144,FIND(" ",DY144)-1)&amp;"_"&amp;DZ144))</f>
        <v/>
      </c>
      <c r="EE144" s="4"/>
      <c r="EG144" s="96" t="str">
        <f t="shared" ref="EG144:EG167" si="413">IF(EK144="","",EG$3)</f>
        <v/>
      </c>
      <c r="EH144" s="97" t="str">
        <f t="shared" ref="EH144:EH167" si="414">IF(EK144="","",EG$1)</f>
        <v/>
      </c>
      <c r="EI144" s="98" t="str">
        <f t="shared" ref="EI144:EI167" si="415">IF(EK144="","",EG$2)</f>
        <v/>
      </c>
      <c r="EJ144" s="98" t="str">
        <f t="shared" ref="EJ144:EJ167" si="416">IF(EK144="","",EG$3)</f>
        <v/>
      </c>
      <c r="EK144" s="99" t="str">
        <f t="shared" ref="EK144:EK167" si="417">IF(ER144="","",IF(ISNUMBER(SEARCH(":",ER144)),MID(ER144,FIND(":",ER144)+2,FIND("(",ER144)-FIND(":",ER144)-3),LEFT(ER144,FIND("(",ER144)-2)))</f>
        <v/>
      </c>
      <c r="EL144" s="100" t="str">
        <f t="shared" ref="EL144:EL167" si="418">IF(ER144="","",MID(ER144,FIND("(",ER144)+1,4))</f>
        <v/>
      </c>
      <c r="EM144" s="101" t="str">
        <f t="shared" ref="EM144:EM167" si="419">IF(ISNUMBER(SEARCH("*female*",ER144)),"female",IF(ISNUMBER(SEARCH("*male*",ER144)),"male",""))</f>
        <v/>
      </c>
      <c r="EN144" s="102" t="str">
        <f t="shared" ref="EN144:EN167" si="420">IF(ER144="","",IF(ISERROR(MID(ER144,FIND("male,",ER144)+6,(FIND(")",ER144)-(FIND("male,",ER144)+6))))=TRUE,"missing/error",MID(ER144,FIND("male,",ER144)+6,(FIND(")",ER144)-(FIND("male,",ER144)+6)))))</f>
        <v/>
      </c>
      <c r="EO144" s="103" t="str">
        <f t="shared" ref="EO144:EO167" si="421">IF(EK144="","",(MID(EK144,(SEARCH("^^",SUBSTITUTE(EK144," ","^^",LEN(EK144)-LEN(SUBSTITUTE(EK144," ","")))))+1,99)&amp;"_"&amp;LEFT(EK144,FIND(" ",EK144)-1)&amp;"_"&amp;EL144))</f>
        <v/>
      </c>
      <c r="EQ144" s="4"/>
      <c r="ES144" s="96" t="str">
        <f t="shared" ref="ES144:ES167" si="422">IF(EW144="","",ES$3)</f>
        <v/>
      </c>
      <c r="ET144" s="97" t="str">
        <f t="shared" ref="ET144:ET167" si="423">IF(EW144="","",ES$1)</f>
        <v/>
      </c>
      <c r="EU144" s="98" t="str">
        <f t="shared" ref="EU144:EU167" si="424">IF(EW144="","",ES$2)</f>
        <v/>
      </c>
      <c r="EV144" s="98" t="str">
        <f t="shared" ref="EV144:EV167" si="425">IF(EW144="","",ES$3)</f>
        <v/>
      </c>
      <c r="EW144" s="99" t="str">
        <f t="shared" ref="EW144:EW167" si="426">IF(FD144="","",IF(ISNUMBER(SEARCH(":",FD144)),MID(FD144,FIND(":",FD144)+2,FIND("(",FD144)-FIND(":",FD144)-3),LEFT(FD144,FIND("(",FD144)-2)))</f>
        <v/>
      </c>
      <c r="EX144" s="100" t="str">
        <f t="shared" ref="EX144:EX167" si="427">IF(FD144="","",MID(FD144,FIND("(",FD144)+1,4))</f>
        <v/>
      </c>
      <c r="EY144" s="101" t="str">
        <f t="shared" ref="EY144:EY167" si="428">IF(ISNUMBER(SEARCH("*female*",FD144)),"female",IF(ISNUMBER(SEARCH("*male*",FD144)),"male",""))</f>
        <v/>
      </c>
      <c r="EZ144" s="102" t="str">
        <f t="shared" ref="EZ144:EZ167" si="429">IF(FD144="","",IF(ISERROR(MID(FD144,FIND("male,",FD144)+6,(FIND(")",FD144)-(FIND("male,",FD144)+6))))=TRUE,"missing/error",MID(FD144,FIND("male,",FD144)+6,(FIND(")",FD144)-(FIND("male,",FD144)+6)))))</f>
        <v/>
      </c>
      <c r="FA144" s="103" t="str">
        <f t="shared" ref="FA144:FA167" si="430">IF(EW144="","",(MID(EW144,(SEARCH("^^",SUBSTITUTE(EW144," ","^^",LEN(EW144)-LEN(SUBSTITUTE(EW144," ","")))))+1,99)&amp;"_"&amp;LEFT(EW144,FIND(" ",EW144)-1)&amp;"_"&amp;EX144))</f>
        <v/>
      </c>
      <c r="FC144" s="4"/>
      <c r="FE144" s="96" t="str">
        <f t="shared" ref="FE144:FE167" si="431">IF(FI144="","",FE$3)</f>
        <v/>
      </c>
      <c r="FF144" s="97" t="str">
        <f t="shared" ref="FF144:FF167" si="432">IF(FI144="","",FE$1)</f>
        <v/>
      </c>
      <c r="FG144" s="98" t="str">
        <f t="shared" ref="FG144:FG167" si="433">IF(FI144="","",FE$2)</f>
        <v/>
      </c>
      <c r="FH144" s="98" t="str">
        <f t="shared" ref="FH144:FH167" si="434">IF(FI144="","",FE$3)</f>
        <v/>
      </c>
      <c r="FI144" s="99" t="str">
        <f t="shared" ref="FI144:FI167" si="435">IF(FP144="","",IF(ISNUMBER(SEARCH(":",FP144)),MID(FP144,FIND(":",FP144)+2,FIND("(",FP144)-FIND(":",FP144)-3),LEFT(FP144,FIND("(",FP144)-2)))</f>
        <v/>
      </c>
      <c r="FJ144" s="100" t="str">
        <f t="shared" ref="FJ144:FJ167" si="436">IF(FP144="","",MID(FP144,FIND("(",FP144)+1,4))</f>
        <v/>
      </c>
      <c r="FK144" s="101" t="str">
        <f t="shared" ref="FK144:FK167" si="437">IF(ISNUMBER(SEARCH("*female*",FP144)),"female",IF(ISNUMBER(SEARCH("*male*",FP144)),"male",""))</f>
        <v/>
      </c>
      <c r="FL144" s="102" t="str">
        <f t="shared" ref="FL144:FL167" si="438">IF(FP144="","",IF(ISERROR(MID(FP144,FIND("male,",FP144)+6,(FIND(")",FP144)-(FIND("male,",FP144)+6))))=TRUE,"missing/error",MID(FP144,FIND("male,",FP144)+6,(FIND(")",FP144)-(FIND("male,",FP144)+6)))))</f>
        <v/>
      </c>
      <c r="FM144" s="103" t="str">
        <f t="shared" ref="FM144:FM167" si="439">IF(FI144="","",(MID(FI144,(SEARCH("^^",SUBSTITUTE(FI144," ","^^",LEN(FI144)-LEN(SUBSTITUTE(FI144," ","")))))+1,99)&amp;"_"&amp;LEFT(FI144,FIND(" ",FI144)-1)&amp;"_"&amp;FJ144))</f>
        <v/>
      </c>
      <c r="FO144" s="4"/>
      <c r="FQ144" s="96" t="str">
        <f>IF(FU144="","",#REF!)</f>
        <v/>
      </c>
      <c r="FR144" s="97" t="str">
        <f t="shared" ref="FR144:FR167" si="440">IF(FU144="","",FQ$1)</f>
        <v/>
      </c>
      <c r="FS144" s="98" t="str">
        <f t="shared" ref="FS144:FS167" si="441">IF(FU144="","",FQ$2)</f>
        <v/>
      </c>
      <c r="FT144" s="98" t="str">
        <f t="shared" ref="FT144:FT167" si="442">IF(FU144="","",FQ$3)</f>
        <v/>
      </c>
      <c r="FU144" s="99" t="str">
        <f t="shared" ref="FU144:FU167" si="443">IF(GB144="","",IF(ISNUMBER(SEARCH(":",GB144)),MID(GB144,FIND(":",GB144)+2,FIND("(",GB144)-FIND(":",GB144)-3),LEFT(GB144,FIND("(",GB144)-2)))</f>
        <v/>
      </c>
      <c r="FV144" s="100" t="str">
        <f t="shared" ref="FV144:FV167" si="444">IF(GB144="","",MID(GB144,FIND("(",GB144)+1,4))</f>
        <v/>
      </c>
      <c r="FW144" s="101" t="str">
        <f t="shared" ref="FW144:FW167" si="445">IF(ISNUMBER(SEARCH("*female*",GB144)),"female",IF(ISNUMBER(SEARCH("*male*",GB144)),"male",""))</f>
        <v/>
      </c>
      <c r="FX144" s="102" t="str">
        <f t="shared" ref="FX144:FX167" si="446">IF(GB144="","",IF(ISERROR(MID(GB144,FIND("male,",GB144)+6,(FIND(")",GB144)-(FIND("male,",GB144)+6))))=TRUE,"missing/error",MID(GB144,FIND("male,",GB144)+6,(FIND(")",GB144)-(FIND("male,",GB144)+6)))))</f>
        <v/>
      </c>
      <c r="FY144" s="103" t="str">
        <f t="shared" ref="FY144:FY167" si="447">IF(FU144="","",(MID(FU144,(SEARCH("^^",SUBSTITUTE(FU144," ","^^",LEN(FU144)-LEN(SUBSTITUTE(FU144," ","")))))+1,99)&amp;"_"&amp;LEFT(FU144,FIND(" ",FU144)-1)&amp;"_"&amp;FV144))</f>
        <v/>
      </c>
      <c r="GA144" s="4"/>
      <c r="GC144" s="96" t="str">
        <f t="shared" ref="GC144:GC167" si="448">IF(GG144="","",GC$3)</f>
        <v/>
      </c>
      <c r="GD144" s="97" t="str">
        <f t="shared" ref="GD144:GD167" si="449">IF(GG144="","",GC$1)</f>
        <v/>
      </c>
      <c r="GE144" s="98" t="str">
        <f t="shared" ref="GE144:GE167" si="450">IF(GG144="","",GC$2)</f>
        <v/>
      </c>
      <c r="GF144" s="98" t="str">
        <f t="shared" ref="GF144:GF167" si="451">IF(GG144="","",GC$3)</f>
        <v/>
      </c>
      <c r="GG144" s="99" t="str">
        <f t="shared" ref="GG144:GG167" si="452">IF(GN144="","",IF(ISNUMBER(SEARCH(":",GN144)),MID(GN144,FIND(":",GN144)+2,FIND("(",GN144)-FIND(":",GN144)-3),LEFT(GN144,FIND("(",GN144)-2)))</f>
        <v/>
      </c>
      <c r="GH144" s="100" t="str">
        <f t="shared" ref="GH144:GH167" si="453">IF(GN144="","",MID(GN144,FIND("(",GN144)+1,4))</f>
        <v/>
      </c>
      <c r="GI144" s="101" t="str">
        <f t="shared" ref="GI144:GI167" si="454">IF(ISNUMBER(SEARCH("*female*",GN144)),"female",IF(ISNUMBER(SEARCH("*male*",GN144)),"male",""))</f>
        <v/>
      </c>
      <c r="GJ144" s="102" t="str">
        <f t="shared" ref="GJ144:GJ167" si="455">IF(GN144="","",IF(ISERROR(MID(GN144,FIND("male,",GN144)+6,(FIND(")",GN144)-(FIND("male,",GN144)+6))))=TRUE,"missing/error",MID(GN144,FIND("male,",GN144)+6,(FIND(")",GN144)-(FIND("male,",GN144)+6)))))</f>
        <v/>
      </c>
      <c r="GK144" s="103" t="str">
        <f t="shared" ref="GK144:GK167" si="456">IF(GG144="","",(MID(GG144,(SEARCH("^^",SUBSTITUTE(GG144," ","^^",LEN(GG144)-LEN(SUBSTITUTE(GG144," ","")))))+1,99)&amp;"_"&amp;LEFT(GG144,FIND(" ",GG144)-1)&amp;"_"&amp;GH144))</f>
        <v/>
      </c>
      <c r="GM144" s="4"/>
      <c r="GO144" s="96" t="str">
        <f t="shared" ref="GO144:GO167" si="457">IF(GS144="","",GO$3)</f>
        <v/>
      </c>
      <c r="GP144" s="97" t="str">
        <f t="shared" ref="GP144:GP167" si="458">IF(GS144="","",GO$1)</f>
        <v/>
      </c>
      <c r="GQ144" s="98" t="str">
        <f t="shared" ref="GQ144:GQ167" si="459">IF(GS144="","",GO$2)</f>
        <v/>
      </c>
      <c r="GR144" s="98" t="str">
        <f t="shared" ref="GR144:GR167" si="460">IF(GS144="","",GO$3)</f>
        <v/>
      </c>
      <c r="GS144" s="99" t="str">
        <f t="shared" ref="GS144:GS167" si="461">IF(GZ144="","",IF(ISNUMBER(SEARCH(":",GZ144)),MID(GZ144,FIND(":",GZ144)+2,FIND("(",GZ144)-FIND(":",GZ144)-3),LEFT(GZ144,FIND("(",GZ144)-2)))</f>
        <v/>
      </c>
      <c r="GT144" s="100" t="str">
        <f t="shared" ref="GT144:GT167" si="462">IF(GZ144="","",MID(GZ144,FIND("(",GZ144)+1,4))</f>
        <v/>
      </c>
      <c r="GU144" s="101" t="str">
        <f t="shared" ref="GU144:GU167" si="463">IF(ISNUMBER(SEARCH("*female*",GZ144)),"female",IF(ISNUMBER(SEARCH("*male*",GZ144)),"male",""))</f>
        <v/>
      </c>
      <c r="GV144" s="102" t="str">
        <f t="shared" ref="GV144:GV167" si="464">IF(GZ144="","",IF(ISERROR(MID(GZ144,FIND("male,",GZ144)+6,(FIND(")",GZ144)-(FIND("male,",GZ144)+6))))=TRUE,"missing/error",MID(GZ144,FIND("male,",GZ144)+6,(FIND(")",GZ144)-(FIND("male,",GZ144)+6)))))</f>
        <v/>
      </c>
      <c r="GW144" s="103" t="str">
        <f t="shared" ref="GW144:GW167" si="465">IF(GS144="","",(MID(GS144,(SEARCH("^^",SUBSTITUTE(GS144," ","^^",LEN(GS144)-LEN(SUBSTITUTE(GS144," ","")))))+1,99)&amp;"_"&amp;LEFT(GS144,FIND(" ",GS144)-1)&amp;"_"&amp;GT144))</f>
        <v/>
      </c>
      <c r="GY144" s="4"/>
      <c r="HA144" s="96" t="str">
        <f t="shared" ref="HA144:HA167" si="466">IF(HE144="","",HA$3)</f>
        <v/>
      </c>
      <c r="HB144" s="97" t="str">
        <f t="shared" ref="HB144:HB167" si="467">IF(HE144="","",HA$1)</f>
        <v/>
      </c>
      <c r="HC144" s="98" t="str">
        <f t="shared" ref="HC144:HC167" si="468">IF(HE144="","",HA$2)</f>
        <v/>
      </c>
      <c r="HD144" s="98" t="str">
        <f t="shared" ref="HD144:HD167" si="469">IF(HE144="","",HA$3)</f>
        <v/>
      </c>
      <c r="HE144" s="99" t="str">
        <f t="shared" ref="HE144:HE167" si="470">IF(HL144="","",IF(ISNUMBER(SEARCH(":",HL144)),MID(HL144,FIND(":",HL144)+2,FIND("(",HL144)-FIND(":",HL144)-3),LEFT(HL144,FIND("(",HL144)-2)))</f>
        <v/>
      </c>
      <c r="HF144" s="100" t="str">
        <f t="shared" ref="HF144:HF167" si="471">IF(HL144="","",MID(HL144,FIND("(",HL144)+1,4))</f>
        <v/>
      </c>
      <c r="HG144" s="101" t="str">
        <f t="shared" ref="HG144:HG167" si="472">IF(ISNUMBER(SEARCH("*female*",HL144)),"female",IF(ISNUMBER(SEARCH("*male*",HL144)),"male",""))</f>
        <v/>
      </c>
      <c r="HH144" s="102" t="str">
        <f t="shared" ref="HH144:HH167" si="473">IF(HL144="","",IF(ISERROR(MID(HL144,FIND("male,",HL144)+6,(FIND(")",HL144)-(FIND("male,",HL144)+6))))=TRUE,"missing/error",MID(HL144,FIND("male,",HL144)+6,(FIND(")",HL144)-(FIND("male,",HL144)+6)))))</f>
        <v/>
      </c>
      <c r="HI144" s="103" t="str">
        <f t="shared" ref="HI144:HI167" si="474">IF(HE144="","",(MID(HE144,(SEARCH("^^",SUBSTITUTE(HE144," ","^^",LEN(HE144)-LEN(SUBSTITUTE(HE144," ","")))))+1,99)&amp;"_"&amp;LEFT(HE144,FIND(" ",HE144)-1)&amp;"_"&amp;HF144))</f>
        <v/>
      </c>
      <c r="HK144" s="4"/>
      <c r="HM144" s="96" t="str">
        <f t="shared" ref="HM144:HM167" si="475">IF(HQ144="","",HM$3)</f>
        <v/>
      </c>
      <c r="HN144" s="97" t="str">
        <f t="shared" ref="HN144:HN167" si="476">IF(HQ144="","",HM$1)</f>
        <v/>
      </c>
      <c r="HO144" s="98" t="str">
        <f t="shared" ref="HO144:HO167" si="477">IF(HQ144="","",HM$2)</f>
        <v/>
      </c>
      <c r="HP144" s="98" t="str">
        <f t="shared" ref="HP144:HP167" si="478">IF(HQ144="","",HM$3)</f>
        <v/>
      </c>
      <c r="HQ144" s="99" t="str">
        <f t="shared" ref="HQ144:HQ167" si="479">IF(HX144="","",IF(ISNUMBER(SEARCH(":",HX144)),MID(HX144,FIND(":",HX144)+2,FIND("(",HX144)-FIND(":",HX144)-3),LEFT(HX144,FIND("(",HX144)-2)))</f>
        <v/>
      </c>
      <c r="HR144" s="100" t="str">
        <f t="shared" ref="HR144:HR167" si="480">IF(HX144="","",MID(HX144,FIND("(",HX144)+1,4))</f>
        <v/>
      </c>
      <c r="HS144" s="101" t="str">
        <f t="shared" ref="HS144:HS167" si="481">IF(ISNUMBER(SEARCH("*female*",HX144)),"female",IF(ISNUMBER(SEARCH("*male*",HX144)),"male",""))</f>
        <v/>
      </c>
      <c r="HT144" s="102" t="str">
        <f t="shared" ref="HT144:HT167" si="482">IF(HX144="","",IF(ISERROR(MID(HX144,FIND("male,",HX144)+6,(FIND(")",HX144)-(FIND("male,",HX144)+6))))=TRUE,"missing/error",MID(HX144,FIND("male,",HX144)+6,(FIND(")",HX144)-(FIND("male,",HX144)+6)))))</f>
        <v/>
      </c>
      <c r="HU144" s="103" t="str">
        <f t="shared" ref="HU144:HU167" si="483">IF(HQ144="","",(MID(HQ144,(SEARCH("^^",SUBSTITUTE(HQ144," ","^^",LEN(HQ144)-LEN(SUBSTITUTE(HQ144," ","")))))+1,99)&amp;"_"&amp;LEFT(HQ144,FIND(" ",HQ144)-1)&amp;"_"&amp;HR144))</f>
        <v/>
      </c>
      <c r="HW144" s="4"/>
      <c r="HY144" s="96" t="str">
        <f t="shared" ref="HY144:HY167" si="484">IF(IC144="","",HY$3)</f>
        <v/>
      </c>
      <c r="HZ144" s="97" t="str">
        <f t="shared" ref="HZ144:HZ167" si="485">IF(IC144="","",HY$1)</f>
        <v/>
      </c>
      <c r="IA144" s="98" t="str">
        <f t="shared" ref="IA144:IA167" si="486">IF(IC144="","",HY$2)</f>
        <v/>
      </c>
      <c r="IB144" s="98" t="str">
        <f t="shared" ref="IB144:IB167" si="487">IF(IC144="","",HY$3)</f>
        <v/>
      </c>
      <c r="IC144" s="99" t="str">
        <f t="shared" ref="IC144:IC167" si="488">IF(IJ144="","",IF(ISNUMBER(SEARCH(":",IJ144)),MID(IJ144,FIND(":",IJ144)+2,FIND("(",IJ144)-FIND(":",IJ144)-3),LEFT(IJ144,FIND("(",IJ144)-2)))</f>
        <v/>
      </c>
      <c r="ID144" s="100" t="str">
        <f t="shared" ref="ID144:ID167" si="489">IF(IJ144="","",MID(IJ144,FIND("(",IJ144)+1,4))</f>
        <v/>
      </c>
      <c r="IE144" s="101" t="str">
        <f t="shared" ref="IE144:IE167" si="490">IF(ISNUMBER(SEARCH("*female*",IJ144)),"female",IF(ISNUMBER(SEARCH("*male*",IJ144)),"male",""))</f>
        <v/>
      </c>
      <c r="IF144" s="102" t="str">
        <f t="shared" ref="IF144:IF167" si="491">IF(IJ144="","",IF(ISERROR(MID(IJ144,FIND("male,",IJ144)+6,(FIND(")",IJ144)-(FIND("male,",IJ144)+6))))=TRUE,"missing/error",MID(IJ144,FIND("male,",IJ144)+6,(FIND(")",IJ144)-(FIND("male,",IJ144)+6)))))</f>
        <v/>
      </c>
      <c r="IG144" s="103" t="str">
        <f t="shared" ref="IG144:IG167" si="492">IF(IC144="","",(MID(IC144,(SEARCH("^^",SUBSTITUTE(IC144," ","^^",LEN(IC144)-LEN(SUBSTITUTE(IC144," ","")))))+1,99)&amp;"_"&amp;LEFT(IC144,FIND(" ",IC144)-1)&amp;"_"&amp;ID144))</f>
        <v/>
      </c>
      <c r="II144" s="4"/>
      <c r="IK144" s="96" t="str">
        <f t="shared" ref="IK144:IK167" si="493">IF(IO144="","",IK$3)</f>
        <v/>
      </c>
      <c r="IL144" s="97" t="str">
        <f t="shared" ref="IL144:IL167" si="494">IF(IO144="","",IK$1)</f>
        <v/>
      </c>
      <c r="IM144" s="98" t="str">
        <f t="shared" ref="IM144:IM167" si="495">IF(IO144="","",IK$2)</f>
        <v/>
      </c>
      <c r="IN144" s="98" t="str">
        <f t="shared" ref="IN144:IN167" si="496">IF(IO144="","",IK$3)</f>
        <v/>
      </c>
      <c r="IO144" s="99" t="str">
        <f t="shared" ref="IO144:IO167" si="497">IF(IV144="","",IF(ISNUMBER(SEARCH(":",IV144)),MID(IV144,FIND(":",IV144)+2,FIND("(",IV144)-FIND(":",IV144)-3),LEFT(IV144,FIND("(",IV144)-2)))</f>
        <v/>
      </c>
      <c r="IP144" s="100" t="str">
        <f t="shared" ref="IP144:IP167" si="498">IF(IV144="","",MID(IV144,FIND("(",IV144)+1,4))</f>
        <v/>
      </c>
      <c r="IQ144" s="101" t="str">
        <f t="shared" ref="IQ144:IQ167" si="499">IF(ISNUMBER(SEARCH("*female*",IV144)),"female",IF(ISNUMBER(SEARCH("*male*",IV144)),"male",""))</f>
        <v/>
      </c>
      <c r="IR144" s="102" t="str">
        <f t="shared" ref="IR144:IR167" si="500">IF(IV144="","",IF(ISERROR(MID(IV144,FIND("male,",IV144)+6,(FIND(")",IV144)-(FIND("male,",IV144)+6))))=TRUE,"missing/error",MID(IV144,FIND("male,",IV144)+6,(FIND(")",IV144)-(FIND("male,",IV144)+6)))))</f>
        <v/>
      </c>
      <c r="IS144" s="103" t="str">
        <f t="shared" ref="IS144:IS167" si="501">IF(IO144="","",(MID(IO144,(SEARCH("^^",SUBSTITUTE(IO144," ","^^",LEN(IO144)-LEN(SUBSTITUTE(IO144," ","")))))+1,99)&amp;"_"&amp;LEFT(IO144,FIND(" ",IO144)-1)&amp;"_"&amp;IP144))</f>
        <v/>
      </c>
      <c r="IU144" s="4"/>
      <c r="IW144" s="96" t="str">
        <f t="shared" ref="IW144:IW167" si="502">IF(JA144="","",IW$3)</f>
        <v/>
      </c>
      <c r="IX144" s="97" t="str">
        <f t="shared" ref="IX144:IX167" si="503">IF(JA144="","",IW$1)</f>
        <v/>
      </c>
      <c r="IY144" s="98" t="str">
        <f t="shared" ref="IY144:IY167" si="504">IF(JA144="","",IW$2)</f>
        <v/>
      </c>
      <c r="IZ144" s="98" t="str">
        <f t="shared" ref="IZ144:IZ167" si="505">IF(JA144="","",IW$3)</f>
        <v/>
      </c>
      <c r="JA144" s="99" t="str">
        <f t="shared" ref="JA144:JA167" si="506">IF(JH144="","",IF(ISNUMBER(SEARCH(":",JH144)),MID(JH144,FIND(":",JH144)+2,FIND("(",JH144)-FIND(":",JH144)-3),LEFT(JH144,FIND("(",JH144)-2)))</f>
        <v/>
      </c>
      <c r="JB144" s="100" t="str">
        <f t="shared" ref="JB144:JB167" si="507">IF(JH144="","",MID(JH144,FIND("(",JH144)+1,4))</f>
        <v/>
      </c>
      <c r="JC144" s="101" t="str">
        <f t="shared" ref="JC144:JC167" si="508">IF(ISNUMBER(SEARCH("*female*",JH144)),"female",IF(ISNUMBER(SEARCH("*male*",JH144)),"male",""))</f>
        <v/>
      </c>
      <c r="JD144" s="102" t="str">
        <f t="shared" ref="JD144:JD167" si="509">IF(JH144="","",IF(ISERROR(MID(JH144,FIND("male,",JH144)+6,(FIND(")",JH144)-(FIND("male,",JH144)+6))))=TRUE,"missing/error",MID(JH144,FIND("male,",JH144)+6,(FIND(")",JH144)-(FIND("male,",JH144)+6)))))</f>
        <v/>
      </c>
      <c r="JE144" s="103" t="str">
        <f t="shared" ref="JE144:JE167" si="510">IF(JA144="","",(MID(JA144,(SEARCH("^^",SUBSTITUTE(JA144," ","^^",LEN(JA144)-LEN(SUBSTITUTE(JA144," ","")))))+1,99)&amp;"_"&amp;LEFT(JA144,FIND(" ",JA144)-1)&amp;"_"&amp;JB144))</f>
        <v/>
      </c>
      <c r="JG144" s="4"/>
      <c r="JI144" s="96" t="str">
        <f t="shared" ref="JI144:JI167" si="511">IF(JM144="","",JI$3)</f>
        <v/>
      </c>
      <c r="JJ144" s="97" t="str">
        <f t="shared" ref="JJ144:JJ167" si="512">IF(JM144="","",JI$1)</f>
        <v/>
      </c>
      <c r="JK144" s="98" t="str">
        <f t="shared" ref="JK144:JK167" si="513">IF(JM144="","",JI$2)</f>
        <v/>
      </c>
      <c r="JL144" s="98" t="str">
        <f t="shared" ref="JL144:JL167" si="514">IF(JM144="","",JI$3)</f>
        <v/>
      </c>
      <c r="JM144" s="99" t="str">
        <f t="shared" ref="JM144:JM167" si="515">IF(JT144="","",IF(ISNUMBER(SEARCH(":",JT144)),MID(JT144,FIND(":",JT144)+2,FIND("(",JT144)-FIND(":",JT144)-3),LEFT(JT144,FIND("(",JT144)-2)))</f>
        <v/>
      </c>
      <c r="JN144" s="100" t="str">
        <f t="shared" ref="JN144:JN167" si="516">IF(JT144="","",MID(JT144,FIND("(",JT144)+1,4))</f>
        <v/>
      </c>
      <c r="JO144" s="101" t="str">
        <f t="shared" ref="JO144:JO167" si="517">IF(ISNUMBER(SEARCH("*female*",JT144)),"female",IF(ISNUMBER(SEARCH("*male*",JT144)),"male",""))</f>
        <v/>
      </c>
      <c r="JP144" s="102" t="str">
        <f t="shared" ref="JP144:JP167" si="518">IF(JT144="","",IF(ISERROR(MID(JT144,FIND("male,",JT144)+6,(FIND(")",JT144)-(FIND("male,",JT144)+6))))=TRUE,"missing/error",MID(JT144,FIND("male,",JT144)+6,(FIND(")",JT144)-(FIND("male,",JT144)+6)))))</f>
        <v/>
      </c>
      <c r="JQ144" s="103" t="str">
        <f t="shared" ref="JQ144:JQ167" si="519">IF(JM144="","",(MID(JM144,(SEARCH("^^",SUBSTITUTE(JM144," ","^^",LEN(JM144)-LEN(SUBSTITUTE(JM144," ","")))))+1,99)&amp;"_"&amp;LEFT(JM144,FIND(" ",JM144)-1)&amp;"_"&amp;JN144))</f>
        <v/>
      </c>
      <c r="JS144" s="4"/>
      <c r="JU144" s="96" t="str">
        <f t="shared" ref="JU144:JU167" si="520">IF(JY144="","",JU$3)</f>
        <v/>
      </c>
      <c r="JV144" s="97" t="str">
        <f t="shared" ref="JV144:JV167" si="521">IF(JY144="","",JU$1)</f>
        <v/>
      </c>
      <c r="JW144" s="98" t="str">
        <f t="shared" ref="JW144:JW167" si="522">IF(JY144="","",JU$2)</f>
        <v/>
      </c>
      <c r="JX144" s="98" t="str">
        <f t="shared" ref="JX144:JX167" si="523">IF(JY144="","",JU$3)</f>
        <v/>
      </c>
      <c r="JY144" s="99" t="str">
        <f t="shared" ref="JY144:JY167" si="524">IF(KF144="","",IF(ISNUMBER(SEARCH(":",KF144)),MID(KF144,FIND(":",KF144)+2,FIND("(",KF144)-FIND(":",KF144)-3),LEFT(KF144,FIND("(",KF144)-2)))</f>
        <v/>
      </c>
      <c r="JZ144" s="100" t="str">
        <f t="shared" ref="JZ144:JZ167" si="525">IF(KF144="","",MID(KF144,FIND("(",KF144)+1,4))</f>
        <v/>
      </c>
      <c r="KA144" s="101" t="str">
        <f t="shared" ref="KA144:KA167" si="526">IF(ISNUMBER(SEARCH("*female*",KF144)),"female",IF(ISNUMBER(SEARCH("*male*",KF144)),"male",""))</f>
        <v/>
      </c>
      <c r="KB144" s="102" t="str">
        <f t="shared" ref="KB144:KB167" si="527">IF(KF144="","",IF(ISERROR(MID(KF144,FIND("male,",KF144)+6,(FIND(")",KF144)-(FIND("male,",KF144)+6))))=TRUE,"missing/error",MID(KF144,FIND("male,",KF144)+6,(FIND(")",KF144)-(FIND("male,",KF144)+6)))))</f>
        <v/>
      </c>
      <c r="KC144" s="103" t="str">
        <f t="shared" ref="KC144:KC167" si="528">IF(JY144="","",(MID(JY144,(SEARCH("^^",SUBSTITUTE(JY144," ","^^",LEN(JY144)-LEN(SUBSTITUTE(JY144," ","")))))+1,99)&amp;"_"&amp;LEFT(JY144,FIND(" ",JY144)-1)&amp;"_"&amp;JZ144))</f>
        <v/>
      </c>
      <c r="KE144" s="4"/>
    </row>
    <row r="145" spans="1:291" ht="13.5" customHeight="1">
      <c r="A145" s="21"/>
      <c r="E145" s="96" t="str">
        <f t="shared" si="314"/>
        <v/>
      </c>
      <c r="F145" s="97" t="str">
        <f t="shared" si="315"/>
        <v/>
      </c>
      <c r="G145" s="98" t="str">
        <f t="shared" si="316"/>
        <v/>
      </c>
      <c r="H145" s="98" t="str">
        <f t="shared" si="317"/>
        <v/>
      </c>
      <c r="I145" s="99" t="str">
        <f t="shared" si="318"/>
        <v/>
      </c>
      <c r="J145" s="100" t="str">
        <f t="shared" si="319"/>
        <v/>
      </c>
      <c r="K145" s="101" t="str">
        <f t="shared" si="320"/>
        <v/>
      </c>
      <c r="L145" s="102" t="str">
        <f t="shared" si="321"/>
        <v/>
      </c>
      <c r="M145" s="103" t="str">
        <f t="shared" si="322"/>
        <v/>
      </c>
      <c r="O145" s="4"/>
      <c r="Q145" s="96" t="str">
        <f t="shared" si="323"/>
        <v/>
      </c>
      <c r="R145" s="97" t="str">
        <f t="shared" si="324"/>
        <v/>
      </c>
      <c r="S145" s="98" t="str">
        <f t="shared" si="325"/>
        <v/>
      </c>
      <c r="T145" s="98" t="str">
        <f t="shared" si="326"/>
        <v/>
      </c>
      <c r="U145" s="99" t="str">
        <f t="shared" si="327"/>
        <v/>
      </c>
      <c r="V145" s="100" t="str">
        <f t="shared" si="328"/>
        <v/>
      </c>
      <c r="W145" s="101" t="str">
        <f t="shared" si="329"/>
        <v/>
      </c>
      <c r="X145" s="102" t="str">
        <f t="shared" si="330"/>
        <v/>
      </c>
      <c r="Y145" s="103" t="str">
        <f t="shared" si="331"/>
        <v/>
      </c>
      <c r="AA145" s="4"/>
      <c r="AC145" s="96" t="str">
        <f t="shared" si="332"/>
        <v/>
      </c>
      <c r="AD145" s="97" t="str">
        <f t="shared" si="333"/>
        <v/>
      </c>
      <c r="AE145" s="98" t="str">
        <f t="shared" si="334"/>
        <v/>
      </c>
      <c r="AF145" s="98" t="str">
        <f t="shared" si="335"/>
        <v/>
      </c>
      <c r="AG145" s="99" t="str">
        <f t="shared" si="336"/>
        <v/>
      </c>
      <c r="AH145" s="100" t="str">
        <f t="shared" si="337"/>
        <v/>
      </c>
      <c r="AI145" s="101" t="str">
        <f t="shared" si="338"/>
        <v/>
      </c>
      <c r="AJ145" s="102" t="str">
        <f t="shared" si="339"/>
        <v/>
      </c>
      <c r="AK145" s="103" t="str">
        <f t="shared" si="340"/>
        <v/>
      </c>
      <c r="AM145" s="4"/>
      <c r="AO145" s="96" t="str">
        <f t="shared" si="341"/>
        <v/>
      </c>
      <c r="AP145" s="97" t="str">
        <f t="shared" si="342"/>
        <v/>
      </c>
      <c r="AQ145" s="98" t="str">
        <f t="shared" si="343"/>
        <v/>
      </c>
      <c r="AR145" s="98" t="str">
        <f t="shared" si="344"/>
        <v/>
      </c>
      <c r="AS145" s="99" t="str">
        <f t="shared" si="345"/>
        <v/>
      </c>
      <c r="AT145" s="100" t="str">
        <f t="shared" si="346"/>
        <v/>
      </c>
      <c r="AU145" s="101" t="str">
        <f t="shared" si="347"/>
        <v/>
      </c>
      <c r="AV145" s="102" t="str">
        <f t="shared" si="348"/>
        <v/>
      </c>
      <c r="AW145" s="103" t="str">
        <f t="shared" si="349"/>
        <v/>
      </c>
      <c r="AY145" s="4"/>
      <c r="BA145" s="96" t="str">
        <f t="shared" si="350"/>
        <v/>
      </c>
      <c r="BB145" s="97" t="str">
        <f t="shared" si="351"/>
        <v/>
      </c>
      <c r="BC145" s="98" t="str">
        <f t="shared" si="352"/>
        <v/>
      </c>
      <c r="BD145" s="98" t="str">
        <f t="shared" si="353"/>
        <v/>
      </c>
      <c r="BE145" s="99" t="str">
        <f t="shared" si="354"/>
        <v/>
      </c>
      <c r="BF145" s="100" t="str">
        <f t="shared" si="355"/>
        <v/>
      </c>
      <c r="BG145" s="101" t="str">
        <f t="shared" si="356"/>
        <v/>
      </c>
      <c r="BH145" s="102" t="str">
        <f t="shared" si="357"/>
        <v/>
      </c>
      <c r="BI145" s="103" t="str">
        <f t="shared" si="358"/>
        <v/>
      </c>
      <c r="BK145" s="4"/>
      <c r="BM145" s="96" t="str">
        <f t="shared" si="359"/>
        <v/>
      </c>
      <c r="BN145" s="97" t="str">
        <f t="shared" si="360"/>
        <v/>
      </c>
      <c r="BO145" s="98" t="str">
        <f t="shared" si="361"/>
        <v/>
      </c>
      <c r="BP145" s="98" t="str">
        <f t="shared" si="362"/>
        <v/>
      </c>
      <c r="BQ145" s="99" t="str">
        <f t="shared" si="363"/>
        <v/>
      </c>
      <c r="BR145" s="100" t="str">
        <f t="shared" si="364"/>
        <v/>
      </c>
      <c r="BS145" s="101" t="str">
        <f t="shared" si="365"/>
        <v/>
      </c>
      <c r="BT145" s="102" t="str">
        <f t="shared" si="366"/>
        <v/>
      </c>
      <c r="BU145" s="103" t="str">
        <f t="shared" si="367"/>
        <v/>
      </c>
      <c r="BW145" s="4"/>
      <c r="BY145" s="96" t="str">
        <f t="shared" si="368"/>
        <v/>
      </c>
      <c r="BZ145" s="97" t="str">
        <f t="shared" si="369"/>
        <v/>
      </c>
      <c r="CA145" s="98" t="str">
        <f t="shared" si="370"/>
        <v/>
      </c>
      <c r="CB145" s="98" t="str">
        <f t="shared" si="371"/>
        <v/>
      </c>
      <c r="CC145" s="99" t="str">
        <f t="shared" si="372"/>
        <v/>
      </c>
      <c r="CD145" s="100" t="str">
        <f t="shared" si="373"/>
        <v/>
      </c>
      <c r="CE145" s="101" t="str">
        <f t="shared" si="374"/>
        <v/>
      </c>
      <c r="CF145" s="102" t="str">
        <f t="shared" si="375"/>
        <v/>
      </c>
      <c r="CG145" s="103" t="str">
        <f t="shared" si="376"/>
        <v/>
      </c>
      <c r="CI145" s="4"/>
      <c r="CK145" s="96" t="str">
        <f t="shared" si="377"/>
        <v/>
      </c>
      <c r="CL145" s="97" t="str">
        <f t="shared" si="378"/>
        <v/>
      </c>
      <c r="CM145" s="98" t="str">
        <f t="shared" si="379"/>
        <v/>
      </c>
      <c r="CN145" s="98" t="str">
        <f t="shared" si="380"/>
        <v/>
      </c>
      <c r="CO145" s="99" t="str">
        <f t="shared" si="381"/>
        <v/>
      </c>
      <c r="CP145" s="100" t="str">
        <f t="shared" si="382"/>
        <v/>
      </c>
      <c r="CQ145" s="101" t="str">
        <f t="shared" si="383"/>
        <v/>
      </c>
      <c r="CR145" s="102" t="str">
        <f t="shared" si="384"/>
        <v/>
      </c>
      <c r="CS145" s="103" t="str">
        <f t="shared" si="385"/>
        <v/>
      </c>
      <c r="CU145" s="4"/>
      <c r="CW145" s="96" t="str">
        <f t="shared" si="386"/>
        <v/>
      </c>
      <c r="CX145" s="97" t="str">
        <f t="shared" si="387"/>
        <v/>
      </c>
      <c r="CY145" s="98" t="str">
        <f t="shared" si="388"/>
        <v/>
      </c>
      <c r="CZ145" s="98" t="str">
        <f t="shared" si="389"/>
        <v/>
      </c>
      <c r="DA145" s="99" t="str">
        <f t="shared" si="390"/>
        <v/>
      </c>
      <c r="DB145" s="100" t="str">
        <f t="shared" si="391"/>
        <v/>
      </c>
      <c r="DC145" s="101" t="str">
        <f t="shared" si="392"/>
        <v/>
      </c>
      <c r="DD145" s="102" t="str">
        <f t="shared" si="393"/>
        <v/>
      </c>
      <c r="DE145" s="103" t="str">
        <f t="shared" si="394"/>
        <v/>
      </c>
      <c r="DG145" s="4"/>
      <c r="DI145" s="96" t="str">
        <f t="shared" si="395"/>
        <v/>
      </c>
      <c r="DJ145" s="97" t="str">
        <f t="shared" si="396"/>
        <v/>
      </c>
      <c r="DK145" s="98" t="str">
        <f t="shared" si="397"/>
        <v/>
      </c>
      <c r="DL145" s="98" t="str">
        <f t="shared" si="398"/>
        <v/>
      </c>
      <c r="DM145" s="99" t="str">
        <f t="shared" si="399"/>
        <v/>
      </c>
      <c r="DN145" s="100" t="str">
        <f t="shared" si="400"/>
        <v/>
      </c>
      <c r="DO145" s="101" t="str">
        <f t="shared" si="401"/>
        <v/>
      </c>
      <c r="DP145" s="102" t="str">
        <f t="shared" si="402"/>
        <v/>
      </c>
      <c r="DQ145" s="103" t="str">
        <f t="shared" si="403"/>
        <v/>
      </c>
      <c r="DS145" s="4"/>
      <c r="DU145" s="96" t="str">
        <f t="shared" si="404"/>
        <v/>
      </c>
      <c r="DV145" s="97" t="str">
        <f t="shared" si="405"/>
        <v/>
      </c>
      <c r="DW145" s="98" t="str">
        <f t="shared" si="406"/>
        <v/>
      </c>
      <c r="DX145" s="98" t="str">
        <f t="shared" si="407"/>
        <v/>
      </c>
      <c r="DY145" s="99" t="str">
        <f t="shared" si="408"/>
        <v/>
      </c>
      <c r="DZ145" s="100" t="str">
        <f t="shared" si="409"/>
        <v/>
      </c>
      <c r="EA145" s="101" t="str">
        <f t="shared" si="410"/>
        <v/>
      </c>
      <c r="EB145" s="102" t="str">
        <f t="shared" si="411"/>
        <v/>
      </c>
      <c r="EC145" s="103" t="str">
        <f t="shared" si="412"/>
        <v/>
      </c>
      <c r="EE145" s="4"/>
      <c r="EG145" s="96" t="str">
        <f t="shared" si="413"/>
        <v/>
      </c>
      <c r="EH145" s="97" t="str">
        <f t="shared" si="414"/>
        <v/>
      </c>
      <c r="EI145" s="98" t="str">
        <f t="shared" si="415"/>
        <v/>
      </c>
      <c r="EJ145" s="98" t="str">
        <f t="shared" si="416"/>
        <v/>
      </c>
      <c r="EK145" s="99" t="str">
        <f t="shared" si="417"/>
        <v/>
      </c>
      <c r="EL145" s="100" t="str">
        <f t="shared" si="418"/>
        <v/>
      </c>
      <c r="EM145" s="101" t="str">
        <f t="shared" si="419"/>
        <v/>
      </c>
      <c r="EN145" s="102" t="str">
        <f t="shared" si="420"/>
        <v/>
      </c>
      <c r="EO145" s="103" t="str">
        <f t="shared" si="421"/>
        <v/>
      </c>
      <c r="EQ145" s="4"/>
      <c r="ES145" s="96" t="str">
        <f t="shared" si="422"/>
        <v/>
      </c>
      <c r="ET145" s="97" t="str">
        <f t="shared" si="423"/>
        <v/>
      </c>
      <c r="EU145" s="98" t="str">
        <f t="shared" si="424"/>
        <v/>
      </c>
      <c r="EV145" s="98" t="str">
        <f t="shared" si="425"/>
        <v/>
      </c>
      <c r="EW145" s="99" t="str">
        <f t="shared" si="426"/>
        <v/>
      </c>
      <c r="EX145" s="100" t="str">
        <f t="shared" si="427"/>
        <v/>
      </c>
      <c r="EY145" s="101" t="str">
        <f t="shared" si="428"/>
        <v/>
      </c>
      <c r="EZ145" s="102" t="str">
        <f t="shared" si="429"/>
        <v/>
      </c>
      <c r="FA145" s="103" t="str">
        <f t="shared" si="430"/>
        <v/>
      </c>
      <c r="FC145" s="4"/>
      <c r="FE145" s="96" t="str">
        <f t="shared" si="431"/>
        <v/>
      </c>
      <c r="FF145" s="97" t="str">
        <f t="shared" si="432"/>
        <v/>
      </c>
      <c r="FG145" s="98" t="str">
        <f t="shared" si="433"/>
        <v/>
      </c>
      <c r="FH145" s="98" t="str">
        <f t="shared" si="434"/>
        <v/>
      </c>
      <c r="FI145" s="99" t="str">
        <f t="shared" si="435"/>
        <v/>
      </c>
      <c r="FJ145" s="100" t="str">
        <f t="shared" si="436"/>
        <v/>
      </c>
      <c r="FK145" s="101" t="str">
        <f t="shared" si="437"/>
        <v/>
      </c>
      <c r="FL145" s="102" t="str">
        <f t="shared" si="438"/>
        <v/>
      </c>
      <c r="FM145" s="103" t="str">
        <f t="shared" si="439"/>
        <v/>
      </c>
      <c r="FO145" s="4"/>
      <c r="FQ145" s="96" t="str">
        <f>IF(FU145="","",#REF!)</f>
        <v/>
      </c>
      <c r="FR145" s="97" t="str">
        <f t="shared" si="440"/>
        <v/>
      </c>
      <c r="FS145" s="98" t="str">
        <f t="shared" si="441"/>
        <v/>
      </c>
      <c r="FT145" s="98" t="str">
        <f t="shared" si="442"/>
        <v/>
      </c>
      <c r="FU145" s="99" t="str">
        <f t="shared" si="443"/>
        <v/>
      </c>
      <c r="FV145" s="100" t="str">
        <f t="shared" si="444"/>
        <v/>
      </c>
      <c r="FW145" s="101" t="str">
        <f t="shared" si="445"/>
        <v/>
      </c>
      <c r="FX145" s="102" t="str">
        <f t="shared" si="446"/>
        <v/>
      </c>
      <c r="FY145" s="103" t="str">
        <f t="shared" si="447"/>
        <v/>
      </c>
      <c r="GA145" s="4"/>
      <c r="GC145" s="96" t="str">
        <f t="shared" si="448"/>
        <v/>
      </c>
      <c r="GD145" s="97" t="str">
        <f t="shared" si="449"/>
        <v/>
      </c>
      <c r="GE145" s="98" t="str">
        <f t="shared" si="450"/>
        <v/>
      </c>
      <c r="GF145" s="98" t="str">
        <f t="shared" si="451"/>
        <v/>
      </c>
      <c r="GG145" s="99" t="str">
        <f t="shared" si="452"/>
        <v/>
      </c>
      <c r="GH145" s="100" t="str">
        <f t="shared" si="453"/>
        <v/>
      </c>
      <c r="GI145" s="101" t="str">
        <f t="shared" si="454"/>
        <v/>
      </c>
      <c r="GJ145" s="102" t="str">
        <f t="shared" si="455"/>
        <v/>
      </c>
      <c r="GK145" s="103" t="str">
        <f t="shared" si="456"/>
        <v/>
      </c>
      <c r="GM145" s="4"/>
      <c r="GO145" s="96" t="str">
        <f t="shared" si="457"/>
        <v/>
      </c>
      <c r="GP145" s="97" t="str">
        <f t="shared" si="458"/>
        <v/>
      </c>
      <c r="GQ145" s="98" t="str">
        <f t="shared" si="459"/>
        <v/>
      </c>
      <c r="GR145" s="98" t="str">
        <f t="shared" si="460"/>
        <v/>
      </c>
      <c r="GS145" s="99" t="str">
        <f t="shared" si="461"/>
        <v/>
      </c>
      <c r="GT145" s="100" t="str">
        <f t="shared" si="462"/>
        <v/>
      </c>
      <c r="GU145" s="101" t="str">
        <f t="shared" si="463"/>
        <v/>
      </c>
      <c r="GV145" s="102" t="str">
        <f t="shared" si="464"/>
        <v/>
      </c>
      <c r="GW145" s="103" t="str">
        <f t="shared" si="465"/>
        <v/>
      </c>
      <c r="GY145" s="4"/>
      <c r="HA145" s="96" t="str">
        <f t="shared" si="466"/>
        <v/>
      </c>
      <c r="HB145" s="97" t="str">
        <f t="shared" si="467"/>
        <v/>
      </c>
      <c r="HC145" s="98" t="str">
        <f t="shared" si="468"/>
        <v/>
      </c>
      <c r="HD145" s="98" t="str">
        <f t="shared" si="469"/>
        <v/>
      </c>
      <c r="HE145" s="99" t="str">
        <f t="shared" si="470"/>
        <v/>
      </c>
      <c r="HF145" s="100" t="str">
        <f t="shared" si="471"/>
        <v/>
      </c>
      <c r="HG145" s="101" t="str">
        <f t="shared" si="472"/>
        <v/>
      </c>
      <c r="HH145" s="102" t="str">
        <f t="shared" si="473"/>
        <v/>
      </c>
      <c r="HI145" s="103" t="str">
        <f t="shared" si="474"/>
        <v/>
      </c>
      <c r="HK145" s="4"/>
      <c r="HM145" s="96" t="str">
        <f t="shared" si="475"/>
        <v/>
      </c>
      <c r="HN145" s="97" t="str">
        <f t="shared" si="476"/>
        <v/>
      </c>
      <c r="HO145" s="98" t="str">
        <f t="shared" si="477"/>
        <v/>
      </c>
      <c r="HP145" s="98" t="str">
        <f t="shared" si="478"/>
        <v/>
      </c>
      <c r="HQ145" s="99" t="str">
        <f t="shared" si="479"/>
        <v/>
      </c>
      <c r="HR145" s="100" t="str">
        <f t="shared" si="480"/>
        <v/>
      </c>
      <c r="HS145" s="101" t="str">
        <f t="shared" si="481"/>
        <v/>
      </c>
      <c r="HT145" s="102" t="str">
        <f t="shared" si="482"/>
        <v/>
      </c>
      <c r="HU145" s="103" t="str">
        <f t="shared" si="483"/>
        <v/>
      </c>
      <c r="HW145" s="4"/>
      <c r="HY145" s="96" t="str">
        <f t="shared" si="484"/>
        <v/>
      </c>
      <c r="HZ145" s="97" t="str">
        <f t="shared" si="485"/>
        <v/>
      </c>
      <c r="IA145" s="98" t="str">
        <f t="shared" si="486"/>
        <v/>
      </c>
      <c r="IB145" s="98" t="str">
        <f t="shared" si="487"/>
        <v/>
      </c>
      <c r="IC145" s="99" t="str">
        <f t="shared" si="488"/>
        <v/>
      </c>
      <c r="ID145" s="100" t="str">
        <f t="shared" si="489"/>
        <v/>
      </c>
      <c r="IE145" s="101" t="str">
        <f t="shared" si="490"/>
        <v/>
      </c>
      <c r="IF145" s="102" t="str">
        <f t="shared" si="491"/>
        <v/>
      </c>
      <c r="IG145" s="103" t="str">
        <f t="shared" si="492"/>
        <v/>
      </c>
      <c r="II145" s="4"/>
      <c r="IK145" s="96" t="str">
        <f t="shared" si="493"/>
        <v/>
      </c>
      <c r="IL145" s="97" t="str">
        <f t="shared" si="494"/>
        <v/>
      </c>
      <c r="IM145" s="98" t="str">
        <f t="shared" si="495"/>
        <v/>
      </c>
      <c r="IN145" s="98" t="str">
        <f t="shared" si="496"/>
        <v/>
      </c>
      <c r="IO145" s="99" t="str">
        <f t="shared" si="497"/>
        <v/>
      </c>
      <c r="IP145" s="100" t="str">
        <f t="shared" si="498"/>
        <v/>
      </c>
      <c r="IQ145" s="101" t="str">
        <f t="shared" si="499"/>
        <v/>
      </c>
      <c r="IR145" s="102" t="str">
        <f t="shared" si="500"/>
        <v/>
      </c>
      <c r="IS145" s="103" t="str">
        <f t="shared" si="501"/>
        <v/>
      </c>
      <c r="IU145" s="4"/>
      <c r="IW145" s="96" t="str">
        <f t="shared" si="502"/>
        <v/>
      </c>
      <c r="IX145" s="97" t="str">
        <f t="shared" si="503"/>
        <v/>
      </c>
      <c r="IY145" s="98" t="str">
        <f t="shared" si="504"/>
        <v/>
      </c>
      <c r="IZ145" s="98" t="str">
        <f t="shared" si="505"/>
        <v/>
      </c>
      <c r="JA145" s="99" t="str">
        <f t="shared" si="506"/>
        <v/>
      </c>
      <c r="JB145" s="100" t="str">
        <f t="shared" si="507"/>
        <v/>
      </c>
      <c r="JC145" s="101" t="str">
        <f t="shared" si="508"/>
        <v/>
      </c>
      <c r="JD145" s="102" t="str">
        <f t="shared" si="509"/>
        <v/>
      </c>
      <c r="JE145" s="103" t="str">
        <f t="shared" si="510"/>
        <v/>
      </c>
      <c r="JG145" s="4"/>
      <c r="JI145" s="96" t="str">
        <f t="shared" si="511"/>
        <v/>
      </c>
      <c r="JJ145" s="97" t="str">
        <f t="shared" si="512"/>
        <v/>
      </c>
      <c r="JK145" s="98" t="str">
        <f t="shared" si="513"/>
        <v/>
      </c>
      <c r="JL145" s="98" t="str">
        <f t="shared" si="514"/>
        <v/>
      </c>
      <c r="JM145" s="99" t="str">
        <f t="shared" si="515"/>
        <v/>
      </c>
      <c r="JN145" s="100" t="str">
        <f t="shared" si="516"/>
        <v/>
      </c>
      <c r="JO145" s="101" t="str">
        <f t="shared" si="517"/>
        <v/>
      </c>
      <c r="JP145" s="102" t="str">
        <f t="shared" si="518"/>
        <v/>
      </c>
      <c r="JQ145" s="103" t="str">
        <f t="shared" si="519"/>
        <v/>
      </c>
      <c r="JS145" s="4"/>
      <c r="JU145" s="96" t="str">
        <f t="shared" si="520"/>
        <v/>
      </c>
      <c r="JV145" s="97" t="str">
        <f t="shared" si="521"/>
        <v/>
      </c>
      <c r="JW145" s="98" t="str">
        <f t="shared" si="522"/>
        <v/>
      </c>
      <c r="JX145" s="98" t="str">
        <f t="shared" si="523"/>
        <v/>
      </c>
      <c r="JY145" s="99" t="str">
        <f t="shared" si="524"/>
        <v/>
      </c>
      <c r="JZ145" s="100" t="str">
        <f t="shared" si="525"/>
        <v/>
      </c>
      <c r="KA145" s="101" t="str">
        <f t="shared" si="526"/>
        <v/>
      </c>
      <c r="KB145" s="102" t="str">
        <f t="shared" si="527"/>
        <v/>
      </c>
      <c r="KC145" s="103" t="str">
        <f t="shared" si="528"/>
        <v/>
      </c>
      <c r="KE145" s="4"/>
    </row>
    <row r="146" spans="1:291" ht="13.5" customHeight="1">
      <c r="A146" s="21"/>
      <c r="E146" s="96" t="str">
        <f t="shared" si="314"/>
        <v/>
      </c>
      <c r="F146" s="97" t="str">
        <f t="shared" si="315"/>
        <v/>
      </c>
      <c r="G146" s="98" t="str">
        <f t="shared" si="316"/>
        <v/>
      </c>
      <c r="H146" s="98" t="str">
        <f t="shared" si="317"/>
        <v/>
      </c>
      <c r="I146" s="99" t="str">
        <f t="shared" si="318"/>
        <v/>
      </c>
      <c r="J146" s="100" t="str">
        <f t="shared" si="319"/>
        <v/>
      </c>
      <c r="K146" s="101" t="str">
        <f t="shared" si="320"/>
        <v/>
      </c>
      <c r="L146" s="102" t="str">
        <f t="shared" si="321"/>
        <v/>
      </c>
      <c r="M146" s="103" t="str">
        <f t="shared" si="322"/>
        <v/>
      </c>
      <c r="O146" s="4"/>
      <c r="Q146" s="96" t="str">
        <f t="shared" si="323"/>
        <v/>
      </c>
      <c r="R146" s="97" t="str">
        <f t="shared" si="324"/>
        <v/>
      </c>
      <c r="S146" s="98" t="str">
        <f t="shared" si="325"/>
        <v/>
      </c>
      <c r="T146" s="98" t="str">
        <f t="shared" si="326"/>
        <v/>
      </c>
      <c r="U146" s="99" t="str">
        <f t="shared" si="327"/>
        <v/>
      </c>
      <c r="V146" s="100" t="str">
        <f t="shared" si="328"/>
        <v/>
      </c>
      <c r="W146" s="101" t="str">
        <f t="shared" si="329"/>
        <v/>
      </c>
      <c r="X146" s="102" t="str">
        <f t="shared" si="330"/>
        <v/>
      </c>
      <c r="Y146" s="103" t="str">
        <f t="shared" si="331"/>
        <v/>
      </c>
      <c r="AA146" s="4"/>
      <c r="AC146" s="96" t="str">
        <f t="shared" si="332"/>
        <v/>
      </c>
      <c r="AD146" s="97" t="str">
        <f t="shared" si="333"/>
        <v/>
      </c>
      <c r="AE146" s="98" t="str">
        <f t="shared" si="334"/>
        <v/>
      </c>
      <c r="AF146" s="98" t="str">
        <f t="shared" si="335"/>
        <v/>
      </c>
      <c r="AG146" s="99" t="str">
        <f t="shared" si="336"/>
        <v/>
      </c>
      <c r="AH146" s="100" t="str">
        <f t="shared" si="337"/>
        <v/>
      </c>
      <c r="AI146" s="101" t="str">
        <f t="shared" si="338"/>
        <v/>
      </c>
      <c r="AJ146" s="102" t="str">
        <f t="shared" si="339"/>
        <v/>
      </c>
      <c r="AK146" s="103" t="str">
        <f t="shared" si="340"/>
        <v/>
      </c>
      <c r="AM146" s="4"/>
      <c r="AO146" s="96" t="str">
        <f t="shared" si="341"/>
        <v/>
      </c>
      <c r="AP146" s="97" t="str">
        <f t="shared" si="342"/>
        <v/>
      </c>
      <c r="AQ146" s="98" t="str">
        <f t="shared" si="343"/>
        <v/>
      </c>
      <c r="AR146" s="98" t="str">
        <f t="shared" si="344"/>
        <v/>
      </c>
      <c r="AS146" s="99" t="str">
        <f t="shared" si="345"/>
        <v/>
      </c>
      <c r="AT146" s="100" t="str">
        <f t="shared" si="346"/>
        <v/>
      </c>
      <c r="AU146" s="101" t="str">
        <f t="shared" si="347"/>
        <v/>
      </c>
      <c r="AV146" s="102" t="str">
        <f t="shared" si="348"/>
        <v/>
      </c>
      <c r="AW146" s="103" t="str">
        <f t="shared" si="349"/>
        <v/>
      </c>
      <c r="AY146" s="4"/>
      <c r="BA146" s="96" t="str">
        <f t="shared" si="350"/>
        <v/>
      </c>
      <c r="BB146" s="97" t="str">
        <f t="shared" si="351"/>
        <v/>
      </c>
      <c r="BC146" s="98" t="str">
        <f t="shared" si="352"/>
        <v/>
      </c>
      <c r="BD146" s="98" t="str">
        <f t="shared" si="353"/>
        <v/>
      </c>
      <c r="BE146" s="99" t="str">
        <f t="shared" si="354"/>
        <v/>
      </c>
      <c r="BF146" s="100" t="str">
        <f t="shared" si="355"/>
        <v/>
      </c>
      <c r="BG146" s="101" t="str">
        <f t="shared" si="356"/>
        <v/>
      </c>
      <c r="BH146" s="102" t="str">
        <f t="shared" si="357"/>
        <v/>
      </c>
      <c r="BI146" s="103" t="str">
        <f t="shared" si="358"/>
        <v/>
      </c>
      <c r="BK146" s="4"/>
      <c r="BM146" s="96" t="str">
        <f t="shared" si="359"/>
        <v/>
      </c>
      <c r="BN146" s="97" t="str">
        <f t="shared" si="360"/>
        <v/>
      </c>
      <c r="BO146" s="98" t="str">
        <f t="shared" si="361"/>
        <v/>
      </c>
      <c r="BP146" s="98" t="str">
        <f t="shared" si="362"/>
        <v/>
      </c>
      <c r="BQ146" s="99" t="str">
        <f t="shared" si="363"/>
        <v/>
      </c>
      <c r="BR146" s="100" t="str">
        <f t="shared" si="364"/>
        <v/>
      </c>
      <c r="BS146" s="101" t="str">
        <f t="shared" si="365"/>
        <v/>
      </c>
      <c r="BT146" s="102" t="str">
        <f t="shared" si="366"/>
        <v/>
      </c>
      <c r="BU146" s="103" t="str">
        <f t="shared" si="367"/>
        <v/>
      </c>
      <c r="BW146" s="4"/>
      <c r="BY146" s="96" t="str">
        <f t="shared" si="368"/>
        <v/>
      </c>
      <c r="BZ146" s="97" t="str">
        <f t="shared" si="369"/>
        <v/>
      </c>
      <c r="CA146" s="98" t="str">
        <f t="shared" si="370"/>
        <v/>
      </c>
      <c r="CB146" s="98" t="str">
        <f t="shared" si="371"/>
        <v/>
      </c>
      <c r="CC146" s="99" t="str">
        <f t="shared" si="372"/>
        <v/>
      </c>
      <c r="CD146" s="100" t="str">
        <f t="shared" si="373"/>
        <v/>
      </c>
      <c r="CE146" s="101" t="str">
        <f t="shared" si="374"/>
        <v/>
      </c>
      <c r="CF146" s="102" t="str">
        <f t="shared" si="375"/>
        <v/>
      </c>
      <c r="CG146" s="103" t="str">
        <f t="shared" si="376"/>
        <v/>
      </c>
      <c r="CI146" s="4"/>
      <c r="CK146" s="96" t="str">
        <f t="shared" si="377"/>
        <v/>
      </c>
      <c r="CL146" s="97" t="str">
        <f t="shared" si="378"/>
        <v/>
      </c>
      <c r="CM146" s="98" t="str">
        <f t="shared" si="379"/>
        <v/>
      </c>
      <c r="CN146" s="98" t="str">
        <f t="shared" si="380"/>
        <v/>
      </c>
      <c r="CO146" s="99" t="str">
        <f t="shared" si="381"/>
        <v/>
      </c>
      <c r="CP146" s="100" t="str">
        <f t="shared" si="382"/>
        <v/>
      </c>
      <c r="CQ146" s="101" t="str">
        <f t="shared" si="383"/>
        <v/>
      </c>
      <c r="CR146" s="102" t="str">
        <f t="shared" si="384"/>
        <v/>
      </c>
      <c r="CS146" s="103" t="str">
        <f t="shared" si="385"/>
        <v/>
      </c>
      <c r="CU146" s="4"/>
      <c r="CW146" s="96" t="str">
        <f t="shared" si="386"/>
        <v/>
      </c>
      <c r="CX146" s="97" t="str">
        <f t="shared" si="387"/>
        <v/>
      </c>
      <c r="CY146" s="98" t="str">
        <f t="shared" si="388"/>
        <v/>
      </c>
      <c r="CZ146" s="98" t="str">
        <f t="shared" si="389"/>
        <v/>
      </c>
      <c r="DA146" s="99" t="str">
        <f t="shared" si="390"/>
        <v/>
      </c>
      <c r="DB146" s="100" t="str">
        <f t="shared" si="391"/>
        <v/>
      </c>
      <c r="DC146" s="101" t="str">
        <f t="shared" si="392"/>
        <v/>
      </c>
      <c r="DD146" s="102" t="str">
        <f t="shared" si="393"/>
        <v/>
      </c>
      <c r="DE146" s="103" t="str">
        <f t="shared" si="394"/>
        <v/>
      </c>
      <c r="DG146" s="4"/>
      <c r="DI146" s="96" t="str">
        <f t="shared" si="395"/>
        <v/>
      </c>
      <c r="DJ146" s="97" t="str">
        <f t="shared" si="396"/>
        <v/>
      </c>
      <c r="DK146" s="98" t="str">
        <f t="shared" si="397"/>
        <v/>
      </c>
      <c r="DL146" s="98" t="str">
        <f t="shared" si="398"/>
        <v/>
      </c>
      <c r="DM146" s="99" t="str">
        <f t="shared" si="399"/>
        <v/>
      </c>
      <c r="DN146" s="100" t="str">
        <f t="shared" si="400"/>
        <v/>
      </c>
      <c r="DO146" s="101" t="str">
        <f t="shared" si="401"/>
        <v/>
      </c>
      <c r="DP146" s="102" t="str">
        <f t="shared" si="402"/>
        <v/>
      </c>
      <c r="DQ146" s="103" t="str">
        <f t="shared" si="403"/>
        <v/>
      </c>
      <c r="DS146" s="4"/>
      <c r="DU146" s="96" t="str">
        <f t="shared" si="404"/>
        <v/>
      </c>
      <c r="DV146" s="97" t="str">
        <f t="shared" si="405"/>
        <v/>
      </c>
      <c r="DW146" s="98" t="str">
        <f t="shared" si="406"/>
        <v/>
      </c>
      <c r="DX146" s="98" t="str">
        <f t="shared" si="407"/>
        <v/>
      </c>
      <c r="DY146" s="99" t="str">
        <f t="shared" si="408"/>
        <v/>
      </c>
      <c r="DZ146" s="100" t="str">
        <f t="shared" si="409"/>
        <v/>
      </c>
      <c r="EA146" s="101" t="str">
        <f t="shared" si="410"/>
        <v/>
      </c>
      <c r="EB146" s="102" t="str">
        <f t="shared" si="411"/>
        <v/>
      </c>
      <c r="EC146" s="103" t="str">
        <f t="shared" si="412"/>
        <v/>
      </c>
      <c r="EE146" s="4"/>
      <c r="EG146" s="96" t="str">
        <f t="shared" si="413"/>
        <v/>
      </c>
      <c r="EH146" s="97" t="str">
        <f t="shared" si="414"/>
        <v/>
      </c>
      <c r="EI146" s="98" t="str">
        <f t="shared" si="415"/>
        <v/>
      </c>
      <c r="EJ146" s="98" t="str">
        <f t="shared" si="416"/>
        <v/>
      </c>
      <c r="EK146" s="99" t="str">
        <f t="shared" si="417"/>
        <v/>
      </c>
      <c r="EL146" s="100" t="str">
        <f t="shared" si="418"/>
        <v/>
      </c>
      <c r="EM146" s="101" t="str">
        <f t="shared" si="419"/>
        <v/>
      </c>
      <c r="EN146" s="102" t="str">
        <f t="shared" si="420"/>
        <v/>
      </c>
      <c r="EO146" s="103" t="str">
        <f t="shared" si="421"/>
        <v/>
      </c>
      <c r="EQ146" s="4"/>
      <c r="ES146" s="96" t="str">
        <f t="shared" si="422"/>
        <v/>
      </c>
      <c r="ET146" s="97" t="str">
        <f t="shared" si="423"/>
        <v/>
      </c>
      <c r="EU146" s="98" t="str">
        <f t="shared" si="424"/>
        <v/>
      </c>
      <c r="EV146" s="98" t="str">
        <f t="shared" si="425"/>
        <v/>
      </c>
      <c r="EW146" s="99" t="str">
        <f t="shared" si="426"/>
        <v/>
      </c>
      <c r="EX146" s="100" t="str">
        <f t="shared" si="427"/>
        <v/>
      </c>
      <c r="EY146" s="101" t="str">
        <f t="shared" si="428"/>
        <v/>
      </c>
      <c r="EZ146" s="102" t="str">
        <f t="shared" si="429"/>
        <v/>
      </c>
      <c r="FA146" s="103" t="str">
        <f t="shared" si="430"/>
        <v/>
      </c>
      <c r="FC146" s="4"/>
      <c r="FE146" s="96" t="str">
        <f t="shared" si="431"/>
        <v/>
      </c>
      <c r="FF146" s="97" t="str">
        <f t="shared" si="432"/>
        <v/>
      </c>
      <c r="FG146" s="98" t="str">
        <f t="shared" si="433"/>
        <v/>
      </c>
      <c r="FH146" s="98" t="str">
        <f t="shared" si="434"/>
        <v/>
      </c>
      <c r="FI146" s="99" t="str">
        <f t="shared" si="435"/>
        <v/>
      </c>
      <c r="FJ146" s="100" t="str">
        <f t="shared" si="436"/>
        <v/>
      </c>
      <c r="FK146" s="101" t="str">
        <f t="shared" si="437"/>
        <v/>
      </c>
      <c r="FL146" s="102" t="str">
        <f t="shared" si="438"/>
        <v/>
      </c>
      <c r="FM146" s="103" t="str">
        <f t="shared" si="439"/>
        <v/>
      </c>
      <c r="FO146" s="4"/>
      <c r="FQ146" s="96" t="str">
        <f>IF(FU146="","",#REF!)</f>
        <v/>
      </c>
      <c r="FR146" s="97" t="str">
        <f t="shared" si="440"/>
        <v/>
      </c>
      <c r="FS146" s="98" t="str">
        <f t="shared" si="441"/>
        <v/>
      </c>
      <c r="FT146" s="98" t="str">
        <f t="shared" si="442"/>
        <v/>
      </c>
      <c r="FU146" s="99" t="str">
        <f t="shared" si="443"/>
        <v/>
      </c>
      <c r="FV146" s="100" t="str">
        <f t="shared" si="444"/>
        <v/>
      </c>
      <c r="FW146" s="101" t="str">
        <f t="shared" si="445"/>
        <v/>
      </c>
      <c r="FX146" s="102" t="str">
        <f t="shared" si="446"/>
        <v/>
      </c>
      <c r="FY146" s="103" t="str">
        <f t="shared" si="447"/>
        <v/>
      </c>
      <c r="GA146" s="4"/>
      <c r="GC146" s="96" t="str">
        <f t="shared" si="448"/>
        <v/>
      </c>
      <c r="GD146" s="97" t="str">
        <f t="shared" si="449"/>
        <v/>
      </c>
      <c r="GE146" s="98" t="str">
        <f t="shared" si="450"/>
        <v/>
      </c>
      <c r="GF146" s="98" t="str">
        <f t="shared" si="451"/>
        <v/>
      </c>
      <c r="GG146" s="99" t="str">
        <f t="shared" si="452"/>
        <v/>
      </c>
      <c r="GH146" s="100" t="str">
        <f t="shared" si="453"/>
        <v/>
      </c>
      <c r="GI146" s="101" t="str">
        <f t="shared" si="454"/>
        <v/>
      </c>
      <c r="GJ146" s="102" t="str">
        <f t="shared" si="455"/>
        <v/>
      </c>
      <c r="GK146" s="103" t="str">
        <f t="shared" si="456"/>
        <v/>
      </c>
      <c r="GM146" s="4"/>
      <c r="GO146" s="96" t="str">
        <f t="shared" si="457"/>
        <v/>
      </c>
      <c r="GP146" s="97" t="str">
        <f t="shared" si="458"/>
        <v/>
      </c>
      <c r="GQ146" s="98" t="str">
        <f t="shared" si="459"/>
        <v/>
      </c>
      <c r="GR146" s="98" t="str">
        <f t="shared" si="460"/>
        <v/>
      </c>
      <c r="GS146" s="99" t="str">
        <f t="shared" si="461"/>
        <v/>
      </c>
      <c r="GT146" s="100" t="str">
        <f t="shared" si="462"/>
        <v/>
      </c>
      <c r="GU146" s="101" t="str">
        <f t="shared" si="463"/>
        <v/>
      </c>
      <c r="GV146" s="102" t="str">
        <f t="shared" si="464"/>
        <v/>
      </c>
      <c r="GW146" s="103" t="str">
        <f t="shared" si="465"/>
        <v/>
      </c>
      <c r="GY146" s="4"/>
      <c r="HA146" s="96" t="str">
        <f t="shared" si="466"/>
        <v/>
      </c>
      <c r="HB146" s="97" t="str">
        <f t="shared" si="467"/>
        <v/>
      </c>
      <c r="HC146" s="98" t="str">
        <f t="shared" si="468"/>
        <v/>
      </c>
      <c r="HD146" s="98" t="str">
        <f t="shared" si="469"/>
        <v/>
      </c>
      <c r="HE146" s="99" t="str">
        <f t="shared" si="470"/>
        <v/>
      </c>
      <c r="HF146" s="100" t="str">
        <f t="shared" si="471"/>
        <v/>
      </c>
      <c r="HG146" s="101" t="str">
        <f t="shared" si="472"/>
        <v/>
      </c>
      <c r="HH146" s="102" t="str">
        <f t="shared" si="473"/>
        <v/>
      </c>
      <c r="HI146" s="103" t="str">
        <f t="shared" si="474"/>
        <v/>
      </c>
      <c r="HK146" s="4"/>
      <c r="HM146" s="96" t="str">
        <f t="shared" si="475"/>
        <v/>
      </c>
      <c r="HN146" s="97" t="str">
        <f t="shared" si="476"/>
        <v/>
      </c>
      <c r="HO146" s="98" t="str">
        <f t="shared" si="477"/>
        <v/>
      </c>
      <c r="HP146" s="98" t="str">
        <f t="shared" si="478"/>
        <v/>
      </c>
      <c r="HQ146" s="99" t="str">
        <f t="shared" si="479"/>
        <v/>
      </c>
      <c r="HR146" s="100" t="str">
        <f t="shared" si="480"/>
        <v/>
      </c>
      <c r="HS146" s="101" t="str">
        <f t="shared" si="481"/>
        <v/>
      </c>
      <c r="HT146" s="102" t="str">
        <f t="shared" si="482"/>
        <v/>
      </c>
      <c r="HU146" s="103" t="str">
        <f t="shared" si="483"/>
        <v/>
      </c>
      <c r="HW146" s="4"/>
      <c r="HY146" s="96" t="str">
        <f t="shared" si="484"/>
        <v/>
      </c>
      <c r="HZ146" s="97" t="str">
        <f t="shared" si="485"/>
        <v/>
      </c>
      <c r="IA146" s="98" t="str">
        <f t="shared" si="486"/>
        <v/>
      </c>
      <c r="IB146" s="98" t="str">
        <f t="shared" si="487"/>
        <v/>
      </c>
      <c r="IC146" s="99" t="str">
        <f t="shared" si="488"/>
        <v/>
      </c>
      <c r="ID146" s="100" t="str">
        <f t="shared" si="489"/>
        <v/>
      </c>
      <c r="IE146" s="101" t="str">
        <f t="shared" si="490"/>
        <v/>
      </c>
      <c r="IF146" s="102" t="str">
        <f t="shared" si="491"/>
        <v/>
      </c>
      <c r="IG146" s="103" t="str">
        <f t="shared" si="492"/>
        <v/>
      </c>
      <c r="II146" s="4"/>
      <c r="IK146" s="96" t="str">
        <f t="shared" si="493"/>
        <v/>
      </c>
      <c r="IL146" s="97" t="str">
        <f t="shared" si="494"/>
        <v/>
      </c>
      <c r="IM146" s="98" t="str">
        <f t="shared" si="495"/>
        <v/>
      </c>
      <c r="IN146" s="98" t="str">
        <f t="shared" si="496"/>
        <v/>
      </c>
      <c r="IO146" s="99" t="str">
        <f t="shared" si="497"/>
        <v/>
      </c>
      <c r="IP146" s="100" t="str">
        <f t="shared" si="498"/>
        <v/>
      </c>
      <c r="IQ146" s="101" t="str">
        <f t="shared" si="499"/>
        <v/>
      </c>
      <c r="IR146" s="102" t="str">
        <f t="shared" si="500"/>
        <v/>
      </c>
      <c r="IS146" s="103" t="str">
        <f t="shared" si="501"/>
        <v/>
      </c>
      <c r="IU146" s="4"/>
      <c r="IW146" s="96" t="str">
        <f t="shared" si="502"/>
        <v/>
      </c>
      <c r="IX146" s="97" t="str">
        <f t="shared" si="503"/>
        <v/>
      </c>
      <c r="IY146" s="98" t="str">
        <f t="shared" si="504"/>
        <v/>
      </c>
      <c r="IZ146" s="98" t="str">
        <f t="shared" si="505"/>
        <v/>
      </c>
      <c r="JA146" s="99" t="str">
        <f t="shared" si="506"/>
        <v/>
      </c>
      <c r="JB146" s="100" t="str">
        <f t="shared" si="507"/>
        <v/>
      </c>
      <c r="JC146" s="101" t="str">
        <f t="shared" si="508"/>
        <v/>
      </c>
      <c r="JD146" s="102" t="str">
        <f t="shared" si="509"/>
        <v/>
      </c>
      <c r="JE146" s="103" t="str">
        <f t="shared" si="510"/>
        <v/>
      </c>
      <c r="JG146" s="4"/>
      <c r="JI146" s="96" t="str">
        <f t="shared" si="511"/>
        <v/>
      </c>
      <c r="JJ146" s="97" t="str">
        <f t="shared" si="512"/>
        <v/>
      </c>
      <c r="JK146" s="98" t="str">
        <f t="shared" si="513"/>
        <v/>
      </c>
      <c r="JL146" s="98" t="str">
        <f t="shared" si="514"/>
        <v/>
      </c>
      <c r="JM146" s="99" t="str">
        <f t="shared" si="515"/>
        <v/>
      </c>
      <c r="JN146" s="100" t="str">
        <f t="shared" si="516"/>
        <v/>
      </c>
      <c r="JO146" s="101" t="str">
        <f t="shared" si="517"/>
        <v/>
      </c>
      <c r="JP146" s="102" t="str">
        <f t="shared" si="518"/>
        <v/>
      </c>
      <c r="JQ146" s="103" t="str">
        <f t="shared" si="519"/>
        <v/>
      </c>
      <c r="JS146" s="4"/>
      <c r="JU146" s="96" t="str">
        <f t="shared" si="520"/>
        <v/>
      </c>
      <c r="JV146" s="97" t="str">
        <f t="shared" si="521"/>
        <v/>
      </c>
      <c r="JW146" s="98" t="str">
        <f t="shared" si="522"/>
        <v/>
      </c>
      <c r="JX146" s="98" t="str">
        <f t="shared" si="523"/>
        <v/>
      </c>
      <c r="JY146" s="99" t="str">
        <f t="shared" si="524"/>
        <v/>
      </c>
      <c r="JZ146" s="100" t="str">
        <f t="shared" si="525"/>
        <v/>
      </c>
      <c r="KA146" s="101" t="str">
        <f t="shared" si="526"/>
        <v/>
      </c>
      <c r="KB146" s="102" t="str">
        <f t="shared" si="527"/>
        <v/>
      </c>
      <c r="KC146" s="103" t="str">
        <f t="shared" si="528"/>
        <v/>
      </c>
      <c r="KE146" s="4"/>
    </row>
    <row r="147" spans="1:291" ht="13.5" customHeight="1">
      <c r="A147" s="21"/>
      <c r="E147" s="96" t="str">
        <f t="shared" si="314"/>
        <v/>
      </c>
      <c r="F147" s="97" t="str">
        <f t="shared" si="315"/>
        <v/>
      </c>
      <c r="G147" s="98" t="str">
        <f t="shared" si="316"/>
        <v/>
      </c>
      <c r="H147" s="98" t="str">
        <f t="shared" si="317"/>
        <v/>
      </c>
      <c r="I147" s="99" t="str">
        <f t="shared" si="318"/>
        <v/>
      </c>
      <c r="J147" s="100" t="str">
        <f t="shared" si="319"/>
        <v/>
      </c>
      <c r="K147" s="101" t="str">
        <f t="shared" si="320"/>
        <v/>
      </c>
      <c r="L147" s="102" t="str">
        <f t="shared" si="321"/>
        <v/>
      </c>
      <c r="M147" s="103" t="str">
        <f t="shared" si="322"/>
        <v/>
      </c>
      <c r="O147" s="4"/>
      <c r="Q147" s="96" t="str">
        <f t="shared" si="323"/>
        <v/>
      </c>
      <c r="R147" s="97" t="str">
        <f t="shared" si="324"/>
        <v/>
      </c>
      <c r="S147" s="98" t="str">
        <f t="shared" si="325"/>
        <v/>
      </c>
      <c r="T147" s="98" t="str">
        <f t="shared" si="326"/>
        <v/>
      </c>
      <c r="U147" s="99" t="str">
        <f t="shared" si="327"/>
        <v/>
      </c>
      <c r="V147" s="100" t="str">
        <f t="shared" si="328"/>
        <v/>
      </c>
      <c r="W147" s="101" t="str">
        <f t="shared" si="329"/>
        <v/>
      </c>
      <c r="X147" s="102" t="str">
        <f t="shared" si="330"/>
        <v/>
      </c>
      <c r="Y147" s="103" t="str">
        <f t="shared" si="331"/>
        <v/>
      </c>
      <c r="AA147" s="4"/>
      <c r="AC147" s="96" t="str">
        <f t="shared" si="332"/>
        <v/>
      </c>
      <c r="AD147" s="97" t="str">
        <f t="shared" si="333"/>
        <v/>
      </c>
      <c r="AE147" s="98" t="str">
        <f t="shared" si="334"/>
        <v/>
      </c>
      <c r="AF147" s="98" t="str">
        <f t="shared" si="335"/>
        <v/>
      </c>
      <c r="AG147" s="99" t="str">
        <f t="shared" si="336"/>
        <v/>
      </c>
      <c r="AH147" s="100" t="str">
        <f t="shared" si="337"/>
        <v/>
      </c>
      <c r="AI147" s="101" t="str">
        <f t="shared" si="338"/>
        <v/>
      </c>
      <c r="AJ147" s="102" t="str">
        <f t="shared" si="339"/>
        <v/>
      </c>
      <c r="AK147" s="103" t="str">
        <f t="shared" si="340"/>
        <v/>
      </c>
      <c r="AM147" s="4"/>
      <c r="AO147" s="96" t="str">
        <f t="shared" si="341"/>
        <v/>
      </c>
      <c r="AP147" s="97" t="str">
        <f t="shared" si="342"/>
        <v/>
      </c>
      <c r="AQ147" s="98" t="str">
        <f t="shared" si="343"/>
        <v/>
      </c>
      <c r="AR147" s="98" t="str">
        <f t="shared" si="344"/>
        <v/>
      </c>
      <c r="AS147" s="99" t="str">
        <f t="shared" si="345"/>
        <v/>
      </c>
      <c r="AT147" s="100" t="str">
        <f t="shared" si="346"/>
        <v/>
      </c>
      <c r="AU147" s="101" t="str">
        <f t="shared" si="347"/>
        <v/>
      </c>
      <c r="AV147" s="102" t="str">
        <f t="shared" si="348"/>
        <v/>
      </c>
      <c r="AW147" s="103" t="str">
        <f t="shared" si="349"/>
        <v/>
      </c>
      <c r="AY147" s="4"/>
      <c r="BA147" s="96" t="str">
        <f t="shared" si="350"/>
        <v/>
      </c>
      <c r="BB147" s="97" t="str">
        <f t="shared" si="351"/>
        <v/>
      </c>
      <c r="BC147" s="98" t="str">
        <f t="shared" si="352"/>
        <v/>
      </c>
      <c r="BD147" s="98" t="str">
        <f t="shared" si="353"/>
        <v/>
      </c>
      <c r="BE147" s="99" t="str">
        <f t="shared" si="354"/>
        <v/>
      </c>
      <c r="BF147" s="100" t="str">
        <f t="shared" si="355"/>
        <v/>
      </c>
      <c r="BG147" s="101" t="str">
        <f t="shared" si="356"/>
        <v/>
      </c>
      <c r="BH147" s="102" t="str">
        <f t="shared" si="357"/>
        <v/>
      </c>
      <c r="BI147" s="103" t="str">
        <f t="shared" si="358"/>
        <v/>
      </c>
      <c r="BK147" s="4"/>
      <c r="BM147" s="96" t="str">
        <f t="shared" si="359"/>
        <v/>
      </c>
      <c r="BN147" s="97" t="str">
        <f t="shared" si="360"/>
        <v/>
      </c>
      <c r="BO147" s="98" t="str">
        <f t="shared" si="361"/>
        <v/>
      </c>
      <c r="BP147" s="98" t="str">
        <f t="shared" si="362"/>
        <v/>
      </c>
      <c r="BQ147" s="99" t="str">
        <f t="shared" si="363"/>
        <v/>
      </c>
      <c r="BR147" s="100" t="str">
        <f t="shared" si="364"/>
        <v/>
      </c>
      <c r="BS147" s="101" t="str">
        <f t="shared" si="365"/>
        <v/>
      </c>
      <c r="BT147" s="102" t="str">
        <f t="shared" si="366"/>
        <v/>
      </c>
      <c r="BU147" s="103" t="str">
        <f t="shared" si="367"/>
        <v/>
      </c>
      <c r="BW147" s="4"/>
      <c r="BY147" s="96" t="str">
        <f t="shared" si="368"/>
        <v/>
      </c>
      <c r="BZ147" s="97" t="str">
        <f t="shared" si="369"/>
        <v/>
      </c>
      <c r="CA147" s="98" t="str">
        <f t="shared" si="370"/>
        <v/>
      </c>
      <c r="CB147" s="98" t="str">
        <f t="shared" si="371"/>
        <v/>
      </c>
      <c r="CC147" s="99" t="str">
        <f t="shared" si="372"/>
        <v/>
      </c>
      <c r="CD147" s="100" t="str">
        <f t="shared" si="373"/>
        <v/>
      </c>
      <c r="CE147" s="101" t="str">
        <f t="shared" si="374"/>
        <v/>
      </c>
      <c r="CF147" s="102" t="str">
        <f t="shared" si="375"/>
        <v/>
      </c>
      <c r="CG147" s="103" t="str">
        <f t="shared" si="376"/>
        <v/>
      </c>
      <c r="CI147" s="4"/>
      <c r="CK147" s="96" t="str">
        <f t="shared" si="377"/>
        <v/>
      </c>
      <c r="CL147" s="97" t="str">
        <f t="shared" si="378"/>
        <v/>
      </c>
      <c r="CM147" s="98" t="str">
        <f t="shared" si="379"/>
        <v/>
      </c>
      <c r="CN147" s="98" t="str">
        <f t="shared" si="380"/>
        <v/>
      </c>
      <c r="CO147" s="99" t="str">
        <f t="shared" si="381"/>
        <v/>
      </c>
      <c r="CP147" s="100" t="str">
        <f t="shared" si="382"/>
        <v/>
      </c>
      <c r="CQ147" s="101" t="str">
        <f t="shared" si="383"/>
        <v/>
      </c>
      <c r="CR147" s="102" t="str">
        <f t="shared" si="384"/>
        <v/>
      </c>
      <c r="CS147" s="103" t="str">
        <f t="shared" si="385"/>
        <v/>
      </c>
      <c r="CU147" s="4"/>
      <c r="CW147" s="96" t="str">
        <f t="shared" si="386"/>
        <v/>
      </c>
      <c r="CX147" s="97" t="str">
        <f t="shared" si="387"/>
        <v/>
      </c>
      <c r="CY147" s="98" t="str">
        <f t="shared" si="388"/>
        <v/>
      </c>
      <c r="CZ147" s="98" t="str">
        <f t="shared" si="389"/>
        <v/>
      </c>
      <c r="DA147" s="99" t="str">
        <f t="shared" si="390"/>
        <v/>
      </c>
      <c r="DB147" s="100" t="str">
        <f t="shared" si="391"/>
        <v/>
      </c>
      <c r="DC147" s="101" t="str">
        <f t="shared" si="392"/>
        <v/>
      </c>
      <c r="DD147" s="102" t="str">
        <f t="shared" si="393"/>
        <v/>
      </c>
      <c r="DE147" s="103" t="str">
        <f t="shared" si="394"/>
        <v/>
      </c>
      <c r="DG147" s="4"/>
      <c r="DI147" s="96" t="str">
        <f t="shared" si="395"/>
        <v/>
      </c>
      <c r="DJ147" s="97" t="str">
        <f t="shared" si="396"/>
        <v/>
      </c>
      <c r="DK147" s="98" t="str">
        <f t="shared" si="397"/>
        <v/>
      </c>
      <c r="DL147" s="98" t="str">
        <f t="shared" si="398"/>
        <v/>
      </c>
      <c r="DM147" s="99" t="str">
        <f t="shared" si="399"/>
        <v/>
      </c>
      <c r="DN147" s="100" t="str">
        <f t="shared" si="400"/>
        <v/>
      </c>
      <c r="DO147" s="101" t="str">
        <f t="shared" si="401"/>
        <v/>
      </c>
      <c r="DP147" s="102" t="str">
        <f t="shared" si="402"/>
        <v/>
      </c>
      <c r="DQ147" s="103" t="str">
        <f t="shared" si="403"/>
        <v/>
      </c>
      <c r="DS147" s="4"/>
      <c r="DU147" s="96" t="str">
        <f t="shared" si="404"/>
        <v/>
      </c>
      <c r="DV147" s="97" t="str">
        <f t="shared" si="405"/>
        <v/>
      </c>
      <c r="DW147" s="98" t="str">
        <f t="shared" si="406"/>
        <v/>
      </c>
      <c r="DX147" s="98" t="str">
        <f t="shared" si="407"/>
        <v/>
      </c>
      <c r="DY147" s="99" t="str">
        <f t="shared" si="408"/>
        <v/>
      </c>
      <c r="DZ147" s="100" t="str">
        <f t="shared" si="409"/>
        <v/>
      </c>
      <c r="EA147" s="101" t="str">
        <f t="shared" si="410"/>
        <v/>
      </c>
      <c r="EB147" s="102" t="str">
        <f t="shared" si="411"/>
        <v/>
      </c>
      <c r="EC147" s="103" t="str">
        <f t="shared" si="412"/>
        <v/>
      </c>
      <c r="EE147" s="4"/>
      <c r="EG147" s="96" t="str">
        <f t="shared" si="413"/>
        <v/>
      </c>
      <c r="EH147" s="97" t="str">
        <f t="shared" si="414"/>
        <v/>
      </c>
      <c r="EI147" s="98" t="str">
        <f t="shared" si="415"/>
        <v/>
      </c>
      <c r="EJ147" s="98" t="str">
        <f t="shared" si="416"/>
        <v/>
      </c>
      <c r="EK147" s="99" t="str">
        <f t="shared" si="417"/>
        <v/>
      </c>
      <c r="EL147" s="100" t="str">
        <f t="shared" si="418"/>
        <v/>
      </c>
      <c r="EM147" s="101" t="str">
        <f t="shared" si="419"/>
        <v/>
      </c>
      <c r="EN147" s="102" t="str">
        <f t="shared" si="420"/>
        <v/>
      </c>
      <c r="EO147" s="103" t="str">
        <f t="shared" si="421"/>
        <v/>
      </c>
      <c r="EQ147" s="4"/>
      <c r="ES147" s="96" t="str">
        <f t="shared" si="422"/>
        <v/>
      </c>
      <c r="ET147" s="97" t="str">
        <f t="shared" si="423"/>
        <v/>
      </c>
      <c r="EU147" s="98" t="str">
        <f t="shared" si="424"/>
        <v/>
      </c>
      <c r="EV147" s="98" t="str">
        <f t="shared" si="425"/>
        <v/>
      </c>
      <c r="EW147" s="99" t="str">
        <f t="shared" si="426"/>
        <v/>
      </c>
      <c r="EX147" s="100" t="str">
        <f t="shared" si="427"/>
        <v/>
      </c>
      <c r="EY147" s="101" t="str">
        <f t="shared" si="428"/>
        <v/>
      </c>
      <c r="EZ147" s="102" t="str">
        <f t="shared" si="429"/>
        <v/>
      </c>
      <c r="FA147" s="103" t="str">
        <f t="shared" si="430"/>
        <v/>
      </c>
      <c r="FC147" s="4"/>
      <c r="FE147" s="96" t="str">
        <f t="shared" si="431"/>
        <v/>
      </c>
      <c r="FF147" s="97" t="str">
        <f t="shared" si="432"/>
        <v/>
      </c>
      <c r="FG147" s="98" t="str">
        <f t="shared" si="433"/>
        <v/>
      </c>
      <c r="FH147" s="98" t="str">
        <f t="shared" si="434"/>
        <v/>
      </c>
      <c r="FI147" s="99" t="str">
        <f t="shared" si="435"/>
        <v/>
      </c>
      <c r="FJ147" s="100" t="str">
        <f t="shared" si="436"/>
        <v/>
      </c>
      <c r="FK147" s="101" t="str">
        <f t="shared" si="437"/>
        <v/>
      </c>
      <c r="FL147" s="102" t="str">
        <f t="shared" si="438"/>
        <v/>
      </c>
      <c r="FM147" s="103" t="str">
        <f t="shared" si="439"/>
        <v/>
      </c>
      <c r="FO147" s="4"/>
      <c r="FQ147" s="96" t="str">
        <f>IF(FU147="","",#REF!)</f>
        <v/>
      </c>
      <c r="FR147" s="97" t="str">
        <f t="shared" si="440"/>
        <v/>
      </c>
      <c r="FS147" s="98" t="str">
        <f t="shared" si="441"/>
        <v/>
      </c>
      <c r="FT147" s="98" t="str">
        <f t="shared" si="442"/>
        <v/>
      </c>
      <c r="FU147" s="99" t="str">
        <f t="shared" si="443"/>
        <v/>
      </c>
      <c r="FV147" s="100" t="str">
        <f t="shared" si="444"/>
        <v/>
      </c>
      <c r="FW147" s="101" t="str">
        <f t="shared" si="445"/>
        <v/>
      </c>
      <c r="FX147" s="102" t="str">
        <f t="shared" si="446"/>
        <v/>
      </c>
      <c r="FY147" s="103" t="str">
        <f t="shared" si="447"/>
        <v/>
      </c>
      <c r="GA147" s="4"/>
      <c r="GC147" s="96" t="str">
        <f t="shared" si="448"/>
        <v/>
      </c>
      <c r="GD147" s="97" t="str">
        <f t="shared" si="449"/>
        <v/>
      </c>
      <c r="GE147" s="98" t="str">
        <f t="shared" si="450"/>
        <v/>
      </c>
      <c r="GF147" s="98" t="str">
        <f t="shared" si="451"/>
        <v/>
      </c>
      <c r="GG147" s="99" t="str">
        <f t="shared" si="452"/>
        <v/>
      </c>
      <c r="GH147" s="100" t="str">
        <f t="shared" si="453"/>
        <v/>
      </c>
      <c r="GI147" s="101" t="str">
        <f t="shared" si="454"/>
        <v/>
      </c>
      <c r="GJ147" s="102" t="str">
        <f t="shared" si="455"/>
        <v/>
      </c>
      <c r="GK147" s="103" t="str">
        <f t="shared" si="456"/>
        <v/>
      </c>
      <c r="GM147" s="4"/>
      <c r="GO147" s="96" t="str">
        <f t="shared" si="457"/>
        <v/>
      </c>
      <c r="GP147" s="97" t="str">
        <f t="shared" si="458"/>
        <v/>
      </c>
      <c r="GQ147" s="98" t="str">
        <f t="shared" si="459"/>
        <v/>
      </c>
      <c r="GR147" s="98" t="str">
        <f t="shared" si="460"/>
        <v/>
      </c>
      <c r="GS147" s="99" t="str">
        <f t="shared" si="461"/>
        <v/>
      </c>
      <c r="GT147" s="100" t="str">
        <f t="shared" si="462"/>
        <v/>
      </c>
      <c r="GU147" s="101" t="str">
        <f t="shared" si="463"/>
        <v/>
      </c>
      <c r="GV147" s="102" t="str">
        <f t="shared" si="464"/>
        <v/>
      </c>
      <c r="GW147" s="103" t="str">
        <f t="shared" si="465"/>
        <v/>
      </c>
      <c r="GY147" s="4"/>
      <c r="HA147" s="96" t="str">
        <f t="shared" si="466"/>
        <v/>
      </c>
      <c r="HB147" s="97" t="str">
        <f t="shared" si="467"/>
        <v/>
      </c>
      <c r="HC147" s="98" t="str">
        <f t="shared" si="468"/>
        <v/>
      </c>
      <c r="HD147" s="98" t="str">
        <f t="shared" si="469"/>
        <v/>
      </c>
      <c r="HE147" s="99" t="str">
        <f t="shared" si="470"/>
        <v/>
      </c>
      <c r="HF147" s="100" t="str">
        <f t="shared" si="471"/>
        <v/>
      </c>
      <c r="HG147" s="101" t="str">
        <f t="shared" si="472"/>
        <v/>
      </c>
      <c r="HH147" s="102" t="str">
        <f t="shared" si="473"/>
        <v/>
      </c>
      <c r="HI147" s="103" t="str">
        <f t="shared" si="474"/>
        <v/>
      </c>
      <c r="HK147" s="4"/>
      <c r="HM147" s="96" t="str">
        <f t="shared" si="475"/>
        <v/>
      </c>
      <c r="HN147" s="97" t="str">
        <f t="shared" si="476"/>
        <v/>
      </c>
      <c r="HO147" s="98" t="str">
        <f t="shared" si="477"/>
        <v/>
      </c>
      <c r="HP147" s="98" t="str">
        <f t="shared" si="478"/>
        <v/>
      </c>
      <c r="HQ147" s="99" t="str">
        <f t="shared" si="479"/>
        <v/>
      </c>
      <c r="HR147" s="100" t="str">
        <f t="shared" si="480"/>
        <v/>
      </c>
      <c r="HS147" s="101" t="str">
        <f t="shared" si="481"/>
        <v/>
      </c>
      <c r="HT147" s="102" t="str">
        <f t="shared" si="482"/>
        <v/>
      </c>
      <c r="HU147" s="103" t="str">
        <f t="shared" si="483"/>
        <v/>
      </c>
      <c r="HW147" s="4"/>
      <c r="HY147" s="96" t="str">
        <f t="shared" si="484"/>
        <v/>
      </c>
      <c r="HZ147" s="97" t="str">
        <f t="shared" si="485"/>
        <v/>
      </c>
      <c r="IA147" s="98" t="str">
        <f t="shared" si="486"/>
        <v/>
      </c>
      <c r="IB147" s="98" t="str">
        <f t="shared" si="487"/>
        <v/>
      </c>
      <c r="IC147" s="99" t="str">
        <f t="shared" si="488"/>
        <v/>
      </c>
      <c r="ID147" s="100" t="str">
        <f t="shared" si="489"/>
        <v/>
      </c>
      <c r="IE147" s="101" t="str">
        <f t="shared" si="490"/>
        <v/>
      </c>
      <c r="IF147" s="102" t="str">
        <f t="shared" si="491"/>
        <v/>
      </c>
      <c r="IG147" s="103" t="str">
        <f t="shared" si="492"/>
        <v/>
      </c>
      <c r="II147" s="4"/>
      <c r="IK147" s="96" t="str">
        <f t="shared" si="493"/>
        <v/>
      </c>
      <c r="IL147" s="97" t="str">
        <f t="shared" si="494"/>
        <v/>
      </c>
      <c r="IM147" s="98" t="str">
        <f t="shared" si="495"/>
        <v/>
      </c>
      <c r="IN147" s="98" t="str">
        <f t="shared" si="496"/>
        <v/>
      </c>
      <c r="IO147" s="99" t="str">
        <f t="shared" si="497"/>
        <v/>
      </c>
      <c r="IP147" s="100" t="str">
        <f t="shared" si="498"/>
        <v/>
      </c>
      <c r="IQ147" s="101" t="str">
        <f t="shared" si="499"/>
        <v/>
      </c>
      <c r="IR147" s="102" t="str">
        <f t="shared" si="500"/>
        <v/>
      </c>
      <c r="IS147" s="103" t="str">
        <f t="shared" si="501"/>
        <v/>
      </c>
      <c r="IU147" s="4"/>
      <c r="IW147" s="96" t="str">
        <f t="shared" si="502"/>
        <v/>
      </c>
      <c r="IX147" s="97" t="str">
        <f t="shared" si="503"/>
        <v/>
      </c>
      <c r="IY147" s="98" t="str">
        <f t="shared" si="504"/>
        <v/>
      </c>
      <c r="IZ147" s="98" t="str">
        <f t="shared" si="505"/>
        <v/>
      </c>
      <c r="JA147" s="99" t="str">
        <f t="shared" si="506"/>
        <v/>
      </c>
      <c r="JB147" s="100" t="str">
        <f t="shared" si="507"/>
        <v/>
      </c>
      <c r="JC147" s="101" t="str">
        <f t="shared" si="508"/>
        <v/>
      </c>
      <c r="JD147" s="102" t="str">
        <f t="shared" si="509"/>
        <v/>
      </c>
      <c r="JE147" s="103" t="str">
        <f t="shared" si="510"/>
        <v/>
      </c>
      <c r="JG147" s="4"/>
      <c r="JI147" s="96" t="str">
        <f t="shared" si="511"/>
        <v/>
      </c>
      <c r="JJ147" s="97" t="str">
        <f t="shared" si="512"/>
        <v/>
      </c>
      <c r="JK147" s="98" t="str">
        <f t="shared" si="513"/>
        <v/>
      </c>
      <c r="JL147" s="98" t="str">
        <f t="shared" si="514"/>
        <v/>
      </c>
      <c r="JM147" s="99" t="str">
        <f t="shared" si="515"/>
        <v/>
      </c>
      <c r="JN147" s="100" t="str">
        <f t="shared" si="516"/>
        <v/>
      </c>
      <c r="JO147" s="101" t="str">
        <f t="shared" si="517"/>
        <v/>
      </c>
      <c r="JP147" s="102" t="str">
        <f t="shared" si="518"/>
        <v/>
      </c>
      <c r="JQ147" s="103" t="str">
        <f t="shared" si="519"/>
        <v/>
      </c>
      <c r="JS147" s="4"/>
      <c r="JU147" s="96" t="str">
        <f t="shared" si="520"/>
        <v/>
      </c>
      <c r="JV147" s="97" t="str">
        <f t="shared" si="521"/>
        <v/>
      </c>
      <c r="JW147" s="98" t="str">
        <f t="shared" si="522"/>
        <v/>
      </c>
      <c r="JX147" s="98" t="str">
        <f t="shared" si="523"/>
        <v/>
      </c>
      <c r="JY147" s="99" t="str">
        <f t="shared" si="524"/>
        <v/>
      </c>
      <c r="JZ147" s="100" t="str">
        <f t="shared" si="525"/>
        <v/>
      </c>
      <c r="KA147" s="101" t="str">
        <f t="shared" si="526"/>
        <v/>
      </c>
      <c r="KB147" s="102" t="str">
        <f t="shared" si="527"/>
        <v/>
      </c>
      <c r="KC147" s="103" t="str">
        <f t="shared" si="528"/>
        <v/>
      </c>
      <c r="KE147" s="4"/>
    </row>
    <row r="148" spans="1:291" ht="13.5" customHeight="1">
      <c r="A148" s="21"/>
      <c r="E148" s="96" t="str">
        <f t="shared" si="314"/>
        <v/>
      </c>
      <c r="F148" s="97" t="str">
        <f t="shared" si="315"/>
        <v/>
      </c>
      <c r="G148" s="98" t="str">
        <f t="shared" si="316"/>
        <v/>
      </c>
      <c r="H148" s="98" t="str">
        <f t="shared" si="317"/>
        <v/>
      </c>
      <c r="I148" s="99" t="str">
        <f t="shared" si="318"/>
        <v/>
      </c>
      <c r="J148" s="100" t="str">
        <f t="shared" si="319"/>
        <v/>
      </c>
      <c r="K148" s="101" t="str">
        <f t="shared" si="320"/>
        <v/>
      </c>
      <c r="L148" s="102" t="str">
        <f t="shared" si="321"/>
        <v/>
      </c>
      <c r="M148" s="103" t="str">
        <f t="shared" si="322"/>
        <v/>
      </c>
      <c r="O148" s="4"/>
      <c r="Q148" s="96" t="str">
        <f t="shared" si="323"/>
        <v/>
      </c>
      <c r="R148" s="97" t="str">
        <f t="shared" si="324"/>
        <v/>
      </c>
      <c r="S148" s="98" t="str">
        <f t="shared" si="325"/>
        <v/>
      </c>
      <c r="T148" s="98" t="str">
        <f t="shared" si="326"/>
        <v/>
      </c>
      <c r="U148" s="99" t="str">
        <f t="shared" si="327"/>
        <v/>
      </c>
      <c r="V148" s="100" t="str">
        <f t="shared" si="328"/>
        <v/>
      </c>
      <c r="W148" s="101" t="str">
        <f t="shared" si="329"/>
        <v/>
      </c>
      <c r="X148" s="102" t="str">
        <f t="shared" si="330"/>
        <v/>
      </c>
      <c r="Y148" s="103" t="str">
        <f t="shared" si="331"/>
        <v/>
      </c>
      <c r="AA148" s="4"/>
      <c r="AC148" s="96" t="str">
        <f t="shared" si="332"/>
        <v/>
      </c>
      <c r="AD148" s="97" t="str">
        <f t="shared" si="333"/>
        <v/>
      </c>
      <c r="AE148" s="98" t="str">
        <f t="shared" si="334"/>
        <v/>
      </c>
      <c r="AF148" s="98" t="str">
        <f t="shared" si="335"/>
        <v/>
      </c>
      <c r="AG148" s="99" t="str">
        <f t="shared" si="336"/>
        <v/>
      </c>
      <c r="AH148" s="100" t="str">
        <f t="shared" si="337"/>
        <v/>
      </c>
      <c r="AI148" s="101" t="str">
        <f t="shared" si="338"/>
        <v/>
      </c>
      <c r="AJ148" s="102" t="str">
        <f t="shared" si="339"/>
        <v/>
      </c>
      <c r="AK148" s="103" t="str">
        <f t="shared" si="340"/>
        <v/>
      </c>
      <c r="AM148" s="4"/>
      <c r="AO148" s="96" t="str">
        <f t="shared" si="341"/>
        <v/>
      </c>
      <c r="AP148" s="97" t="str">
        <f t="shared" si="342"/>
        <v/>
      </c>
      <c r="AQ148" s="98" t="str">
        <f t="shared" si="343"/>
        <v/>
      </c>
      <c r="AR148" s="98" t="str">
        <f t="shared" si="344"/>
        <v/>
      </c>
      <c r="AS148" s="99" t="str">
        <f t="shared" si="345"/>
        <v/>
      </c>
      <c r="AT148" s="100" t="str">
        <f t="shared" si="346"/>
        <v/>
      </c>
      <c r="AU148" s="101" t="str">
        <f t="shared" si="347"/>
        <v/>
      </c>
      <c r="AV148" s="102" t="str">
        <f t="shared" si="348"/>
        <v/>
      </c>
      <c r="AW148" s="103" t="str">
        <f t="shared" si="349"/>
        <v/>
      </c>
      <c r="AY148" s="4"/>
      <c r="BA148" s="96" t="str">
        <f t="shared" si="350"/>
        <v/>
      </c>
      <c r="BB148" s="97" t="str">
        <f t="shared" si="351"/>
        <v/>
      </c>
      <c r="BC148" s="98" t="str">
        <f t="shared" si="352"/>
        <v/>
      </c>
      <c r="BD148" s="98" t="str">
        <f t="shared" si="353"/>
        <v/>
      </c>
      <c r="BE148" s="99" t="str">
        <f t="shared" si="354"/>
        <v/>
      </c>
      <c r="BF148" s="100" t="str">
        <f t="shared" si="355"/>
        <v/>
      </c>
      <c r="BG148" s="101" t="str">
        <f t="shared" si="356"/>
        <v/>
      </c>
      <c r="BH148" s="102" t="str">
        <f t="shared" si="357"/>
        <v/>
      </c>
      <c r="BI148" s="103" t="str">
        <f t="shared" si="358"/>
        <v/>
      </c>
      <c r="BK148" s="4"/>
      <c r="BM148" s="96" t="str">
        <f t="shared" si="359"/>
        <v/>
      </c>
      <c r="BN148" s="97" t="str">
        <f t="shared" si="360"/>
        <v/>
      </c>
      <c r="BO148" s="98" t="str">
        <f t="shared" si="361"/>
        <v/>
      </c>
      <c r="BP148" s="98" t="str">
        <f t="shared" si="362"/>
        <v/>
      </c>
      <c r="BQ148" s="99" t="str">
        <f t="shared" si="363"/>
        <v/>
      </c>
      <c r="BR148" s="100" t="str">
        <f t="shared" si="364"/>
        <v/>
      </c>
      <c r="BS148" s="101" t="str">
        <f t="shared" si="365"/>
        <v/>
      </c>
      <c r="BT148" s="102" t="str">
        <f t="shared" si="366"/>
        <v/>
      </c>
      <c r="BU148" s="103" t="str">
        <f t="shared" si="367"/>
        <v/>
      </c>
      <c r="BW148" s="4"/>
      <c r="BY148" s="96" t="str">
        <f t="shared" si="368"/>
        <v/>
      </c>
      <c r="BZ148" s="97" t="str">
        <f t="shared" si="369"/>
        <v/>
      </c>
      <c r="CA148" s="98" t="str">
        <f t="shared" si="370"/>
        <v/>
      </c>
      <c r="CB148" s="98" t="str">
        <f t="shared" si="371"/>
        <v/>
      </c>
      <c r="CC148" s="99" t="str">
        <f t="shared" si="372"/>
        <v/>
      </c>
      <c r="CD148" s="100" t="str">
        <f t="shared" si="373"/>
        <v/>
      </c>
      <c r="CE148" s="101" t="str">
        <f t="shared" si="374"/>
        <v/>
      </c>
      <c r="CF148" s="102" t="str">
        <f t="shared" si="375"/>
        <v/>
      </c>
      <c r="CG148" s="103" t="str">
        <f t="shared" si="376"/>
        <v/>
      </c>
      <c r="CI148" s="4"/>
      <c r="CK148" s="96" t="str">
        <f t="shared" si="377"/>
        <v/>
      </c>
      <c r="CL148" s="97" t="str">
        <f t="shared" si="378"/>
        <v/>
      </c>
      <c r="CM148" s="98" t="str">
        <f t="shared" si="379"/>
        <v/>
      </c>
      <c r="CN148" s="98" t="str">
        <f t="shared" si="380"/>
        <v/>
      </c>
      <c r="CO148" s="99" t="str">
        <f t="shared" si="381"/>
        <v/>
      </c>
      <c r="CP148" s="100" t="str">
        <f t="shared" si="382"/>
        <v/>
      </c>
      <c r="CQ148" s="101" t="str">
        <f t="shared" si="383"/>
        <v/>
      </c>
      <c r="CR148" s="102" t="str">
        <f t="shared" si="384"/>
        <v/>
      </c>
      <c r="CS148" s="103" t="str">
        <f t="shared" si="385"/>
        <v/>
      </c>
      <c r="CU148" s="4"/>
      <c r="CW148" s="96" t="str">
        <f t="shared" si="386"/>
        <v/>
      </c>
      <c r="CX148" s="97" t="str">
        <f t="shared" si="387"/>
        <v/>
      </c>
      <c r="CY148" s="98" t="str">
        <f t="shared" si="388"/>
        <v/>
      </c>
      <c r="CZ148" s="98" t="str">
        <f t="shared" si="389"/>
        <v/>
      </c>
      <c r="DA148" s="99" t="str">
        <f t="shared" si="390"/>
        <v/>
      </c>
      <c r="DB148" s="100" t="str">
        <f t="shared" si="391"/>
        <v/>
      </c>
      <c r="DC148" s="101" t="str">
        <f t="shared" si="392"/>
        <v/>
      </c>
      <c r="DD148" s="102" t="str">
        <f t="shared" si="393"/>
        <v/>
      </c>
      <c r="DE148" s="103" t="str">
        <f t="shared" si="394"/>
        <v/>
      </c>
      <c r="DG148" s="4"/>
      <c r="DI148" s="96" t="str">
        <f t="shared" si="395"/>
        <v/>
      </c>
      <c r="DJ148" s="97" t="str">
        <f t="shared" si="396"/>
        <v/>
      </c>
      <c r="DK148" s="98" t="str">
        <f t="shared" si="397"/>
        <v/>
      </c>
      <c r="DL148" s="98" t="str">
        <f t="shared" si="398"/>
        <v/>
      </c>
      <c r="DM148" s="99" t="str">
        <f t="shared" si="399"/>
        <v/>
      </c>
      <c r="DN148" s="100" t="str">
        <f t="shared" si="400"/>
        <v/>
      </c>
      <c r="DO148" s="101" t="str">
        <f t="shared" si="401"/>
        <v/>
      </c>
      <c r="DP148" s="102" t="str">
        <f t="shared" si="402"/>
        <v/>
      </c>
      <c r="DQ148" s="103" t="str">
        <f t="shared" si="403"/>
        <v/>
      </c>
      <c r="DS148" s="4"/>
      <c r="DU148" s="96" t="str">
        <f t="shared" si="404"/>
        <v/>
      </c>
      <c r="DV148" s="97" t="str">
        <f t="shared" si="405"/>
        <v/>
      </c>
      <c r="DW148" s="98" t="str">
        <f t="shared" si="406"/>
        <v/>
      </c>
      <c r="DX148" s="98" t="str">
        <f t="shared" si="407"/>
        <v/>
      </c>
      <c r="DY148" s="99" t="str">
        <f t="shared" si="408"/>
        <v/>
      </c>
      <c r="DZ148" s="100" t="str">
        <f t="shared" si="409"/>
        <v/>
      </c>
      <c r="EA148" s="101" t="str">
        <f t="shared" si="410"/>
        <v/>
      </c>
      <c r="EB148" s="102" t="str">
        <f t="shared" si="411"/>
        <v/>
      </c>
      <c r="EC148" s="103" t="str">
        <f t="shared" si="412"/>
        <v/>
      </c>
      <c r="EE148" s="4"/>
      <c r="EG148" s="96" t="str">
        <f t="shared" si="413"/>
        <v/>
      </c>
      <c r="EH148" s="97" t="str">
        <f t="shared" si="414"/>
        <v/>
      </c>
      <c r="EI148" s="98" t="str">
        <f t="shared" si="415"/>
        <v/>
      </c>
      <c r="EJ148" s="98" t="str">
        <f t="shared" si="416"/>
        <v/>
      </c>
      <c r="EK148" s="99" t="str">
        <f t="shared" si="417"/>
        <v/>
      </c>
      <c r="EL148" s="100" t="str">
        <f t="shared" si="418"/>
        <v/>
      </c>
      <c r="EM148" s="101" t="str">
        <f t="shared" si="419"/>
        <v/>
      </c>
      <c r="EN148" s="102" t="str">
        <f t="shared" si="420"/>
        <v/>
      </c>
      <c r="EO148" s="103" t="str">
        <f t="shared" si="421"/>
        <v/>
      </c>
      <c r="EQ148" s="4"/>
      <c r="ES148" s="96" t="str">
        <f t="shared" si="422"/>
        <v/>
      </c>
      <c r="ET148" s="97" t="str">
        <f t="shared" si="423"/>
        <v/>
      </c>
      <c r="EU148" s="98" t="str">
        <f t="shared" si="424"/>
        <v/>
      </c>
      <c r="EV148" s="98" t="str">
        <f t="shared" si="425"/>
        <v/>
      </c>
      <c r="EW148" s="99" t="str">
        <f t="shared" si="426"/>
        <v/>
      </c>
      <c r="EX148" s="100" t="str">
        <f t="shared" si="427"/>
        <v/>
      </c>
      <c r="EY148" s="101" t="str">
        <f t="shared" si="428"/>
        <v/>
      </c>
      <c r="EZ148" s="102" t="str">
        <f t="shared" si="429"/>
        <v/>
      </c>
      <c r="FA148" s="103" t="str">
        <f t="shared" si="430"/>
        <v/>
      </c>
      <c r="FC148" s="4"/>
      <c r="FE148" s="96" t="str">
        <f t="shared" si="431"/>
        <v/>
      </c>
      <c r="FF148" s="97" t="str">
        <f t="shared" si="432"/>
        <v/>
      </c>
      <c r="FG148" s="98" t="str">
        <f t="shared" si="433"/>
        <v/>
      </c>
      <c r="FH148" s="98" t="str">
        <f t="shared" si="434"/>
        <v/>
      </c>
      <c r="FI148" s="99" t="str">
        <f t="shared" si="435"/>
        <v/>
      </c>
      <c r="FJ148" s="100" t="str">
        <f t="shared" si="436"/>
        <v/>
      </c>
      <c r="FK148" s="101" t="str">
        <f t="shared" si="437"/>
        <v/>
      </c>
      <c r="FL148" s="102" t="str">
        <f t="shared" si="438"/>
        <v/>
      </c>
      <c r="FM148" s="103" t="str">
        <f t="shared" si="439"/>
        <v/>
      </c>
      <c r="FO148" s="4"/>
      <c r="FQ148" s="96" t="str">
        <f>IF(FU148="","",#REF!)</f>
        <v/>
      </c>
      <c r="FR148" s="97" t="str">
        <f t="shared" si="440"/>
        <v/>
      </c>
      <c r="FS148" s="98" t="str">
        <f t="shared" si="441"/>
        <v/>
      </c>
      <c r="FT148" s="98" t="str">
        <f t="shared" si="442"/>
        <v/>
      </c>
      <c r="FU148" s="99" t="str">
        <f t="shared" si="443"/>
        <v/>
      </c>
      <c r="FV148" s="100" t="str">
        <f t="shared" si="444"/>
        <v/>
      </c>
      <c r="FW148" s="101" t="str">
        <f t="shared" si="445"/>
        <v/>
      </c>
      <c r="FX148" s="102" t="str">
        <f t="shared" si="446"/>
        <v/>
      </c>
      <c r="FY148" s="103" t="str">
        <f t="shared" si="447"/>
        <v/>
      </c>
      <c r="GA148" s="4"/>
      <c r="GC148" s="96" t="str">
        <f t="shared" si="448"/>
        <v/>
      </c>
      <c r="GD148" s="97" t="str">
        <f t="shared" si="449"/>
        <v/>
      </c>
      <c r="GE148" s="98" t="str">
        <f t="shared" si="450"/>
        <v/>
      </c>
      <c r="GF148" s="98" t="str">
        <f t="shared" si="451"/>
        <v/>
      </c>
      <c r="GG148" s="99" t="str">
        <f t="shared" si="452"/>
        <v/>
      </c>
      <c r="GH148" s="100" t="str">
        <f t="shared" si="453"/>
        <v/>
      </c>
      <c r="GI148" s="101" t="str">
        <f t="shared" si="454"/>
        <v/>
      </c>
      <c r="GJ148" s="102" t="str">
        <f t="shared" si="455"/>
        <v/>
      </c>
      <c r="GK148" s="103" t="str">
        <f t="shared" si="456"/>
        <v/>
      </c>
      <c r="GM148" s="4"/>
      <c r="GO148" s="96" t="str">
        <f t="shared" si="457"/>
        <v/>
      </c>
      <c r="GP148" s="97" t="str">
        <f t="shared" si="458"/>
        <v/>
      </c>
      <c r="GQ148" s="98" t="str">
        <f t="shared" si="459"/>
        <v/>
      </c>
      <c r="GR148" s="98" t="str">
        <f t="shared" si="460"/>
        <v/>
      </c>
      <c r="GS148" s="99" t="str">
        <f t="shared" si="461"/>
        <v/>
      </c>
      <c r="GT148" s="100" t="str">
        <f t="shared" si="462"/>
        <v/>
      </c>
      <c r="GU148" s="101" t="str">
        <f t="shared" si="463"/>
        <v/>
      </c>
      <c r="GV148" s="102" t="str">
        <f t="shared" si="464"/>
        <v/>
      </c>
      <c r="GW148" s="103" t="str">
        <f t="shared" si="465"/>
        <v/>
      </c>
      <c r="GY148" s="4"/>
      <c r="HA148" s="96" t="str">
        <f t="shared" si="466"/>
        <v/>
      </c>
      <c r="HB148" s="97" t="str">
        <f t="shared" si="467"/>
        <v/>
      </c>
      <c r="HC148" s="98" t="str">
        <f t="shared" si="468"/>
        <v/>
      </c>
      <c r="HD148" s="98" t="str">
        <f t="shared" si="469"/>
        <v/>
      </c>
      <c r="HE148" s="99" t="str">
        <f t="shared" si="470"/>
        <v/>
      </c>
      <c r="HF148" s="100" t="str">
        <f t="shared" si="471"/>
        <v/>
      </c>
      <c r="HG148" s="101" t="str">
        <f t="shared" si="472"/>
        <v/>
      </c>
      <c r="HH148" s="102" t="str">
        <f t="shared" si="473"/>
        <v/>
      </c>
      <c r="HI148" s="103" t="str">
        <f t="shared" si="474"/>
        <v/>
      </c>
      <c r="HK148" s="4"/>
      <c r="HM148" s="96" t="str">
        <f t="shared" si="475"/>
        <v/>
      </c>
      <c r="HN148" s="97" t="str">
        <f t="shared" si="476"/>
        <v/>
      </c>
      <c r="HO148" s="98" t="str">
        <f t="shared" si="477"/>
        <v/>
      </c>
      <c r="HP148" s="98" t="str">
        <f t="shared" si="478"/>
        <v/>
      </c>
      <c r="HQ148" s="99" t="str">
        <f t="shared" si="479"/>
        <v/>
      </c>
      <c r="HR148" s="100" t="str">
        <f t="shared" si="480"/>
        <v/>
      </c>
      <c r="HS148" s="101" t="str">
        <f t="shared" si="481"/>
        <v/>
      </c>
      <c r="HT148" s="102" t="str">
        <f t="shared" si="482"/>
        <v/>
      </c>
      <c r="HU148" s="103" t="str">
        <f t="shared" si="483"/>
        <v/>
      </c>
      <c r="HW148" s="4"/>
      <c r="HY148" s="96" t="str">
        <f t="shared" si="484"/>
        <v/>
      </c>
      <c r="HZ148" s="97" t="str">
        <f t="shared" si="485"/>
        <v/>
      </c>
      <c r="IA148" s="98" t="str">
        <f t="shared" si="486"/>
        <v/>
      </c>
      <c r="IB148" s="98" t="str">
        <f t="shared" si="487"/>
        <v/>
      </c>
      <c r="IC148" s="99" t="str">
        <f t="shared" si="488"/>
        <v/>
      </c>
      <c r="ID148" s="100" t="str">
        <f t="shared" si="489"/>
        <v/>
      </c>
      <c r="IE148" s="101" t="str">
        <f t="shared" si="490"/>
        <v/>
      </c>
      <c r="IF148" s="102" t="str">
        <f t="shared" si="491"/>
        <v/>
      </c>
      <c r="IG148" s="103" t="str">
        <f t="shared" si="492"/>
        <v/>
      </c>
      <c r="II148" s="4"/>
      <c r="IK148" s="96" t="str">
        <f t="shared" si="493"/>
        <v/>
      </c>
      <c r="IL148" s="97" t="str">
        <f t="shared" si="494"/>
        <v/>
      </c>
      <c r="IM148" s="98" t="str">
        <f t="shared" si="495"/>
        <v/>
      </c>
      <c r="IN148" s="98" t="str">
        <f t="shared" si="496"/>
        <v/>
      </c>
      <c r="IO148" s="99" t="str">
        <f t="shared" si="497"/>
        <v/>
      </c>
      <c r="IP148" s="100" t="str">
        <f t="shared" si="498"/>
        <v/>
      </c>
      <c r="IQ148" s="101" t="str">
        <f t="shared" si="499"/>
        <v/>
      </c>
      <c r="IR148" s="102" t="str">
        <f t="shared" si="500"/>
        <v/>
      </c>
      <c r="IS148" s="103" t="str">
        <f t="shared" si="501"/>
        <v/>
      </c>
      <c r="IU148" s="4"/>
      <c r="IW148" s="96" t="str">
        <f t="shared" si="502"/>
        <v/>
      </c>
      <c r="IX148" s="97" t="str">
        <f t="shared" si="503"/>
        <v/>
      </c>
      <c r="IY148" s="98" t="str">
        <f t="shared" si="504"/>
        <v/>
      </c>
      <c r="IZ148" s="98" t="str">
        <f t="shared" si="505"/>
        <v/>
      </c>
      <c r="JA148" s="99" t="str">
        <f t="shared" si="506"/>
        <v/>
      </c>
      <c r="JB148" s="100" t="str">
        <f t="shared" si="507"/>
        <v/>
      </c>
      <c r="JC148" s="101" t="str">
        <f t="shared" si="508"/>
        <v/>
      </c>
      <c r="JD148" s="102" t="str">
        <f t="shared" si="509"/>
        <v/>
      </c>
      <c r="JE148" s="103" t="str">
        <f t="shared" si="510"/>
        <v/>
      </c>
      <c r="JG148" s="4"/>
      <c r="JI148" s="96" t="str">
        <f t="shared" si="511"/>
        <v/>
      </c>
      <c r="JJ148" s="97" t="str">
        <f t="shared" si="512"/>
        <v/>
      </c>
      <c r="JK148" s="98" t="str">
        <f t="shared" si="513"/>
        <v/>
      </c>
      <c r="JL148" s="98" t="str">
        <f t="shared" si="514"/>
        <v/>
      </c>
      <c r="JM148" s="99" t="str">
        <f t="shared" si="515"/>
        <v/>
      </c>
      <c r="JN148" s="100" t="str">
        <f t="shared" si="516"/>
        <v/>
      </c>
      <c r="JO148" s="101" t="str">
        <f t="shared" si="517"/>
        <v/>
      </c>
      <c r="JP148" s="102" t="str">
        <f t="shared" si="518"/>
        <v/>
      </c>
      <c r="JQ148" s="103" t="str">
        <f t="shared" si="519"/>
        <v/>
      </c>
      <c r="JS148" s="4"/>
      <c r="JU148" s="96" t="str">
        <f t="shared" si="520"/>
        <v/>
      </c>
      <c r="JV148" s="97" t="str">
        <f t="shared" si="521"/>
        <v/>
      </c>
      <c r="JW148" s="98" t="str">
        <f t="shared" si="522"/>
        <v/>
      </c>
      <c r="JX148" s="98" t="str">
        <f t="shared" si="523"/>
        <v/>
      </c>
      <c r="JY148" s="99" t="str">
        <f t="shared" si="524"/>
        <v/>
      </c>
      <c r="JZ148" s="100" t="str">
        <f t="shared" si="525"/>
        <v/>
      </c>
      <c r="KA148" s="101" t="str">
        <f t="shared" si="526"/>
        <v/>
      </c>
      <c r="KB148" s="102" t="str">
        <f t="shared" si="527"/>
        <v/>
      </c>
      <c r="KC148" s="103" t="str">
        <f t="shared" si="528"/>
        <v/>
      </c>
      <c r="KE148" s="4"/>
    </row>
    <row r="149" spans="1:291" ht="13.5" customHeight="1">
      <c r="A149" s="21"/>
      <c r="E149" s="96" t="str">
        <f t="shared" si="314"/>
        <v/>
      </c>
      <c r="F149" s="97" t="str">
        <f t="shared" si="315"/>
        <v/>
      </c>
      <c r="G149" s="98" t="str">
        <f t="shared" si="316"/>
        <v/>
      </c>
      <c r="H149" s="98" t="str">
        <f t="shared" si="317"/>
        <v/>
      </c>
      <c r="I149" s="99" t="str">
        <f t="shared" si="318"/>
        <v/>
      </c>
      <c r="J149" s="100" t="str">
        <f t="shared" si="319"/>
        <v/>
      </c>
      <c r="K149" s="101" t="str">
        <f t="shared" si="320"/>
        <v/>
      </c>
      <c r="L149" s="102" t="str">
        <f t="shared" si="321"/>
        <v/>
      </c>
      <c r="M149" s="103" t="str">
        <f t="shared" si="322"/>
        <v/>
      </c>
      <c r="O149" s="4"/>
      <c r="Q149" s="96" t="str">
        <f t="shared" si="323"/>
        <v/>
      </c>
      <c r="R149" s="97" t="str">
        <f t="shared" si="324"/>
        <v/>
      </c>
      <c r="S149" s="98" t="str">
        <f t="shared" si="325"/>
        <v/>
      </c>
      <c r="T149" s="98" t="str">
        <f t="shared" si="326"/>
        <v/>
      </c>
      <c r="U149" s="99" t="str">
        <f t="shared" si="327"/>
        <v/>
      </c>
      <c r="V149" s="100" t="str">
        <f t="shared" si="328"/>
        <v/>
      </c>
      <c r="W149" s="101" t="str">
        <f t="shared" si="329"/>
        <v/>
      </c>
      <c r="X149" s="102" t="str">
        <f t="shared" si="330"/>
        <v/>
      </c>
      <c r="Y149" s="103" t="str">
        <f t="shared" si="331"/>
        <v/>
      </c>
      <c r="AA149" s="4"/>
      <c r="AC149" s="96" t="str">
        <f t="shared" si="332"/>
        <v/>
      </c>
      <c r="AD149" s="97" t="str">
        <f t="shared" si="333"/>
        <v/>
      </c>
      <c r="AE149" s="98" t="str">
        <f t="shared" si="334"/>
        <v/>
      </c>
      <c r="AF149" s="98" t="str">
        <f t="shared" si="335"/>
        <v/>
      </c>
      <c r="AG149" s="99" t="str">
        <f t="shared" si="336"/>
        <v/>
      </c>
      <c r="AH149" s="100" t="str">
        <f t="shared" si="337"/>
        <v/>
      </c>
      <c r="AI149" s="101" t="str">
        <f t="shared" si="338"/>
        <v/>
      </c>
      <c r="AJ149" s="102" t="str">
        <f t="shared" si="339"/>
        <v/>
      </c>
      <c r="AK149" s="103" t="str">
        <f t="shared" si="340"/>
        <v/>
      </c>
      <c r="AM149" s="4"/>
      <c r="AO149" s="96" t="str">
        <f t="shared" si="341"/>
        <v/>
      </c>
      <c r="AP149" s="97" t="str">
        <f t="shared" si="342"/>
        <v/>
      </c>
      <c r="AQ149" s="98" t="str">
        <f t="shared" si="343"/>
        <v/>
      </c>
      <c r="AR149" s="98" t="str">
        <f t="shared" si="344"/>
        <v/>
      </c>
      <c r="AS149" s="99" t="str">
        <f t="shared" si="345"/>
        <v/>
      </c>
      <c r="AT149" s="100" t="str">
        <f t="shared" si="346"/>
        <v/>
      </c>
      <c r="AU149" s="101" t="str">
        <f t="shared" si="347"/>
        <v/>
      </c>
      <c r="AV149" s="102" t="str">
        <f t="shared" si="348"/>
        <v/>
      </c>
      <c r="AW149" s="103" t="str">
        <f t="shared" si="349"/>
        <v/>
      </c>
      <c r="AY149" s="4"/>
      <c r="BA149" s="96" t="str">
        <f t="shared" si="350"/>
        <v/>
      </c>
      <c r="BB149" s="97" t="str">
        <f t="shared" si="351"/>
        <v/>
      </c>
      <c r="BC149" s="98" t="str">
        <f t="shared" si="352"/>
        <v/>
      </c>
      <c r="BD149" s="98" t="str">
        <f t="shared" si="353"/>
        <v/>
      </c>
      <c r="BE149" s="99" t="str">
        <f t="shared" si="354"/>
        <v/>
      </c>
      <c r="BF149" s="100" t="str">
        <f t="shared" si="355"/>
        <v/>
      </c>
      <c r="BG149" s="101" t="str">
        <f t="shared" si="356"/>
        <v/>
      </c>
      <c r="BH149" s="102" t="str">
        <f t="shared" si="357"/>
        <v/>
      </c>
      <c r="BI149" s="103" t="str">
        <f t="shared" si="358"/>
        <v/>
      </c>
      <c r="BK149" s="4"/>
      <c r="BM149" s="96" t="str">
        <f t="shared" si="359"/>
        <v/>
      </c>
      <c r="BN149" s="97" t="str">
        <f t="shared" si="360"/>
        <v/>
      </c>
      <c r="BO149" s="98" t="str">
        <f t="shared" si="361"/>
        <v/>
      </c>
      <c r="BP149" s="98" t="str">
        <f t="shared" si="362"/>
        <v/>
      </c>
      <c r="BQ149" s="99" t="str">
        <f t="shared" si="363"/>
        <v/>
      </c>
      <c r="BR149" s="100" t="str">
        <f t="shared" si="364"/>
        <v/>
      </c>
      <c r="BS149" s="101" t="str">
        <f t="shared" si="365"/>
        <v/>
      </c>
      <c r="BT149" s="102" t="str">
        <f t="shared" si="366"/>
        <v/>
      </c>
      <c r="BU149" s="103" t="str">
        <f t="shared" si="367"/>
        <v/>
      </c>
      <c r="BW149" s="4"/>
      <c r="BY149" s="96" t="str">
        <f t="shared" si="368"/>
        <v/>
      </c>
      <c r="BZ149" s="97" t="str">
        <f t="shared" si="369"/>
        <v/>
      </c>
      <c r="CA149" s="98" t="str">
        <f t="shared" si="370"/>
        <v/>
      </c>
      <c r="CB149" s="98" t="str">
        <f t="shared" si="371"/>
        <v/>
      </c>
      <c r="CC149" s="99" t="str">
        <f t="shared" si="372"/>
        <v/>
      </c>
      <c r="CD149" s="100" t="str">
        <f t="shared" si="373"/>
        <v/>
      </c>
      <c r="CE149" s="101" t="str">
        <f t="shared" si="374"/>
        <v/>
      </c>
      <c r="CF149" s="102" t="str">
        <f t="shared" si="375"/>
        <v/>
      </c>
      <c r="CG149" s="103" t="str">
        <f t="shared" si="376"/>
        <v/>
      </c>
      <c r="CI149" s="4"/>
      <c r="CK149" s="96" t="str">
        <f t="shared" si="377"/>
        <v/>
      </c>
      <c r="CL149" s="97" t="str">
        <f t="shared" si="378"/>
        <v/>
      </c>
      <c r="CM149" s="98" t="str">
        <f t="shared" si="379"/>
        <v/>
      </c>
      <c r="CN149" s="98" t="str">
        <f t="shared" si="380"/>
        <v/>
      </c>
      <c r="CO149" s="99" t="str">
        <f t="shared" si="381"/>
        <v/>
      </c>
      <c r="CP149" s="100" t="str">
        <f t="shared" si="382"/>
        <v/>
      </c>
      <c r="CQ149" s="101" t="str">
        <f t="shared" si="383"/>
        <v/>
      </c>
      <c r="CR149" s="102" t="str">
        <f t="shared" si="384"/>
        <v/>
      </c>
      <c r="CS149" s="103" t="str">
        <f t="shared" si="385"/>
        <v/>
      </c>
      <c r="CU149" s="4"/>
      <c r="CW149" s="96" t="str">
        <f t="shared" si="386"/>
        <v/>
      </c>
      <c r="CX149" s="97" t="str">
        <f t="shared" si="387"/>
        <v/>
      </c>
      <c r="CY149" s="98" t="str">
        <f t="shared" si="388"/>
        <v/>
      </c>
      <c r="CZ149" s="98" t="str">
        <f t="shared" si="389"/>
        <v/>
      </c>
      <c r="DA149" s="99" t="str">
        <f t="shared" si="390"/>
        <v/>
      </c>
      <c r="DB149" s="100" t="str">
        <f t="shared" si="391"/>
        <v/>
      </c>
      <c r="DC149" s="101" t="str">
        <f t="shared" si="392"/>
        <v/>
      </c>
      <c r="DD149" s="102" t="str">
        <f t="shared" si="393"/>
        <v/>
      </c>
      <c r="DE149" s="103" t="str">
        <f t="shared" si="394"/>
        <v/>
      </c>
      <c r="DG149" s="4"/>
      <c r="DI149" s="96" t="str">
        <f t="shared" si="395"/>
        <v/>
      </c>
      <c r="DJ149" s="97" t="str">
        <f t="shared" si="396"/>
        <v/>
      </c>
      <c r="DK149" s="98" t="str">
        <f t="shared" si="397"/>
        <v/>
      </c>
      <c r="DL149" s="98" t="str">
        <f t="shared" si="398"/>
        <v/>
      </c>
      <c r="DM149" s="99" t="str">
        <f t="shared" si="399"/>
        <v/>
      </c>
      <c r="DN149" s="100" t="str">
        <f t="shared" si="400"/>
        <v/>
      </c>
      <c r="DO149" s="101" t="str">
        <f t="shared" si="401"/>
        <v/>
      </c>
      <c r="DP149" s="102" t="str">
        <f t="shared" si="402"/>
        <v/>
      </c>
      <c r="DQ149" s="103" t="str">
        <f t="shared" si="403"/>
        <v/>
      </c>
      <c r="DS149" s="4"/>
      <c r="DU149" s="96" t="str">
        <f t="shared" si="404"/>
        <v/>
      </c>
      <c r="DV149" s="97" t="str">
        <f t="shared" si="405"/>
        <v/>
      </c>
      <c r="DW149" s="98" t="str">
        <f t="shared" si="406"/>
        <v/>
      </c>
      <c r="DX149" s="98" t="str">
        <f t="shared" si="407"/>
        <v/>
      </c>
      <c r="DY149" s="99" t="str">
        <f t="shared" si="408"/>
        <v/>
      </c>
      <c r="DZ149" s="100" t="str">
        <f t="shared" si="409"/>
        <v/>
      </c>
      <c r="EA149" s="101" t="str">
        <f t="shared" si="410"/>
        <v/>
      </c>
      <c r="EB149" s="102" t="str">
        <f t="shared" si="411"/>
        <v/>
      </c>
      <c r="EC149" s="103" t="str">
        <f t="shared" si="412"/>
        <v/>
      </c>
      <c r="EE149" s="4"/>
      <c r="EG149" s="96" t="str">
        <f t="shared" si="413"/>
        <v/>
      </c>
      <c r="EH149" s="97" t="str">
        <f t="shared" si="414"/>
        <v/>
      </c>
      <c r="EI149" s="98" t="str">
        <f t="shared" si="415"/>
        <v/>
      </c>
      <c r="EJ149" s="98" t="str">
        <f t="shared" si="416"/>
        <v/>
      </c>
      <c r="EK149" s="99" t="str">
        <f t="shared" si="417"/>
        <v/>
      </c>
      <c r="EL149" s="100" t="str">
        <f t="shared" si="418"/>
        <v/>
      </c>
      <c r="EM149" s="101" t="str">
        <f t="shared" si="419"/>
        <v/>
      </c>
      <c r="EN149" s="102" t="str">
        <f t="shared" si="420"/>
        <v/>
      </c>
      <c r="EO149" s="103" t="str">
        <f t="shared" si="421"/>
        <v/>
      </c>
      <c r="EQ149" s="4"/>
      <c r="ES149" s="96" t="str">
        <f t="shared" si="422"/>
        <v/>
      </c>
      <c r="ET149" s="97" t="str">
        <f t="shared" si="423"/>
        <v/>
      </c>
      <c r="EU149" s="98" t="str">
        <f t="shared" si="424"/>
        <v/>
      </c>
      <c r="EV149" s="98" t="str">
        <f t="shared" si="425"/>
        <v/>
      </c>
      <c r="EW149" s="99" t="str">
        <f t="shared" si="426"/>
        <v/>
      </c>
      <c r="EX149" s="100" t="str">
        <f t="shared" si="427"/>
        <v/>
      </c>
      <c r="EY149" s="101" t="str">
        <f t="shared" si="428"/>
        <v/>
      </c>
      <c r="EZ149" s="102" t="str">
        <f t="shared" si="429"/>
        <v/>
      </c>
      <c r="FA149" s="103" t="str">
        <f t="shared" si="430"/>
        <v/>
      </c>
      <c r="FC149" s="4"/>
      <c r="FE149" s="96" t="str">
        <f t="shared" si="431"/>
        <v/>
      </c>
      <c r="FF149" s="97" t="str">
        <f t="shared" si="432"/>
        <v/>
      </c>
      <c r="FG149" s="98" t="str">
        <f t="shared" si="433"/>
        <v/>
      </c>
      <c r="FH149" s="98" t="str">
        <f t="shared" si="434"/>
        <v/>
      </c>
      <c r="FI149" s="99" t="str">
        <f t="shared" si="435"/>
        <v/>
      </c>
      <c r="FJ149" s="100" t="str">
        <f t="shared" si="436"/>
        <v/>
      </c>
      <c r="FK149" s="101" t="str">
        <f t="shared" si="437"/>
        <v/>
      </c>
      <c r="FL149" s="102" t="str">
        <f t="shared" si="438"/>
        <v/>
      </c>
      <c r="FM149" s="103" t="str">
        <f t="shared" si="439"/>
        <v/>
      </c>
      <c r="FO149" s="4"/>
      <c r="FQ149" s="96" t="str">
        <f>IF(FU149="","",#REF!)</f>
        <v/>
      </c>
      <c r="FR149" s="97" t="str">
        <f t="shared" si="440"/>
        <v/>
      </c>
      <c r="FS149" s="98" t="str">
        <f t="shared" si="441"/>
        <v/>
      </c>
      <c r="FT149" s="98" t="str">
        <f t="shared" si="442"/>
        <v/>
      </c>
      <c r="FU149" s="99" t="str">
        <f t="shared" si="443"/>
        <v/>
      </c>
      <c r="FV149" s="100" t="str">
        <f t="shared" si="444"/>
        <v/>
      </c>
      <c r="FW149" s="101" t="str">
        <f t="shared" si="445"/>
        <v/>
      </c>
      <c r="FX149" s="102" t="str">
        <f t="shared" si="446"/>
        <v/>
      </c>
      <c r="FY149" s="103" t="str">
        <f t="shared" si="447"/>
        <v/>
      </c>
      <c r="GA149" s="4"/>
      <c r="GC149" s="96" t="str">
        <f t="shared" si="448"/>
        <v/>
      </c>
      <c r="GD149" s="97" t="str">
        <f t="shared" si="449"/>
        <v/>
      </c>
      <c r="GE149" s="98" t="str">
        <f t="shared" si="450"/>
        <v/>
      </c>
      <c r="GF149" s="98" t="str">
        <f t="shared" si="451"/>
        <v/>
      </c>
      <c r="GG149" s="99" t="str">
        <f t="shared" si="452"/>
        <v/>
      </c>
      <c r="GH149" s="100" t="str">
        <f t="shared" si="453"/>
        <v/>
      </c>
      <c r="GI149" s="101" t="str">
        <f t="shared" si="454"/>
        <v/>
      </c>
      <c r="GJ149" s="102" t="str">
        <f t="shared" si="455"/>
        <v/>
      </c>
      <c r="GK149" s="103" t="str">
        <f t="shared" si="456"/>
        <v/>
      </c>
      <c r="GM149" s="4"/>
      <c r="GO149" s="96" t="str">
        <f t="shared" si="457"/>
        <v/>
      </c>
      <c r="GP149" s="97" t="str">
        <f t="shared" si="458"/>
        <v/>
      </c>
      <c r="GQ149" s="98" t="str">
        <f t="shared" si="459"/>
        <v/>
      </c>
      <c r="GR149" s="98" t="str">
        <f t="shared" si="460"/>
        <v/>
      </c>
      <c r="GS149" s="99" t="str">
        <f t="shared" si="461"/>
        <v/>
      </c>
      <c r="GT149" s="100" t="str">
        <f t="shared" si="462"/>
        <v/>
      </c>
      <c r="GU149" s="101" t="str">
        <f t="shared" si="463"/>
        <v/>
      </c>
      <c r="GV149" s="102" t="str">
        <f t="shared" si="464"/>
        <v/>
      </c>
      <c r="GW149" s="103" t="str">
        <f t="shared" si="465"/>
        <v/>
      </c>
      <c r="GY149" s="4"/>
      <c r="HA149" s="96" t="str">
        <f t="shared" si="466"/>
        <v/>
      </c>
      <c r="HB149" s="97" t="str">
        <f t="shared" si="467"/>
        <v/>
      </c>
      <c r="HC149" s="98" t="str">
        <f t="shared" si="468"/>
        <v/>
      </c>
      <c r="HD149" s="98" t="str">
        <f t="shared" si="469"/>
        <v/>
      </c>
      <c r="HE149" s="99" t="str">
        <f t="shared" si="470"/>
        <v/>
      </c>
      <c r="HF149" s="100" t="str">
        <f t="shared" si="471"/>
        <v/>
      </c>
      <c r="HG149" s="101" t="str">
        <f t="shared" si="472"/>
        <v/>
      </c>
      <c r="HH149" s="102" t="str">
        <f t="shared" si="473"/>
        <v/>
      </c>
      <c r="HI149" s="103" t="str">
        <f t="shared" si="474"/>
        <v/>
      </c>
      <c r="HK149" s="4"/>
      <c r="HM149" s="96" t="str">
        <f t="shared" si="475"/>
        <v/>
      </c>
      <c r="HN149" s="97" t="str">
        <f t="shared" si="476"/>
        <v/>
      </c>
      <c r="HO149" s="98" t="str">
        <f t="shared" si="477"/>
        <v/>
      </c>
      <c r="HP149" s="98" t="str">
        <f t="shared" si="478"/>
        <v/>
      </c>
      <c r="HQ149" s="99" t="str">
        <f t="shared" si="479"/>
        <v/>
      </c>
      <c r="HR149" s="100" t="str">
        <f t="shared" si="480"/>
        <v/>
      </c>
      <c r="HS149" s="101" t="str">
        <f t="shared" si="481"/>
        <v/>
      </c>
      <c r="HT149" s="102" t="str">
        <f t="shared" si="482"/>
        <v/>
      </c>
      <c r="HU149" s="103" t="str">
        <f t="shared" si="483"/>
        <v/>
      </c>
      <c r="HW149" s="4"/>
      <c r="HY149" s="96" t="str">
        <f t="shared" si="484"/>
        <v/>
      </c>
      <c r="HZ149" s="97" t="str">
        <f t="shared" si="485"/>
        <v/>
      </c>
      <c r="IA149" s="98" t="str">
        <f t="shared" si="486"/>
        <v/>
      </c>
      <c r="IB149" s="98" t="str">
        <f t="shared" si="487"/>
        <v/>
      </c>
      <c r="IC149" s="99" t="str">
        <f t="shared" si="488"/>
        <v/>
      </c>
      <c r="ID149" s="100" t="str">
        <f t="shared" si="489"/>
        <v/>
      </c>
      <c r="IE149" s="101" t="str">
        <f t="shared" si="490"/>
        <v/>
      </c>
      <c r="IF149" s="102" t="str">
        <f t="shared" si="491"/>
        <v/>
      </c>
      <c r="IG149" s="103" t="str">
        <f t="shared" si="492"/>
        <v/>
      </c>
      <c r="II149" s="4"/>
      <c r="IK149" s="96" t="str">
        <f t="shared" si="493"/>
        <v/>
      </c>
      <c r="IL149" s="97" t="str">
        <f t="shared" si="494"/>
        <v/>
      </c>
      <c r="IM149" s="98" t="str">
        <f t="shared" si="495"/>
        <v/>
      </c>
      <c r="IN149" s="98" t="str">
        <f t="shared" si="496"/>
        <v/>
      </c>
      <c r="IO149" s="99" t="str">
        <f t="shared" si="497"/>
        <v/>
      </c>
      <c r="IP149" s="100" t="str">
        <f t="shared" si="498"/>
        <v/>
      </c>
      <c r="IQ149" s="101" t="str">
        <f t="shared" si="499"/>
        <v/>
      </c>
      <c r="IR149" s="102" t="str">
        <f t="shared" si="500"/>
        <v/>
      </c>
      <c r="IS149" s="103" t="str">
        <f t="shared" si="501"/>
        <v/>
      </c>
      <c r="IU149" s="4"/>
      <c r="IW149" s="96" t="str">
        <f t="shared" si="502"/>
        <v/>
      </c>
      <c r="IX149" s="97" t="str">
        <f t="shared" si="503"/>
        <v/>
      </c>
      <c r="IY149" s="98" t="str">
        <f t="shared" si="504"/>
        <v/>
      </c>
      <c r="IZ149" s="98" t="str">
        <f t="shared" si="505"/>
        <v/>
      </c>
      <c r="JA149" s="99" t="str">
        <f t="shared" si="506"/>
        <v/>
      </c>
      <c r="JB149" s="100" t="str">
        <f t="shared" si="507"/>
        <v/>
      </c>
      <c r="JC149" s="101" t="str">
        <f t="shared" si="508"/>
        <v/>
      </c>
      <c r="JD149" s="102" t="str">
        <f t="shared" si="509"/>
        <v/>
      </c>
      <c r="JE149" s="103" t="str">
        <f t="shared" si="510"/>
        <v/>
      </c>
      <c r="JG149" s="4"/>
      <c r="JI149" s="96" t="str">
        <f t="shared" si="511"/>
        <v/>
      </c>
      <c r="JJ149" s="97" t="str">
        <f t="shared" si="512"/>
        <v/>
      </c>
      <c r="JK149" s="98" t="str">
        <f t="shared" si="513"/>
        <v/>
      </c>
      <c r="JL149" s="98" t="str">
        <f t="shared" si="514"/>
        <v/>
      </c>
      <c r="JM149" s="99" t="str">
        <f t="shared" si="515"/>
        <v/>
      </c>
      <c r="JN149" s="100" t="str">
        <f t="shared" si="516"/>
        <v/>
      </c>
      <c r="JO149" s="101" t="str">
        <f t="shared" si="517"/>
        <v/>
      </c>
      <c r="JP149" s="102" t="str">
        <f t="shared" si="518"/>
        <v/>
      </c>
      <c r="JQ149" s="103" t="str">
        <f t="shared" si="519"/>
        <v/>
      </c>
      <c r="JS149" s="4"/>
      <c r="JU149" s="96" t="str">
        <f t="shared" si="520"/>
        <v/>
      </c>
      <c r="JV149" s="97" t="str">
        <f t="shared" si="521"/>
        <v/>
      </c>
      <c r="JW149" s="98" t="str">
        <f t="shared" si="522"/>
        <v/>
      </c>
      <c r="JX149" s="98" t="str">
        <f t="shared" si="523"/>
        <v/>
      </c>
      <c r="JY149" s="99" t="str">
        <f t="shared" si="524"/>
        <v/>
      </c>
      <c r="JZ149" s="100" t="str">
        <f t="shared" si="525"/>
        <v/>
      </c>
      <c r="KA149" s="101" t="str">
        <f t="shared" si="526"/>
        <v/>
      </c>
      <c r="KB149" s="102" t="str">
        <f t="shared" si="527"/>
        <v/>
      </c>
      <c r="KC149" s="103" t="str">
        <f t="shared" si="528"/>
        <v/>
      </c>
      <c r="KE149" s="4"/>
    </row>
    <row r="150" spans="1:291" ht="13.5" customHeight="1">
      <c r="A150" s="21"/>
      <c r="E150" s="96" t="str">
        <f t="shared" si="314"/>
        <v/>
      </c>
      <c r="F150" s="97" t="str">
        <f t="shared" si="315"/>
        <v/>
      </c>
      <c r="G150" s="98" t="str">
        <f t="shared" si="316"/>
        <v/>
      </c>
      <c r="H150" s="98" t="str">
        <f t="shared" si="317"/>
        <v/>
      </c>
      <c r="I150" s="99" t="str">
        <f t="shared" si="318"/>
        <v/>
      </c>
      <c r="J150" s="100" t="str">
        <f t="shared" si="319"/>
        <v/>
      </c>
      <c r="K150" s="101" t="str">
        <f t="shared" si="320"/>
        <v/>
      </c>
      <c r="L150" s="102" t="str">
        <f t="shared" si="321"/>
        <v/>
      </c>
      <c r="M150" s="103" t="str">
        <f t="shared" si="322"/>
        <v/>
      </c>
      <c r="O150" s="4"/>
      <c r="Q150" s="96" t="str">
        <f t="shared" si="323"/>
        <v/>
      </c>
      <c r="R150" s="97" t="str">
        <f t="shared" si="324"/>
        <v/>
      </c>
      <c r="S150" s="98" t="str">
        <f t="shared" si="325"/>
        <v/>
      </c>
      <c r="T150" s="98" t="str">
        <f t="shared" si="326"/>
        <v/>
      </c>
      <c r="U150" s="99" t="str">
        <f t="shared" si="327"/>
        <v/>
      </c>
      <c r="V150" s="100" t="str">
        <f t="shared" si="328"/>
        <v/>
      </c>
      <c r="W150" s="101" t="str">
        <f t="shared" si="329"/>
        <v/>
      </c>
      <c r="X150" s="102" t="str">
        <f t="shared" si="330"/>
        <v/>
      </c>
      <c r="Y150" s="103" t="str">
        <f t="shared" si="331"/>
        <v/>
      </c>
      <c r="AA150" s="4"/>
      <c r="AC150" s="96" t="str">
        <f t="shared" si="332"/>
        <v/>
      </c>
      <c r="AD150" s="97" t="str">
        <f t="shared" si="333"/>
        <v/>
      </c>
      <c r="AE150" s="98" t="str">
        <f t="shared" si="334"/>
        <v/>
      </c>
      <c r="AF150" s="98" t="str">
        <f t="shared" si="335"/>
        <v/>
      </c>
      <c r="AG150" s="99" t="str">
        <f t="shared" si="336"/>
        <v/>
      </c>
      <c r="AH150" s="100" t="str">
        <f t="shared" si="337"/>
        <v/>
      </c>
      <c r="AI150" s="101" t="str">
        <f t="shared" si="338"/>
        <v/>
      </c>
      <c r="AJ150" s="102" t="str">
        <f t="shared" si="339"/>
        <v/>
      </c>
      <c r="AK150" s="103" t="str">
        <f t="shared" si="340"/>
        <v/>
      </c>
      <c r="AM150" s="4"/>
      <c r="AO150" s="96" t="str">
        <f t="shared" si="341"/>
        <v/>
      </c>
      <c r="AP150" s="97" t="str">
        <f t="shared" si="342"/>
        <v/>
      </c>
      <c r="AQ150" s="98" t="str">
        <f t="shared" si="343"/>
        <v/>
      </c>
      <c r="AR150" s="98" t="str">
        <f t="shared" si="344"/>
        <v/>
      </c>
      <c r="AS150" s="99" t="str">
        <f t="shared" si="345"/>
        <v/>
      </c>
      <c r="AT150" s="100" t="str">
        <f t="shared" si="346"/>
        <v/>
      </c>
      <c r="AU150" s="101" t="str">
        <f t="shared" si="347"/>
        <v/>
      </c>
      <c r="AV150" s="102" t="str">
        <f t="shared" si="348"/>
        <v/>
      </c>
      <c r="AW150" s="103" t="str">
        <f t="shared" si="349"/>
        <v/>
      </c>
      <c r="AY150" s="4"/>
      <c r="BA150" s="96" t="str">
        <f t="shared" si="350"/>
        <v/>
      </c>
      <c r="BB150" s="97" t="str">
        <f t="shared" si="351"/>
        <v/>
      </c>
      <c r="BC150" s="98" t="str">
        <f t="shared" si="352"/>
        <v/>
      </c>
      <c r="BD150" s="98" t="str">
        <f t="shared" si="353"/>
        <v/>
      </c>
      <c r="BE150" s="99" t="str">
        <f t="shared" si="354"/>
        <v/>
      </c>
      <c r="BF150" s="100" t="str">
        <f t="shared" si="355"/>
        <v/>
      </c>
      <c r="BG150" s="101" t="str">
        <f t="shared" si="356"/>
        <v/>
      </c>
      <c r="BH150" s="102" t="str">
        <f t="shared" si="357"/>
        <v/>
      </c>
      <c r="BI150" s="103" t="str">
        <f t="shared" si="358"/>
        <v/>
      </c>
      <c r="BK150" s="4"/>
      <c r="BM150" s="96" t="str">
        <f t="shared" si="359"/>
        <v/>
      </c>
      <c r="BN150" s="97" t="str">
        <f t="shared" si="360"/>
        <v/>
      </c>
      <c r="BO150" s="98" t="str">
        <f t="shared" si="361"/>
        <v/>
      </c>
      <c r="BP150" s="98" t="str">
        <f t="shared" si="362"/>
        <v/>
      </c>
      <c r="BQ150" s="99" t="str">
        <f t="shared" si="363"/>
        <v/>
      </c>
      <c r="BR150" s="100" t="str">
        <f t="shared" si="364"/>
        <v/>
      </c>
      <c r="BS150" s="101" t="str">
        <f t="shared" si="365"/>
        <v/>
      </c>
      <c r="BT150" s="102" t="str">
        <f t="shared" si="366"/>
        <v/>
      </c>
      <c r="BU150" s="103" t="str">
        <f t="shared" si="367"/>
        <v/>
      </c>
      <c r="BW150" s="4"/>
      <c r="BY150" s="96" t="str">
        <f t="shared" si="368"/>
        <v/>
      </c>
      <c r="BZ150" s="97" t="str">
        <f t="shared" si="369"/>
        <v/>
      </c>
      <c r="CA150" s="98" t="str">
        <f t="shared" si="370"/>
        <v/>
      </c>
      <c r="CB150" s="98" t="str">
        <f t="shared" si="371"/>
        <v/>
      </c>
      <c r="CC150" s="99" t="str">
        <f t="shared" si="372"/>
        <v/>
      </c>
      <c r="CD150" s="100" t="str">
        <f t="shared" si="373"/>
        <v/>
      </c>
      <c r="CE150" s="101" t="str">
        <f t="shared" si="374"/>
        <v/>
      </c>
      <c r="CF150" s="102" t="str">
        <f t="shared" si="375"/>
        <v/>
      </c>
      <c r="CG150" s="103" t="str">
        <f t="shared" si="376"/>
        <v/>
      </c>
      <c r="CI150" s="4"/>
      <c r="CK150" s="96" t="str">
        <f t="shared" si="377"/>
        <v/>
      </c>
      <c r="CL150" s="97" t="str">
        <f t="shared" si="378"/>
        <v/>
      </c>
      <c r="CM150" s="98" t="str">
        <f t="shared" si="379"/>
        <v/>
      </c>
      <c r="CN150" s="98" t="str">
        <f t="shared" si="380"/>
        <v/>
      </c>
      <c r="CO150" s="99" t="str">
        <f t="shared" si="381"/>
        <v/>
      </c>
      <c r="CP150" s="100" t="str">
        <f t="shared" si="382"/>
        <v/>
      </c>
      <c r="CQ150" s="101" t="str">
        <f t="shared" si="383"/>
        <v/>
      </c>
      <c r="CR150" s="102" t="str">
        <f t="shared" si="384"/>
        <v/>
      </c>
      <c r="CS150" s="103" t="str">
        <f t="shared" si="385"/>
        <v/>
      </c>
      <c r="CU150" s="4"/>
      <c r="CW150" s="96" t="str">
        <f t="shared" si="386"/>
        <v/>
      </c>
      <c r="CX150" s="97" t="str">
        <f t="shared" si="387"/>
        <v/>
      </c>
      <c r="CY150" s="98" t="str">
        <f t="shared" si="388"/>
        <v/>
      </c>
      <c r="CZ150" s="98" t="str">
        <f t="shared" si="389"/>
        <v/>
      </c>
      <c r="DA150" s="99" t="str">
        <f t="shared" si="390"/>
        <v/>
      </c>
      <c r="DB150" s="100" t="str">
        <f t="shared" si="391"/>
        <v/>
      </c>
      <c r="DC150" s="101" t="str">
        <f t="shared" si="392"/>
        <v/>
      </c>
      <c r="DD150" s="102" t="str">
        <f t="shared" si="393"/>
        <v/>
      </c>
      <c r="DE150" s="103" t="str">
        <f t="shared" si="394"/>
        <v/>
      </c>
      <c r="DG150" s="4"/>
      <c r="DI150" s="96" t="str">
        <f t="shared" si="395"/>
        <v/>
      </c>
      <c r="DJ150" s="97" t="str">
        <f t="shared" si="396"/>
        <v/>
      </c>
      <c r="DK150" s="98" t="str">
        <f t="shared" si="397"/>
        <v/>
      </c>
      <c r="DL150" s="98" t="str">
        <f t="shared" si="398"/>
        <v/>
      </c>
      <c r="DM150" s="99" t="str">
        <f t="shared" si="399"/>
        <v/>
      </c>
      <c r="DN150" s="100" t="str">
        <f t="shared" si="400"/>
        <v/>
      </c>
      <c r="DO150" s="101" t="str">
        <f t="shared" si="401"/>
        <v/>
      </c>
      <c r="DP150" s="102" t="str">
        <f t="shared" si="402"/>
        <v/>
      </c>
      <c r="DQ150" s="103" t="str">
        <f t="shared" si="403"/>
        <v/>
      </c>
      <c r="DS150" s="4"/>
      <c r="DU150" s="96" t="str">
        <f t="shared" si="404"/>
        <v/>
      </c>
      <c r="DV150" s="97" t="str">
        <f t="shared" si="405"/>
        <v/>
      </c>
      <c r="DW150" s="98" t="str">
        <f t="shared" si="406"/>
        <v/>
      </c>
      <c r="DX150" s="98" t="str">
        <f t="shared" si="407"/>
        <v/>
      </c>
      <c r="DY150" s="99" t="str">
        <f t="shared" si="408"/>
        <v/>
      </c>
      <c r="DZ150" s="100" t="str">
        <f t="shared" si="409"/>
        <v/>
      </c>
      <c r="EA150" s="101" t="str">
        <f t="shared" si="410"/>
        <v/>
      </c>
      <c r="EB150" s="102" t="str">
        <f t="shared" si="411"/>
        <v/>
      </c>
      <c r="EC150" s="103" t="str">
        <f t="shared" si="412"/>
        <v/>
      </c>
      <c r="EE150" s="4"/>
      <c r="EG150" s="96" t="str">
        <f t="shared" si="413"/>
        <v/>
      </c>
      <c r="EH150" s="97" t="str">
        <f t="shared" si="414"/>
        <v/>
      </c>
      <c r="EI150" s="98" t="str">
        <f t="shared" si="415"/>
        <v/>
      </c>
      <c r="EJ150" s="98" t="str">
        <f t="shared" si="416"/>
        <v/>
      </c>
      <c r="EK150" s="99" t="str">
        <f t="shared" si="417"/>
        <v/>
      </c>
      <c r="EL150" s="100" t="str">
        <f t="shared" si="418"/>
        <v/>
      </c>
      <c r="EM150" s="101" t="str">
        <f t="shared" si="419"/>
        <v/>
      </c>
      <c r="EN150" s="102" t="str">
        <f t="shared" si="420"/>
        <v/>
      </c>
      <c r="EO150" s="103" t="str">
        <f t="shared" si="421"/>
        <v/>
      </c>
      <c r="EQ150" s="4"/>
      <c r="ES150" s="96" t="str">
        <f t="shared" si="422"/>
        <v/>
      </c>
      <c r="ET150" s="97" t="str">
        <f t="shared" si="423"/>
        <v/>
      </c>
      <c r="EU150" s="98" t="str">
        <f t="shared" si="424"/>
        <v/>
      </c>
      <c r="EV150" s="98" t="str">
        <f t="shared" si="425"/>
        <v/>
      </c>
      <c r="EW150" s="99" t="str">
        <f t="shared" si="426"/>
        <v/>
      </c>
      <c r="EX150" s="100" t="str">
        <f t="shared" si="427"/>
        <v/>
      </c>
      <c r="EY150" s="101" t="str">
        <f t="shared" si="428"/>
        <v/>
      </c>
      <c r="EZ150" s="102" t="str">
        <f t="shared" si="429"/>
        <v/>
      </c>
      <c r="FA150" s="103" t="str">
        <f t="shared" si="430"/>
        <v/>
      </c>
      <c r="FC150" s="4"/>
      <c r="FE150" s="96" t="str">
        <f t="shared" si="431"/>
        <v/>
      </c>
      <c r="FF150" s="97" t="str">
        <f t="shared" si="432"/>
        <v/>
      </c>
      <c r="FG150" s="98" t="str">
        <f t="shared" si="433"/>
        <v/>
      </c>
      <c r="FH150" s="98" t="str">
        <f t="shared" si="434"/>
        <v/>
      </c>
      <c r="FI150" s="99" t="str">
        <f t="shared" si="435"/>
        <v/>
      </c>
      <c r="FJ150" s="100" t="str">
        <f t="shared" si="436"/>
        <v/>
      </c>
      <c r="FK150" s="101" t="str">
        <f t="shared" si="437"/>
        <v/>
      </c>
      <c r="FL150" s="102" t="str">
        <f t="shared" si="438"/>
        <v/>
      </c>
      <c r="FM150" s="103" t="str">
        <f t="shared" si="439"/>
        <v/>
      </c>
      <c r="FO150" s="4"/>
      <c r="FQ150" s="96" t="str">
        <f>IF(FU150="","",#REF!)</f>
        <v/>
      </c>
      <c r="FR150" s="97" t="str">
        <f t="shared" si="440"/>
        <v/>
      </c>
      <c r="FS150" s="98" t="str">
        <f t="shared" si="441"/>
        <v/>
      </c>
      <c r="FT150" s="98" t="str">
        <f t="shared" si="442"/>
        <v/>
      </c>
      <c r="FU150" s="99" t="str">
        <f t="shared" si="443"/>
        <v/>
      </c>
      <c r="FV150" s="100" t="str">
        <f t="shared" si="444"/>
        <v/>
      </c>
      <c r="FW150" s="101" t="str">
        <f t="shared" si="445"/>
        <v/>
      </c>
      <c r="FX150" s="102" t="str">
        <f t="shared" si="446"/>
        <v/>
      </c>
      <c r="FY150" s="103" t="str">
        <f t="shared" si="447"/>
        <v/>
      </c>
      <c r="GA150" s="4"/>
      <c r="GC150" s="96" t="str">
        <f t="shared" si="448"/>
        <v/>
      </c>
      <c r="GD150" s="97" t="str">
        <f t="shared" si="449"/>
        <v/>
      </c>
      <c r="GE150" s="98" t="str">
        <f t="shared" si="450"/>
        <v/>
      </c>
      <c r="GF150" s="98" t="str">
        <f t="shared" si="451"/>
        <v/>
      </c>
      <c r="GG150" s="99" t="str">
        <f t="shared" si="452"/>
        <v/>
      </c>
      <c r="GH150" s="100" t="str">
        <f t="shared" si="453"/>
        <v/>
      </c>
      <c r="GI150" s="101" t="str">
        <f t="shared" si="454"/>
        <v/>
      </c>
      <c r="GJ150" s="102" t="str">
        <f t="shared" si="455"/>
        <v/>
      </c>
      <c r="GK150" s="103" t="str">
        <f t="shared" si="456"/>
        <v/>
      </c>
      <c r="GM150" s="4"/>
      <c r="GO150" s="96" t="str">
        <f t="shared" si="457"/>
        <v/>
      </c>
      <c r="GP150" s="97" t="str">
        <f t="shared" si="458"/>
        <v/>
      </c>
      <c r="GQ150" s="98" t="str">
        <f t="shared" si="459"/>
        <v/>
      </c>
      <c r="GR150" s="98" t="str">
        <f t="shared" si="460"/>
        <v/>
      </c>
      <c r="GS150" s="99" t="str">
        <f t="shared" si="461"/>
        <v/>
      </c>
      <c r="GT150" s="100" t="str">
        <f t="shared" si="462"/>
        <v/>
      </c>
      <c r="GU150" s="101" t="str">
        <f t="shared" si="463"/>
        <v/>
      </c>
      <c r="GV150" s="102" t="str">
        <f t="shared" si="464"/>
        <v/>
      </c>
      <c r="GW150" s="103" t="str">
        <f t="shared" si="465"/>
        <v/>
      </c>
      <c r="GY150" s="4"/>
      <c r="HA150" s="96" t="str">
        <f t="shared" si="466"/>
        <v/>
      </c>
      <c r="HB150" s="97" t="str">
        <f t="shared" si="467"/>
        <v/>
      </c>
      <c r="HC150" s="98" t="str">
        <f t="shared" si="468"/>
        <v/>
      </c>
      <c r="HD150" s="98" t="str">
        <f t="shared" si="469"/>
        <v/>
      </c>
      <c r="HE150" s="99" t="str">
        <f t="shared" si="470"/>
        <v/>
      </c>
      <c r="HF150" s="100" t="str">
        <f t="shared" si="471"/>
        <v/>
      </c>
      <c r="HG150" s="101" t="str">
        <f t="shared" si="472"/>
        <v/>
      </c>
      <c r="HH150" s="102" t="str">
        <f t="shared" si="473"/>
        <v/>
      </c>
      <c r="HI150" s="103" t="str">
        <f t="shared" si="474"/>
        <v/>
      </c>
      <c r="HK150" s="4"/>
      <c r="HM150" s="96" t="str">
        <f t="shared" si="475"/>
        <v/>
      </c>
      <c r="HN150" s="97" t="str">
        <f t="shared" si="476"/>
        <v/>
      </c>
      <c r="HO150" s="98" t="str">
        <f t="shared" si="477"/>
        <v/>
      </c>
      <c r="HP150" s="98" t="str">
        <f t="shared" si="478"/>
        <v/>
      </c>
      <c r="HQ150" s="99" t="str">
        <f t="shared" si="479"/>
        <v/>
      </c>
      <c r="HR150" s="100" t="str">
        <f t="shared" si="480"/>
        <v/>
      </c>
      <c r="HS150" s="101" t="str">
        <f t="shared" si="481"/>
        <v/>
      </c>
      <c r="HT150" s="102" t="str">
        <f t="shared" si="482"/>
        <v/>
      </c>
      <c r="HU150" s="103" t="str">
        <f t="shared" si="483"/>
        <v/>
      </c>
      <c r="HW150" s="4"/>
      <c r="HY150" s="96" t="str">
        <f t="shared" si="484"/>
        <v/>
      </c>
      <c r="HZ150" s="97" t="str">
        <f t="shared" si="485"/>
        <v/>
      </c>
      <c r="IA150" s="98" t="str">
        <f t="shared" si="486"/>
        <v/>
      </c>
      <c r="IB150" s="98" t="str">
        <f t="shared" si="487"/>
        <v/>
      </c>
      <c r="IC150" s="99" t="str">
        <f t="shared" si="488"/>
        <v/>
      </c>
      <c r="ID150" s="100" t="str">
        <f t="shared" si="489"/>
        <v/>
      </c>
      <c r="IE150" s="101" t="str">
        <f t="shared" si="490"/>
        <v/>
      </c>
      <c r="IF150" s="102" t="str">
        <f t="shared" si="491"/>
        <v/>
      </c>
      <c r="IG150" s="103" t="str">
        <f t="shared" si="492"/>
        <v/>
      </c>
      <c r="II150" s="4"/>
      <c r="IK150" s="96" t="str">
        <f t="shared" si="493"/>
        <v/>
      </c>
      <c r="IL150" s="97" t="str">
        <f t="shared" si="494"/>
        <v/>
      </c>
      <c r="IM150" s="98" t="str">
        <f t="shared" si="495"/>
        <v/>
      </c>
      <c r="IN150" s="98" t="str">
        <f t="shared" si="496"/>
        <v/>
      </c>
      <c r="IO150" s="99" t="str">
        <f t="shared" si="497"/>
        <v/>
      </c>
      <c r="IP150" s="100" t="str">
        <f t="shared" si="498"/>
        <v/>
      </c>
      <c r="IQ150" s="101" t="str">
        <f t="shared" si="499"/>
        <v/>
      </c>
      <c r="IR150" s="102" t="str">
        <f t="shared" si="500"/>
        <v/>
      </c>
      <c r="IS150" s="103" t="str">
        <f t="shared" si="501"/>
        <v/>
      </c>
      <c r="IU150" s="4"/>
      <c r="IW150" s="96" t="str">
        <f t="shared" si="502"/>
        <v/>
      </c>
      <c r="IX150" s="97" t="str">
        <f t="shared" si="503"/>
        <v/>
      </c>
      <c r="IY150" s="98" t="str">
        <f t="shared" si="504"/>
        <v/>
      </c>
      <c r="IZ150" s="98" t="str">
        <f t="shared" si="505"/>
        <v/>
      </c>
      <c r="JA150" s="99" t="str">
        <f t="shared" si="506"/>
        <v/>
      </c>
      <c r="JB150" s="100" t="str">
        <f t="shared" si="507"/>
        <v/>
      </c>
      <c r="JC150" s="101" t="str">
        <f t="shared" si="508"/>
        <v/>
      </c>
      <c r="JD150" s="102" t="str">
        <f t="shared" si="509"/>
        <v/>
      </c>
      <c r="JE150" s="103" t="str">
        <f t="shared" si="510"/>
        <v/>
      </c>
      <c r="JG150" s="4"/>
      <c r="JI150" s="96" t="str">
        <f t="shared" si="511"/>
        <v/>
      </c>
      <c r="JJ150" s="97" t="str">
        <f t="shared" si="512"/>
        <v/>
      </c>
      <c r="JK150" s="98" t="str">
        <f t="shared" si="513"/>
        <v/>
      </c>
      <c r="JL150" s="98" t="str">
        <f t="shared" si="514"/>
        <v/>
      </c>
      <c r="JM150" s="99" t="str">
        <f t="shared" si="515"/>
        <v/>
      </c>
      <c r="JN150" s="100" t="str">
        <f t="shared" si="516"/>
        <v/>
      </c>
      <c r="JO150" s="101" t="str">
        <f t="shared" si="517"/>
        <v/>
      </c>
      <c r="JP150" s="102" t="str">
        <f t="shared" si="518"/>
        <v/>
      </c>
      <c r="JQ150" s="103" t="str">
        <f t="shared" si="519"/>
        <v/>
      </c>
      <c r="JS150" s="4"/>
      <c r="JU150" s="96" t="str">
        <f t="shared" si="520"/>
        <v/>
      </c>
      <c r="JV150" s="97" t="str">
        <f t="shared" si="521"/>
        <v/>
      </c>
      <c r="JW150" s="98" t="str">
        <f t="shared" si="522"/>
        <v/>
      </c>
      <c r="JX150" s="98" t="str">
        <f t="shared" si="523"/>
        <v/>
      </c>
      <c r="JY150" s="99" t="str">
        <f t="shared" si="524"/>
        <v/>
      </c>
      <c r="JZ150" s="100" t="str">
        <f t="shared" si="525"/>
        <v/>
      </c>
      <c r="KA150" s="101" t="str">
        <f t="shared" si="526"/>
        <v/>
      </c>
      <c r="KB150" s="102" t="str">
        <f t="shared" si="527"/>
        <v/>
      </c>
      <c r="KC150" s="103" t="str">
        <f t="shared" si="528"/>
        <v/>
      </c>
      <c r="KE150" s="4"/>
    </row>
    <row r="151" spans="1:291" ht="13.5" customHeight="1">
      <c r="A151" s="21"/>
      <c r="E151" s="96" t="str">
        <f t="shared" si="314"/>
        <v/>
      </c>
      <c r="F151" s="97" t="str">
        <f t="shared" si="315"/>
        <v/>
      </c>
      <c r="G151" s="98" t="str">
        <f t="shared" si="316"/>
        <v/>
      </c>
      <c r="H151" s="98" t="str">
        <f t="shared" si="317"/>
        <v/>
      </c>
      <c r="I151" s="99" t="str">
        <f t="shared" si="318"/>
        <v/>
      </c>
      <c r="J151" s="100" t="str">
        <f t="shared" si="319"/>
        <v/>
      </c>
      <c r="K151" s="101" t="str">
        <f t="shared" si="320"/>
        <v/>
      </c>
      <c r="L151" s="102" t="str">
        <f t="shared" si="321"/>
        <v/>
      </c>
      <c r="M151" s="103" t="str">
        <f t="shared" si="322"/>
        <v/>
      </c>
      <c r="O151" s="4"/>
      <c r="Q151" s="96" t="str">
        <f t="shared" si="323"/>
        <v/>
      </c>
      <c r="R151" s="97" t="str">
        <f t="shared" si="324"/>
        <v/>
      </c>
      <c r="S151" s="98" t="str">
        <f t="shared" si="325"/>
        <v/>
      </c>
      <c r="T151" s="98" t="str">
        <f t="shared" si="326"/>
        <v/>
      </c>
      <c r="U151" s="99" t="str">
        <f t="shared" si="327"/>
        <v/>
      </c>
      <c r="V151" s="100" t="str">
        <f t="shared" si="328"/>
        <v/>
      </c>
      <c r="W151" s="101" t="str">
        <f t="shared" si="329"/>
        <v/>
      </c>
      <c r="X151" s="102" t="str">
        <f t="shared" si="330"/>
        <v/>
      </c>
      <c r="Y151" s="103" t="str">
        <f t="shared" si="331"/>
        <v/>
      </c>
      <c r="AA151" s="4"/>
      <c r="AC151" s="96" t="str">
        <f t="shared" si="332"/>
        <v/>
      </c>
      <c r="AD151" s="97" t="str">
        <f t="shared" si="333"/>
        <v/>
      </c>
      <c r="AE151" s="98" t="str">
        <f t="shared" si="334"/>
        <v/>
      </c>
      <c r="AF151" s="98" t="str">
        <f t="shared" si="335"/>
        <v/>
      </c>
      <c r="AG151" s="99" t="str">
        <f t="shared" si="336"/>
        <v/>
      </c>
      <c r="AH151" s="100" t="str">
        <f t="shared" si="337"/>
        <v/>
      </c>
      <c r="AI151" s="101" t="str">
        <f t="shared" si="338"/>
        <v/>
      </c>
      <c r="AJ151" s="102" t="str">
        <f t="shared" si="339"/>
        <v/>
      </c>
      <c r="AK151" s="103" t="str">
        <f t="shared" si="340"/>
        <v/>
      </c>
      <c r="AM151" s="4"/>
      <c r="AO151" s="96" t="str">
        <f t="shared" si="341"/>
        <v/>
      </c>
      <c r="AP151" s="97" t="str">
        <f t="shared" si="342"/>
        <v/>
      </c>
      <c r="AQ151" s="98" t="str">
        <f t="shared" si="343"/>
        <v/>
      </c>
      <c r="AR151" s="98" t="str">
        <f t="shared" si="344"/>
        <v/>
      </c>
      <c r="AS151" s="99" t="str">
        <f t="shared" si="345"/>
        <v/>
      </c>
      <c r="AT151" s="100" t="str">
        <f t="shared" si="346"/>
        <v/>
      </c>
      <c r="AU151" s="101" t="str">
        <f t="shared" si="347"/>
        <v/>
      </c>
      <c r="AV151" s="102" t="str">
        <f t="shared" si="348"/>
        <v/>
      </c>
      <c r="AW151" s="103" t="str">
        <f t="shared" si="349"/>
        <v/>
      </c>
      <c r="AY151" s="4"/>
      <c r="BA151" s="96" t="str">
        <f t="shared" si="350"/>
        <v/>
      </c>
      <c r="BB151" s="97" t="str">
        <f t="shared" si="351"/>
        <v/>
      </c>
      <c r="BC151" s="98" t="str">
        <f t="shared" si="352"/>
        <v/>
      </c>
      <c r="BD151" s="98" t="str">
        <f t="shared" si="353"/>
        <v/>
      </c>
      <c r="BE151" s="99" t="str">
        <f t="shared" si="354"/>
        <v/>
      </c>
      <c r="BF151" s="100" t="str">
        <f t="shared" si="355"/>
        <v/>
      </c>
      <c r="BG151" s="101" t="str">
        <f t="shared" si="356"/>
        <v/>
      </c>
      <c r="BH151" s="102" t="str">
        <f t="shared" si="357"/>
        <v/>
      </c>
      <c r="BI151" s="103" t="str">
        <f t="shared" si="358"/>
        <v/>
      </c>
      <c r="BK151" s="4"/>
      <c r="BM151" s="96" t="str">
        <f t="shared" si="359"/>
        <v/>
      </c>
      <c r="BN151" s="97" t="str">
        <f t="shared" si="360"/>
        <v/>
      </c>
      <c r="BO151" s="98" t="str">
        <f t="shared" si="361"/>
        <v/>
      </c>
      <c r="BP151" s="98" t="str">
        <f t="shared" si="362"/>
        <v/>
      </c>
      <c r="BQ151" s="99" t="str">
        <f t="shared" si="363"/>
        <v/>
      </c>
      <c r="BR151" s="100" t="str">
        <f t="shared" si="364"/>
        <v/>
      </c>
      <c r="BS151" s="101" t="str">
        <f t="shared" si="365"/>
        <v/>
      </c>
      <c r="BT151" s="102" t="str">
        <f t="shared" si="366"/>
        <v/>
      </c>
      <c r="BU151" s="103" t="str">
        <f t="shared" si="367"/>
        <v/>
      </c>
      <c r="BW151" s="4"/>
      <c r="BY151" s="96" t="str">
        <f t="shared" si="368"/>
        <v/>
      </c>
      <c r="BZ151" s="97" t="str">
        <f t="shared" si="369"/>
        <v/>
      </c>
      <c r="CA151" s="98" t="str">
        <f t="shared" si="370"/>
        <v/>
      </c>
      <c r="CB151" s="98" t="str">
        <f t="shared" si="371"/>
        <v/>
      </c>
      <c r="CC151" s="99" t="str">
        <f t="shared" si="372"/>
        <v/>
      </c>
      <c r="CD151" s="100" t="str">
        <f t="shared" si="373"/>
        <v/>
      </c>
      <c r="CE151" s="101" t="str">
        <f t="shared" si="374"/>
        <v/>
      </c>
      <c r="CF151" s="102" t="str">
        <f t="shared" si="375"/>
        <v/>
      </c>
      <c r="CG151" s="103" t="str">
        <f t="shared" si="376"/>
        <v/>
      </c>
      <c r="CI151" s="4"/>
      <c r="CK151" s="96" t="str">
        <f t="shared" si="377"/>
        <v/>
      </c>
      <c r="CL151" s="97" t="str">
        <f t="shared" si="378"/>
        <v/>
      </c>
      <c r="CM151" s="98" t="str">
        <f t="shared" si="379"/>
        <v/>
      </c>
      <c r="CN151" s="98" t="str">
        <f t="shared" si="380"/>
        <v/>
      </c>
      <c r="CO151" s="99" t="str">
        <f t="shared" si="381"/>
        <v/>
      </c>
      <c r="CP151" s="100" t="str">
        <f t="shared" si="382"/>
        <v/>
      </c>
      <c r="CQ151" s="101" t="str">
        <f t="shared" si="383"/>
        <v/>
      </c>
      <c r="CR151" s="102" t="str">
        <f t="shared" si="384"/>
        <v/>
      </c>
      <c r="CS151" s="103" t="str">
        <f t="shared" si="385"/>
        <v/>
      </c>
      <c r="CU151" s="4"/>
      <c r="CW151" s="96" t="str">
        <f t="shared" si="386"/>
        <v/>
      </c>
      <c r="CX151" s="97" t="str">
        <f t="shared" si="387"/>
        <v/>
      </c>
      <c r="CY151" s="98" t="str">
        <f t="shared" si="388"/>
        <v/>
      </c>
      <c r="CZ151" s="98" t="str">
        <f t="shared" si="389"/>
        <v/>
      </c>
      <c r="DA151" s="99" t="str">
        <f t="shared" si="390"/>
        <v/>
      </c>
      <c r="DB151" s="100" t="str">
        <f t="shared" si="391"/>
        <v/>
      </c>
      <c r="DC151" s="101" t="str">
        <f t="shared" si="392"/>
        <v/>
      </c>
      <c r="DD151" s="102" t="str">
        <f t="shared" si="393"/>
        <v/>
      </c>
      <c r="DE151" s="103" t="str">
        <f t="shared" si="394"/>
        <v/>
      </c>
      <c r="DG151" s="4"/>
      <c r="DI151" s="96" t="str">
        <f t="shared" si="395"/>
        <v/>
      </c>
      <c r="DJ151" s="97" t="str">
        <f t="shared" si="396"/>
        <v/>
      </c>
      <c r="DK151" s="98" t="str">
        <f t="shared" si="397"/>
        <v/>
      </c>
      <c r="DL151" s="98" t="str">
        <f t="shared" si="398"/>
        <v/>
      </c>
      <c r="DM151" s="99" t="str">
        <f t="shared" si="399"/>
        <v/>
      </c>
      <c r="DN151" s="100" t="str">
        <f t="shared" si="400"/>
        <v/>
      </c>
      <c r="DO151" s="101" t="str">
        <f t="shared" si="401"/>
        <v/>
      </c>
      <c r="DP151" s="102" t="str">
        <f t="shared" si="402"/>
        <v/>
      </c>
      <c r="DQ151" s="103" t="str">
        <f t="shared" si="403"/>
        <v/>
      </c>
      <c r="DS151" s="4"/>
      <c r="DU151" s="96" t="str">
        <f t="shared" si="404"/>
        <v/>
      </c>
      <c r="DV151" s="97" t="str">
        <f t="shared" si="405"/>
        <v/>
      </c>
      <c r="DW151" s="98" t="str">
        <f t="shared" si="406"/>
        <v/>
      </c>
      <c r="DX151" s="98" t="str">
        <f t="shared" si="407"/>
        <v/>
      </c>
      <c r="DY151" s="99" t="str">
        <f t="shared" si="408"/>
        <v/>
      </c>
      <c r="DZ151" s="100" t="str">
        <f t="shared" si="409"/>
        <v/>
      </c>
      <c r="EA151" s="101" t="str">
        <f t="shared" si="410"/>
        <v/>
      </c>
      <c r="EB151" s="102" t="str">
        <f t="shared" si="411"/>
        <v/>
      </c>
      <c r="EC151" s="103" t="str">
        <f t="shared" si="412"/>
        <v/>
      </c>
      <c r="EE151" s="4"/>
      <c r="EG151" s="96" t="str">
        <f t="shared" si="413"/>
        <v/>
      </c>
      <c r="EH151" s="97" t="str">
        <f t="shared" si="414"/>
        <v/>
      </c>
      <c r="EI151" s="98" t="str">
        <f t="shared" si="415"/>
        <v/>
      </c>
      <c r="EJ151" s="98" t="str">
        <f t="shared" si="416"/>
        <v/>
      </c>
      <c r="EK151" s="99" t="str">
        <f t="shared" si="417"/>
        <v/>
      </c>
      <c r="EL151" s="100" t="str">
        <f t="shared" si="418"/>
        <v/>
      </c>
      <c r="EM151" s="101" t="str">
        <f t="shared" si="419"/>
        <v/>
      </c>
      <c r="EN151" s="102" t="str">
        <f t="shared" si="420"/>
        <v/>
      </c>
      <c r="EO151" s="103" t="str">
        <f t="shared" si="421"/>
        <v/>
      </c>
      <c r="EQ151" s="4"/>
      <c r="ES151" s="96" t="str">
        <f t="shared" si="422"/>
        <v/>
      </c>
      <c r="ET151" s="97" t="str">
        <f t="shared" si="423"/>
        <v/>
      </c>
      <c r="EU151" s="98" t="str">
        <f t="shared" si="424"/>
        <v/>
      </c>
      <c r="EV151" s="98" t="str">
        <f t="shared" si="425"/>
        <v/>
      </c>
      <c r="EW151" s="99" t="str">
        <f t="shared" si="426"/>
        <v/>
      </c>
      <c r="EX151" s="100" t="str">
        <f t="shared" si="427"/>
        <v/>
      </c>
      <c r="EY151" s="101" t="str">
        <f t="shared" si="428"/>
        <v/>
      </c>
      <c r="EZ151" s="102" t="str">
        <f t="shared" si="429"/>
        <v/>
      </c>
      <c r="FA151" s="103" t="str">
        <f t="shared" si="430"/>
        <v/>
      </c>
      <c r="FC151" s="4"/>
      <c r="FE151" s="96" t="str">
        <f t="shared" si="431"/>
        <v/>
      </c>
      <c r="FF151" s="97" t="str">
        <f t="shared" si="432"/>
        <v/>
      </c>
      <c r="FG151" s="98" t="str">
        <f t="shared" si="433"/>
        <v/>
      </c>
      <c r="FH151" s="98" t="str">
        <f t="shared" si="434"/>
        <v/>
      </c>
      <c r="FI151" s="99" t="str">
        <f t="shared" si="435"/>
        <v/>
      </c>
      <c r="FJ151" s="100" t="str">
        <f t="shared" si="436"/>
        <v/>
      </c>
      <c r="FK151" s="101" t="str">
        <f t="shared" si="437"/>
        <v/>
      </c>
      <c r="FL151" s="102" t="str">
        <f t="shared" si="438"/>
        <v/>
      </c>
      <c r="FM151" s="103" t="str">
        <f t="shared" si="439"/>
        <v/>
      </c>
      <c r="FO151" s="4"/>
      <c r="FQ151" s="96" t="str">
        <f>IF(FU151="","",#REF!)</f>
        <v/>
      </c>
      <c r="FR151" s="97" t="str">
        <f t="shared" si="440"/>
        <v/>
      </c>
      <c r="FS151" s="98" t="str">
        <f t="shared" si="441"/>
        <v/>
      </c>
      <c r="FT151" s="98" t="str">
        <f t="shared" si="442"/>
        <v/>
      </c>
      <c r="FU151" s="99" t="str">
        <f t="shared" si="443"/>
        <v/>
      </c>
      <c r="FV151" s="100" t="str">
        <f t="shared" si="444"/>
        <v/>
      </c>
      <c r="FW151" s="101" t="str">
        <f t="shared" si="445"/>
        <v/>
      </c>
      <c r="FX151" s="102" t="str">
        <f t="shared" si="446"/>
        <v/>
      </c>
      <c r="FY151" s="103" t="str">
        <f t="shared" si="447"/>
        <v/>
      </c>
      <c r="GA151" s="4"/>
      <c r="GC151" s="96" t="str">
        <f t="shared" si="448"/>
        <v/>
      </c>
      <c r="GD151" s="97" t="str">
        <f t="shared" si="449"/>
        <v/>
      </c>
      <c r="GE151" s="98" t="str">
        <f t="shared" si="450"/>
        <v/>
      </c>
      <c r="GF151" s="98" t="str">
        <f t="shared" si="451"/>
        <v/>
      </c>
      <c r="GG151" s="99" t="str">
        <f t="shared" si="452"/>
        <v/>
      </c>
      <c r="GH151" s="100" t="str">
        <f t="shared" si="453"/>
        <v/>
      </c>
      <c r="GI151" s="101" t="str">
        <f t="shared" si="454"/>
        <v/>
      </c>
      <c r="GJ151" s="102" t="str">
        <f t="shared" si="455"/>
        <v/>
      </c>
      <c r="GK151" s="103" t="str">
        <f t="shared" si="456"/>
        <v/>
      </c>
      <c r="GM151" s="4"/>
      <c r="GO151" s="96" t="str">
        <f t="shared" si="457"/>
        <v/>
      </c>
      <c r="GP151" s="97" t="str">
        <f t="shared" si="458"/>
        <v/>
      </c>
      <c r="GQ151" s="98" t="str">
        <f t="shared" si="459"/>
        <v/>
      </c>
      <c r="GR151" s="98" t="str">
        <f t="shared" si="460"/>
        <v/>
      </c>
      <c r="GS151" s="99" t="str">
        <f t="shared" si="461"/>
        <v/>
      </c>
      <c r="GT151" s="100" t="str">
        <f t="shared" si="462"/>
        <v/>
      </c>
      <c r="GU151" s="101" t="str">
        <f t="shared" si="463"/>
        <v/>
      </c>
      <c r="GV151" s="102" t="str">
        <f t="shared" si="464"/>
        <v/>
      </c>
      <c r="GW151" s="103" t="str">
        <f t="shared" si="465"/>
        <v/>
      </c>
      <c r="GY151" s="4"/>
      <c r="HA151" s="96" t="str">
        <f t="shared" si="466"/>
        <v/>
      </c>
      <c r="HB151" s="97" t="str">
        <f t="shared" si="467"/>
        <v/>
      </c>
      <c r="HC151" s="98" t="str">
        <f t="shared" si="468"/>
        <v/>
      </c>
      <c r="HD151" s="98" t="str">
        <f t="shared" si="469"/>
        <v/>
      </c>
      <c r="HE151" s="99" t="str">
        <f t="shared" si="470"/>
        <v/>
      </c>
      <c r="HF151" s="100" t="str">
        <f t="shared" si="471"/>
        <v/>
      </c>
      <c r="HG151" s="101" t="str">
        <f t="shared" si="472"/>
        <v/>
      </c>
      <c r="HH151" s="102" t="str">
        <f t="shared" si="473"/>
        <v/>
      </c>
      <c r="HI151" s="103" t="str">
        <f t="shared" si="474"/>
        <v/>
      </c>
      <c r="HK151" s="4"/>
      <c r="HM151" s="96" t="str">
        <f t="shared" si="475"/>
        <v/>
      </c>
      <c r="HN151" s="97" t="str">
        <f t="shared" si="476"/>
        <v/>
      </c>
      <c r="HO151" s="98" t="str">
        <f t="shared" si="477"/>
        <v/>
      </c>
      <c r="HP151" s="98" t="str">
        <f t="shared" si="478"/>
        <v/>
      </c>
      <c r="HQ151" s="99" t="str">
        <f t="shared" si="479"/>
        <v/>
      </c>
      <c r="HR151" s="100" t="str">
        <f t="shared" si="480"/>
        <v/>
      </c>
      <c r="HS151" s="101" t="str">
        <f t="shared" si="481"/>
        <v/>
      </c>
      <c r="HT151" s="102" t="str">
        <f t="shared" si="482"/>
        <v/>
      </c>
      <c r="HU151" s="103" t="str">
        <f t="shared" si="483"/>
        <v/>
      </c>
      <c r="HW151" s="4"/>
      <c r="HY151" s="96" t="str">
        <f t="shared" si="484"/>
        <v/>
      </c>
      <c r="HZ151" s="97" t="str">
        <f t="shared" si="485"/>
        <v/>
      </c>
      <c r="IA151" s="98" t="str">
        <f t="shared" si="486"/>
        <v/>
      </c>
      <c r="IB151" s="98" t="str">
        <f t="shared" si="487"/>
        <v/>
      </c>
      <c r="IC151" s="99" t="str">
        <f t="shared" si="488"/>
        <v/>
      </c>
      <c r="ID151" s="100" t="str">
        <f t="shared" si="489"/>
        <v/>
      </c>
      <c r="IE151" s="101" t="str">
        <f t="shared" si="490"/>
        <v/>
      </c>
      <c r="IF151" s="102" t="str">
        <f t="shared" si="491"/>
        <v/>
      </c>
      <c r="IG151" s="103" t="str">
        <f t="shared" si="492"/>
        <v/>
      </c>
      <c r="II151" s="4"/>
      <c r="IK151" s="96" t="str">
        <f t="shared" si="493"/>
        <v/>
      </c>
      <c r="IL151" s="97" t="str">
        <f t="shared" si="494"/>
        <v/>
      </c>
      <c r="IM151" s="98" t="str">
        <f t="shared" si="495"/>
        <v/>
      </c>
      <c r="IN151" s="98" t="str">
        <f t="shared" si="496"/>
        <v/>
      </c>
      <c r="IO151" s="99" t="str">
        <f t="shared" si="497"/>
        <v/>
      </c>
      <c r="IP151" s="100" t="str">
        <f t="shared" si="498"/>
        <v/>
      </c>
      <c r="IQ151" s="101" t="str">
        <f t="shared" si="499"/>
        <v/>
      </c>
      <c r="IR151" s="102" t="str">
        <f t="shared" si="500"/>
        <v/>
      </c>
      <c r="IS151" s="103" t="str">
        <f t="shared" si="501"/>
        <v/>
      </c>
      <c r="IU151" s="4"/>
      <c r="IW151" s="96" t="str">
        <f t="shared" si="502"/>
        <v/>
      </c>
      <c r="IX151" s="97" t="str">
        <f t="shared" si="503"/>
        <v/>
      </c>
      <c r="IY151" s="98" t="str">
        <f t="shared" si="504"/>
        <v/>
      </c>
      <c r="IZ151" s="98" t="str">
        <f t="shared" si="505"/>
        <v/>
      </c>
      <c r="JA151" s="99" t="str">
        <f t="shared" si="506"/>
        <v/>
      </c>
      <c r="JB151" s="100" t="str">
        <f t="shared" si="507"/>
        <v/>
      </c>
      <c r="JC151" s="101" t="str">
        <f t="shared" si="508"/>
        <v/>
      </c>
      <c r="JD151" s="102" t="str">
        <f t="shared" si="509"/>
        <v/>
      </c>
      <c r="JE151" s="103" t="str">
        <f t="shared" si="510"/>
        <v/>
      </c>
      <c r="JG151" s="4"/>
      <c r="JI151" s="96" t="str">
        <f t="shared" si="511"/>
        <v/>
      </c>
      <c r="JJ151" s="97" t="str">
        <f t="shared" si="512"/>
        <v/>
      </c>
      <c r="JK151" s="98" t="str">
        <f t="shared" si="513"/>
        <v/>
      </c>
      <c r="JL151" s="98" t="str">
        <f t="shared" si="514"/>
        <v/>
      </c>
      <c r="JM151" s="99" t="str">
        <f t="shared" si="515"/>
        <v/>
      </c>
      <c r="JN151" s="100" t="str">
        <f t="shared" si="516"/>
        <v/>
      </c>
      <c r="JO151" s="101" t="str">
        <f t="shared" si="517"/>
        <v/>
      </c>
      <c r="JP151" s="102" t="str">
        <f t="shared" si="518"/>
        <v/>
      </c>
      <c r="JQ151" s="103" t="str">
        <f t="shared" si="519"/>
        <v/>
      </c>
      <c r="JS151" s="4"/>
      <c r="JU151" s="96" t="str">
        <f t="shared" si="520"/>
        <v/>
      </c>
      <c r="JV151" s="97" t="str">
        <f t="shared" si="521"/>
        <v/>
      </c>
      <c r="JW151" s="98" t="str">
        <f t="shared" si="522"/>
        <v/>
      </c>
      <c r="JX151" s="98" t="str">
        <f t="shared" si="523"/>
        <v/>
      </c>
      <c r="JY151" s="99" t="str">
        <f t="shared" si="524"/>
        <v/>
      </c>
      <c r="JZ151" s="100" t="str">
        <f t="shared" si="525"/>
        <v/>
      </c>
      <c r="KA151" s="101" t="str">
        <f t="shared" si="526"/>
        <v/>
      </c>
      <c r="KB151" s="102" t="str">
        <f t="shared" si="527"/>
        <v/>
      </c>
      <c r="KC151" s="103" t="str">
        <f t="shared" si="528"/>
        <v/>
      </c>
      <c r="KE151" s="4"/>
    </row>
    <row r="152" spans="1:291" ht="13.5" customHeight="1">
      <c r="A152" s="21"/>
      <c r="E152" s="96" t="str">
        <f t="shared" si="314"/>
        <v/>
      </c>
      <c r="F152" s="97" t="str">
        <f t="shared" si="315"/>
        <v/>
      </c>
      <c r="G152" s="98" t="str">
        <f t="shared" si="316"/>
        <v/>
      </c>
      <c r="H152" s="98" t="str">
        <f t="shared" si="317"/>
        <v/>
      </c>
      <c r="I152" s="99" t="str">
        <f t="shared" si="318"/>
        <v/>
      </c>
      <c r="J152" s="100" t="str">
        <f t="shared" si="319"/>
        <v/>
      </c>
      <c r="K152" s="101" t="str">
        <f t="shared" si="320"/>
        <v/>
      </c>
      <c r="L152" s="102" t="str">
        <f t="shared" si="321"/>
        <v/>
      </c>
      <c r="M152" s="103" t="str">
        <f t="shared" si="322"/>
        <v/>
      </c>
      <c r="O152" s="4"/>
      <c r="Q152" s="96" t="str">
        <f t="shared" si="323"/>
        <v/>
      </c>
      <c r="R152" s="97" t="str">
        <f t="shared" si="324"/>
        <v/>
      </c>
      <c r="S152" s="98" t="str">
        <f t="shared" si="325"/>
        <v/>
      </c>
      <c r="T152" s="98" t="str">
        <f t="shared" si="326"/>
        <v/>
      </c>
      <c r="U152" s="99" t="str">
        <f t="shared" si="327"/>
        <v/>
      </c>
      <c r="V152" s="100" t="str">
        <f t="shared" si="328"/>
        <v/>
      </c>
      <c r="W152" s="101" t="str">
        <f t="shared" si="329"/>
        <v/>
      </c>
      <c r="X152" s="102" t="str">
        <f t="shared" si="330"/>
        <v/>
      </c>
      <c r="Y152" s="103" t="str">
        <f t="shared" si="331"/>
        <v/>
      </c>
      <c r="AA152" s="4"/>
      <c r="AC152" s="96" t="str">
        <f t="shared" si="332"/>
        <v/>
      </c>
      <c r="AD152" s="97" t="str">
        <f t="shared" si="333"/>
        <v/>
      </c>
      <c r="AE152" s="98" t="str">
        <f t="shared" si="334"/>
        <v/>
      </c>
      <c r="AF152" s="98" t="str">
        <f t="shared" si="335"/>
        <v/>
      </c>
      <c r="AG152" s="99" t="str">
        <f t="shared" si="336"/>
        <v/>
      </c>
      <c r="AH152" s="100" t="str">
        <f t="shared" si="337"/>
        <v/>
      </c>
      <c r="AI152" s="101" t="str">
        <f t="shared" si="338"/>
        <v/>
      </c>
      <c r="AJ152" s="102" t="str">
        <f t="shared" si="339"/>
        <v/>
      </c>
      <c r="AK152" s="103" t="str">
        <f t="shared" si="340"/>
        <v/>
      </c>
      <c r="AM152" s="4"/>
      <c r="AO152" s="96" t="str">
        <f t="shared" si="341"/>
        <v/>
      </c>
      <c r="AP152" s="97" t="str">
        <f t="shared" si="342"/>
        <v/>
      </c>
      <c r="AQ152" s="98" t="str">
        <f t="shared" si="343"/>
        <v/>
      </c>
      <c r="AR152" s="98" t="str">
        <f t="shared" si="344"/>
        <v/>
      </c>
      <c r="AS152" s="99" t="str">
        <f t="shared" si="345"/>
        <v/>
      </c>
      <c r="AT152" s="100" t="str">
        <f t="shared" si="346"/>
        <v/>
      </c>
      <c r="AU152" s="101" t="str">
        <f t="shared" si="347"/>
        <v/>
      </c>
      <c r="AV152" s="102" t="str">
        <f t="shared" si="348"/>
        <v/>
      </c>
      <c r="AW152" s="103" t="str">
        <f t="shared" si="349"/>
        <v/>
      </c>
      <c r="AY152" s="4"/>
      <c r="BA152" s="96" t="str">
        <f t="shared" si="350"/>
        <v/>
      </c>
      <c r="BB152" s="97" t="str">
        <f t="shared" si="351"/>
        <v/>
      </c>
      <c r="BC152" s="98" t="str">
        <f t="shared" si="352"/>
        <v/>
      </c>
      <c r="BD152" s="98" t="str">
        <f t="shared" si="353"/>
        <v/>
      </c>
      <c r="BE152" s="99" t="str">
        <f t="shared" si="354"/>
        <v/>
      </c>
      <c r="BF152" s="100" t="str">
        <f t="shared" si="355"/>
        <v/>
      </c>
      <c r="BG152" s="101" t="str">
        <f t="shared" si="356"/>
        <v/>
      </c>
      <c r="BH152" s="102" t="str">
        <f t="shared" si="357"/>
        <v/>
      </c>
      <c r="BI152" s="103" t="str">
        <f t="shared" si="358"/>
        <v/>
      </c>
      <c r="BK152" s="4"/>
      <c r="BM152" s="96" t="str">
        <f t="shared" si="359"/>
        <v/>
      </c>
      <c r="BN152" s="97" t="str">
        <f t="shared" si="360"/>
        <v/>
      </c>
      <c r="BO152" s="98" t="str">
        <f t="shared" si="361"/>
        <v/>
      </c>
      <c r="BP152" s="98" t="str">
        <f t="shared" si="362"/>
        <v/>
      </c>
      <c r="BQ152" s="99" t="str">
        <f t="shared" si="363"/>
        <v/>
      </c>
      <c r="BR152" s="100" t="str">
        <f t="shared" si="364"/>
        <v/>
      </c>
      <c r="BS152" s="101" t="str">
        <f t="shared" si="365"/>
        <v/>
      </c>
      <c r="BT152" s="102" t="str">
        <f t="shared" si="366"/>
        <v/>
      </c>
      <c r="BU152" s="103" t="str">
        <f t="shared" si="367"/>
        <v/>
      </c>
      <c r="BW152" s="4"/>
      <c r="BY152" s="96" t="str">
        <f t="shared" si="368"/>
        <v/>
      </c>
      <c r="BZ152" s="97" t="str">
        <f t="shared" si="369"/>
        <v/>
      </c>
      <c r="CA152" s="98" t="str">
        <f t="shared" si="370"/>
        <v/>
      </c>
      <c r="CB152" s="98" t="str">
        <f t="shared" si="371"/>
        <v/>
      </c>
      <c r="CC152" s="99" t="str">
        <f t="shared" si="372"/>
        <v/>
      </c>
      <c r="CD152" s="100" t="str">
        <f t="shared" si="373"/>
        <v/>
      </c>
      <c r="CE152" s="101" t="str">
        <f t="shared" si="374"/>
        <v/>
      </c>
      <c r="CF152" s="102" t="str">
        <f t="shared" si="375"/>
        <v/>
      </c>
      <c r="CG152" s="103" t="str">
        <f t="shared" si="376"/>
        <v/>
      </c>
      <c r="CI152" s="4"/>
      <c r="CK152" s="96" t="str">
        <f t="shared" si="377"/>
        <v/>
      </c>
      <c r="CL152" s="97" t="str">
        <f t="shared" si="378"/>
        <v/>
      </c>
      <c r="CM152" s="98" t="str">
        <f t="shared" si="379"/>
        <v/>
      </c>
      <c r="CN152" s="98" t="str">
        <f t="shared" si="380"/>
        <v/>
      </c>
      <c r="CO152" s="99" t="str">
        <f t="shared" si="381"/>
        <v/>
      </c>
      <c r="CP152" s="100" t="str">
        <f t="shared" si="382"/>
        <v/>
      </c>
      <c r="CQ152" s="101" t="str">
        <f t="shared" si="383"/>
        <v/>
      </c>
      <c r="CR152" s="102" t="str">
        <f t="shared" si="384"/>
        <v/>
      </c>
      <c r="CS152" s="103" t="str">
        <f t="shared" si="385"/>
        <v/>
      </c>
      <c r="CU152" s="4"/>
      <c r="CW152" s="96" t="str">
        <f t="shared" si="386"/>
        <v/>
      </c>
      <c r="CX152" s="97" t="str">
        <f t="shared" si="387"/>
        <v/>
      </c>
      <c r="CY152" s="98" t="str">
        <f t="shared" si="388"/>
        <v/>
      </c>
      <c r="CZ152" s="98" t="str">
        <f t="shared" si="389"/>
        <v/>
      </c>
      <c r="DA152" s="99" t="str">
        <f t="shared" si="390"/>
        <v/>
      </c>
      <c r="DB152" s="100" t="str">
        <f t="shared" si="391"/>
        <v/>
      </c>
      <c r="DC152" s="101" t="str">
        <f t="shared" si="392"/>
        <v/>
      </c>
      <c r="DD152" s="102" t="str">
        <f t="shared" si="393"/>
        <v/>
      </c>
      <c r="DE152" s="103" t="str">
        <f t="shared" si="394"/>
        <v/>
      </c>
      <c r="DG152" s="4"/>
      <c r="DI152" s="96" t="str">
        <f t="shared" si="395"/>
        <v/>
      </c>
      <c r="DJ152" s="97" t="str">
        <f t="shared" si="396"/>
        <v/>
      </c>
      <c r="DK152" s="98" t="str">
        <f t="shared" si="397"/>
        <v/>
      </c>
      <c r="DL152" s="98" t="str">
        <f t="shared" si="398"/>
        <v/>
      </c>
      <c r="DM152" s="99" t="str">
        <f t="shared" si="399"/>
        <v/>
      </c>
      <c r="DN152" s="100" t="str">
        <f t="shared" si="400"/>
        <v/>
      </c>
      <c r="DO152" s="101" t="str">
        <f t="shared" si="401"/>
        <v/>
      </c>
      <c r="DP152" s="102" t="str">
        <f t="shared" si="402"/>
        <v/>
      </c>
      <c r="DQ152" s="103" t="str">
        <f t="shared" si="403"/>
        <v/>
      </c>
      <c r="DS152" s="4"/>
      <c r="DU152" s="96" t="str">
        <f t="shared" si="404"/>
        <v/>
      </c>
      <c r="DV152" s="97" t="str">
        <f t="shared" si="405"/>
        <v/>
      </c>
      <c r="DW152" s="98" t="str">
        <f t="shared" si="406"/>
        <v/>
      </c>
      <c r="DX152" s="98" t="str">
        <f t="shared" si="407"/>
        <v/>
      </c>
      <c r="DY152" s="99" t="str">
        <f t="shared" si="408"/>
        <v/>
      </c>
      <c r="DZ152" s="100" t="str">
        <f t="shared" si="409"/>
        <v/>
      </c>
      <c r="EA152" s="101" t="str">
        <f t="shared" si="410"/>
        <v/>
      </c>
      <c r="EB152" s="102" t="str">
        <f t="shared" si="411"/>
        <v/>
      </c>
      <c r="EC152" s="103" t="str">
        <f t="shared" si="412"/>
        <v/>
      </c>
      <c r="EE152" s="4"/>
      <c r="EG152" s="96" t="str">
        <f t="shared" si="413"/>
        <v/>
      </c>
      <c r="EH152" s="97" t="str">
        <f t="shared" si="414"/>
        <v/>
      </c>
      <c r="EI152" s="98" t="str">
        <f t="shared" si="415"/>
        <v/>
      </c>
      <c r="EJ152" s="98" t="str">
        <f t="shared" si="416"/>
        <v/>
      </c>
      <c r="EK152" s="99" t="str">
        <f t="shared" si="417"/>
        <v/>
      </c>
      <c r="EL152" s="100" t="str">
        <f t="shared" si="418"/>
        <v/>
      </c>
      <c r="EM152" s="101" t="str">
        <f t="shared" si="419"/>
        <v/>
      </c>
      <c r="EN152" s="102" t="str">
        <f t="shared" si="420"/>
        <v/>
      </c>
      <c r="EO152" s="103" t="str">
        <f t="shared" si="421"/>
        <v/>
      </c>
      <c r="EQ152" s="4"/>
      <c r="ES152" s="96" t="str">
        <f t="shared" si="422"/>
        <v/>
      </c>
      <c r="ET152" s="97" t="str">
        <f t="shared" si="423"/>
        <v/>
      </c>
      <c r="EU152" s="98" t="str">
        <f t="shared" si="424"/>
        <v/>
      </c>
      <c r="EV152" s="98" t="str">
        <f t="shared" si="425"/>
        <v/>
      </c>
      <c r="EW152" s="99" t="str">
        <f t="shared" si="426"/>
        <v/>
      </c>
      <c r="EX152" s="100" t="str">
        <f t="shared" si="427"/>
        <v/>
      </c>
      <c r="EY152" s="101" t="str">
        <f t="shared" si="428"/>
        <v/>
      </c>
      <c r="EZ152" s="102" t="str">
        <f t="shared" si="429"/>
        <v/>
      </c>
      <c r="FA152" s="103" t="str">
        <f t="shared" si="430"/>
        <v/>
      </c>
      <c r="FC152" s="4"/>
      <c r="FE152" s="96" t="str">
        <f t="shared" si="431"/>
        <v/>
      </c>
      <c r="FF152" s="97" t="str">
        <f t="shared" si="432"/>
        <v/>
      </c>
      <c r="FG152" s="98" t="str">
        <f t="shared" si="433"/>
        <v/>
      </c>
      <c r="FH152" s="98" t="str">
        <f t="shared" si="434"/>
        <v/>
      </c>
      <c r="FI152" s="99" t="str">
        <f t="shared" si="435"/>
        <v/>
      </c>
      <c r="FJ152" s="100" t="str">
        <f t="shared" si="436"/>
        <v/>
      </c>
      <c r="FK152" s="101" t="str">
        <f t="shared" si="437"/>
        <v/>
      </c>
      <c r="FL152" s="102" t="str">
        <f t="shared" si="438"/>
        <v/>
      </c>
      <c r="FM152" s="103" t="str">
        <f t="shared" si="439"/>
        <v/>
      </c>
      <c r="FO152" s="4"/>
      <c r="FQ152" s="96" t="str">
        <f>IF(FU152="","",#REF!)</f>
        <v/>
      </c>
      <c r="FR152" s="97" t="str">
        <f t="shared" si="440"/>
        <v/>
      </c>
      <c r="FS152" s="98" t="str">
        <f t="shared" si="441"/>
        <v/>
      </c>
      <c r="FT152" s="98" t="str">
        <f t="shared" si="442"/>
        <v/>
      </c>
      <c r="FU152" s="99" t="str">
        <f t="shared" si="443"/>
        <v/>
      </c>
      <c r="FV152" s="100" t="str">
        <f t="shared" si="444"/>
        <v/>
      </c>
      <c r="FW152" s="101" t="str">
        <f t="shared" si="445"/>
        <v/>
      </c>
      <c r="FX152" s="102" t="str">
        <f t="shared" si="446"/>
        <v/>
      </c>
      <c r="FY152" s="103" t="str">
        <f t="shared" si="447"/>
        <v/>
      </c>
      <c r="GA152" s="4"/>
      <c r="GC152" s="96" t="str">
        <f t="shared" si="448"/>
        <v/>
      </c>
      <c r="GD152" s="97" t="str">
        <f t="shared" si="449"/>
        <v/>
      </c>
      <c r="GE152" s="98" t="str">
        <f t="shared" si="450"/>
        <v/>
      </c>
      <c r="GF152" s="98" t="str">
        <f t="shared" si="451"/>
        <v/>
      </c>
      <c r="GG152" s="99" t="str">
        <f t="shared" si="452"/>
        <v/>
      </c>
      <c r="GH152" s="100" t="str">
        <f t="shared" si="453"/>
        <v/>
      </c>
      <c r="GI152" s="101" t="str">
        <f t="shared" si="454"/>
        <v/>
      </c>
      <c r="GJ152" s="102" t="str">
        <f t="shared" si="455"/>
        <v/>
      </c>
      <c r="GK152" s="103" t="str">
        <f t="shared" si="456"/>
        <v/>
      </c>
      <c r="GM152" s="4"/>
      <c r="GO152" s="96" t="str">
        <f t="shared" si="457"/>
        <v/>
      </c>
      <c r="GP152" s="97" t="str">
        <f t="shared" si="458"/>
        <v/>
      </c>
      <c r="GQ152" s="98" t="str">
        <f t="shared" si="459"/>
        <v/>
      </c>
      <c r="GR152" s="98" t="str">
        <f t="shared" si="460"/>
        <v/>
      </c>
      <c r="GS152" s="99" t="str">
        <f t="shared" si="461"/>
        <v/>
      </c>
      <c r="GT152" s="100" t="str">
        <f t="shared" si="462"/>
        <v/>
      </c>
      <c r="GU152" s="101" t="str">
        <f t="shared" si="463"/>
        <v/>
      </c>
      <c r="GV152" s="102" t="str">
        <f t="shared" si="464"/>
        <v/>
      </c>
      <c r="GW152" s="103" t="str">
        <f t="shared" si="465"/>
        <v/>
      </c>
      <c r="GY152" s="4"/>
      <c r="HA152" s="96" t="str">
        <f t="shared" si="466"/>
        <v/>
      </c>
      <c r="HB152" s="97" t="str">
        <f t="shared" si="467"/>
        <v/>
      </c>
      <c r="HC152" s="98" t="str">
        <f t="shared" si="468"/>
        <v/>
      </c>
      <c r="HD152" s="98" t="str">
        <f t="shared" si="469"/>
        <v/>
      </c>
      <c r="HE152" s="99" t="str">
        <f t="shared" si="470"/>
        <v/>
      </c>
      <c r="HF152" s="100" t="str">
        <f t="shared" si="471"/>
        <v/>
      </c>
      <c r="HG152" s="101" t="str">
        <f t="shared" si="472"/>
        <v/>
      </c>
      <c r="HH152" s="102" t="str">
        <f t="shared" si="473"/>
        <v/>
      </c>
      <c r="HI152" s="103" t="str">
        <f t="shared" si="474"/>
        <v/>
      </c>
      <c r="HK152" s="4"/>
      <c r="HM152" s="96" t="str">
        <f t="shared" si="475"/>
        <v/>
      </c>
      <c r="HN152" s="97" t="str">
        <f t="shared" si="476"/>
        <v/>
      </c>
      <c r="HO152" s="98" t="str">
        <f t="shared" si="477"/>
        <v/>
      </c>
      <c r="HP152" s="98" t="str">
        <f t="shared" si="478"/>
        <v/>
      </c>
      <c r="HQ152" s="99" t="str">
        <f t="shared" si="479"/>
        <v/>
      </c>
      <c r="HR152" s="100" t="str">
        <f t="shared" si="480"/>
        <v/>
      </c>
      <c r="HS152" s="101" t="str">
        <f t="shared" si="481"/>
        <v/>
      </c>
      <c r="HT152" s="102" t="str">
        <f t="shared" si="482"/>
        <v/>
      </c>
      <c r="HU152" s="103" t="str">
        <f t="shared" si="483"/>
        <v/>
      </c>
      <c r="HW152" s="4"/>
      <c r="HY152" s="96" t="str">
        <f t="shared" si="484"/>
        <v/>
      </c>
      <c r="HZ152" s="97" t="str">
        <f t="shared" si="485"/>
        <v/>
      </c>
      <c r="IA152" s="98" t="str">
        <f t="shared" si="486"/>
        <v/>
      </c>
      <c r="IB152" s="98" t="str">
        <f t="shared" si="487"/>
        <v/>
      </c>
      <c r="IC152" s="99" t="str">
        <f t="shared" si="488"/>
        <v/>
      </c>
      <c r="ID152" s="100" t="str">
        <f t="shared" si="489"/>
        <v/>
      </c>
      <c r="IE152" s="101" t="str">
        <f t="shared" si="490"/>
        <v/>
      </c>
      <c r="IF152" s="102" t="str">
        <f t="shared" si="491"/>
        <v/>
      </c>
      <c r="IG152" s="103" t="str">
        <f t="shared" si="492"/>
        <v/>
      </c>
      <c r="II152" s="4"/>
      <c r="IK152" s="96" t="str">
        <f t="shared" si="493"/>
        <v/>
      </c>
      <c r="IL152" s="97" t="str">
        <f t="shared" si="494"/>
        <v/>
      </c>
      <c r="IM152" s="98" t="str">
        <f t="shared" si="495"/>
        <v/>
      </c>
      <c r="IN152" s="98" t="str">
        <f t="shared" si="496"/>
        <v/>
      </c>
      <c r="IO152" s="99" t="str">
        <f t="shared" si="497"/>
        <v/>
      </c>
      <c r="IP152" s="100" t="str">
        <f t="shared" si="498"/>
        <v/>
      </c>
      <c r="IQ152" s="101" t="str">
        <f t="shared" si="499"/>
        <v/>
      </c>
      <c r="IR152" s="102" t="str">
        <f t="shared" si="500"/>
        <v/>
      </c>
      <c r="IS152" s="103" t="str">
        <f t="shared" si="501"/>
        <v/>
      </c>
      <c r="IU152" s="4"/>
      <c r="IW152" s="96" t="str">
        <f t="shared" si="502"/>
        <v/>
      </c>
      <c r="IX152" s="97" t="str">
        <f t="shared" si="503"/>
        <v/>
      </c>
      <c r="IY152" s="98" t="str">
        <f t="shared" si="504"/>
        <v/>
      </c>
      <c r="IZ152" s="98" t="str">
        <f t="shared" si="505"/>
        <v/>
      </c>
      <c r="JA152" s="99" t="str">
        <f t="shared" si="506"/>
        <v/>
      </c>
      <c r="JB152" s="100" t="str">
        <f t="shared" si="507"/>
        <v/>
      </c>
      <c r="JC152" s="101" t="str">
        <f t="shared" si="508"/>
        <v/>
      </c>
      <c r="JD152" s="102" t="str">
        <f t="shared" si="509"/>
        <v/>
      </c>
      <c r="JE152" s="103" t="str">
        <f t="shared" si="510"/>
        <v/>
      </c>
      <c r="JG152" s="4"/>
      <c r="JI152" s="96" t="str">
        <f t="shared" si="511"/>
        <v/>
      </c>
      <c r="JJ152" s="97" t="str">
        <f t="shared" si="512"/>
        <v/>
      </c>
      <c r="JK152" s="98" t="str">
        <f t="shared" si="513"/>
        <v/>
      </c>
      <c r="JL152" s="98" t="str">
        <f t="shared" si="514"/>
        <v/>
      </c>
      <c r="JM152" s="99" t="str">
        <f t="shared" si="515"/>
        <v/>
      </c>
      <c r="JN152" s="100" t="str">
        <f t="shared" si="516"/>
        <v/>
      </c>
      <c r="JO152" s="101" t="str">
        <f t="shared" si="517"/>
        <v/>
      </c>
      <c r="JP152" s="102" t="str">
        <f t="shared" si="518"/>
        <v/>
      </c>
      <c r="JQ152" s="103" t="str">
        <f t="shared" si="519"/>
        <v/>
      </c>
      <c r="JS152" s="4"/>
      <c r="JU152" s="96" t="str">
        <f t="shared" si="520"/>
        <v/>
      </c>
      <c r="JV152" s="97" t="str">
        <f t="shared" si="521"/>
        <v/>
      </c>
      <c r="JW152" s="98" t="str">
        <f t="shared" si="522"/>
        <v/>
      </c>
      <c r="JX152" s="98" t="str">
        <f t="shared" si="523"/>
        <v/>
      </c>
      <c r="JY152" s="99" t="str">
        <f t="shared" si="524"/>
        <v/>
      </c>
      <c r="JZ152" s="100" t="str">
        <f t="shared" si="525"/>
        <v/>
      </c>
      <c r="KA152" s="101" t="str">
        <f t="shared" si="526"/>
        <v/>
      </c>
      <c r="KB152" s="102" t="str">
        <f t="shared" si="527"/>
        <v/>
      </c>
      <c r="KC152" s="103" t="str">
        <f t="shared" si="528"/>
        <v/>
      </c>
      <c r="KE152" s="4"/>
    </row>
    <row r="153" spans="1:291" ht="13.5" customHeight="1">
      <c r="A153" s="21"/>
      <c r="E153" s="96" t="str">
        <f t="shared" si="314"/>
        <v/>
      </c>
      <c r="F153" s="97" t="str">
        <f t="shared" si="315"/>
        <v/>
      </c>
      <c r="G153" s="98" t="str">
        <f t="shared" si="316"/>
        <v/>
      </c>
      <c r="H153" s="98" t="str">
        <f t="shared" si="317"/>
        <v/>
      </c>
      <c r="I153" s="99" t="str">
        <f t="shared" si="318"/>
        <v/>
      </c>
      <c r="J153" s="100" t="str">
        <f t="shared" si="319"/>
        <v/>
      </c>
      <c r="K153" s="101" t="str">
        <f t="shared" si="320"/>
        <v/>
      </c>
      <c r="L153" s="102" t="str">
        <f t="shared" si="321"/>
        <v/>
      </c>
      <c r="M153" s="103" t="str">
        <f t="shared" si="322"/>
        <v/>
      </c>
      <c r="O153" s="4"/>
      <c r="Q153" s="96" t="str">
        <f t="shared" si="323"/>
        <v/>
      </c>
      <c r="R153" s="97" t="str">
        <f t="shared" si="324"/>
        <v/>
      </c>
      <c r="S153" s="98" t="str">
        <f t="shared" si="325"/>
        <v/>
      </c>
      <c r="T153" s="98" t="str">
        <f t="shared" si="326"/>
        <v/>
      </c>
      <c r="U153" s="99" t="str">
        <f t="shared" si="327"/>
        <v/>
      </c>
      <c r="V153" s="100" t="str">
        <f t="shared" si="328"/>
        <v/>
      </c>
      <c r="W153" s="101" t="str">
        <f t="shared" si="329"/>
        <v/>
      </c>
      <c r="X153" s="102" t="str">
        <f t="shared" si="330"/>
        <v/>
      </c>
      <c r="Y153" s="103" t="str">
        <f t="shared" si="331"/>
        <v/>
      </c>
      <c r="AA153" s="4"/>
      <c r="AC153" s="96" t="str">
        <f t="shared" si="332"/>
        <v/>
      </c>
      <c r="AD153" s="97" t="str">
        <f t="shared" si="333"/>
        <v/>
      </c>
      <c r="AE153" s="98" t="str">
        <f t="shared" si="334"/>
        <v/>
      </c>
      <c r="AF153" s="98" t="str">
        <f t="shared" si="335"/>
        <v/>
      </c>
      <c r="AG153" s="99" t="str">
        <f t="shared" si="336"/>
        <v/>
      </c>
      <c r="AH153" s="100" t="str">
        <f t="shared" si="337"/>
        <v/>
      </c>
      <c r="AI153" s="101" t="str">
        <f t="shared" si="338"/>
        <v/>
      </c>
      <c r="AJ153" s="102" t="str">
        <f t="shared" si="339"/>
        <v/>
      </c>
      <c r="AK153" s="103" t="str">
        <f t="shared" si="340"/>
        <v/>
      </c>
      <c r="AM153" s="4"/>
      <c r="AO153" s="96" t="str">
        <f t="shared" si="341"/>
        <v/>
      </c>
      <c r="AP153" s="97" t="str">
        <f t="shared" si="342"/>
        <v/>
      </c>
      <c r="AQ153" s="98" t="str">
        <f t="shared" si="343"/>
        <v/>
      </c>
      <c r="AR153" s="98" t="str">
        <f t="shared" si="344"/>
        <v/>
      </c>
      <c r="AS153" s="99" t="str">
        <f t="shared" si="345"/>
        <v/>
      </c>
      <c r="AT153" s="100" t="str">
        <f t="shared" si="346"/>
        <v/>
      </c>
      <c r="AU153" s="101" t="str">
        <f t="shared" si="347"/>
        <v/>
      </c>
      <c r="AV153" s="102" t="str">
        <f t="shared" si="348"/>
        <v/>
      </c>
      <c r="AW153" s="103" t="str">
        <f t="shared" si="349"/>
        <v/>
      </c>
      <c r="AY153" s="4"/>
      <c r="BA153" s="96" t="str">
        <f t="shared" si="350"/>
        <v/>
      </c>
      <c r="BB153" s="97" t="str">
        <f t="shared" si="351"/>
        <v/>
      </c>
      <c r="BC153" s="98" t="str">
        <f t="shared" si="352"/>
        <v/>
      </c>
      <c r="BD153" s="98" t="str">
        <f t="shared" si="353"/>
        <v/>
      </c>
      <c r="BE153" s="99" t="str">
        <f t="shared" si="354"/>
        <v/>
      </c>
      <c r="BF153" s="100" t="str">
        <f t="shared" si="355"/>
        <v/>
      </c>
      <c r="BG153" s="101" t="str">
        <f t="shared" si="356"/>
        <v/>
      </c>
      <c r="BH153" s="102" t="str">
        <f t="shared" si="357"/>
        <v/>
      </c>
      <c r="BI153" s="103" t="str">
        <f t="shared" si="358"/>
        <v/>
      </c>
      <c r="BK153" s="4"/>
      <c r="BM153" s="96" t="str">
        <f t="shared" si="359"/>
        <v/>
      </c>
      <c r="BN153" s="97" t="str">
        <f t="shared" si="360"/>
        <v/>
      </c>
      <c r="BO153" s="98" t="str">
        <f t="shared" si="361"/>
        <v/>
      </c>
      <c r="BP153" s="98" t="str">
        <f t="shared" si="362"/>
        <v/>
      </c>
      <c r="BQ153" s="99" t="str">
        <f t="shared" si="363"/>
        <v/>
      </c>
      <c r="BR153" s="100" t="str">
        <f t="shared" si="364"/>
        <v/>
      </c>
      <c r="BS153" s="101" t="str">
        <f t="shared" si="365"/>
        <v/>
      </c>
      <c r="BT153" s="102" t="str">
        <f t="shared" si="366"/>
        <v/>
      </c>
      <c r="BU153" s="103" t="str">
        <f t="shared" si="367"/>
        <v/>
      </c>
      <c r="BW153" s="4"/>
      <c r="BY153" s="96" t="str">
        <f t="shared" si="368"/>
        <v/>
      </c>
      <c r="BZ153" s="97" t="str">
        <f t="shared" si="369"/>
        <v/>
      </c>
      <c r="CA153" s="98" t="str">
        <f t="shared" si="370"/>
        <v/>
      </c>
      <c r="CB153" s="98" t="str">
        <f t="shared" si="371"/>
        <v/>
      </c>
      <c r="CC153" s="99" t="str">
        <f t="shared" si="372"/>
        <v/>
      </c>
      <c r="CD153" s="100" t="str">
        <f t="shared" si="373"/>
        <v/>
      </c>
      <c r="CE153" s="101" t="str">
        <f t="shared" si="374"/>
        <v/>
      </c>
      <c r="CF153" s="102" t="str">
        <f t="shared" si="375"/>
        <v/>
      </c>
      <c r="CG153" s="103" t="str">
        <f t="shared" si="376"/>
        <v/>
      </c>
      <c r="CI153" s="4"/>
      <c r="CK153" s="96" t="str">
        <f t="shared" si="377"/>
        <v/>
      </c>
      <c r="CL153" s="97" t="str">
        <f t="shared" si="378"/>
        <v/>
      </c>
      <c r="CM153" s="98" t="str">
        <f t="shared" si="379"/>
        <v/>
      </c>
      <c r="CN153" s="98" t="str">
        <f t="shared" si="380"/>
        <v/>
      </c>
      <c r="CO153" s="99" t="str">
        <f t="shared" si="381"/>
        <v/>
      </c>
      <c r="CP153" s="100" t="str">
        <f t="shared" si="382"/>
        <v/>
      </c>
      <c r="CQ153" s="101" t="str">
        <f t="shared" si="383"/>
        <v/>
      </c>
      <c r="CR153" s="102" t="str">
        <f t="shared" si="384"/>
        <v/>
      </c>
      <c r="CS153" s="103" t="str">
        <f t="shared" si="385"/>
        <v/>
      </c>
      <c r="CU153" s="4"/>
      <c r="CW153" s="96" t="str">
        <f t="shared" si="386"/>
        <v/>
      </c>
      <c r="CX153" s="97" t="str">
        <f t="shared" si="387"/>
        <v/>
      </c>
      <c r="CY153" s="98" t="str">
        <f t="shared" si="388"/>
        <v/>
      </c>
      <c r="CZ153" s="98" t="str">
        <f t="shared" si="389"/>
        <v/>
      </c>
      <c r="DA153" s="99" t="str">
        <f t="shared" si="390"/>
        <v/>
      </c>
      <c r="DB153" s="100" t="str">
        <f t="shared" si="391"/>
        <v/>
      </c>
      <c r="DC153" s="101" t="str">
        <f t="shared" si="392"/>
        <v/>
      </c>
      <c r="DD153" s="102" t="str">
        <f t="shared" si="393"/>
        <v/>
      </c>
      <c r="DE153" s="103" t="str">
        <f t="shared" si="394"/>
        <v/>
      </c>
      <c r="DG153" s="4"/>
      <c r="DI153" s="96" t="str">
        <f t="shared" si="395"/>
        <v/>
      </c>
      <c r="DJ153" s="97" t="str">
        <f t="shared" si="396"/>
        <v/>
      </c>
      <c r="DK153" s="98" t="str">
        <f t="shared" si="397"/>
        <v/>
      </c>
      <c r="DL153" s="98" t="str">
        <f t="shared" si="398"/>
        <v/>
      </c>
      <c r="DM153" s="99" t="str">
        <f t="shared" si="399"/>
        <v/>
      </c>
      <c r="DN153" s="100" t="str">
        <f t="shared" si="400"/>
        <v/>
      </c>
      <c r="DO153" s="101" t="str">
        <f t="shared" si="401"/>
        <v/>
      </c>
      <c r="DP153" s="102" t="str">
        <f t="shared" si="402"/>
        <v/>
      </c>
      <c r="DQ153" s="103" t="str">
        <f t="shared" si="403"/>
        <v/>
      </c>
      <c r="DS153" s="4"/>
      <c r="DU153" s="96" t="str">
        <f t="shared" si="404"/>
        <v/>
      </c>
      <c r="DV153" s="97" t="str">
        <f t="shared" si="405"/>
        <v/>
      </c>
      <c r="DW153" s="98" t="str">
        <f t="shared" si="406"/>
        <v/>
      </c>
      <c r="DX153" s="98" t="str">
        <f t="shared" si="407"/>
        <v/>
      </c>
      <c r="DY153" s="99" t="str">
        <f t="shared" si="408"/>
        <v/>
      </c>
      <c r="DZ153" s="100" t="str">
        <f t="shared" si="409"/>
        <v/>
      </c>
      <c r="EA153" s="101" t="str">
        <f t="shared" si="410"/>
        <v/>
      </c>
      <c r="EB153" s="102" t="str">
        <f t="shared" si="411"/>
        <v/>
      </c>
      <c r="EC153" s="103" t="str">
        <f t="shared" si="412"/>
        <v/>
      </c>
      <c r="EE153" s="4"/>
      <c r="EG153" s="96" t="str">
        <f t="shared" si="413"/>
        <v/>
      </c>
      <c r="EH153" s="97" t="str">
        <f t="shared" si="414"/>
        <v/>
      </c>
      <c r="EI153" s="98" t="str">
        <f t="shared" si="415"/>
        <v/>
      </c>
      <c r="EJ153" s="98" t="str">
        <f t="shared" si="416"/>
        <v/>
      </c>
      <c r="EK153" s="99" t="str">
        <f t="shared" si="417"/>
        <v/>
      </c>
      <c r="EL153" s="100" t="str">
        <f t="shared" si="418"/>
        <v/>
      </c>
      <c r="EM153" s="101" t="str">
        <f t="shared" si="419"/>
        <v/>
      </c>
      <c r="EN153" s="102" t="str">
        <f t="shared" si="420"/>
        <v/>
      </c>
      <c r="EO153" s="103" t="str">
        <f t="shared" si="421"/>
        <v/>
      </c>
      <c r="EQ153" s="4"/>
      <c r="ES153" s="96" t="str">
        <f t="shared" si="422"/>
        <v/>
      </c>
      <c r="ET153" s="97" t="str">
        <f t="shared" si="423"/>
        <v/>
      </c>
      <c r="EU153" s="98" t="str">
        <f t="shared" si="424"/>
        <v/>
      </c>
      <c r="EV153" s="98" t="str">
        <f t="shared" si="425"/>
        <v/>
      </c>
      <c r="EW153" s="99" t="str">
        <f t="shared" si="426"/>
        <v/>
      </c>
      <c r="EX153" s="100" t="str">
        <f t="shared" si="427"/>
        <v/>
      </c>
      <c r="EY153" s="101" t="str">
        <f t="shared" si="428"/>
        <v/>
      </c>
      <c r="EZ153" s="102" t="str">
        <f t="shared" si="429"/>
        <v/>
      </c>
      <c r="FA153" s="103" t="str">
        <f t="shared" si="430"/>
        <v/>
      </c>
      <c r="FC153" s="4"/>
      <c r="FE153" s="96" t="str">
        <f t="shared" si="431"/>
        <v/>
      </c>
      <c r="FF153" s="97" t="str">
        <f t="shared" si="432"/>
        <v/>
      </c>
      <c r="FG153" s="98" t="str">
        <f t="shared" si="433"/>
        <v/>
      </c>
      <c r="FH153" s="98" t="str">
        <f t="shared" si="434"/>
        <v/>
      </c>
      <c r="FI153" s="99" t="str">
        <f t="shared" si="435"/>
        <v/>
      </c>
      <c r="FJ153" s="100" t="str">
        <f t="shared" si="436"/>
        <v/>
      </c>
      <c r="FK153" s="101" t="str">
        <f t="shared" si="437"/>
        <v/>
      </c>
      <c r="FL153" s="102" t="str">
        <f t="shared" si="438"/>
        <v/>
      </c>
      <c r="FM153" s="103" t="str">
        <f t="shared" si="439"/>
        <v/>
      </c>
      <c r="FO153" s="4"/>
      <c r="FQ153" s="96" t="str">
        <f>IF(FU153="","",#REF!)</f>
        <v/>
      </c>
      <c r="FR153" s="97" t="str">
        <f t="shared" si="440"/>
        <v/>
      </c>
      <c r="FS153" s="98" t="str">
        <f t="shared" si="441"/>
        <v/>
      </c>
      <c r="FT153" s="98" t="str">
        <f t="shared" si="442"/>
        <v/>
      </c>
      <c r="FU153" s="99" t="str">
        <f t="shared" si="443"/>
        <v/>
      </c>
      <c r="FV153" s="100" t="str">
        <f t="shared" si="444"/>
        <v/>
      </c>
      <c r="FW153" s="101" t="str">
        <f t="shared" si="445"/>
        <v/>
      </c>
      <c r="FX153" s="102" t="str">
        <f t="shared" si="446"/>
        <v/>
      </c>
      <c r="FY153" s="103" t="str">
        <f t="shared" si="447"/>
        <v/>
      </c>
      <c r="GA153" s="4"/>
      <c r="GC153" s="96" t="str">
        <f t="shared" si="448"/>
        <v/>
      </c>
      <c r="GD153" s="97" t="str">
        <f t="shared" si="449"/>
        <v/>
      </c>
      <c r="GE153" s="98" t="str">
        <f t="shared" si="450"/>
        <v/>
      </c>
      <c r="GF153" s="98" t="str">
        <f t="shared" si="451"/>
        <v/>
      </c>
      <c r="GG153" s="99" t="str">
        <f t="shared" si="452"/>
        <v/>
      </c>
      <c r="GH153" s="100" t="str">
        <f t="shared" si="453"/>
        <v/>
      </c>
      <c r="GI153" s="101" t="str">
        <f t="shared" si="454"/>
        <v/>
      </c>
      <c r="GJ153" s="102" t="str">
        <f t="shared" si="455"/>
        <v/>
      </c>
      <c r="GK153" s="103" t="str">
        <f t="shared" si="456"/>
        <v/>
      </c>
      <c r="GM153" s="4"/>
      <c r="GO153" s="96" t="str">
        <f t="shared" si="457"/>
        <v/>
      </c>
      <c r="GP153" s="97" t="str">
        <f t="shared" si="458"/>
        <v/>
      </c>
      <c r="GQ153" s="98" t="str">
        <f t="shared" si="459"/>
        <v/>
      </c>
      <c r="GR153" s="98" t="str">
        <f t="shared" si="460"/>
        <v/>
      </c>
      <c r="GS153" s="99" t="str">
        <f t="shared" si="461"/>
        <v/>
      </c>
      <c r="GT153" s="100" t="str">
        <f t="shared" si="462"/>
        <v/>
      </c>
      <c r="GU153" s="101" t="str">
        <f t="shared" si="463"/>
        <v/>
      </c>
      <c r="GV153" s="102" t="str">
        <f t="shared" si="464"/>
        <v/>
      </c>
      <c r="GW153" s="103" t="str">
        <f t="shared" si="465"/>
        <v/>
      </c>
      <c r="GY153" s="4"/>
      <c r="HA153" s="96" t="str">
        <f t="shared" si="466"/>
        <v/>
      </c>
      <c r="HB153" s="97" t="str">
        <f t="shared" si="467"/>
        <v/>
      </c>
      <c r="HC153" s="98" t="str">
        <f t="shared" si="468"/>
        <v/>
      </c>
      <c r="HD153" s="98" t="str">
        <f t="shared" si="469"/>
        <v/>
      </c>
      <c r="HE153" s="99" t="str">
        <f t="shared" si="470"/>
        <v/>
      </c>
      <c r="HF153" s="100" t="str">
        <f t="shared" si="471"/>
        <v/>
      </c>
      <c r="HG153" s="101" t="str">
        <f t="shared" si="472"/>
        <v/>
      </c>
      <c r="HH153" s="102" t="str">
        <f t="shared" si="473"/>
        <v/>
      </c>
      <c r="HI153" s="103" t="str">
        <f t="shared" si="474"/>
        <v/>
      </c>
      <c r="HK153" s="4"/>
      <c r="HM153" s="96" t="str">
        <f t="shared" si="475"/>
        <v/>
      </c>
      <c r="HN153" s="97" t="str">
        <f t="shared" si="476"/>
        <v/>
      </c>
      <c r="HO153" s="98" t="str">
        <f t="shared" si="477"/>
        <v/>
      </c>
      <c r="HP153" s="98" t="str">
        <f t="shared" si="478"/>
        <v/>
      </c>
      <c r="HQ153" s="99" t="str">
        <f t="shared" si="479"/>
        <v/>
      </c>
      <c r="HR153" s="100" t="str">
        <f t="shared" si="480"/>
        <v/>
      </c>
      <c r="HS153" s="101" t="str">
        <f t="shared" si="481"/>
        <v/>
      </c>
      <c r="HT153" s="102" t="str">
        <f t="shared" si="482"/>
        <v/>
      </c>
      <c r="HU153" s="103" t="str">
        <f t="shared" si="483"/>
        <v/>
      </c>
      <c r="HW153" s="4"/>
      <c r="HY153" s="96" t="str">
        <f t="shared" si="484"/>
        <v/>
      </c>
      <c r="HZ153" s="97" t="str">
        <f t="shared" si="485"/>
        <v/>
      </c>
      <c r="IA153" s="98" t="str">
        <f t="shared" si="486"/>
        <v/>
      </c>
      <c r="IB153" s="98" t="str">
        <f t="shared" si="487"/>
        <v/>
      </c>
      <c r="IC153" s="99" t="str">
        <f t="shared" si="488"/>
        <v/>
      </c>
      <c r="ID153" s="100" t="str">
        <f t="shared" si="489"/>
        <v/>
      </c>
      <c r="IE153" s="101" t="str">
        <f t="shared" si="490"/>
        <v/>
      </c>
      <c r="IF153" s="102" t="str">
        <f t="shared" si="491"/>
        <v/>
      </c>
      <c r="IG153" s="103" t="str">
        <f t="shared" si="492"/>
        <v/>
      </c>
      <c r="II153" s="4"/>
      <c r="IK153" s="96" t="str">
        <f t="shared" si="493"/>
        <v/>
      </c>
      <c r="IL153" s="97" t="str">
        <f t="shared" si="494"/>
        <v/>
      </c>
      <c r="IM153" s="98" t="str">
        <f t="shared" si="495"/>
        <v/>
      </c>
      <c r="IN153" s="98" t="str">
        <f t="shared" si="496"/>
        <v/>
      </c>
      <c r="IO153" s="99" t="str">
        <f t="shared" si="497"/>
        <v/>
      </c>
      <c r="IP153" s="100" t="str">
        <f t="shared" si="498"/>
        <v/>
      </c>
      <c r="IQ153" s="101" t="str">
        <f t="shared" si="499"/>
        <v/>
      </c>
      <c r="IR153" s="102" t="str">
        <f t="shared" si="500"/>
        <v/>
      </c>
      <c r="IS153" s="103" t="str">
        <f t="shared" si="501"/>
        <v/>
      </c>
      <c r="IU153" s="4"/>
      <c r="IW153" s="96" t="str">
        <f t="shared" si="502"/>
        <v/>
      </c>
      <c r="IX153" s="97" t="str">
        <f t="shared" si="503"/>
        <v/>
      </c>
      <c r="IY153" s="98" t="str">
        <f t="shared" si="504"/>
        <v/>
      </c>
      <c r="IZ153" s="98" t="str">
        <f t="shared" si="505"/>
        <v/>
      </c>
      <c r="JA153" s="99" t="str">
        <f t="shared" si="506"/>
        <v/>
      </c>
      <c r="JB153" s="100" t="str">
        <f t="shared" si="507"/>
        <v/>
      </c>
      <c r="JC153" s="101" t="str">
        <f t="shared" si="508"/>
        <v/>
      </c>
      <c r="JD153" s="102" t="str">
        <f t="shared" si="509"/>
        <v/>
      </c>
      <c r="JE153" s="103" t="str">
        <f t="shared" si="510"/>
        <v/>
      </c>
      <c r="JG153" s="4"/>
      <c r="JI153" s="96" t="str">
        <f t="shared" si="511"/>
        <v/>
      </c>
      <c r="JJ153" s="97" t="str">
        <f t="shared" si="512"/>
        <v/>
      </c>
      <c r="JK153" s="98" t="str">
        <f t="shared" si="513"/>
        <v/>
      </c>
      <c r="JL153" s="98" t="str">
        <f t="shared" si="514"/>
        <v/>
      </c>
      <c r="JM153" s="99" t="str">
        <f t="shared" si="515"/>
        <v/>
      </c>
      <c r="JN153" s="100" t="str">
        <f t="shared" si="516"/>
        <v/>
      </c>
      <c r="JO153" s="101" t="str">
        <f t="shared" si="517"/>
        <v/>
      </c>
      <c r="JP153" s="102" t="str">
        <f t="shared" si="518"/>
        <v/>
      </c>
      <c r="JQ153" s="103" t="str">
        <f t="shared" si="519"/>
        <v/>
      </c>
      <c r="JS153" s="4"/>
      <c r="JU153" s="96" t="str">
        <f t="shared" si="520"/>
        <v/>
      </c>
      <c r="JV153" s="97" t="str">
        <f t="shared" si="521"/>
        <v/>
      </c>
      <c r="JW153" s="98" t="str">
        <f t="shared" si="522"/>
        <v/>
      </c>
      <c r="JX153" s="98" t="str">
        <f t="shared" si="523"/>
        <v/>
      </c>
      <c r="JY153" s="99" t="str">
        <f t="shared" si="524"/>
        <v/>
      </c>
      <c r="JZ153" s="100" t="str">
        <f t="shared" si="525"/>
        <v/>
      </c>
      <c r="KA153" s="101" t="str">
        <f t="shared" si="526"/>
        <v/>
      </c>
      <c r="KB153" s="102" t="str">
        <f t="shared" si="527"/>
        <v/>
      </c>
      <c r="KC153" s="103" t="str">
        <f t="shared" si="528"/>
        <v/>
      </c>
      <c r="KE153" s="4"/>
    </row>
    <row r="154" spans="1:291" ht="13.5" customHeight="1">
      <c r="A154" s="21"/>
      <c r="E154" s="96" t="str">
        <f t="shared" si="314"/>
        <v/>
      </c>
      <c r="F154" s="97" t="str">
        <f t="shared" si="315"/>
        <v/>
      </c>
      <c r="G154" s="98" t="str">
        <f t="shared" si="316"/>
        <v/>
      </c>
      <c r="H154" s="98" t="str">
        <f t="shared" si="317"/>
        <v/>
      </c>
      <c r="I154" s="99" t="str">
        <f t="shared" si="318"/>
        <v/>
      </c>
      <c r="J154" s="100" t="str">
        <f t="shared" si="319"/>
        <v/>
      </c>
      <c r="K154" s="101" t="str">
        <f t="shared" si="320"/>
        <v/>
      </c>
      <c r="L154" s="102" t="str">
        <f t="shared" si="321"/>
        <v/>
      </c>
      <c r="M154" s="103" t="str">
        <f t="shared" si="322"/>
        <v/>
      </c>
      <c r="O154" s="4"/>
      <c r="Q154" s="96" t="str">
        <f t="shared" si="323"/>
        <v/>
      </c>
      <c r="R154" s="97" t="str">
        <f t="shared" si="324"/>
        <v/>
      </c>
      <c r="S154" s="98" t="str">
        <f t="shared" si="325"/>
        <v/>
      </c>
      <c r="T154" s="98" t="str">
        <f t="shared" si="326"/>
        <v/>
      </c>
      <c r="U154" s="99" t="str">
        <f t="shared" si="327"/>
        <v/>
      </c>
      <c r="V154" s="100" t="str">
        <f t="shared" si="328"/>
        <v/>
      </c>
      <c r="W154" s="101" t="str">
        <f t="shared" si="329"/>
        <v/>
      </c>
      <c r="X154" s="102" t="str">
        <f t="shared" si="330"/>
        <v/>
      </c>
      <c r="Y154" s="103" t="str">
        <f t="shared" si="331"/>
        <v/>
      </c>
      <c r="AA154" s="4"/>
      <c r="AC154" s="96" t="str">
        <f t="shared" si="332"/>
        <v/>
      </c>
      <c r="AD154" s="97" t="str">
        <f t="shared" si="333"/>
        <v/>
      </c>
      <c r="AE154" s="98" t="str">
        <f t="shared" si="334"/>
        <v/>
      </c>
      <c r="AF154" s="98" t="str">
        <f t="shared" si="335"/>
        <v/>
      </c>
      <c r="AG154" s="99" t="str">
        <f t="shared" si="336"/>
        <v/>
      </c>
      <c r="AH154" s="100" t="str">
        <f t="shared" si="337"/>
        <v/>
      </c>
      <c r="AI154" s="101" t="str">
        <f t="shared" si="338"/>
        <v/>
      </c>
      <c r="AJ154" s="102" t="str">
        <f t="shared" si="339"/>
        <v/>
      </c>
      <c r="AK154" s="103" t="str">
        <f t="shared" si="340"/>
        <v/>
      </c>
      <c r="AM154" s="4"/>
      <c r="AO154" s="96" t="str">
        <f t="shared" si="341"/>
        <v/>
      </c>
      <c r="AP154" s="97" t="str">
        <f t="shared" si="342"/>
        <v/>
      </c>
      <c r="AQ154" s="98" t="str">
        <f t="shared" si="343"/>
        <v/>
      </c>
      <c r="AR154" s="98" t="str">
        <f t="shared" si="344"/>
        <v/>
      </c>
      <c r="AS154" s="99" t="str">
        <f t="shared" si="345"/>
        <v/>
      </c>
      <c r="AT154" s="100" t="str">
        <f t="shared" si="346"/>
        <v/>
      </c>
      <c r="AU154" s="101" t="str">
        <f t="shared" si="347"/>
        <v/>
      </c>
      <c r="AV154" s="102" t="str">
        <f t="shared" si="348"/>
        <v/>
      </c>
      <c r="AW154" s="103" t="str">
        <f t="shared" si="349"/>
        <v/>
      </c>
      <c r="AY154" s="4"/>
      <c r="BA154" s="96" t="str">
        <f t="shared" si="350"/>
        <v/>
      </c>
      <c r="BB154" s="97" t="str">
        <f t="shared" si="351"/>
        <v/>
      </c>
      <c r="BC154" s="98" t="str">
        <f t="shared" si="352"/>
        <v/>
      </c>
      <c r="BD154" s="98" t="str">
        <f t="shared" si="353"/>
        <v/>
      </c>
      <c r="BE154" s="99" t="str">
        <f t="shared" si="354"/>
        <v/>
      </c>
      <c r="BF154" s="100" t="str">
        <f t="shared" si="355"/>
        <v/>
      </c>
      <c r="BG154" s="101" t="str">
        <f t="shared" si="356"/>
        <v/>
      </c>
      <c r="BH154" s="102" t="str">
        <f t="shared" si="357"/>
        <v/>
      </c>
      <c r="BI154" s="103" t="str">
        <f t="shared" si="358"/>
        <v/>
      </c>
      <c r="BK154" s="4"/>
      <c r="BM154" s="96" t="str">
        <f t="shared" si="359"/>
        <v/>
      </c>
      <c r="BN154" s="97" t="str">
        <f t="shared" si="360"/>
        <v/>
      </c>
      <c r="BO154" s="98" t="str">
        <f t="shared" si="361"/>
        <v/>
      </c>
      <c r="BP154" s="98" t="str">
        <f t="shared" si="362"/>
        <v/>
      </c>
      <c r="BQ154" s="99" t="str">
        <f t="shared" si="363"/>
        <v/>
      </c>
      <c r="BR154" s="100" t="str">
        <f t="shared" si="364"/>
        <v/>
      </c>
      <c r="BS154" s="101" t="str">
        <f t="shared" si="365"/>
        <v/>
      </c>
      <c r="BT154" s="102" t="str">
        <f t="shared" si="366"/>
        <v/>
      </c>
      <c r="BU154" s="103" t="str">
        <f t="shared" si="367"/>
        <v/>
      </c>
      <c r="BW154" s="4"/>
      <c r="BY154" s="96" t="str">
        <f t="shared" si="368"/>
        <v/>
      </c>
      <c r="BZ154" s="97" t="str">
        <f t="shared" si="369"/>
        <v/>
      </c>
      <c r="CA154" s="98" t="str">
        <f t="shared" si="370"/>
        <v/>
      </c>
      <c r="CB154" s="98" t="str">
        <f t="shared" si="371"/>
        <v/>
      </c>
      <c r="CC154" s="99" t="str">
        <f t="shared" si="372"/>
        <v/>
      </c>
      <c r="CD154" s="100" t="str">
        <f t="shared" si="373"/>
        <v/>
      </c>
      <c r="CE154" s="101" t="str">
        <f t="shared" si="374"/>
        <v/>
      </c>
      <c r="CF154" s="102" t="str">
        <f t="shared" si="375"/>
        <v/>
      </c>
      <c r="CG154" s="103" t="str">
        <f t="shared" si="376"/>
        <v/>
      </c>
      <c r="CI154" s="4"/>
      <c r="CK154" s="96" t="str">
        <f t="shared" si="377"/>
        <v/>
      </c>
      <c r="CL154" s="97" t="str">
        <f t="shared" si="378"/>
        <v/>
      </c>
      <c r="CM154" s="98" t="str">
        <f t="shared" si="379"/>
        <v/>
      </c>
      <c r="CN154" s="98" t="str">
        <f t="shared" si="380"/>
        <v/>
      </c>
      <c r="CO154" s="99" t="str">
        <f t="shared" si="381"/>
        <v/>
      </c>
      <c r="CP154" s="100" t="str">
        <f t="shared" si="382"/>
        <v/>
      </c>
      <c r="CQ154" s="101" t="str">
        <f t="shared" si="383"/>
        <v/>
      </c>
      <c r="CR154" s="102" t="str">
        <f t="shared" si="384"/>
        <v/>
      </c>
      <c r="CS154" s="103" t="str">
        <f t="shared" si="385"/>
        <v/>
      </c>
      <c r="CU154" s="4"/>
      <c r="CW154" s="96" t="str">
        <f t="shared" si="386"/>
        <v/>
      </c>
      <c r="CX154" s="97" t="str">
        <f t="shared" si="387"/>
        <v/>
      </c>
      <c r="CY154" s="98" t="str">
        <f t="shared" si="388"/>
        <v/>
      </c>
      <c r="CZ154" s="98" t="str">
        <f t="shared" si="389"/>
        <v/>
      </c>
      <c r="DA154" s="99" t="str">
        <f t="shared" si="390"/>
        <v/>
      </c>
      <c r="DB154" s="100" t="str">
        <f t="shared" si="391"/>
        <v/>
      </c>
      <c r="DC154" s="101" t="str">
        <f t="shared" si="392"/>
        <v/>
      </c>
      <c r="DD154" s="102" t="str">
        <f t="shared" si="393"/>
        <v/>
      </c>
      <c r="DE154" s="103" t="str">
        <f t="shared" si="394"/>
        <v/>
      </c>
      <c r="DG154" s="4"/>
      <c r="DI154" s="96" t="str">
        <f t="shared" si="395"/>
        <v/>
      </c>
      <c r="DJ154" s="97" t="str">
        <f t="shared" si="396"/>
        <v/>
      </c>
      <c r="DK154" s="98" t="str">
        <f t="shared" si="397"/>
        <v/>
      </c>
      <c r="DL154" s="98" t="str">
        <f t="shared" si="398"/>
        <v/>
      </c>
      <c r="DM154" s="99" t="str">
        <f t="shared" si="399"/>
        <v/>
      </c>
      <c r="DN154" s="100" t="str">
        <f t="shared" si="400"/>
        <v/>
      </c>
      <c r="DO154" s="101" t="str">
        <f t="shared" si="401"/>
        <v/>
      </c>
      <c r="DP154" s="102" t="str">
        <f t="shared" si="402"/>
        <v/>
      </c>
      <c r="DQ154" s="103" t="str">
        <f t="shared" si="403"/>
        <v/>
      </c>
      <c r="DS154" s="4"/>
      <c r="DU154" s="96" t="str">
        <f t="shared" si="404"/>
        <v/>
      </c>
      <c r="DV154" s="97" t="str">
        <f t="shared" si="405"/>
        <v/>
      </c>
      <c r="DW154" s="98" t="str">
        <f t="shared" si="406"/>
        <v/>
      </c>
      <c r="DX154" s="98" t="str">
        <f t="shared" si="407"/>
        <v/>
      </c>
      <c r="DY154" s="99" t="str">
        <f t="shared" si="408"/>
        <v/>
      </c>
      <c r="DZ154" s="100" t="str">
        <f t="shared" si="409"/>
        <v/>
      </c>
      <c r="EA154" s="101" t="str">
        <f t="shared" si="410"/>
        <v/>
      </c>
      <c r="EB154" s="102" t="str">
        <f t="shared" si="411"/>
        <v/>
      </c>
      <c r="EC154" s="103" t="str">
        <f t="shared" si="412"/>
        <v/>
      </c>
      <c r="EE154" s="4"/>
      <c r="EG154" s="96" t="str">
        <f t="shared" si="413"/>
        <v/>
      </c>
      <c r="EH154" s="97" t="str">
        <f t="shared" si="414"/>
        <v/>
      </c>
      <c r="EI154" s="98" t="str">
        <f t="shared" si="415"/>
        <v/>
      </c>
      <c r="EJ154" s="98" t="str">
        <f t="shared" si="416"/>
        <v/>
      </c>
      <c r="EK154" s="99" t="str">
        <f t="shared" si="417"/>
        <v/>
      </c>
      <c r="EL154" s="100" t="str">
        <f t="shared" si="418"/>
        <v/>
      </c>
      <c r="EM154" s="101" t="str">
        <f t="shared" si="419"/>
        <v/>
      </c>
      <c r="EN154" s="102" t="str">
        <f t="shared" si="420"/>
        <v/>
      </c>
      <c r="EO154" s="103" t="str">
        <f t="shared" si="421"/>
        <v/>
      </c>
      <c r="EQ154" s="4"/>
      <c r="ES154" s="96" t="str">
        <f t="shared" si="422"/>
        <v/>
      </c>
      <c r="ET154" s="97" t="str">
        <f t="shared" si="423"/>
        <v/>
      </c>
      <c r="EU154" s="98" t="str">
        <f t="shared" si="424"/>
        <v/>
      </c>
      <c r="EV154" s="98" t="str">
        <f t="shared" si="425"/>
        <v/>
      </c>
      <c r="EW154" s="99" t="str">
        <f t="shared" si="426"/>
        <v/>
      </c>
      <c r="EX154" s="100" t="str">
        <f t="shared" si="427"/>
        <v/>
      </c>
      <c r="EY154" s="101" t="str">
        <f t="shared" si="428"/>
        <v/>
      </c>
      <c r="EZ154" s="102" t="str">
        <f t="shared" si="429"/>
        <v/>
      </c>
      <c r="FA154" s="103" t="str">
        <f t="shared" si="430"/>
        <v/>
      </c>
      <c r="FC154" s="4"/>
      <c r="FE154" s="96" t="str">
        <f t="shared" si="431"/>
        <v/>
      </c>
      <c r="FF154" s="97" t="str">
        <f t="shared" si="432"/>
        <v/>
      </c>
      <c r="FG154" s="98" t="str">
        <f t="shared" si="433"/>
        <v/>
      </c>
      <c r="FH154" s="98" t="str">
        <f t="shared" si="434"/>
        <v/>
      </c>
      <c r="FI154" s="99" t="str">
        <f t="shared" si="435"/>
        <v/>
      </c>
      <c r="FJ154" s="100" t="str">
        <f t="shared" si="436"/>
        <v/>
      </c>
      <c r="FK154" s="101" t="str">
        <f t="shared" si="437"/>
        <v/>
      </c>
      <c r="FL154" s="102" t="str">
        <f t="shared" si="438"/>
        <v/>
      </c>
      <c r="FM154" s="103" t="str">
        <f t="shared" si="439"/>
        <v/>
      </c>
      <c r="FO154" s="4"/>
      <c r="FQ154" s="96" t="str">
        <f>IF(FU154="","",#REF!)</f>
        <v/>
      </c>
      <c r="FR154" s="97" t="str">
        <f t="shared" si="440"/>
        <v/>
      </c>
      <c r="FS154" s="98" t="str">
        <f t="shared" si="441"/>
        <v/>
      </c>
      <c r="FT154" s="98" t="str">
        <f t="shared" si="442"/>
        <v/>
      </c>
      <c r="FU154" s="99" t="str">
        <f t="shared" si="443"/>
        <v/>
      </c>
      <c r="FV154" s="100" t="str">
        <f t="shared" si="444"/>
        <v/>
      </c>
      <c r="FW154" s="101" t="str">
        <f t="shared" si="445"/>
        <v/>
      </c>
      <c r="FX154" s="102" t="str">
        <f t="shared" si="446"/>
        <v/>
      </c>
      <c r="FY154" s="103" t="str">
        <f t="shared" si="447"/>
        <v/>
      </c>
      <c r="GA154" s="4"/>
      <c r="GC154" s="96" t="str">
        <f t="shared" si="448"/>
        <v/>
      </c>
      <c r="GD154" s="97" t="str">
        <f t="shared" si="449"/>
        <v/>
      </c>
      <c r="GE154" s="98" t="str">
        <f t="shared" si="450"/>
        <v/>
      </c>
      <c r="GF154" s="98" t="str">
        <f t="shared" si="451"/>
        <v/>
      </c>
      <c r="GG154" s="99" t="str">
        <f t="shared" si="452"/>
        <v/>
      </c>
      <c r="GH154" s="100" t="str">
        <f t="shared" si="453"/>
        <v/>
      </c>
      <c r="GI154" s="101" t="str">
        <f t="shared" si="454"/>
        <v/>
      </c>
      <c r="GJ154" s="102" t="str">
        <f t="shared" si="455"/>
        <v/>
      </c>
      <c r="GK154" s="103" t="str">
        <f t="shared" si="456"/>
        <v/>
      </c>
      <c r="GM154" s="4"/>
      <c r="GO154" s="96" t="str">
        <f t="shared" si="457"/>
        <v/>
      </c>
      <c r="GP154" s="97" t="str">
        <f t="shared" si="458"/>
        <v/>
      </c>
      <c r="GQ154" s="98" t="str">
        <f t="shared" si="459"/>
        <v/>
      </c>
      <c r="GR154" s="98" t="str">
        <f t="shared" si="460"/>
        <v/>
      </c>
      <c r="GS154" s="99" t="str">
        <f t="shared" si="461"/>
        <v/>
      </c>
      <c r="GT154" s="100" t="str">
        <f t="shared" si="462"/>
        <v/>
      </c>
      <c r="GU154" s="101" t="str">
        <f t="shared" si="463"/>
        <v/>
      </c>
      <c r="GV154" s="102" t="str">
        <f t="shared" si="464"/>
        <v/>
      </c>
      <c r="GW154" s="103" t="str">
        <f t="shared" si="465"/>
        <v/>
      </c>
      <c r="GY154" s="4"/>
      <c r="HA154" s="96" t="str">
        <f t="shared" si="466"/>
        <v/>
      </c>
      <c r="HB154" s="97" t="str">
        <f t="shared" si="467"/>
        <v/>
      </c>
      <c r="HC154" s="98" t="str">
        <f t="shared" si="468"/>
        <v/>
      </c>
      <c r="HD154" s="98" t="str">
        <f t="shared" si="469"/>
        <v/>
      </c>
      <c r="HE154" s="99" t="str">
        <f t="shared" si="470"/>
        <v/>
      </c>
      <c r="HF154" s="100" t="str">
        <f t="shared" si="471"/>
        <v/>
      </c>
      <c r="HG154" s="101" t="str">
        <f t="shared" si="472"/>
        <v/>
      </c>
      <c r="HH154" s="102" t="str">
        <f t="shared" si="473"/>
        <v/>
      </c>
      <c r="HI154" s="103" t="str">
        <f t="shared" si="474"/>
        <v/>
      </c>
      <c r="HK154" s="4"/>
      <c r="HM154" s="96" t="str">
        <f t="shared" si="475"/>
        <v/>
      </c>
      <c r="HN154" s="97" t="str">
        <f t="shared" si="476"/>
        <v/>
      </c>
      <c r="HO154" s="98" t="str">
        <f t="shared" si="477"/>
        <v/>
      </c>
      <c r="HP154" s="98" t="str">
        <f t="shared" si="478"/>
        <v/>
      </c>
      <c r="HQ154" s="99" t="str">
        <f t="shared" si="479"/>
        <v/>
      </c>
      <c r="HR154" s="100" t="str">
        <f t="shared" si="480"/>
        <v/>
      </c>
      <c r="HS154" s="101" t="str">
        <f t="shared" si="481"/>
        <v/>
      </c>
      <c r="HT154" s="102" t="str">
        <f t="shared" si="482"/>
        <v/>
      </c>
      <c r="HU154" s="103" t="str">
        <f t="shared" si="483"/>
        <v/>
      </c>
      <c r="HW154" s="4"/>
      <c r="HY154" s="96" t="str">
        <f t="shared" si="484"/>
        <v/>
      </c>
      <c r="HZ154" s="97" t="str">
        <f t="shared" si="485"/>
        <v/>
      </c>
      <c r="IA154" s="98" t="str">
        <f t="shared" si="486"/>
        <v/>
      </c>
      <c r="IB154" s="98" t="str">
        <f t="shared" si="487"/>
        <v/>
      </c>
      <c r="IC154" s="99" t="str">
        <f t="shared" si="488"/>
        <v/>
      </c>
      <c r="ID154" s="100" t="str">
        <f t="shared" si="489"/>
        <v/>
      </c>
      <c r="IE154" s="101" t="str">
        <f t="shared" si="490"/>
        <v/>
      </c>
      <c r="IF154" s="102" t="str">
        <f t="shared" si="491"/>
        <v/>
      </c>
      <c r="IG154" s="103" t="str">
        <f t="shared" si="492"/>
        <v/>
      </c>
      <c r="II154" s="4"/>
      <c r="IK154" s="96" t="str">
        <f t="shared" si="493"/>
        <v/>
      </c>
      <c r="IL154" s="97" t="str">
        <f t="shared" si="494"/>
        <v/>
      </c>
      <c r="IM154" s="98" t="str">
        <f t="shared" si="495"/>
        <v/>
      </c>
      <c r="IN154" s="98" t="str">
        <f t="shared" si="496"/>
        <v/>
      </c>
      <c r="IO154" s="99" t="str">
        <f t="shared" si="497"/>
        <v/>
      </c>
      <c r="IP154" s="100" t="str">
        <f t="shared" si="498"/>
        <v/>
      </c>
      <c r="IQ154" s="101" t="str">
        <f t="shared" si="499"/>
        <v/>
      </c>
      <c r="IR154" s="102" t="str">
        <f t="shared" si="500"/>
        <v/>
      </c>
      <c r="IS154" s="103" t="str">
        <f t="shared" si="501"/>
        <v/>
      </c>
      <c r="IU154" s="4"/>
      <c r="IW154" s="96" t="str">
        <f t="shared" si="502"/>
        <v/>
      </c>
      <c r="IX154" s="97" t="str">
        <f t="shared" si="503"/>
        <v/>
      </c>
      <c r="IY154" s="98" t="str">
        <f t="shared" si="504"/>
        <v/>
      </c>
      <c r="IZ154" s="98" t="str">
        <f t="shared" si="505"/>
        <v/>
      </c>
      <c r="JA154" s="99" t="str">
        <f t="shared" si="506"/>
        <v/>
      </c>
      <c r="JB154" s="100" t="str">
        <f t="shared" si="507"/>
        <v/>
      </c>
      <c r="JC154" s="101" t="str">
        <f t="shared" si="508"/>
        <v/>
      </c>
      <c r="JD154" s="102" t="str">
        <f t="shared" si="509"/>
        <v/>
      </c>
      <c r="JE154" s="103" t="str">
        <f t="shared" si="510"/>
        <v/>
      </c>
      <c r="JG154" s="4"/>
      <c r="JI154" s="96" t="str">
        <f t="shared" si="511"/>
        <v/>
      </c>
      <c r="JJ154" s="97" t="str">
        <f t="shared" si="512"/>
        <v/>
      </c>
      <c r="JK154" s="98" t="str">
        <f t="shared" si="513"/>
        <v/>
      </c>
      <c r="JL154" s="98" t="str">
        <f t="shared" si="514"/>
        <v/>
      </c>
      <c r="JM154" s="99" t="str">
        <f t="shared" si="515"/>
        <v/>
      </c>
      <c r="JN154" s="100" t="str">
        <f t="shared" si="516"/>
        <v/>
      </c>
      <c r="JO154" s="101" t="str">
        <f t="shared" si="517"/>
        <v/>
      </c>
      <c r="JP154" s="102" t="str">
        <f t="shared" si="518"/>
        <v/>
      </c>
      <c r="JQ154" s="103" t="str">
        <f t="shared" si="519"/>
        <v/>
      </c>
      <c r="JS154" s="4"/>
      <c r="JU154" s="96" t="str">
        <f t="shared" si="520"/>
        <v/>
      </c>
      <c r="JV154" s="97" t="str">
        <f t="shared" si="521"/>
        <v/>
      </c>
      <c r="JW154" s="98" t="str">
        <f t="shared" si="522"/>
        <v/>
      </c>
      <c r="JX154" s="98" t="str">
        <f t="shared" si="523"/>
        <v/>
      </c>
      <c r="JY154" s="99" t="str">
        <f t="shared" si="524"/>
        <v/>
      </c>
      <c r="JZ154" s="100" t="str">
        <f t="shared" si="525"/>
        <v/>
      </c>
      <c r="KA154" s="101" t="str">
        <f t="shared" si="526"/>
        <v/>
      </c>
      <c r="KB154" s="102" t="str">
        <f t="shared" si="527"/>
        <v/>
      </c>
      <c r="KC154" s="103" t="str">
        <f t="shared" si="528"/>
        <v/>
      </c>
      <c r="KE154" s="4"/>
    </row>
    <row r="155" spans="1:291" ht="13.5" customHeight="1">
      <c r="A155" s="21"/>
      <c r="E155" s="96" t="str">
        <f t="shared" si="314"/>
        <v/>
      </c>
      <c r="F155" s="97" t="str">
        <f t="shared" si="315"/>
        <v/>
      </c>
      <c r="G155" s="98" t="str">
        <f t="shared" si="316"/>
        <v/>
      </c>
      <c r="H155" s="98" t="str">
        <f t="shared" si="317"/>
        <v/>
      </c>
      <c r="I155" s="99" t="str">
        <f t="shared" si="318"/>
        <v/>
      </c>
      <c r="J155" s="100" t="str">
        <f t="shared" si="319"/>
        <v/>
      </c>
      <c r="K155" s="101" t="str">
        <f t="shared" si="320"/>
        <v/>
      </c>
      <c r="L155" s="102" t="str">
        <f t="shared" si="321"/>
        <v/>
      </c>
      <c r="M155" s="103" t="str">
        <f t="shared" si="322"/>
        <v/>
      </c>
      <c r="O155" s="4"/>
      <c r="Q155" s="96" t="str">
        <f t="shared" si="323"/>
        <v/>
      </c>
      <c r="R155" s="97" t="str">
        <f t="shared" si="324"/>
        <v/>
      </c>
      <c r="S155" s="98" t="str">
        <f t="shared" si="325"/>
        <v/>
      </c>
      <c r="T155" s="98" t="str">
        <f t="shared" si="326"/>
        <v/>
      </c>
      <c r="U155" s="99" t="str">
        <f t="shared" si="327"/>
        <v/>
      </c>
      <c r="V155" s="100" t="str">
        <f t="shared" si="328"/>
        <v/>
      </c>
      <c r="W155" s="101" t="str">
        <f t="shared" si="329"/>
        <v/>
      </c>
      <c r="X155" s="102" t="str">
        <f t="shared" si="330"/>
        <v/>
      </c>
      <c r="Y155" s="103" t="str">
        <f t="shared" si="331"/>
        <v/>
      </c>
      <c r="AA155" s="4"/>
      <c r="AC155" s="96" t="str">
        <f t="shared" si="332"/>
        <v/>
      </c>
      <c r="AD155" s="97" t="str">
        <f t="shared" si="333"/>
        <v/>
      </c>
      <c r="AE155" s="98" t="str">
        <f t="shared" si="334"/>
        <v/>
      </c>
      <c r="AF155" s="98" t="str">
        <f t="shared" si="335"/>
        <v/>
      </c>
      <c r="AG155" s="99" t="str">
        <f t="shared" si="336"/>
        <v/>
      </c>
      <c r="AH155" s="100" t="str">
        <f t="shared" si="337"/>
        <v/>
      </c>
      <c r="AI155" s="101" t="str">
        <f t="shared" si="338"/>
        <v/>
      </c>
      <c r="AJ155" s="102" t="str">
        <f t="shared" si="339"/>
        <v/>
      </c>
      <c r="AK155" s="103" t="str">
        <f t="shared" si="340"/>
        <v/>
      </c>
      <c r="AM155" s="4"/>
      <c r="AO155" s="96" t="str">
        <f t="shared" si="341"/>
        <v/>
      </c>
      <c r="AP155" s="97" t="str">
        <f t="shared" si="342"/>
        <v/>
      </c>
      <c r="AQ155" s="98" t="str">
        <f t="shared" si="343"/>
        <v/>
      </c>
      <c r="AR155" s="98" t="str">
        <f t="shared" si="344"/>
        <v/>
      </c>
      <c r="AS155" s="99" t="str">
        <f t="shared" si="345"/>
        <v/>
      </c>
      <c r="AT155" s="100" t="str">
        <f t="shared" si="346"/>
        <v/>
      </c>
      <c r="AU155" s="101" t="str">
        <f t="shared" si="347"/>
        <v/>
      </c>
      <c r="AV155" s="102" t="str">
        <f t="shared" si="348"/>
        <v/>
      </c>
      <c r="AW155" s="103" t="str">
        <f t="shared" si="349"/>
        <v/>
      </c>
      <c r="AY155" s="4"/>
      <c r="BA155" s="96" t="str">
        <f t="shared" si="350"/>
        <v/>
      </c>
      <c r="BB155" s="97" t="str">
        <f t="shared" si="351"/>
        <v/>
      </c>
      <c r="BC155" s="98" t="str">
        <f t="shared" si="352"/>
        <v/>
      </c>
      <c r="BD155" s="98" t="str">
        <f t="shared" si="353"/>
        <v/>
      </c>
      <c r="BE155" s="99" t="str">
        <f t="shared" si="354"/>
        <v/>
      </c>
      <c r="BF155" s="100" t="str">
        <f t="shared" si="355"/>
        <v/>
      </c>
      <c r="BG155" s="101" t="str">
        <f t="shared" si="356"/>
        <v/>
      </c>
      <c r="BH155" s="102" t="str">
        <f t="shared" si="357"/>
        <v/>
      </c>
      <c r="BI155" s="103" t="str">
        <f t="shared" si="358"/>
        <v/>
      </c>
      <c r="BK155" s="4"/>
      <c r="BM155" s="96" t="str">
        <f t="shared" si="359"/>
        <v/>
      </c>
      <c r="BN155" s="97" t="str">
        <f t="shared" si="360"/>
        <v/>
      </c>
      <c r="BO155" s="98" t="str">
        <f t="shared" si="361"/>
        <v/>
      </c>
      <c r="BP155" s="98" t="str">
        <f t="shared" si="362"/>
        <v/>
      </c>
      <c r="BQ155" s="99" t="str">
        <f t="shared" si="363"/>
        <v/>
      </c>
      <c r="BR155" s="100" t="str">
        <f t="shared" si="364"/>
        <v/>
      </c>
      <c r="BS155" s="101" t="str">
        <f t="shared" si="365"/>
        <v/>
      </c>
      <c r="BT155" s="102" t="str">
        <f t="shared" si="366"/>
        <v/>
      </c>
      <c r="BU155" s="103" t="str">
        <f t="shared" si="367"/>
        <v/>
      </c>
      <c r="BW155" s="4"/>
      <c r="BY155" s="96" t="str">
        <f t="shared" si="368"/>
        <v/>
      </c>
      <c r="BZ155" s="97" t="str">
        <f t="shared" si="369"/>
        <v/>
      </c>
      <c r="CA155" s="98" t="str">
        <f t="shared" si="370"/>
        <v/>
      </c>
      <c r="CB155" s="98" t="str">
        <f t="shared" si="371"/>
        <v/>
      </c>
      <c r="CC155" s="99" t="str">
        <f t="shared" si="372"/>
        <v/>
      </c>
      <c r="CD155" s="100" t="str">
        <f t="shared" si="373"/>
        <v/>
      </c>
      <c r="CE155" s="101" t="str">
        <f t="shared" si="374"/>
        <v/>
      </c>
      <c r="CF155" s="102" t="str">
        <f t="shared" si="375"/>
        <v/>
      </c>
      <c r="CG155" s="103" t="str">
        <f t="shared" si="376"/>
        <v/>
      </c>
      <c r="CI155" s="4"/>
      <c r="CK155" s="96" t="str">
        <f t="shared" si="377"/>
        <v/>
      </c>
      <c r="CL155" s="97" t="str">
        <f t="shared" si="378"/>
        <v/>
      </c>
      <c r="CM155" s="98" t="str">
        <f t="shared" si="379"/>
        <v/>
      </c>
      <c r="CN155" s="98" t="str">
        <f t="shared" si="380"/>
        <v/>
      </c>
      <c r="CO155" s="99" t="str">
        <f t="shared" si="381"/>
        <v/>
      </c>
      <c r="CP155" s="100" t="str">
        <f t="shared" si="382"/>
        <v/>
      </c>
      <c r="CQ155" s="101" t="str">
        <f t="shared" si="383"/>
        <v/>
      </c>
      <c r="CR155" s="102" t="str">
        <f t="shared" si="384"/>
        <v/>
      </c>
      <c r="CS155" s="103" t="str">
        <f t="shared" si="385"/>
        <v/>
      </c>
      <c r="CU155" s="4"/>
      <c r="CW155" s="96" t="str">
        <f t="shared" si="386"/>
        <v/>
      </c>
      <c r="CX155" s="97" t="str">
        <f t="shared" si="387"/>
        <v/>
      </c>
      <c r="CY155" s="98" t="str">
        <f t="shared" si="388"/>
        <v/>
      </c>
      <c r="CZ155" s="98" t="str">
        <f t="shared" si="389"/>
        <v/>
      </c>
      <c r="DA155" s="99" t="str">
        <f t="shared" si="390"/>
        <v/>
      </c>
      <c r="DB155" s="100" t="str">
        <f t="shared" si="391"/>
        <v/>
      </c>
      <c r="DC155" s="101" t="str">
        <f t="shared" si="392"/>
        <v/>
      </c>
      <c r="DD155" s="102" t="str">
        <f t="shared" si="393"/>
        <v/>
      </c>
      <c r="DE155" s="103" t="str">
        <f t="shared" si="394"/>
        <v/>
      </c>
      <c r="DG155" s="4"/>
      <c r="DI155" s="96" t="str">
        <f t="shared" si="395"/>
        <v/>
      </c>
      <c r="DJ155" s="97" t="str">
        <f t="shared" si="396"/>
        <v/>
      </c>
      <c r="DK155" s="98" t="str">
        <f t="shared" si="397"/>
        <v/>
      </c>
      <c r="DL155" s="98" t="str">
        <f t="shared" si="398"/>
        <v/>
      </c>
      <c r="DM155" s="99" t="str">
        <f t="shared" si="399"/>
        <v/>
      </c>
      <c r="DN155" s="100" t="str">
        <f t="shared" si="400"/>
        <v/>
      </c>
      <c r="DO155" s="101" t="str">
        <f t="shared" si="401"/>
        <v/>
      </c>
      <c r="DP155" s="102" t="str">
        <f t="shared" si="402"/>
        <v/>
      </c>
      <c r="DQ155" s="103" t="str">
        <f t="shared" si="403"/>
        <v/>
      </c>
      <c r="DS155" s="4"/>
      <c r="DU155" s="96" t="str">
        <f t="shared" si="404"/>
        <v/>
      </c>
      <c r="DV155" s="97" t="str">
        <f t="shared" si="405"/>
        <v/>
      </c>
      <c r="DW155" s="98" t="str">
        <f t="shared" si="406"/>
        <v/>
      </c>
      <c r="DX155" s="98" t="str">
        <f t="shared" si="407"/>
        <v/>
      </c>
      <c r="DY155" s="99" t="str">
        <f t="shared" si="408"/>
        <v/>
      </c>
      <c r="DZ155" s="100" t="str">
        <f t="shared" si="409"/>
        <v/>
      </c>
      <c r="EA155" s="101" t="str">
        <f t="shared" si="410"/>
        <v/>
      </c>
      <c r="EB155" s="102" t="str">
        <f t="shared" si="411"/>
        <v/>
      </c>
      <c r="EC155" s="103" t="str">
        <f t="shared" si="412"/>
        <v/>
      </c>
      <c r="EE155" s="4"/>
      <c r="EG155" s="96" t="str">
        <f t="shared" si="413"/>
        <v/>
      </c>
      <c r="EH155" s="97" t="str">
        <f t="shared" si="414"/>
        <v/>
      </c>
      <c r="EI155" s="98" t="str">
        <f t="shared" si="415"/>
        <v/>
      </c>
      <c r="EJ155" s="98" t="str">
        <f t="shared" si="416"/>
        <v/>
      </c>
      <c r="EK155" s="99" t="str">
        <f t="shared" si="417"/>
        <v/>
      </c>
      <c r="EL155" s="100" t="str">
        <f t="shared" si="418"/>
        <v/>
      </c>
      <c r="EM155" s="101" t="str">
        <f t="shared" si="419"/>
        <v/>
      </c>
      <c r="EN155" s="102" t="str">
        <f t="shared" si="420"/>
        <v/>
      </c>
      <c r="EO155" s="103" t="str">
        <f t="shared" si="421"/>
        <v/>
      </c>
      <c r="EQ155" s="4"/>
      <c r="ES155" s="96" t="str">
        <f t="shared" si="422"/>
        <v/>
      </c>
      <c r="ET155" s="97" t="str">
        <f t="shared" si="423"/>
        <v/>
      </c>
      <c r="EU155" s="98" t="str">
        <f t="shared" si="424"/>
        <v/>
      </c>
      <c r="EV155" s="98" t="str">
        <f t="shared" si="425"/>
        <v/>
      </c>
      <c r="EW155" s="99" t="str">
        <f t="shared" si="426"/>
        <v/>
      </c>
      <c r="EX155" s="100" t="str">
        <f t="shared" si="427"/>
        <v/>
      </c>
      <c r="EY155" s="101" t="str">
        <f t="shared" si="428"/>
        <v/>
      </c>
      <c r="EZ155" s="102" t="str">
        <f t="shared" si="429"/>
        <v/>
      </c>
      <c r="FA155" s="103" t="str">
        <f t="shared" si="430"/>
        <v/>
      </c>
      <c r="FC155" s="4"/>
      <c r="FE155" s="96" t="str">
        <f t="shared" si="431"/>
        <v/>
      </c>
      <c r="FF155" s="97" t="str">
        <f t="shared" si="432"/>
        <v/>
      </c>
      <c r="FG155" s="98" t="str">
        <f t="shared" si="433"/>
        <v/>
      </c>
      <c r="FH155" s="98" t="str">
        <f t="shared" si="434"/>
        <v/>
      </c>
      <c r="FI155" s="99" t="str">
        <f t="shared" si="435"/>
        <v/>
      </c>
      <c r="FJ155" s="100" t="str">
        <f t="shared" si="436"/>
        <v/>
      </c>
      <c r="FK155" s="101" t="str">
        <f t="shared" si="437"/>
        <v/>
      </c>
      <c r="FL155" s="102" t="str">
        <f t="shared" si="438"/>
        <v/>
      </c>
      <c r="FM155" s="103" t="str">
        <f t="shared" si="439"/>
        <v/>
      </c>
      <c r="FO155" s="4"/>
      <c r="FQ155" s="96" t="str">
        <f>IF(FU155="","",#REF!)</f>
        <v/>
      </c>
      <c r="FR155" s="97" t="str">
        <f t="shared" si="440"/>
        <v/>
      </c>
      <c r="FS155" s="98" t="str">
        <f t="shared" si="441"/>
        <v/>
      </c>
      <c r="FT155" s="98" t="str">
        <f t="shared" si="442"/>
        <v/>
      </c>
      <c r="FU155" s="99" t="str">
        <f t="shared" si="443"/>
        <v/>
      </c>
      <c r="FV155" s="100" t="str">
        <f t="shared" si="444"/>
        <v/>
      </c>
      <c r="FW155" s="101" t="str">
        <f t="shared" si="445"/>
        <v/>
      </c>
      <c r="FX155" s="102" t="str">
        <f t="shared" si="446"/>
        <v/>
      </c>
      <c r="FY155" s="103" t="str">
        <f t="shared" si="447"/>
        <v/>
      </c>
      <c r="GA155" s="4"/>
      <c r="GC155" s="96" t="str">
        <f t="shared" si="448"/>
        <v/>
      </c>
      <c r="GD155" s="97" t="str">
        <f t="shared" si="449"/>
        <v/>
      </c>
      <c r="GE155" s="98" t="str">
        <f t="shared" si="450"/>
        <v/>
      </c>
      <c r="GF155" s="98" t="str">
        <f t="shared" si="451"/>
        <v/>
      </c>
      <c r="GG155" s="99" t="str">
        <f t="shared" si="452"/>
        <v/>
      </c>
      <c r="GH155" s="100" t="str">
        <f t="shared" si="453"/>
        <v/>
      </c>
      <c r="GI155" s="101" t="str">
        <f t="shared" si="454"/>
        <v/>
      </c>
      <c r="GJ155" s="102" t="str">
        <f t="shared" si="455"/>
        <v/>
      </c>
      <c r="GK155" s="103" t="str">
        <f t="shared" si="456"/>
        <v/>
      </c>
      <c r="GM155" s="4"/>
      <c r="GO155" s="96" t="str">
        <f t="shared" si="457"/>
        <v/>
      </c>
      <c r="GP155" s="97" t="str">
        <f t="shared" si="458"/>
        <v/>
      </c>
      <c r="GQ155" s="98" t="str">
        <f t="shared" si="459"/>
        <v/>
      </c>
      <c r="GR155" s="98" t="str">
        <f t="shared" si="460"/>
        <v/>
      </c>
      <c r="GS155" s="99" t="str">
        <f t="shared" si="461"/>
        <v/>
      </c>
      <c r="GT155" s="100" t="str">
        <f t="shared" si="462"/>
        <v/>
      </c>
      <c r="GU155" s="101" t="str">
        <f t="shared" si="463"/>
        <v/>
      </c>
      <c r="GV155" s="102" t="str">
        <f t="shared" si="464"/>
        <v/>
      </c>
      <c r="GW155" s="103" t="str">
        <f t="shared" si="465"/>
        <v/>
      </c>
      <c r="GY155" s="4"/>
      <c r="HA155" s="96" t="str">
        <f t="shared" si="466"/>
        <v/>
      </c>
      <c r="HB155" s="97" t="str">
        <f t="shared" si="467"/>
        <v/>
      </c>
      <c r="HC155" s="98" t="str">
        <f t="shared" si="468"/>
        <v/>
      </c>
      <c r="HD155" s="98" t="str">
        <f t="shared" si="469"/>
        <v/>
      </c>
      <c r="HE155" s="99" t="str">
        <f t="shared" si="470"/>
        <v/>
      </c>
      <c r="HF155" s="100" t="str">
        <f t="shared" si="471"/>
        <v/>
      </c>
      <c r="HG155" s="101" t="str">
        <f t="shared" si="472"/>
        <v/>
      </c>
      <c r="HH155" s="102" t="str">
        <f t="shared" si="473"/>
        <v/>
      </c>
      <c r="HI155" s="103" t="str">
        <f t="shared" si="474"/>
        <v/>
      </c>
      <c r="HK155" s="4"/>
      <c r="HM155" s="96" t="str">
        <f t="shared" si="475"/>
        <v/>
      </c>
      <c r="HN155" s="97" t="str">
        <f t="shared" si="476"/>
        <v/>
      </c>
      <c r="HO155" s="98" t="str">
        <f t="shared" si="477"/>
        <v/>
      </c>
      <c r="HP155" s="98" t="str">
        <f t="shared" si="478"/>
        <v/>
      </c>
      <c r="HQ155" s="99" t="str">
        <f t="shared" si="479"/>
        <v/>
      </c>
      <c r="HR155" s="100" t="str">
        <f t="shared" si="480"/>
        <v/>
      </c>
      <c r="HS155" s="101" t="str">
        <f t="shared" si="481"/>
        <v/>
      </c>
      <c r="HT155" s="102" t="str">
        <f t="shared" si="482"/>
        <v/>
      </c>
      <c r="HU155" s="103" t="str">
        <f t="shared" si="483"/>
        <v/>
      </c>
      <c r="HW155" s="4"/>
      <c r="HY155" s="96" t="str">
        <f t="shared" si="484"/>
        <v/>
      </c>
      <c r="HZ155" s="97" t="str">
        <f t="shared" si="485"/>
        <v/>
      </c>
      <c r="IA155" s="98" t="str">
        <f t="shared" si="486"/>
        <v/>
      </c>
      <c r="IB155" s="98" t="str">
        <f t="shared" si="487"/>
        <v/>
      </c>
      <c r="IC155" s="99" t="str">
        <f t="shared" si="488"/>
        <v/>
      </c>
      <c r="ID155" s="100" t="str">
        <f t="shared" si="489"/>
        <v/>
      </c>
      <c r="IE155" s="101" t="str">
        <f t="shared" si="490"/>
        <v/>
      </c>
      <c r="IF155" s="102" t="str">
        <f t="shared" si="491"/>
        <v/>
      </c>
      <c r="IG155" s="103" t="str">
        <f t="shared" si="492"/>
        <v/>
      </c>
      <c r="II155" s="4"/>
      <c r="IK155" s="96" t="str">
        <f t="shared" si="493"/>
        <v/>
      </c>
      <c r="IL155" s="97" t="str">
        <f t="shared" si="494"/>
        <v/>
      </c>
      <c r="IM155" s="98" t="str">
        <f t="shared" si="495"/>
        <v/>
      </c>
      <c r="IN155" s="98" t="str">
        <f t="shared" si="496"/>
        <v/>
      </c>
      <c r="IO155" s="99" t="str">
        <f t="shared" si="497"/>
        <v/>
      </c>
      <c r="IP155" s="100" t="str">
        <f t="shared" si="498"/>
        <v/>
      </c>
      <c r="IQ155" s="101" t="str">
        <f t="shared" si="499"/>
        <v/>
      </c>
      <c r="IR155" s="102" t="str">
        <f t="shared" si="500"/>
        <v/>
      </c>
      <c r="IS155" s="103" t="str">
        <f t="shared" si="501"/>
        <v/>
      </c>
      <c r="IU155" s="4"/>
      <c r="IW155" s="96" t="str">
        <f t="shared" si="502"/>
        <v/>
      </c>
      <c r="IX155" s="97" t="str">
        <f t="shared" si="503"/>
        <v/>
      </c>
      <c r="IY155" s="98" t="str">
        <f t="shared" si="504"/>
        <v/>
      </c>
      <c r="IZ155" s="98" t="str">
        <f t="shared" si="505"/>
        <v/>
      </c>
      <c r="JA155" s="99" t="str">
        <f t="shared" si="506"/>
        <v/>
      </c>
      <c r="JB155" s="100" t="str">
        <f t="shared" si="507"/>
        <v/>
      </c>
      <c r="JC155" s="101" t="str">
        <f t="shared" si="508"/>
        <v/>
      </c>
      <c r="JD155" s="102" t="str">
        <f t="shared" si="509"/>
        <v/>
      </c>
      <c r="JE155" s="103" t="str">
        <f t="shared" si="510"/>
        <v/>
      </c>
      <c r="JG155" s="4"/>
      <c r="JI155" s="96" t="str">
        <f t="shared" si="511"/>
        <v/>
      </c>
      <c r="JJ155" s="97" t="str">
        <f t="shared" si="512"/>
        <v/>
      </c>
      <c r="JK155" s="98" t="str">
        <f t="shared" si="513"/>
        <v/>
      </c>
      <c r="JL155" s="98" t="str">
        <f t="shared" si="514"/>
        <v/>
      </c>
      <c r="JM155" s="99" t="str">
        <f t="shared" si="515"/>
        <v/>
      </c>
      <c r="JN155" s="100" t="str">
        <f t="shared" si="516"/>
        <v/>
      </c>
      <c r="JO155" s="101" t="str">
        <f t="shared" si="517"/>
        <v/>
      </c>
      <c r="JP155" s="102" t="str">
        <f t="shared" si="518"/>
        <v/>
      </c>
      <c r="JQ155" s="103" t="str">
        <f t="shared" si="519"/>
        <v/>
      </c>
      <c r="JS155" s="4"/>
      <c r="JU155" s="96" t="str">
        <f t="shared" si="520"/>
        <v/>
      </c>
      <c r="JV155" s="97" t="str">
        <f t="shared" si="521"/>
        <v/>
      </c>
      <c r="JW155" s="98" t="str">
        <f t="shared" si="522"/>
        <v/>
      </c>
      <c r="JX155" s="98" t="str">
        <f t="shared" si="523"/>
        <v/>
      </c>
      <c r="JY155" s="99" t="str">
        <f t="shared" si="524"/>
        <v/>
      </c>
      <c r="JZ155" s="100" t="str">
        <f t="shared" si="525"/>
        <v/>
      </c>
      <c r="KA155" s="101" t="str">
        <f t="shared" si="526"/>
        <v/>
      </c>
      <c r="KB155" s="102" t="str">
        <f t="shared" si="527"/>
        <v/>
      </c>
      <c r="KC155" s="103" t="str">
        <f t="shared" si="528"/>
        <v/>
      </c>
      <c r="KE155" s="4"/>
    </row>
    <row r="156" spans="1:291" ht="13.5" customHeight="1">
      <c r="A156" s="21"/>
      <c r="E156" s="96" t="str">
        <f t="shared" si="314"/>
        <v/>
      </c>
      <c r="F156" s="97" t="str">
        <f t="shared" si="315"/>
        <v/>
      </c>
      <c r="G156" s="98" t="str">
        <f t="shared" si="316"/>
        <v/>
      </c>
      <c r="H156" s="98" t="str">
        <f t="shared" si="317"/>
        <v/>
      </c>
      <c r="I156" s="99" t="str">
        <f t="shared" si="318"/>
        <v/>
      </c>
      <c r="J156" s="100" t="str">
        <f t="shared" si="319"/>
        <v/>
      </c>
      <c r="K156" s="101" t="str">
        <f t="shared" si="320"/>
        <v/>
      </c>
      <c r="L156" s="102" t="str">
        <f t="shared" si="321"/>
        <v/>
      </c>
      <c r="M156" s="103" t="str">
        <f t="shared" si="322"/>
        <v/>
      </c>
      <c r="O156" s="4"/>
      <c r="Q156" s="96" t="str">
        <f t="shared" si="323"/>
        <v/>
      </c>
      <c r="R156" s="97" t="str">
        <f t="shared" si="324"/>
        <v/>
      </c>
      <c r="S156" s="98" t="str">
        <f t="shared" si="325"/>
        <v/>
      </c>
      <c r="T156" s="98" t="str">
        <f t="shared" si="326"/>
        <v/>
      </c>
      <c r="U156" s="99" t="str">
        <f t="shared" si="327"/>
        <v/>
      </c>
      <c r="V156" s="100" t="str">
        <f t="shared" si="328"/>
        <v/>
      </c>
      <c r="W156" s="101" t="str">
        <f t="shared" si="329"/>
        <v/>
      </c>
      <c r="X156" s="102" t="str">
        <f t="shared" si="330"/>
        <v/>
      </c>
      <c r="Y156" s="103" t="str">
        <f t="shared" si="331"/>
        <v/>
      </c>
      <c r="AA156" s="4"/>
      <c r="AC156" s="96" t="str">
        <f t="shared" si="332"/>
        <v/>
      </c>
      <c r="AD156" s="97" t="str">
        <f t="shared" si="333"/>
        <v/>
      </c>
      <c r="AE156" s="98" t="str">
        <f t="shared" si="334"/>
        <v/>
      </c>
      <c r="AF156" s="98" t="str">
        <f t="shared" si="335"/>
        <v/>
      </c>
      <c r="AG156" s="99" t="str">
        <f t="shared" si="336"/>
        <v/>
      </c>
      <c r="AH156" s="100" t="str">
        <f t="shared" si="337"/>
        <v/>
      </c>
      <c r="AI156" s="101" t="str">
        <f t="shared" si="338"/>
        <v/>
      </c>
      <c r="AJ156" s="102" t="str">
        <f t="shared" si="339"/>
        <v/>
      </c>
      <c r="AK156" s="103" t="str">
        <f t="shared" si="340"/>
        <v/>
      </c>
      <c r="AM156" s="4"/>
      <c r="AO156" s="96" t="str">
        <f t="shared" si="341"/>
        <v/>
      </c>
      <c r="AP156" s="97" t="str">
        <f t="shared" si="342"/>
        <v/>
      </c>
      <c r="AQ156" s="98" t="str">
        <f t="shared" si="343"/>
        <v/>
      </c>
      <c r="AR156" s="98" t="str">
        <f t="shared" si="344"/>
        <v/>
      </c>
      <c r="AS156" s="99" t="str">
        <f t="shared" si="345"/>
        <v/>
      </c>
      <c r="AT156" s="100" t="str">
        <f t="shared" si="346"/>
        <v/>
      </c>
      <c r="AU156" s="101" t="str">
        <f t="shared" si="347"/>
        <v/>
      </c>
      <c r="AV156" s="102" t="str">
        <f t="shared" si="348"/>
        <v/>
      </c>
      <c r="AW156" s="103" t="str">
        <f t="shared" si="349"/>
        <v/>
      </c>
      <c r="AY156" s="4"/>
      <c r="BA156" s="96" t="str">
        <f t="shared" si="350"/>
        <v/>
      </c>
      <c r="BB156" s="97" t="str">
        <f t="shared" si="351"/>
        <v/>
      </c>
      <c r="BC156" s="98" t="str">
        <f t="shared" si="352"/>
        <v/>
      </c>
      <c r="BD156" s="98" t="str">
        <f t="shared" si="353"/>
        <v/>
      </c>
      <c r="BE156" s="99" t="str">
        <f t="shared" si="354"/>
        <v/>
      </c>
      <c r="BF156" s="100" t="str">
        <f t="shared" si="355"/>
        <v/>
      </c>
      <c r="BG156" s="101" t="str">
        <f t="shared" si="356"/>
        <v/>
      </c>
      <c r="BH156" s="102" t="str">
        <f t="shared" si="357"/>
        <v/>
      </c>
      <c r="BI156" s="103" t="str">
        <f t="shared" si="358"/>
        <v/>
      </c>
      <c r="BK156" s="4"/>
      <c r="BM156" s="96" t="str">
        <f t="shared" si="359"/>
        <v/>
      </c>
      <c r="BN156" s="97" t="str">
        <f t="shared" si="360"/>
        <v/>
      </c>
      <c r="BO156" s="98" t="str">
        <f t="shared" si="361"/>
        <v/>
      </c>
      <c r="BP156" s="98" t="str">
        <f t="shared" si="362"/>
        <v/>
      </c>
      <c r="BQ156" s="99" t="str">
        <f t="shared" si="363"/>
        <v/>
      </c>
      <c r="BR156" s="100" t="str">
        <f t="shared" si="364"/>
        <v/>
      </c>
      <c r="BS156" s="101" t="str">
        <f t="shared" si="365"/>
        <v/>
      </c>
      <c r="BT156" s="102" t="str">
        <f t="shared" si="366"/>
        <v/>
      </c>
      <c r="BU156" s="103" t="str">
        <f t="shared" si="367"/>
        <v/>
      </c>
      <c r="BW156" s="4"/>
      <c r="BY156" s="96" t="str">
        <f t="shared" si="368"/>
        <v/>
      </c>
      <c r="BZ156" s="97" t="str">
        <f t="shared" si="369"/>
        <v/>
      </c>
      <c r="CA156" s="98" t="str">
        <f t="shared" si="370"/>
        <v/>
      </c>
      <c r="CB156" s="98" t="str">
        <f t="shared" si="371"/>
        <v/>
      </c>
      <c r="CC156" s="99" t="str">
        <f t="shared" si="372"/>
        <v/>
      </c>
      <c r="CD156" s="100" t="str">
        <f t="shared" si="373"/>
        <v/>
      </c>
      <c r="CE156" s="101" t="str">
        <f t="shared" si="374"/>
        <v/>
      </c>
      <c r="CF156" s="102" t="str">
        <f t="shared" si="375"/>
        <v/>
      </c>
      <c r="CG156" s="103" t="str">
        <f t="shared" si="376"/>
        <v/>
      </c>
      <c r="CI156" s="4"/>
      <c r="CK156" s="96" t="str">
        <f t="shared" si="377"/>
        <v/>
      </c>
      <c r="CL156" s="97" t="str">
        <f t="shared" si="378"/>
        <v/>
      </c>
      <c r="CM156" s="98" t="str">
        <f t="shared" si="379"/>
        <v/>
      </c>
      <c r="CN156" s="98" t="str">
        <f t="shared" si="380"/>
        <v/>
      </c>
      <c r="CO156" s="99" t="str">
        <f t="shared" si="381"/>
        <v/>
      </c>
      <c r="CP156" s="100" t="str">
        <f t="shared" si="382"/>
        <v/>
      </c>
      <c r="CQ156" s="101" t="str">
        <f t="shared" si="383"/>
        <v/>
      </c>
      <c r="CR156" s="102" t="str">
        <f t="shared" si="384"/>
        <v/>
      </c>
      <c r="CS156" s="103" t="str">
        <f t="shared" si="385"/>
        <v/>
      </c>
      <c r="CU156" s="4"/>
      <c r="CW156" s="96" t="str">
        <f t="shared" si="386"/>
        <v/>
      </c>
      <c r="CX156" s="97" t="str">
        <f t="shared" si="387"/>
        <v/>
      </c>
      <c r="CY156" s="98" t="str">
        <f t="shared" si="388"/>
        <v/>
      </c>
      <c r="CZ156" s="98" t="str">
        <f t="shared" si="389"/>
        <v/>
      </c>
      <c r="DA156" s="99" t="str">
        <f t="shared" si="390"/>
        <v/>
      </c>
      <c r="DB156" s="100" t="str">
        <f t="shared" si="391"/>
        <v/>
      </c>
      <c r="DC156" s="101" t="str">
        <f t="shared" si="392"/>
        <v/>
      </c>
      <c r="DD156" s="102" t="str">
        <f t="shared" si="393"/>
        <v/>
      </c>
      <c r="DE156" s="103" t="str">
        <f t="shared" si="394"/>
        <v/>
      </c>
      <c r="DG156" s="4"/>
      <c r="DI156" s="96" t="str">
        <f t="shared" si="395"/>
        <v/>
      </c>
      <c r="DJ156" s="97" t="str">
        <f t="shared" si="396"/>
        <v/>
      </c>
      <c r="DK156" s="98" t="str">
        <f t="shared" si="397"/>
        <v/>
      </c>
      <c r="DL156" s="98" t="str">
        <f t="shared" si="398"/>
        <v/>
      </c>
      <c r="DM156" s="99" t="str">
        <f t="shared" si="399"/>
        <v/>
      </c>
      <c r="DN156" s="100" t="str">
        <f t="shared" si="400"/>
        <v/>
      </c>
      <c r="DO156" s="101" t="str">
        <f t="shared" si="401"/>
        <v/>
      </c>
      <c r="DP156" s="102" t="str">
        <f t="shared" si="402"/>
        <v/>
      </c>
      <c r="DQ156" s="103" t="str">
        <f t="shared" si="403"/>
        <v/>
      </c>
      <c r="DS156" s="4"/>
      <c r="DU156" s="96" t="str">
        <f t="shared" si="404"/>
        <v/>
      </c>
      <c r="DV156" s="97" t="str">
        <f t="shared" si="405"/>
        <v/>
      </c>
      <c r="DW156" s="98" t="str">
        <f t="shared" si="406"/>
        <v/>
      </c>
      <c r="DX156" s="98" t="str">
        <f t="shared" si="407"/>
        <v/>
      </c>
      <c r="DY156" s="99" t="str">
        <f t="shared" si="408"/>
        <v/>
      </c>
      <c r="DZ156" s="100" t="str">
        <f t="shared" si="409"/>
        <v/>
      </c>
      <c r="EA156" s="101" t="str">
        <f t="shared" si="410"/>
        <v/>
      </c>
      <c r="EB156" s="102" t="str">
        <f t="shared" si="411"/>
        <v/>
      </c>
      <c r="EC156" s="103" t="str">
        <f t="shared" si="412"/>
        <v/>
      </c>
      <c r="EE156" s="4"/>
      <c r="EG156" s="96" t="str">
        <f t="shared" si="413"/>
        <v/>
      </c>
      <c r="EH156" s="97" t="str">
        <f t="shared" si="414"/>
        <v/>
      </c>
      <c r="EI156" s="98" t="str">
        <f t="shared" si="415"/>
        <v/>
      </c>
      <c r="EJ156" s="98" t="str">
        <f t="shared" si="416"/>
        <v/>
      </c>
      <c r="EK156" s="99" t="str">
        <f t="shared" si="417"/>
        <v/>
      </c>
      <c r="EL156" s="100" t="str">
        <f t="shared" si="418"/>
        <v/>
      </c>
      <c r="EM156" s="101" t="str">
        <f t="shared" si="419"/>
        <v/>
      </c>
      <c r="EN156" s="102" t="str">
        <f t="shared" si="420"/>
        <v/>
      </c>
      <c r="EO156" s="103" t="str">
        <f t="shared" si="421"/>
        <v/>
      </c>
      <c r="EQ156" s="4"/>
      <c r="ES156" s="96" t="str">
        <f t="shared" si="422"/>
        <v/>
      </c>
      <c r="ET156" s="97" t="str">
        <f t="shared" si="423"/>
        <v/>
      </c>
      <c r="EU156" s="98" t="str">
        <f t="shared" si="424"/>
        <v/>
      </c>
      <c r="EV156" s="98" t="str">
        <f t="shared" si="425"/>
        <v/>
      </c>
      <c r="EW156" s="99" t="str">
        <f t="shared" si="426"/>
        <v/>
      </c>
      <c r="EX156" s="100" t="str">
        <f t="shared" si="427"/>
        <v/>
      </c>
      <c r="EY156" s="101" t="str">
        <f t="shared" si="428"/>
        <v/>
      </c>
      <c r="EZ156" s="102" t="str">
        <f t="shared" si="429"/>
        <v/>
      </c>
      <c r="FA156" s="103" t="str">
        <f t="shared" si="430"/>
        <v/>
      </c>
      <c r="FC156" s="4"/>
      <c r="FE156" s="96" t="str">
        <f t="shared" si="431"/>
        <v/>
      </c>
      <c r="FF156" s="97" t="str">
        <f t="shared" si="432"/>
        <v/>
      </c>
      <c r="FG156" s="98" t="str">
        <f t="shared" si="433"/>
        <v/>
      </c>
      <c r="FH156" s="98" t="str">
        <f t="shared" si="434"/>
        <v/>
      </c>
      <c r="FI156" s="99" t="str">
        <f t="shared" si="435"/>
        <v/>
      </c>
      <c r="FJ156" s="100" t="str">
        <f t="shared" si="436"/>
        <v/>
      </c>
      <c r="FK156" s="101" t="str">
        <f t="shared" si="437"/>
        <v/>
      </c>
      <c r="FL156" s="102" t="str">
        <f t="shared" si="438"/>
        <v/>
      </c>
      <c r="FM156" s="103" t="str">
        <f t="shared" si="439"/>
        <v/>
      </c>
      <c r="FO156" s="4"/>
      <c r="FQ156" s="96" t="str">
        <f>IF(FU156="","",#REF!)</f>
        <v/>
      </c>
      <c r="FR156" s="97" t="str">
        <f t="shared" si="440"/>
        <v/>
      </c>
      <c r="FS156" s="98" t="str">
        <f t="shared" si="441"/>
        <v/>
      </c>
      <c r="FT156" s="98" t="str">
        <f t="shared" si="442"/>
        <v/>
      </c>
      <c r="FU156" s="99" t="str">
        <f t="shared" si="443"/>
        <v/>
      </c>
      <c r="FV156" s="100" t="str">
        <f t="shared" si="444"/>
        <v/>
      </c>
      <c r="FW156" s="101" t="str">
        <f t="shared" si="445"/>
        <v/>
      </c>
      <c r="FX156" s="102" t="str">
        <f t="shared" si="446"/>
        <v/>
      </c>
      <c r="FY156" s="103" t="str">
        <f t="shared" si="447"/>
        <v/>
      </c>
      <c r="GA156" s="4"/>
      <c r="GC156" s="96" t="str">
        <f t="shared" si="448"/>
        <v/>
      </c>
      <c r="GD156" s="97" t="str">
        <f t="shared" si="449"/>
        <v/>
      </c>
      <c r="GE156" s="98" t="str">
        <f t="shared" si="450"/>
        <v/>
      </c>
      <c r="GF156" s="98" t="str">
        <f t="shared" si="451"/>
        <v/>
      </c>
      <c r="GG156" s="99" t="str">
        <f t="shared" si="452"/>
        <v/>
      </c>
      <c r="GH156" s="100" t="str">
        <f t="shared" si="453"/>
        <v/>
      </c>
      <c r="GI156" s="101" t="str">
        <f t="shared" si="454"/>
        <v/>
      </c>
      <c r="GJ156" s="102" t="str">
        <f t="shared" si="455"/>
        <v/>
      </c>
      <c r="GK156" s="103" t="str">
        <f t="shared" si="456"/>
        <v/>
      </c>
      <c r="GM156" s="4"/>
      <c r="GO156" s="96" t="str">
        <f t="shared" si="457"/>
        <v/>
      </c>
      <c r="GP156" s="97" t="str">
        <f t="shared" si="458"/>
        <v/>
      </c>
      <c r="GQ156" s="98" t="str">
        <f t="shared" si="459"/>
        <v/>
      </c>
      <c r="GR156" s="98" t="str">
        <f t="shared" si="460"/>
        <v/>
      </c>
      <c r="GS156" s="99" t="str">
        <f t="shared" si="461"/>
        <v/>
      </c>
      <c r="GT156" s="100" t="str">
        <f t="shared" si="462"/>
        <v/>
      </c>
      <c r="GU156" s="101" t="str">
        <f t="shared" si="463"/>
        <v/>
      </c>
      <c r="GV156" s="102" t="str">
        <f t="shared" si="464"/>
        <v/>
      </c>
      <c r="GW156" s="103" t="str">
        <f t="shared" si="465"/>
        <v/>
      </c>
      <c r="GY156" s="4"/>
      <c r="HA156" s="96" t="str">
        <f t="shared" si="466"/>
        <v/>
      </c>
      <c r="HB156" s="97" t="str">
        <f t="shared" si="467"/>
        <v/>
      </c>
      <c r="HC156" s="98" t="str">
        <f t="shared" si="468"/>
        <v/>
      </c>
      <c r="HD156" s="98" t="str">
        <f t="shared" si="469"/>
        <v/>
      </c>
      <c r="HE156" s="99" t="str">
        <f t="shared" si="470"/>
        <v/>
      </c>
      <c r="HF156" s="100" t="str">
        <f t="shared" si="471"/>
        <v/>
      </c>
      <c r="HG156" s="101" t="str">
        <f t="shared" si="472"/>
        <v/>
      </c>
      <c r="HH156" s="102" t="str">
        <f t="shared" si="473"/>
        <v/>
      </c>
      <c r="HI156" s="103" t="str">
        <f t="shared" si="474"/>
        <v/>
      </c>
      <c r="HK156" s="4"/>
      <c r="HM156" s="96" t="str">
        <f t="shared" si="475"/>
        <v/>
      </c>
      <c r="HN156" s="97" t="str">
        <f t="shared" si="476"/>
        <v/>
      </c>
      <c r="HO156" s="98" t="str">
        <f t="shared" si="477"/>
        <v/>
      </c>
      <c r="HP156" s="98" t="str">
        <f t="shared" si="478"/>
        <v/>
      </c>
      <c r="HQ156" s="99" t="str">
        <f t="shared" si="479"/>
        <v/>
      </c>
      <c r="HR156" s="100" t="str">
        <f t="shared" si="480"/>
        <v/>
      </c>
      <c r="HS156" s="101" t="str">
        <f t="shared" si="481"/>
        <v/>
      </c>
      <c r="HT156" s="102" t="str">
        <f t="shared" si="482"/>
        <v/>
      </c>
      <c r="HU156" s="103" t="str">
        <f t="shared" si="483"/>
        <v/>
      </c>
      <c r="HW156" s="4"/>
      <c r="HY156" s="96" t="str">
        <f t="shared" si="484"/>
        <v/>
      </c>
      <c r="HZ156" s="97" t="str">
        <f t="shared" si="485"/>
        <v/>
      </c>
      <c r="IA156" s="98" t="str">
        <f t="shared" si="486"/>
        <v/>
      </c>
      <c r="IB156" s="98" t="str">
        <f t="shared" si="487"/>
        <v/>
      </c>
      <c r="IC156" s="99" t="str">
        <f t="shared" si="488"/>
        <v/>
      </c>
      <c r="ID156" s="100" t="str">
        <f t="shared" si="489"/>
        <v/>
      </c>
      <c r="IE156" s="101" t="str">
        <f t="shared" si="490"/>
        <v/>
      </c>
      <c r="IF156" s="102" t="str">
        <f t="shared" si="491"/>
        <v/>
      </c>
      <c r="IG156" s="103" t="str">
        <f t="shared" si="492"/>
        <v/>
      </c>
      <c r="II156" s="4"/>
      <c r="IK156" s="96" t="str">
        <f t="shared" si="493"/>
        <v/>
      </c>
      <c r="IL156" s="97" t="str">
        <f t="shared" si="494"/>
        <v/>
      </c>
      <c r="IM156" s="98" t="str">
        <f t="shared" si="495"/>
        <v/>
      </c>
      <c r="IN156" s="98" t="str">
        <f t="shared" si="496"/>
        <v/>
      </c>
      <c r="IO156" s="99" t="str">
        <f t="shared" si="497"/>
        <v/>
      </c>
      <c r="IP156" s="100" t="str">
        <f t="shared" si="498"/>
        <v/>
      </c>
      <c r="IQ156" s="101" t="str">
        <f t="shared" si="499"/>
        <v/>
      </c>
      <c r="IR156" s="102" t="str">
        <f t="shared" si="500"/>
        <v/>
      </c>
      <c r="IS156" s="103" t="str">
        <f t="shared" si="501"/>
        <v/>
      </c>
      <c r="IU156" s="4"/>
      <c r="IW156" s="96" t="str">
        <f t="shared" si="502"/>
        <v/>
      </c>
      <c r="IX156" s="97" t="str">
        <f t="shared" si="503"/>
        <v/>
      </c>
      <c r="IY156" s="98" t="str">
        <f t="shared" si="504"/>
        <v/>
      </c>
      <c r="IZ156" s="98" t="str">
        <f t="shared" si="505"/>
        <v/>
      </c>
      <c r="JA156" s="99" t="str">
        <f t="shared" si="506"/>
        <v/>
      </c>
      <c r="JB156" s="100" t="str">
        <f t="shared" si="507"/>
        <v/>
      </c>
      <c r="JC156" s="101" t="str">
        <f t="shared" si="508"/>
        <v/>
      </c>
      <c r="JD156" s="102" t="str">
        <f t="shared" si="509"/>
        <v/>
      </c>
      <c r="JE156" s="103" t="str">
        <f t="shared" si="510"/>
        <v/>
      </c>
      <c r="JG156" s="4"/>
      <c r="JI156" s="96" t="str">
        <f t="shared" si="511"/>
        <v/>
      </c>
      <c r="JJ156" s="97" t="str">
        <f t="shared" si="512"/>
        <v/>
      </c>
      <c r="JK156" s="98" t="str">
        <f t="shared" si="513"/>
        <v/>
      </c>
      <c r="JL156" s="98" t="str">
        <f t="shared" si="514"/>
        <v/>
      </c>
      <c r="JM156" s="99" t="str">
        <f t="shared" si="515"/>
        <v/>
      </c>
      <c r="JN156" s="100" t="str">
        <f t="shared" si="516"/>
        <v/>
      </c>
      <c r="JO156" s="101" t="str">
        <f t="shared" si="517"/>
        <v/>
      </c>
      <c r="JP156" s="102" t="str">
        <f t="shared" si="518"/>
        <v/>
      </c>
      <c r="JQ156" s="103" t="str">
        <f t="shared" si="519"/>
        <v/>
      </c>
      <c r="JS156" s="4"/>
      <c r="JU156" s="96" t="str">
        <f t="shared" si="520"/>
        <v/>
      </c>
      <c r="JV156" s="97" t="str">
        <f t="shared" si="521"/>
        <v/>
      </c>
      <c r="JW156" s="98" t="str">
        <f t="shared" si="522"/>
        <v/>
      </c>
      <c r="JX156" s="98" t="str">
        <f t="shared" si="523"/>
        <v/>
      </c>
      <c r="JY156" s="99" t="str">
        <f t="shared" si="524"/>
        <v/>
      </c>
      <c r="JZ156" s="100" t="str">
        <f t="shared" si="525"/>
        <v/>
      </c>
      <c r="KA156" s="101" t="str">
        <f t="shared" si="526"/>
        <v/>
      </c>
      <c r="KB156" s="102" t="str">
        <f t="shared" si="527"/>
        <v/>
      </c>
      <c r="KC156" s="103" t="str">
        <f t="shared" si="528"/>
        <v/>
      </c>
      <c r="KE156" s="4"/>
    </row>
    <row r="157" spans="1:291" ht="13.5" customHeight="1">
      <c r="A157" s="21"/>
      <c r="E157" s="96" t="str">
        <f t="shared" si="314"/>
        <v/>
      </c>
      <c r="F157" s="97" t="str">
        <f t="shared" si="315"/>
        <v/>
      </c>
      <c r="G157" s="98" t="str">
        <f t="shared" si="316"/>
        <v/>
      </c>
      <c r="H157" s="98" t="str">
        <f t="shared" si="317"/>
        <v/>
      </c>
      <c r="I157" s="99" t="str">
        <f t="shared" si="318"/>
        <v/>
      </c>
      <c r="J157" s="100" t="str">
        <f t="shared" si="319"/>
        <v/>
      </c>
      <c r="K157" s="101" t="str">
        <f t="shared" si="320"/>
        <v/>
      </c>
      <c r="L157" s="102" t="str">
        <f t="shared" si="321"/>
        <v/>
      </c>
      <c r="M157" s="103" t="str">
        <f t="shared" si="322"/>
        <v/>
      </c>
      <c r="O157" s="4"/>
      <c r="Q157" s="96" t="str">
        <f t="shared" si="323"/>
        <v/>
      </c>
      <c r="R157" s="97" t="str">
        <f t="shared" si="324"/>
        <v/>
      </c>
      <c r="S157" s="98" t="str">
        <f t="shared" si="325"/>
        <v/>
      </c>
      <c r="T157" s="98" t="str">
        <f t="shared" si="326"/>
        <v/>
      </c>
      <c r="U157" s="99" t="str">
        <f t="shared" si="327"/>
        <v/>
      </c>
      <c r="V157" s="100" t="str">
        <f t="shared" si="328"/>
        <v/>
      </c>
      <c r="W157" s="101" t="str">
        <f t="shared" si="329"/>
        <v/>
      </c>
      <c r="X157" s="102" t="str">
        <f t="shared" si="330"/>
        <v/>
      </c>
      <c r="Y157" s="103" t="str">
        <f t="shared" si="331"/>
        <v/>
      </c>
      <c r="AA157" s="4"/>
      <c r="AC157" s="96" t="str">
        <f t="shared" si="332"/>
        <v/>
      </c>
      <c r="AD157" s="97" t="str">
        <f t="shared" si="333"/>
        <v/>
      </c>
      <c r="AE157" s="98" t="str">
        <f t="shared" si="334"/>
        <v/>
      </c>
      <c r="AF157" s="98" t="str">
        <f t="shared" si="335"/>
        <v/>
      </c>
      <c r="AG157" s="99" t="str">
        <f t="shared" si="336"/>
        <v/>
      </c>
      <c r="AH157" s="100" t="str">
        <f t="shared" si="337"/>
        <v/>
      </c>
      <c r="AI157" s="101" t="str">
        <f t="shared" si="338"/>
        <v/>
      </c>
      <c r="AJ157" s="102" t="str">
        <f t="shared" si="339"/>
        <v/>
      </c>
      <c r="AK157" s="103" t="str">
        <f t="shared" si="340"/>
        <v/>
      </c>
      <c r="AM157" s="4"/>
      <c r="AO157" s="96" t="str">
        <f t="shared" si="341"/>
        <v/>
      </c>
      <c r="AP157" s="97" t="str">
        <f t="shared" si="342"/>
        <v/>
      </c>
      <c r="AQ157" s="98" t="str">
        <f t="shared" si="343"/>
        <v/>
      </c>
      <c r="AR157" s="98" t="str">
        <f t="shared" si="344"/>
        <v/>
      </c>
      <c r="AS157" s="99" t="str">
        <f t="shared" si="345"/>
        <v/>
      </c>
      <c r="AT157" s="100" t="str">
        <f t="shared" si="346"/>
        <v/>
      </c>
      <c r="AU157" s="101" t="str">
        <f t="shared" si="347"/>
        <v/>
      </c>
      <c r="AV157" s="102" t="str">
        <f t="shared" si="348"/>
        <v/>
      </c>
      <c r="AW157" s="103" t="str">
        <f t="shared" si="349"/>
        <v/>
      </c>
      <c r="AY157" s="4"/>
      <c r="BA157" s="96" t="str">
        <f t="shared" si="350"/>
        <v/>
      </c>
      <c r="BB157" s="97" t="str">
        <f t="shared" si="351"/>
        <v/>
      </c>
      <c r="BC157" s="98" t="str">
        <f t="shared" si="352"/>
        <v/>
      </c>
      <c r="BD157" s="98" t="str">
        <f t="shared" si="353"/>
        <v/>
      </c>
      <c r="BE157" s="99" t="str">
        <f t="shared" si="354"/>
        <v/>
      </c>
      <c r="BF157" s="100" t="str">
        <f t="shared" si="355"/>
        <v/>
      </c>
      <c r="BG157" s="101" t="str">
        <f t="shared" si="356"/>
        <v/>
      </c>
      <c r="BH157" s="102" t="str">
        <f t="shared" si="357"/>
        <v/>
      </c>
      <c r="BI157" s="103" t="str">
        <f t="shared" si="358"/>
        <v/>
      </c>
      <c r="BK157" s="4"/>
      <c r="BM157" s="96" t="str">
        <f t="shared" si="359"/>
        <v/>
      </c>
      <c r="BN157" s="97" t="str">
        <f t="shared" si="360"/>
        <v/>
      </c>
      <c r="BO157" s="98" t="str">
        <f t="shared" si="361"/>
        <v/>
      </c>
      <c r="BP157" s="98" t="str">
        <f t="shared" si="362"/>
        <v/>
      </c>
      <c r="BQ157" s="99" t="str">
        <f t="shared" si="363"/>
        <v/>
      </c>
      <c r="BR157" s="100" t="str">
        <f t="shared" si="364"/>
        <v/>
      </c>
      <c r="BS157" s="101" t="str">
        <f t="shared" si="365"/>
        <v/>
      </c>
      <c r="BT157" s="102" t="str">
        <f t="shared" si="366"/>
        <v/>
      </c>
      <c r="BU157" s="103" t="str">
        <f t="shared" si="367"/>
        <v/>
      </c>
      <c r="BW157" s="4"/>
      <c r="BY157" s="96" t="str">
        <f t="shared" si="368"/>
        <v/>
      </c>
      <c r="BZ157" s="97" t="str">
        <f t="shared" si="369"/>
        <v/>
      </c>
      <c r="CA157" s="98" t="str">
        <f t="shared" si="370"/>
        <v/>
      </c>
      <c r="CB157" s="98" t="str">
        <f t="shared" si="371"/>
        <v/>
      </c>
      <c r="CC157" s="99" t="str">
        <f t="shared" si="372"/>
        <v/>
      </c>
      <c r="CD157" s="100" t="str">
        <f t="shared" si="373"/>
        <v/>
      </c>
      <c r="CE157" s="101" t="str">
        <f t="shared" si="374"/>
        <v/>
      </c>
      <c r="CF157" s="102" t="str">
        <f t="shared" si="375"/>
        <v/>
      </c>
      <c r="CG157" s="103" t="str">
        <f t="shared" si="376"/>
        <v/>
      </c>
      <c r="CI157" s="4"/>
      <c r="CK157" s="96" t="str">
        <f t="shared" si="377"/>
        <v/>
      </c>
      <c r="CL157" s="97" t="str">
        <f t="shared" si="378"/>
        <v/>
      </c>
      <c r="CM157" s="98" t="str">
        <f t="shared" si="379"/>
        <v/>
      </c>
      <c r="CN157" s="98" t="str">
        <f t="shared" si="380"/>
        <v/>
      </c>
      <c r="CO157" s="99" t="str">
        <f t="shared" si="381"/>
        <v/>
      </c>
      <c r="CP157" s="100" t="str">
        <f t="shared" si="382"/>
        <v/>
      </c>
      <c r="CQ157" s="101" t="str">
        <f t="shared" si="383"/>
        <v/>
      </c>
      <c r="CR157" s="102" t="str">
        <f t="shared" si="384"/>
        <v/>
      </c>
      <c r="CS157" s="103" t="str">
        <f t="shared" si="385"/>
        <v/>
      </c>
      <c r="CU157" s="4"/>
      <c r="CW157" s="96" t="str">
        <f t="shared" si="386"/>
        <v/>
      </c>
      <c r="CX157" s="97" t="str">
        <f t="shared" si="387"/>
        <v/>
      </c>
      <c r="CY157" s="98" t="str">
        <f t="shared" si="388"/>
        <v/>
      </c>
      <c r="CZ157" s="98" t="str">
        <f t="shared" si="389"/>
        <v/>
      </c>
      <c r="DA157" s="99" t="str">
        <f t="shared" si="390"/>
        <v/>
      </c>
      <c r="DB157" s="100" t="str">
        <f t="shared" si="391"/>
        <v/>
      </c>
      <c r="DC157" s="101" t="str">
        <f t="shared" si="392"/>
        <v/>
      </c>
      <c r="DD157" s="102" t="str">
        <f t="shared" si="393"/>
        <v/>
      </c>
      <c r="DE157" s="103" t="str">
        <f t="shared" si="394"/>
        <v/>
      </c>
      <c r="DG157" s="4"/>
      <c r="DI157" s="96" t="str">
        <f t="shared" si="395"/>
        <v/>
      </c>
      <c r="DJ157" s="97" t="str">
        <f t="shared" si="396"/>
        <v/>
      </c>
      <c r="DK157" s="98" t="str">
        <f t="shared" si="397"/>
        <v/>
      </c>
      <c r="DL157" s="98" t="str">
        <f t="shared" si="398"/>
        <v/>
      </c>
      <c r="DM157" s="99" t="str">
        <f t="shared" si="399"/>
        <v/>
      </c>
      <c r="DN157" s="100" t="str">
        <f t="shared" si="400"/>
        <v/>
      </c>
      <c r="DO157" s="101" t="str">
        <f t="shared" si="401"/>
        <v/>
      </c>
      <c r="DP157" s="102" t="str">
        <f t="shared" si="402"/>
        <v/>
      </c>
      <c r="DQ157" s="103" t="str">
        <f t="shared" si="403"/>
        <v/>
      </c>
      <c r="DS157" s="4"/>
      <c r="DU157" s="96" t="str">
        <f t="shared" si="404"/>
        <v/>
      </c>
      <c r="DV157" s="97" t="str">
        <f t="shared" si="405"/>
        <v/>
      </c>
      <c r="DW157" s="98" t="str">
        <f t="shared" si="406"/>
        <v/>
      </c>
      <c r="DX157" s="98" t="str">
        <f t="shared" si="407"/>
        <v/>
      </c>
      <c r="DY157" s="99" t="str">
        <f t="shared" si="408"/>
        <v/>
      </c>
      <c r="DZ157" s="100" t="str">
        <f t="shared" si="409"/>
        <v/>
      </c>
      <c r="EA157" s="101" t="str">
        <f t="shared" si="410"/>
        <v/>
      </c>
      <c r="EB157" s="102" t="str">
        <f t="shared" si="411"/>
        <v/>
      </c>
      <c r="EC157" s="103" t="str">
        <f t="shared" si="412"/>
        <v/>
      </c>
      <c r="EE157" s="4"/>
      <c r="EG157" s="96" t="str">
        <f t="shared" si="413"/>
        <v/>
      </c>
      <c r="EH157" s="97" t="str">
        <f t="shared" si="414"/>
        <v/>
      </c>
      <c r="EI157" s="98" t="str">
        <f t="shared" si="415"/>
        <v/>
      </c>
      <c r="EJ157" s="98" t="str">
        <f t="shared" si="416"/>
        <v/>
      </c>
      <c r="EK157" s="99" t="str">
        <f t="shared" si="417"/>
        <v/>
      </c>
      <c r="EL157" s="100" t="str">
        <f t="shared" si="418"/>
        <v/>
      </c>
      <c r="EM157" s="101" t="str">
        <f t="shared" si="419"/>
        <v/>
      </c>
      <c r="EN157" s="102" t="str">
        <f t="shared" si="420"/>
        <v/>
      </c>
      <c r="EO157" s="103" t="str">
        <f t="shared" si="421"/>
        <v/>
      </c>
      <c r="EQ157" s="4"/>
      <c r="ES157" s="96" t="str">
        <f t="shared" si="422"/>
        <v/>
      </c>
      <c r="ET157" s="97" t="str">
        <f t="shared" si="423"/>
        <v/>
      </c>
      <c r="EU157" s="98" t="str">
        <f t="shared" si="424"/>
        <v/>
      </c>
      <c r="EV157" s="98" t="str">
        <f t="shared" si="425"/>
        <v/>
      </c>
      <c r="EW157" s="99" t="str">
        <f t="shared" si="426"/>
        <v/>
      </c>
      <c r="EX157" s="100" t="str">
        <f t="shared" si="427"/>
        <v/>
      </c>
      <c r="EY157" s="101" t="str">
        <f t="shared" si="428"/>
        <v/>
      </c>
      <c r="EZ157" s="102" t="str">
        <f t="shared" si="429"/>
        <v/>
      </c>
      <c r="FA157" s="103" t="str">
        <f t="shared" si="430"/>
        <v/>
      </c>
      <c r="FC157" s="4"/>
      <c r="FE157" s="96" t="str">
        <f t="shared" si="431"/>
        <v/>
      </c>
      <c r="FF157" s="97" t="str">
        <f t="shared" si="432"/>
        <v/>
      </c>
      <c r="FG157" s="98" t="str">
        <f t="shared" si="433"/>
        <v/>
      </c>
      <c r="FH157" s="98" t="str">
        <f t="shared" si="434"/>
        <v/>
      </c>
      <c r="FI157" s="99" t="str">
        <f t="shared" si="435"/>
        <v/>
      </c>
      <c r="FJ157" s="100" t="str">
        <f t="shared" si="436"/>
        <v/>
      </c>
      <c r="FK157" s="101" t="str">
        <f t="shared" si="437"/>
        <v/>
      </c>
      <c r="FL157" s="102" t="str">
        <f t="shared" si="438"/>
        <v/>
      </c>
      <c r="FM157" s="103" t="str">
        <f t="shared" si="439"/>
        <v/>
      </c>
      <c r="FO157" s="4"/>
      <c r="FQ157" s="96" t="str">
        <f>IF(FU157="","",#REF!)</f>
        <v/>
      </c>
      <c r="FR157" s="97" t="str">
        <f t="shared" si="440"/>
        <v/>
      </c>
      <c r="FS157" s="98" t="str">
        <f t="shared" si="441"/>
        <v/>
      </c>
      <c r="FT157" s="98" t="str">
        <f t="shared" si="442"/>
        <v/>
      </c>
      <c r="FU157" s="99" t="str">
        <f t="shared" si="443"/>
        <v/>
      </c>
      <c r="FV157" s="100" t="str">
        <f t="shared" si="444"/>
        <v/>
      </c>
      <c r="FW157" s="101" t="str">
        <f t="shared" si="445"/>
        <v/>
      </c>
      <c r="FX157" s="102" t="str">
        <f t="shared" si="446"/>
        <v/>
      </c>
      <c r="FY157" s="103" t="str">
        <f t="shared" si="447"/>
        <v/>
      </c>
      <c r="GA157" s="4"/>
      <c r="GC157" s="96" t="str">
        <f t="shared" si="448"/>
        <v/>
      </c>
      <c r="GD157" s="97" t="str">
        <f t="shared" si="449"/>
        <v/>
      </c>
      <c r="GE157" s="98" t="str">
        <f t="shared" si="450"/>
        <v/>
      </c>
      <c r="GF157" s="98" t="str">
        <f t="shared" si="451"/>
        <v/>
      </c>
      <c r="GG157" s="99" t="str">
        <f t="shared" si="452"/>
        <v/>
      </c>
      <c r="GH157" s="100" t="str">
        <f t="shared" si="453"/>
        <v/>
      </c>
      <c r="GI157" s="101" t="str">
        <f t="shared" si="454"/>
        <v/>
      </c>
      <c r="GJ157" s="102" t="str">
        <f t="shared" si="455"/>
        <v/>
      </c>
      <c r="GK157" s="103" t="str">
        <f t="shared" si="456"/>
        <v/>
      </c>
      <c r="GM157" s="4"/>
      <c r="GO157" s="96" t="str">
        <f t="shared" si="457"/>
        <v/>
      </c>
      <c r="GP157" s="97" t="str">
        <f t="shared" si="458"/>
        <v/>
      </c>
      <c r="GQ157" s="98" t="str">
        <f t="shared" si="459"/>
        <v/>
      </c>
      <c r="GR157" s="98" t="str">
        <f t="shared" si="460"/>
        <v/>
      </c>
      <c r="GS157" s="99" t="str">
        <f t="shared" si="461"/>
        <v/>
      </c>
      <c r="GT157" s="100" t="str">
        <f t="shared" si="462"/>
        <v/>
      </c>
      <c r="GU157" s="101" t="str">
        <f t="shared" si="463"/>
        <v/>
      </c>
      <c r="GV157" s="102" t="str">
        <f t="shared" si="464"/>
        <v/>
      </c>
      <c r="GW157" s="103" t="str">
        <f t="shared" si="465"/>
        <v/>
      </c>
      <c r="GY157" s="4"/>
      <c r="HA157" s="96" t="str">
        <f t="shared" si="466"/>
        <v/>
      </c>
      <c r="HB157" s="97" t="str">
        <f t="shared" si="467"/>
        <v/>
      </c>
      <c r="HC157" s="98" t="str">
        <f t="shared" si="468"/>
        <v/>
      </c>
      <c r="HD157" s="98" t="str">
        <f t="shared" si="469"/>
        <v/>
      </c>
      <c r="HE157" s="99" t="str">
        <f t="shared" si="470"/>
        <v/>
      </c>
      <c r="HF157" s="100" t="str">
        <f t="shared" si="471"/>
        <v/>
      </c>
      <c r="HG157" s="101" t="str">
        <f t="shared" si="472"/>
        <v/>
      </c>
      <c r="HH157" s="102" t="str">
        <f t="shared" si="473"/>
        <v/>
      </c>
      <c r="HI157" s="103" t="str">
        <f t="shared" si="474"/>
        <v/>
      </c>
      <c r="HK157" s="4"/>
      <c r="HM157" s="96" t="str">
        <f t="shared" si="475"/>
        <v/>
      </c>
      <c r="HN157" s="97" t="str">
        <f t="shared" si="476"/>
        <v/>
      </c>
      <c r="HO157" s="98" t="str">
        <f t="shared" si="477"/>
        <v/>
      </c>
      <c r="HP157" s="98" t="str">
        <f t="shared" si="478"/>
        <v/>
      </c>
      <c r="HQ157" s="99" t="str">
        <f t="shared" si="479"/>
        <v/>
      </c>
      <c r="HR157" s="100" t="str">
        <f t="shared" si="480"/>
        <v/>
      </c>
      <c r="HS157" s="101" t="str">
        <f t="shared" si="481"/>
        <v/>
      </c>
      <c r="HT157" s="102" t="str">
        <f t="shared" si="482"/>
        <v/>
      </c>
      <c r="HU157" s="103" t="str">
        <f t="shared" si="483"/>
        <v/>
      </c>
      <c r="HW157" s="4"/>
      <c r="HY157" s="96" t="str">
        <f t="shared" si="484"/>
        <v/>
      </c>
      <c r="HZ157" s="97" t="str">
        <f t="shared" si="485"/>
        <v/>
      </c>
      <c r="IA157" s="98" t="str">
        <f t="shared" si="486"/>
        <v/>
      </c>
      <c r="IB157" s="98" t="str">
        <f t="shared" si="487"/>
        <v/>
      </c>
      <c r="IC157" s="99" t="str">
        <f t="shared" si="488"/>
        <v/>
      </c>
      <c r="ID157" s="100" t="str">
        <f t="shared" si="489"/>
        <v/>
      </c>
      <c r="IE157" s="101" t="str">
        <f t="shared" si="490"/>
        <v/>
      </c>
      <c r="IF157" s="102" t="str">
        <f t="shared" si="491"/>
        <v/>
      </c>
      <c r="IG157" s="103" t="str">
        <f t="shared" si="492"/>
        <v/>
      </c>
      <c r="II157" s="4"/>
      <c r="IK157" s="96" t="str">
        <f t="shared" si="493"/>
        <v/>
      </c>
      <c r="IL157" s="97" t="str">
        <f t="shared" si="494"/>
        <v/>
      </c>
      <c r="IM157" s="98" t="str">
        <f t="shared" si="495"/>
        <v/>
      </c>
      <c r="IN157" s="98" t="str">
        <f t="shared" si="496"/>
        <v/>
      </c>
      <c r="IO157" s="99" t="str">
        <f t="shared" si="497"/>
        <v/>
      </c>
      <c r="IP157" s="100" t="str">
        <f t="shared" si="498"/>
        <v/>
      </c>
      <c r="IQ157" s="101" t="str">
        <f t="shared" si="499"/>
        <v/>
      </c>
      <c r="IR157" s="102" t="str">
        <f t="shared" si="500"/>
        <v/>
      </c>
      <c r="IS157" s="103" t="str">
        <f t="shared" si="501"/>
        <v/>
      </c>
      <c r="IU157" s="4"/>
      <c r="IW157" s="96" t="str">
        <f t="shared" si="502"/>
        <v/>
      </c>
      <c r="IX157" s="97" t="str">
        <f t="shared" si="503"/>
        <v/>
      </c>
      <c r="IY157" s="98" t="str">
        <f t="shared" si="504"/>
        <v/>
      </c>
      <c r="IZ157" s="98" t="str">
        <f t="shared" si="505"/>
        <v/>
      </c>
      <c r="JA157" s="99" t="str">
        <f t="shared" si="506"/>
        <v/>
      </c>
      <c r="JB157" s="100" t="str">
        <f t="shared" si="507"/>
        <v/>
      </c>
      <c r="JC157" s="101" t="str">
        <f t="shared" si="508"/>
        <v/>
      </c>
      <c r="JD157" s="102" t="str">
        <f t="shared" si="509"/>
        <v/>
      </c>
      <c r="JE157" s="103" t="str">
        <f t="shared" si="510"/>
        <v/>
      </c>
      <c r="JG157" s="4"/>
      <c r="JI157" s="96" t="str">
        <f t="shared" si="511"/>
        <v/>
      </c>
      <c r="JJ157" s="97" t="str">
        <f t="shared" si="512"/>
        <v/>
      </c>
      <c r="JK157" s="98" t="str">
        <f t="shared" si="513"/>
        <v/>
      </c>
      <c r="JL157" s="98" t="str">
        <f t="shared" si="514"/>
        <v/>
      </c>
      <c r="JM157" s="99" t="str">
        <f t="shared" si="515"/>
        <v/>
      </c>
      <c r="JN157" s="100" t="str">
        <f t="shared" si="516"/>
        <v/>
      </c>
      <c r="JO157" s="101" t="str">
        <f t="shared" si="517"/>
        <v/>
      </c>
      <c r="JP157" s="102" t="str">
        <f t="shared" si="518"/>
        <v/>
      </c>
      <c r="JQ157" s="103" t="str">
        <f t="shared" si="519"/>
        <v/>
      </c>
      <c r="JS157" s="4"/>
      <c r="JU157" s="96" t="str">
        <f t="shared" si="520"/>
        <v/>
      </c>
      <c r="JV157" s="97" t="str">
        <f t="shared" si="521"/>
        <v/>
      </c>
      <c r="JW157" s="98" t="str">
        <f t="shared" si="522"/>
        <v/>
      </c>
      <c r="JX157" s="98" t="str">
        <f t="shared" si="523"/>
        <v/>
      </c>
      <c r="JY157" s="99" t="str">
        <f t="shared" si="524"/>
        <v/>
      </c>
      <c r="JZ157" s="100" t="str">
        <f t="shared" si="525"/>
        <v/>
      </c>
      <c r="KA157" s="101" t="str">
        <f t="shared" si="526"/>
        <v/>
      </c>
      <c r="KB157" s="102" t="str">
        <f t="shared" si="527"/>
        <v/>
      </c>
      <c r="KC157" s="103" t="str">
        <f t="shared" si="528"/>
        <v/>
      </c>
      <c r="KE157" s="4"/>
    </row>
    <row r="158" spans="1:291" ht="13.5" customHeight="1">
      <c r="A158" s="21"/>
      <c r="E158" s="96" t="str">
        <f t="shared" si="314"/>
        <v/>
      </c>
      <c r="F158" s="97" t="str">
        <f t="shared" si="315"/>
        <v/>
      </c>
      <c r="G158" s="98" t="str">
        <f t="shared" si="316"/>
        <v/>
      </c>
      <c r="H158" s="98" t="str">
        <f t="shared" si="317"/>
        <v/>
      </c>
      <c r="I158" s="99" t="str">
        <f t="shared" si="318"/>
        <v/>
      </c>
      <c r="J158" s="100" t="str">
        <f t="shared" si="319"/>
        <v/>
      </c>
      <c r="K158" s="101" t="str">
        <f t="shared" si="320"/>
        <v/>
      </c>
      <c r="L158" s="102" t="str">
        <f t="shared" si="321"/>
        <v/>
      </c>
      <c r="M158" s="103" t="str">
        <f t="shared" si="322"/>
        <v/>
      </c>
      <c r="O158" s="4"/>
      <c r="Q158" s="96" t="str">
        <f t="shared" si="323"/>
        <v/>
      </c>
      <c r="R158" s="97" t="str">
        <f t="shared" si="324"/>
        <v/>
      </c>
      <c r="S158" s="98" t="str">
        <f t="shared" si="325"/>
        <v/>
      </c>
      <c r="T158" s="98" t="str">
        <f t="shared" si="326"/>
        <v/>
      </c>
      <c r="U158" s="99" t="str">
        <f t="shared" si="327"/>
        <v/>
      </c>
      <c r="V158" s="100" t="str">
        <f t="shared" si="328"/>
        <v/>
      </c>
      <c r="W158" s="101" t="str">
        <f t="shared" si="329"/>
        <v/>
      </c>
      <c r="X158" s="102" t="str">
        <f t="shared" si="330"/>
        <v/>
      </c>
      <c r="Y158" s="103" t="str">
        <f t="shared" si="331"/>
        <v/>
      </c>
      <c r="AA158" s="4"/>
      <c r="AC158" s="96" t="str">
        <f t="shared" si="332"/>
        <v/>
      </c>
      <c r="AD158" s="97" t="str">
        <f t="shared" si="333"/>
        <v/>
      </c>
      <c r="AE158" s="98" t="str">
        <f t="shared" si="334"/>
        <v/>
      </c>
      <c r="AF158" s="98" t="str">
        <f t="shared" si="335"/>
        <v/>
      </c>
      <c r="AG158" s="99" t="str">
        <f t="shared" si="336"/>
        <v/>
      </c>
      <c r="AH158" s="100" t="str">
        <f t="shared" si="337"/>
        <v/>
      </c>
      <c r="AI158" s="101" t="str">
        <f t="shared" si="338"/>
        <v/>
      </c>
      <c r="AJ158" s="102" t="str">
        <f t="shared" si="339"/>
        <v/>
      </c>
      <c r="AK158" s="103" t="str">
        <f t="shared" si="340"/>
        <v/>
      </c>
      <c r="AM158" s="4"/>
      <c r="AO158" s="96" t="str">
        <f t="shared" si="341"/>
        <v/>
      </c>
      <c r="AP158" s="97" t="str">
        <f t="shared" si="342"/>
        <v/>
      </c>
      <c r="AQ158" s="98" t="str">
        <f t="shared" si="343"/>
        <v/>
      </c>
      <c r="AR158" s="98" t="str">
        <f t="shared" si="344"/>
        <v/>
      </c>
      <c r="AS158" s="99" t="str">
        <f t="shared" si="345"/>
        <v/>
      </c>
      <c r="AT158" s="100" t="str">
        <f t="shared" si="346"/>
        <v/>
      </c>
      <c r="AU158" s="101" t="str">
        <f t="shared" si="347"/>
        <v/>
      </c>
      <c r="AV158" s="102" t="str">
        <f t="shared" si="348"/>
        <v/>
      </c>
      <c r="AW158" s="103" t="str">
        <f t="shared" si="349"/>
        <v/>
      </c>
      <c r="AY158" s="4"/>
      <c r="BA158" s="96" t="str">
        <f t="shared" si="350"/>
        <v/>
      </c>
      <c r="BB158" s="97" t="str">
        <f t="shared" si="351"/>
        <v/>
      </c>
      <c r="BC158" s="98" t="str">
        <f t="shared" si="352"/>
        <v/>
      </c>
      <c r="BD158" s="98" t="str">
        <f t="shared" si="353"/>
        <v/>
      </c>
      <c r="BE158" s="99" t="str">
        <f t="shared" si="354"/>
        <v/>
      </c>
      <c r="BF158" s="100" t="str">
        <f t="shared" si="355"/>
        <v/>
      </c>
      <c r="BG158" s="101" t="str">
        <f t="shared" si="356"/>
        <v/>
      </c>
      <c r="BH158" s="102" t="str">
        <f t="shared" si="357"/>
        <v/>
      </c>
      <c r="BI158" s="103" t="str">
        <f t="shared" si="358"/>
        <v/>
      </c>
      <c r="BK158" s="4"/>
      <c r="BM158" s="96" t="str">
        <f t="shared" si="359"/>
        <v/>
      </c>
      <c r="BN158" s="97" t="str">
        <f t="shared" si="360"/>
        <v/>
      </c>
      <c r="BO158" s="98" t="str">
        <f t="shared" si="361"/>
        <v/>
      </c>
      <c r="BP158" s="98" t="str">
        <f t="shared" si="362"/>
        <v/>
      </c>
      <c r="BQ158" s="99" t="str">
        <f t="shared" si="363"/>
        <v/>
      </c>
      <c r="BR158" s="100" t="str">
        <f t="shared" si="364"/>
        <v/>
      </c>
      <c r="BS158" s="101" t="str">
        <f t="shared" si="365"/>
        <v/>
      </c>
      <c r="BT158" s="102" t="str">
        <f t="shared" si="366"/>
        <v/>
      </c>
      <c r="BU158" s="103" t="str">
        <f t="shared" si="367"/>
        <v/>
      </c>
      <c r="BW158" s="4"/>
      <c r="BY158" s="96" t="str">
        <f t="shared" si="368"/>
        <v/>
      </c>
      <c r="BZ158" s="97" t="str">
        <f t="shared" si="369"/>
        <v/>
      </c>
      <c r="CA158" s="98" t="str">
        <f t="shared" si="370"/>
        <v/>
      </c>
      <c r="CB158" s="98" t="str">
        <f t="shared" si="371"/>
        <v/>
      </c>
      <c r="CC158" s="99" t="str">
        <f t="shared" si="372"/>
        <v/>
      </c>
      <c r="CD158" s="100" t="str">
        <f t="shared" si="373"/>
        <v/>
      </c>
      <c r="CE158" s="101" t="str">
        <f t="shared" si="374"/>
        <v/>
      </c>
      <c r="CF158" s="102" t="str">
        <f t="shared" si="375"/>
        <v/>
      </c>
      <c r="CG158" s="103" t="str">
        <f t="shared" si="376"/>
        <v/>
      </c>
      <c r="CI158" s="4"/>
      <c r="CK158" s="96" t="str">
        <f t="shared" si="377"/>
        <v/>
      </c>
      <c r="CL158" s="97" t="str">
        <f t="shared" si="378"/>
        <v/>
      </c>
      <c r="CM158" s="98" t="str">
        <f t="shared" si="379"/>
        <v/>
      </c>
      <c r="CN158" s="98" t="str">
        <f t="shared" si="380"/>
        <v/>
      </c>
      <c r="CO158" s="99" t="str">
        <f t="shared" si="381"/>
        <v/>
      </c>
      <c r="CP158" s="100" t="str">
        <f t="shared" si="382"/>
        <v/>
      </c>
      <c r="CQ158" s="101" t="str">
        <f t="shared" si="383"/>
        <v/>
      </c>
      <c r="CR158" s="102" t="str">
        <f t="shared" si="384"/>
        <v/>
      </c>
      <c r="CS158" s="103" t="str">
        <f t="shared" si="385"/>
        <v/>
      </c>
      <c r="CU158" s="4"/>
      <c r="CW158" s="96" t="str">
        <f t="shared" si="386"/>
        <v/>
      </c>
      <c r="CX158" s="97" t="str">
        <f t="shared" si="387"/>
        <v/>
      </c>
      <c r="CY158" s="98" t="str">
        <f t="shared" si="388"/>
        <v/>
      </c>
      <c r="CZ158" s="98" t="str">
        <f t="shared" si="389"/>
        <v/>
      </c>
      <c r="DA158" s="99" t="str">
        <f t="shared" si="390"/>
        <v/>
      </c>
      <c r="DB158" s="100" t="str">
        <f t="shared" si="391"/>
        <v/>
      </c>
      <c r="DC158" s="101" t="str">
        <f t="shared" si="392"/>
        <v/>
      </c>
      <c r="DD158" s="102" t="str">
        <f t="shared" si="393"/>
        <v/>
      </c>
      <c r="DE158" s="103" t="str">
        <f t="shared" si="394"/>
        <v/>
      </c>
      <c r="DG158" s="4"/>
      <c r="DI158" s="96" t="str">
        <f t="shared" si="395"/>
        <v/>
      </c>
      <c r="DJ158" s="97" t="str">
        <f t="shared" si="396"/>
        <v/>
      </c>
      <c r="DK158" s="98" t="str">
        <f t="shared" si="397"/>
        <v/>
      </c>
      <c r="DL158" s="98" t="str">
        <f t="shared" si="398"/>
        <v/>
      </c>
      <c r="DM158" s="99" t="str">
        <f t="shared" si="399"/>
        <v/>
      </c>
      <c r="DN158" s="100" t="str">
        <f t="shared" si="400"/>
        <v/>
      </c>
      <c r="DO158" s="101" t="str">
        <f t="shared" si="401"/>
        <v/>
      </c>
      <c r="DP158" s="102" t="str">
        <f t="shared" si="402"/>
        <v/>
      </c>
      <c r="DQ158" s="103" t="str">
        <f t="shared" si="403"/>
        <v/>
      </c>
      <c r="DS158" s="4"/>
      <c r="DU158" s="96" t="str">
        <f t="shared" si="404"/>
        <v/>
      </c>
      <c r="DV158" s="97" t="str">
        <f t="shared" si="405"/>
        <v/>
      </c>
      <c r="DW158" s="98" t="str">
        <f t="shared" si="406"/>
        <v/>
      </c>
      <c r="DX158" s="98" t="str">
        <f t="shared" si="407"/>
        <v/>
      </c>
      <c r="DY158" s="99" t="str">
        <f t="shared" si="408"/>
        <v/>
      </c>
      <c r="DZ158" s="100" t="str">
        <f t="shared" si="409"/>
        <v/>
      </c>
      <c r="EA158" s="101" t="str">
        <f t="shared" si="410"/>
        <v/>
      </c>
      <c r="EB158" s="102" t="str">
        <f t="shared" si="411"/>
        <v/>
      </c>
      <c r="EC158" s="103" t="str">
        <f t="shared" si="412"/>
        <v/>
      </c>
      <c r="EE158" s="4"/>
      <c r="EG158" s="96" t="str">
        <f t="shared" si="413"/>
        <v/>
      </c>
      <c r="EH158" s="97" t="str">
        <f t="shared" si="414"/>
        <v/>
      </c>
      <c r="EI158" s="98" t="str">
        <f t="shared" si="415"/>
        <v/>
      </c>
      <c r="EJ158" s="98" t="str">
        <f t="shared" si="416"/>
        <v/>
      </c>
      <c r="EK158" s="99" t="str">
        <f t="shared" si="417"/>
        <v/>
      </c>
      <c r="EL158" s="100" t="str">
        <f t="shared" si="418"/>
        <v/>
      </c>
      <c r="EM158" s="101" t="str">
        <f t="shared" si="419"/>
        <v/>
      </c>
      <c r="EN158" s="102" t="str">
        <f t="shared" si="420"/>
        <v/>
      </c>
      <c r="EO158" s="103" t="str">
        <f t="shared" si="421"/>
        <v/>
      </c>
      <c r="EQ158" s="4"/>
      <c r="ES158" s="96" t="str">
        <f t="shared" si="422"/>
        <v/>
      </c>
      <c r="ET158" s="97" t="str">
        <f t="shared" si="423"/>
        <v/>
      </c>
      <c r="EU158" s="98" t="str">
        <f t="shared" si="424"/>
        <v/>
      </c>
      <c r="EV158" s="98" t="str">
        <f t="shared" si="425"/>
        <v/>
      </c>
      <c r="EW158" s="99" t="str">
        <f t="shared" si="426"/>
        <v/>
      </c>
      <c r="EX158" s="100" t="str">
        <f t="shared" si="427"/>
        <v/>
      </c>
      <c r="EY158" s="101" t="str">
        <f t="shared" si="428"/>
        <v/>
      </c>
      <c r="EZ158" s="102" t="str">
        <f t="shared" si="429"/>
        <v/>
      </c>
      <c r="FA158" s="103" t="str">
        <f t="shared" si="430"/>
        <v/>
      </c>
      <c r="FC158" s="4"/>
      <c r="FE158" s="96" t="str">
        <f t="shared" si="431"/>
        <v/>
      </c>
      <c r="FF158" s="97" t="str">
        <f t="shared" si="432"/>
        <v/>
      </c>
      <c r="FG158" s="98" t="str">
        <f t="shared" si="433"/>
        <v/>
      </c>
      <c r="FH158" s="98" t="str">
        <f t="shared" si="434"/>
        <v/>
      </c>
      <c r="FI158" s="99" t="str">
        <f t="shared" si="435"/>
        <v/>
      </c>
      <c r="FJ158" s="100" t="str">
        <f t="shared" si="436"/>
        <v/>
      </c>
      <c r="FK158" s="101" t="str">
        <f t="shared" si="437"/>
        <v/>
      </c>
      <c r="FL158" s="102" t="str">
        <f t="shared" si="438"/>
        <v/>
      </c>
      <c r="FM158" s="103" t="str">
        <f t="shared" si="439"/>
        <v/>
      </c>
      <c r="FO158" s="4"/>
      <c r="FQ158" s="96" t="str">
        <f>IF(FU158="","",#REF!)</f>
        <v/>
      </c>
      <c r="FR158" s="97" t="str">
        <f t="shared" si="440"/>
        <v/>
      </c>
      <c r="FS158" s="98" t="str">
        <f t="shared" si="441"/>
        <v/>
      </c>
      <c r="FT158" s="98" t="str">
        <f t="shared" si="442"/>
        <v/>
      </c>
      <c r="FU158" s="99" t="str">
        <f t="shared" si="443"/>
        <v/>
      </c>
      <c r="FV158" s="100" t="str">
        <f t="shared" si="444"/>
        <v/>
      </c>
      <c r="FW158" s="101" t="str">
        <f t="shared" si="445"/>
        <v/>
      </c>
      <c r="FX158" s="102" t="str">
        <f t="shared" si="446"/>
        <v/>
      </c>
      <c r="FY158" s="103" t="str">
        <f t="shared" si="447"/>
        <v/>
      </c>
      <c r="GA158" s="4"/>
      <c r="GC158" s="96" t="str">
        <f t="shared" si="448"/>
        <v/>
      </c>
      <c r="GD158" s="97" t="str">
        <f t="shared" si="449"/>
        <v/>
      </c>
      <c r="GE158" s="98" t="str">
        <f t="shared" si="450"/>
        <v/>
      </c>
      <c r="GF158" s="98" t="str">
        <f t="shared" si="451"/>
        <v/>
      </c>
      <c r="GG158" s="99" t="str">
        <f t="shared" si="452"/>
        <v/>
      </c>
      <c r="GH158" s="100" t="str">
        <f t="shared" si="453"/>
        <v/>
      </c>
      <c r="GI158" s="101" t="str">
        <f t="shared" si="454"/>
        <v/>
      </c>
      <c r="GJ158" s="102" t="str">
        <f t="shared" si="455"/>
        <v/>
      </c>
      <c r="GK158" s="103" t="str">
        <f t="shared" si="456"/>
        <v/>
      </c>
      <c r="GM158" s="4"/>
      <c r="GO158" s="96" t="str">
        <f t="shared" si="457"/>
        <v/>
      </c>
      <c r="GP158" s="97" t="str">
        <f t="shared" si="458"/>
        <v/>
      </c>
      <c r="GQ158" s="98" t="str">
        <f t="shared" si="459"/>
        <v/>
      </c>
      <c r="GR158" s="98" t="str">
        <f t="shared" si="460"/>
        <v/>
      </c>
      <c r="GS158" s="99" t="str">
        <f t="shared" si="461"/>
        <v/>
      </c>
      <c r="GT158" s="100" t="str">
        <f t="shared" si="462"/>
        <v/>
      </c>
      <c r="GU158" s="101" t="str">
        <f t="shared" si="463"/>
        <v/>
      </c>
      <c r="GV158" s="102" t="str">
        <f t="shared" si="464"/>
        <v/>
      </c>
      <c r="GW158" s="103" t="str">
        <f t="shared" si="465"/>
        <v/>
      </c>
      <c r="GY158" s="4"/>
      <c r="HA158" s="96" t="str">
        <f t="shared" si="466"/>
        <v/>
      </c>
      <c r="HB158" s="97" t="str">
        <f t="shared" si="467"/>
        <v/>
      </c>
      <c r="HC158" s="98" t="str">
        <f t="shared" si="468"/>
        <v/>
      </c>
      <c r="HD158" s="98" t="str">
        <f t="shared" si="469"/>
        <v/>
      </c>
      <c r="HE158" s="99" t="str">
        <f t="shared" si="470"/>
        <v/>
      </c>
      <c r="HF158" s="100" t="str">
        <f t="shared" si="471"/>
        <v/>
      </c>
      <c r="HG158" s="101" t="str">
        <f t="shared" si="472"/>
        <v/>
      </c>
      <c r="HH158" s="102" t="str">
        <f t="shared" si="473"/>
        <v/>
      </c>
      <c r="HI158" s="103" t="str">
        <f t="shared" si="474"/>
        <v/>
      </c>
      <c r="HK158" s="4"/>
      <c r="HM158" s="96" t="str">
        <f t="shared" si="475"/>
        <v/>
      </c>
      <c r="HN158" s="97" t="str">
        <f t="shared" si="476"/>
        <v/>
      </c>
      <c r="HO158" s="98" t="str">
        <f t="shared" si="477"/>
        <v/>
      </c>
      <c r="HP158" s="98" t="str">
        <f t="shared" si="478"/>
        <v/>
      </c>
      <c r="HQ158" s="99" t="str">
        <f t="shared" si="479"/>
        <v/>
      </c>
      <c r="HR158" s="100" t="str">
        <f t="shared" si="480"/>
        <v/>
      </c>
      <c r="HS158" s="101" t="str">
        <f t="shared" si="481"/>
        <v/>
      </c>
      <c r="HT158" s="102" t="str">
        <f t="shared" si="482"/>
        <v/>
      </c>
      <c r="HU158" s="103" t="str">
        <f t="shared" si="483"/>
        <v/>
      </c>
      <c r="HW158" s="4"/>
      <c r="HY158" s="96" t="str">
        <f t="shared" si="484"/>
        <v/>
      </c>
      <c r="HZ158" s="97" t="str">
        <f t="shared" si="485"/>
        <v/>
      </c>
      <c r="IA158" s="98" t="str">
        <f t="shared" si="486"/>
        <v/>
      </c>
      <c r="IB158" s="98" t="str">
        <f t="shared" si="487"/>
        <v/>
      </c>
      <c r="IC158" s="99" t="str">
        <f t="shared" si="488"/>
        <v/>
      </c>
      <c r="ID158" s="100" t="str">
        <f t="shared" si="489"/>
        <v/>
      </c>
      <c r="IE158" s="101" t="str">
        <f t="shared" si="490"/>
        <v/>
      </c>
      <c r="IF158" s="102" t="str">
        <f t="shared" si="491"/>
        <v/>
      </c>
      <c r="IG158" s="103" t="str">
        <f t="shared" si="492"/>
        <v/>
      </c>
      <c r="II158" s="4"/>
      <c r="IK158" s="96" t="str">
        <f t="shared" si="493"/>
        <v/>
      </c>
      <c r="IL158" s="97" t="str">
        <f t="shared" si="494"/>
        <v/>
      </c>
      <c r="IM158" s="98" t="str">
        <f t="shared" si="495"/>
        <v/>
      </c>
      <c r="IN158" s="98" t="str">
        <f t="shared" si="496"/>
        <v/>
      </c>
      <c r="IO158" s="99" t="str">
        <f t="shared" si="497"/>
        <v/>
      </c>
      <c r="IP158" s="100" t="str">
        <f t="shared" si="498"/>
        <v/>
      </c>
      <c r="IQ158" s="101" t="str">
        <f t="shared" si="499"/>
        <v/>
      </c>
      <c r="IR158" s="102" t="str">
        <f t="shared" si="500"/>
        <v/>
      </c>
      <c r="IS158" s="103" t="str">
        <f t="shared" si="501"/>
        <v/>
      </c>
      <c r="IU158" s="4"/>
      <c r="IW158" s="96" t="str">
        <f t="shared" si="502"/>
        <v/>
      </c>
      <c r="IX158" s="97" t="str">
        <f t="shared" si="503"/>
        <v/>
      </c>
      <c r="IY158" s="98" t="str">
        <f t="shared" si="504"/>
        <v/>
      </c>
      <c r="IZ158" s="98" t="str">
        <f t="shared" si="505"/>
        <v/>
      </c>
      <c r="JA158" s="99" t="str">
        <f t="shared" si="506"/>
        <v/>
      </c>
      <c r="JB158" s="100" t="str">
        <f t="shared" si="507"/>
        <v/>
      </c>
      <c r="JC158" s="101" t="str">
        <f t="shared" si="508"/>
        <v/>
      </c>
      <c r="JD158" s="102" t="str">
        <f t="shared" si="509"/>
        <v/>
      </c>
      <c r="JE158" s="103" t="str">
        <f t="shared" si="510"/>
        <v/>
      </c>
      <c r="JG158" s="4"/>
      <c r="JI158" s="96" t="str">
        <f t="shared" si="511"/>
        <v/>
      </c>
      <c r="JJ158" s="97" t="str">
        <f t="shared" si="512"/>
        <v/>
      </c>
      <c r="JK158" s="98" t="str">
        <f t="shared" si="513"/>
        <v/>
      </c>
      <c r="JL158" s="98" t="str">
        <f t="shared" si="514"/>
        <v/>
      </c>
      <c r="JM158" s="99" t="str">
        <f t="shared" si="515"/>
        <v/>
      </c>
      <c r="JN158" s="100" t="str">
        <f t="shared" si="516"/>
        <v/>
      </c>
      <c r="JO158" s="101" t="str">
        <f t="shared" si="517"/>
        <v/>
      </c>
      <c r="JP158" s="102" t="str">
        <f t="shared" si="518"/>
        <v/>
      </c>
      <c r="JQ158" s="103" t="str">
        <f t="shared" si="519"/>
        <v/>
      </c>
      <c r="JS158" s="4"/>
      <c r="JU158" s="96" t="str">
        <f t="shared" si="520"/>
        <v/>
      </c>
      <c r="JV158" s="97" t="str">
        <f t="shared" si="521"/>
        <v/>
      </c>
      <c r="JW158" s="98" t="str">
        <f t="shared" si="522"/>
        <v/>
      </c>
      <c r="JX158" s="98" t="str">
        <f t="shared" si="523"/>
        <v/>
      </c>
      <c r="JY158" s="99" t="str">
        <f t="shared" si="524"/>
        <v/>
      </c>
      <c r="JZ158" s="100" t="str">
        <f t="shared" si="525"/>
        <v/>
      </c>
      <c r="KA158" s="101" t="str">
        <f t="shared" si="526"/>
        <v/>
      </c>
      <c r="KB158" s="102" t="str">
        <f t="shared" si="527"/>
        <v/>
      </c>
      <c r="KC158" s="103" t="str">
        <f t="shared" si="528"/>
        <v/>
      </c>
      <c r="KE158" s="4"/>
    </row>
    <row r="159" spans="1:291" ht="13.5" customHeight="1">
      <c r="A159" s="21"/>
      <c r="E159" s="96" t="str">
        <f t="shared" si="314"/>
        <v/>
      </c>
      <c r="F159" s="97" t="str">
        <f t="shared" si="315"/>
        <v/>
      </c>
      <c r="G159" s="98" t="str">
        <f t="shared" si="316"/>
        <v/>
      </c>
      <c r="H159" s="98" t="str">
        <f t="shared" si="317"/>
        <v/>
      </c>
      <c r="I159" s="99" t="str">
        <f t="shared" si="318"/>
        <v/>
      </c>
      <c r="J159" s="100" t="str">
        <f t="shared" si="319"/>
        <v/>
      </c>
      <c r="K159" s="101" t="str">
        <f t="shared" si="320"/>
        <v/>
      </c>
      <c r="L159" s="102" t="str">
        <f t="shared" si="321"/>
        <v/>
      </c>
      <c r="M159" s="103" t="str">
        <f t="shared" si="322"/>
        <v/>
      </c>
      <c r="O159" s="4"/>
      <c r="Q159" s="96" t="str">
        <f t="shared" si="323"/>
        <v/>
      </c>
      <c r="R159" s="97" t="str">
        <f t="shared" si="324"/>
        <v/>
      </c>
      <c r="S159" s="98" t="str">
        <f t="shared" si="325"/>
        <v/>
      </c>
      <c r="T159" s="98" t="str">
        <f t="shared" si="326"/>
        <v/>
      </c>
      <c r="U159" s="99" t="str">
        <f t="shared" si="327"/>
        <v/>
      </c>
      <c r="V159" s="100" t="str">
        <f t="shared" si="328"/>
        <v/>
      </c>
      <c r="W159" s="101" t="str">
        <f t="shared" si="329"/>
        <v/>
      </c>
      <c r="X159" s="102" t="str">
        <f t="shared" si="330"/>
        <v/>
      </c>
      <c r="Y159" s="103" t="str">
        <f t="shared" si="331"/>
        <v/>
      </c>
      <c r="AA159" s="4"/>
      <c r="AC159" s="96" t="str">
        <f t="shared" si="332"/>
        <v/>
      </c>
      <c r="AD159" s="97" t="str">
        <f t="shared" si="333"/>
        <v/>
      </c>
      <c r="AE159" s="98" t="str">
        <f t="shared" si="334"/>
        <v/>
      </c>
      <c r="AF159" s="98" t="str">
        <f t="shared" si="335"/>
        <v/>
      </c>
      <c r="AG159" s="99" t="str">
        <f t="shared" si="336"/>
        <v/>
      </c>
      <c r="AH159" s="100" t="str">
        <f t="shared" si="337"/>
        <v/>
      </c>
      <c r="AI159" s="101" t="str">
        <f t="shared" si="338"/>
        <v/>
      </c>
      <c r="AJ159" s="102" t="str">
        <f t="shared" si="339"/>
        <v/>
      </c>
      <c r="AK159" s="103" t="str">
        <f t="shared" si="340"/>
        <v/>
      </c>
      <c r="AM159" s="4"/>
      <c r="AO159" s="96" t="str">
        <f t="shared" si="341"/>
        <v/>
      </c>
      <c r="AP159" s="97" t="str">
        <f t="shared" si="342"/>
        <v/>
      </c>
      <c r="AQ159" s="98" t="str">
        <f t="shared" si="343"/>
        <v/>
      </c>
      <c r="AR159" s="98" t="str">
        <f t="shared" si="344"/>
        <v/>
      </c>
      <c r="AS159" s="99" t="str">
        <f t="shared" si="345"/>
        <v/>
      </c>
      <c r="AT159" s="100" t="str">
        <f t="shared" si="346"/>
        <v/>
      </c>
      <c r="AU159" s="101" t="str">
        <f t="shared" si="347"/>
        <v/>
      </c>
      <c r="AV159" s="102" t="str">
        <f t="shared" si="348"/>
        <v/>
      </c>
      <c r="AW159" s="103" t="str">
        <f t="shared" si="349"/>
        <v/>
      </c>
      <c r="AY159" s="4"/>
      <c r="BA159" s="96" t="str">
        <f t="shared" si="350"/>
        <v/>
      </c>
      <c r="BB159" s="97" t="str">
        <f t="shared" si="351"/>
        <v/>
      </c>
      <c r="BC159" s="98" t="str">
        <f t="shared" si="352"/>
        <v/>
      </c>
      <c r="BD159" s="98" t="str">
        <f t="shared" si="353"/>
        <v/>
      </c>
      <c r="BE159" s="99" t="str">
        <f t="shared" si="354"/>
        <v/>
      </c>
      <c r="BF159" s="100" t="str">
        <f t="shared" si="355"/>
        <v/>
      </c>
      <c r="BG159" s="101" t="str">
        <f t="shared" si="356"/>
        <v/>
      </c>
      <c r="BH159" s="102" t="str">
        <f t="shared" si="357"/>
        <v/>
      </c>
      <c r="BI159" s="103" t="str">
        <f t="shared" si="358"/>
        <v/>
      </c>
      <c r="BK159" s="4"/>
      <c r="BM159" s="96" t="str">
        <f t="shared" si="359"/>
        <v/>
      </c>
      <c r="BN159" s="97" t="str">
        <f t="shared" si="360"/>
        <v/>
      </c>
      <c r="BO159" s="98" t="str">
        <f t="shared" si="361"/>
        <v/>
      </c>
      <c r="BP159" s="98" t="str">
        <f t="shared" si="362"/>
        <v/>
      </c>
      <c r="BQ159" s="99" t="str">
        <f t="shared" si="363"/>
        <v/>
      </c>
      <c r="BR159" s="100" t="str">
        <f t="shared" si="364"/>
        <v/>
      </c>
      <c r="BS159" s="101" t="str">
        <f t="shared" si="365"/>
        <v/>
      </c>
      <c r="BT159" s="102" t="str">
        <f t="shared" si="366"/>
        <v/>
      </c>
      <c r="BU159" s="103" t="str">
        <f t="shared" si="367"/>
        <v/>
      </c>
      <c r="BW159" s="4"/>
      <c r="BY159" s="96" t="str">
        <f t="shared" si="368"/>
        <v/>
      </c>
      <c r="BZ159" s="97" t="str">
        <f t="shared" si="369"/>
        <v/>
      </c>
      <c r="CA159" s="98" t="str">
        <f t="shared" si="370"/>
        <v/>
      </c>
      <c r="CB159" s="98" t="str">
        <f t="shared" si="371"/>
        <v/>
      </c>
      <c r="CC159" s="99" t="str">
        <f t="shared" si="372"/>
        <v/>
      </c>
      <c r="CD159" s="100" t="str">
        <f t="shared" si="373"/>
        <v/>
      </c>
      <c r="CE159" s="101" t="str">
        <f t="shared" si="374"/>
        <v/>
      </c>
      <c r="CF159" s="102" t="str">
        <f t="shared" si="375"/>
        <v/>
      </c>
      <c r="CG159" s="103" t="str">
        <f t="shared" si="376"/>
        <v/>
      </c>
      <c r="CI159" s="4"/>
      <c r="CK159" s="96" t="str">
        <f t="shared" si="377"/>
        <v/>
      </c>
      <c r="CL159" s="97" t="str">
        <f t="shared" si="378"/>
        <v/>
      </c>
      <c r="CM159" s="98" t="str">
        <f t="shared" si="379"/>
        <v/>
      </c>
      <c r="CN159" s="98" t="str">
        <f t="shared" si="380"/>
        <v/>
      </c>
      <c r="CO159" s="99" t="str">
        <f t="shared" si="381"/>
        <v/>
      </c>
      <c r="CP159" s="100" t="str">
        <f t="shared" si="382"/>
        <v/>
      </c>
      <c r="CQ159" s="101" t="str">
        <f t="shared" si="383"/>
        <v/>
      </c>
      <c r="CR159" s="102" t="str">
        <f t="shared" si="384"/>
        <v/>
      </c>
      <c r="CS159" s="103" t="str">
        <f t="shared" si="385"/>
        <v/>
      </c>
      <c r="CU159" s="4"/>
      <c r="CW159" s="96" t="str">
        <f t="shared" si="386"/>
        <v/>
      </c>
      <c r="CX159" s="97" t="str">
        <f t="shared" si="387"/>
        <v/>
      </c>
      <c r="CY159" s="98" t="str">
        <f t="shared" si="388"/>
        <v/>
      </c>
      <c r="CZ159" s="98" t="str">
        <f t="shared" si="389"/>
        <v/>
      </c>
      <c r="DA159" s="99" t="str">
        <f t="shared" si="390"/>
        <v/>
      </c>
      <c r="DB159" s="100" t="str">
        <f t="shared" si="391"/>
        <v/>
      </c>
      <c r="DC159" s="101" t="str">
        <f t="shared" si="392"/>
        <v/>
      </c>
      <c r="DD159" s="102" t="str">
        <f t="shared" si="393"/>
        <v/>
      </c>
      <c r="DE159" s="103" t="str">
        <f t="shared" si="394"/>
        <v/>
      </c>
      <c r="DG159" s="4"/>
      <c r="DI159" s="96" t="str">
        <f t="shared" si="395"/>
        <v/>
      </c>
      <c r="DJ159" s="97" t="str">
        <f t="shared" si="396"/>
        <v/>
      </c>
      <c r="DK159" s="98" t="str">
        <f t="shared" si="397"/>
        <v/>
      </c>
      <c r="DL159" s="98" t="str">
        <f t="shared" si="398"/>
        <v/>
      </c>
      <c r="DM159" s="99" t="str">
        <f t="shared" si="399"/>
        <v/>
      </c>
      <c r="DN159" s="100" t="str">
        <f t="shared" si="400"/>
        <v/>
      </c>
      <c r="DO159" s="101" t="str">
        <f t="shared" si="401"/>
        <v/>
      </c>
      <c r="DP159" s="102" t="str">
        <f t="shared" si="402"/>
        <v/>
      </c>
      <c r="DQ159" s="103" t="str">
        <f t="shared" si="403"/>
        <v/>
      </c>
      <c r="DS159" s="4"/>
      <c r="DU159" s="96" t="str">
        <f t="shared" si="404"/>
        <v/>
      </c>
      <c r="DV159" s="97" t="str">
        <f t="shared" si="405"/>
        <v/>
      </c>
      <c r="DW159" s="98" t="str">
        <f t="shared" si="406"/>
        <v/>
      </c>
      <c r="DX159" s="98" t="str">
        <f t="shared" si="407"/>
        <v/>
      </c>
      <c r="DY159" s="99" t="str">
        <f t="shared" si="408"/>
        <v/>
      </c>
      <c r="DZ159" s="100" t="str">
        <f t="shared" si="409"/>
        <v/>
      </c>
      <c r="EA159" s="101" t="str">
        <f t="shared" si="410"/>
        <v/>
      </c>
      <c r="EB159" s="102" t="str">
        <f t="shared" si="411"/>
        <v/>
      </c>
      <c r="EC159" s="103" t="str">
        <f t="shared" si="412"/>
        <v/>
      </c>
      <c r="EE159" s="4"/>
      <c r="EG159" s="96" t="str">
        <f t="shared" si="413"/>
        <v/>
      </c>
      <c r="EH159" s="97" t="str">
        <f t="shared" si="414"/>
        <v/>
      </c>
      <c r="EI159" s="98" t="str">
        <f t="shared" si="415"/>
        <v/>
      </c>
      <c r="EJ159" s="98" t="str">
        <f t="shared" si="416"/>
        <v/>
      </c>
      <c r="EK159" s="99" t="str">
        <f t="shared" si="417"/>
        <v/>
      </c>
      <c r="EL159" s="100" t="str">
        <f t="shared" si="418"/>
        <v/>
      </c>
      <c r="EM159" s="101" t="str">
        <f t="shared" si="419"/>
        <v/>
      </c>
      <c r="EN159" s="102" t="str">
        <f t="shared" si="420"/>
        <v/>
      </c>
      <c r="EO159" s="103" t="str">
        <f t="shared" si="421"/>
        <v/>
      </c>
      <c r="EQ159" s="4"/>
      <c r="ES159" s="96" t="str">
        <f t="shared" si="422"/>
        <v/>
      </c>
      <c r="ET159" s="97" t="str">
        <f t="shared" si="423"/>
        <v/>
      </c>
      <c r="EU159" s="98" t="str">
        <f t="shared" si="424"/>
        <v/>
      </c>
      <c r="EV159" s="98" t="str">
        <f t="shared" si="425"/>
        <v/>
      </c>
      <c r="EW159" s="99" t="str">
        <f t="shared" si="426"/>
        <v/>
      </c>
      <c r="EX159" s="100" t="str">
        <f t="shared" si="427"/>
        <v/>
      </c>
      <c r="EY159" s="101" t="str">
        <f t="shared" si="428"/>
        <v/>
      </c>
      <c r="EZ159" s="102" t="str">
        <f t="shared" si="429"/>
        <v/>
      </c>
      <c r="FA159" s="103" t="str">
        <f t="shared" si="430"/>
        <v/>
      </c>
      <c r="FC159" s="4"/>
      <c r="FE159" s="96" t="str">
        <f t="shared" si="431"/>
        <v/>
      </c>
      <c r="FF159" s="97" t="str">
        <f t="shared" si="432"/>
        <v/>
      </c>
      <c r="FG159" s="98" t="str">
        <f t="shared" si="433"/>
        <v/>
      </c>
      <c r="FH159" s="98" t="str">
        <f t="shared" si="434"/>
        <v/>
      </c>
      <c r="FI159" s="99" t="str">
        <f t="shared" si="435"/>
        <v/>
      </c>
      <c r="FJ159" s="100" t="str">
        <f t="shared" si="436"/>
        <v/>
      </c>
      <c r="FK159" s="101" t="str">
        <f t="shared" si="437"/>
        <v/>
      </c>
      <c r="FL159" s="102" t="str">
        <f t="shared" si="438"/>
        <v/>
      </c>
      <c r="FM159" s="103" t="str">
        <f t="shared" si="439"/>
        <v/>
      </c>
      <c r="FO159" s="4"/>
      <c r="FQ159" s="96" t="str">
        <f>IF(FU159="","",#REF!)</f>
        <v/>
      </c>
      <c r="FR159" s="97" t="str">
        <f t="shared" si="440"/>
        <v/>
      </c>
      <c r="FS159" s="98" t="str">
        <f t="shared" si="441"/>
        <v/>
      </c>
      <c r="FT159" s="98" t="str">
        <f t="shared" si="442"/>
        <v/>
      </c>
      <c r="FU159" s="99" t="str">
        <f t="shared" si="443"/>
        <v/>
      </c>
      <c r="FV159" s="100" t="str">
        <f t="shared" si="444"/>
        <v/>
      </c>
      <c r="FW159" s="101" t="str">
        <f t="shared" si="445"/>
        <v/>
      </c>
      <c r="FX159" s="102" t="str">
        <f t="shared" si="446"/>
        <v/>
      </c>
      <c r="FY159" s="103" t="str">
        <f t="shared" si="447"/>
        <v/>
      </c>
      <c r="GA159" s="4"/>
      <c r="GC159" s="96" t="str">
        <f t="shared" si="448"/>
        <v/>
      </c>
      <c r="GD159" s="97" t="str">
        <f t="shared" si="449"/>
        <v/>
      </c>
      <c r="GE159" s="98" t="str">
        <f t="shared" si="450"/>
        <v/>
      </c>
      <c r="GF159" s="98" t="str">
        <f t="shared" si="451"/>
        <v/>
      </c>
      <c r="GG159" s="99" t="str">
        <f t="shared" si="452"/>
        <v/>
      </c>
      <c r="GH159" s="100" t="str">
        <f t="shared" si="453"/>
        <v/>
      </c>
      <c r="GI159" s="101" t="str">
        <f t="shared" si="454"/>
        <v/>
      </c>
      <c r="GJ159" s="102" t="str">
        <f t="shared" si="455"/>
        <v/>
      </c>
      <c r="GK159" s="103" t="str">
        <f t="shared" si="456"/>
        <v/>
      </c>
      <c r="GM159" s="4"/>
      <c r="GO159" s="96" t="str">
        <f t="shared" si="457"/>
        <v/>
      </c>
      <c r="GP159" s="97" t="str">
        <f t="shared" si="458"/>
        <v/>
      </c>
      <c r="GQ159" s="98" t="str">
        <f t="shared" si="459"/>
        <v/>
      </c>
      <c r="GR159" s="98" t="str">
        <f t="shared" si="460"/>
        <v/>
      </c>
      <c r="GS159" s="99" t="str">
        <f t="shared" si="461"/>
        <v/>
      </c>
      <c r="GT159" s="100" t="str">
        <f t="shared" si="462"/>
        <v/>
      </c>
      <c r="GU159" s="101" t="str">
        <f t="shared" si="463"/>
        <v/>
      </c>
      <c r="GV159" s="102" t="str">
        <f t="shared" si="464"/>
        <v/>
      </c>
      <c r="GW159" s="103" t="str">
        <f t="shared" si="465"/>
        <v/>
      </c>
      <c r="GY159" s="4"/>
      <c r="HA159" s="96" t="str">
        <f t="shared" si="466"/>
        <v/>
      </c>
      <c r="HB159" s="97" t="str">
        <f t="shared" si="467"/>
        <v/>
      </c>
      <c r="HC159" s="98" t="str">
        <f t="shared" si="468"/>
        <v/>
      </c>
      <c r="HD159" s="98" t="str">
        <f t="shared" si="469"/>
        <v/>
      </c>
      <c r="HE159" s="99" t="str">
        <f t="shared" si="470"/>
        <v/>
      </c>
      <c r="HF159" s="100" t="str">
        <f t="shared" si="471"/>
        <v/>
      </c>
      <c r="HG159" s="101" t="str">
        <f t="shared" si="472"/>
        <v/>
      </c>
      <c r="HH159" s="102" t="str">
        <f t="shared" si="473"/>
        <v/>
      </c>
      <c r="HI159" s="103" t="str">
        <f t="shared" si="474"/>
        <v/>
      </c>
      <c r="HK159" s="4"/>
      <c r="HM159" s="96" t="str">
        <f t="shared" si="475"/>
        <v/>
      </c>
      <c r="HN159" s="97" t="str">
        <f t="shared" si="476"/>
        <v/>
      </c>
      <c r="HO159" s="98" t="str">
        <f t="shared" si="477"/>
        <v/>
      </c>
      <c r="HP159" s="98" t="str">
        <f t="shared" si="478"/>
        <v/>
      </c>
      <c r="HQ159" s="99" t="str">
        <f t="shared" si="479"/>
        <v/>
      </c>
      <c r="HR159" s="100" t="str">
        <f t="shared" si="480"/>
        <v/>
      </c>
      <c r="HS159" s="101" t="str">
        <f t="shared" si="481"/>
        <v/>
      </c>
      <c r="HT159" s="102" t="str">
        <f t="shared" si="482"/>
        <v/>
      </c>
      <c r="HU159" s="103" t="str">
        <f t="shared" si="483"/>
        <v/>
      </c>
      <c r="HW159" s="4"/>
      <c r="HY159" s="96" t="str">
        <f t="shared" si="484"/>
        <v/>
      </c>
      <c r="HZ159" s="97" t="str">
        <f t="shared" si="485"/>
        <v/>
      </c>
      <c r="IA159" s="98" t="str">
        <f t="shared" si="486"/>
        <v/>
      </c>
      <c r="IB159" s="98" t="str">
        <f t="shared" si="487"/>
        <v/>
      </c>
      <c r="IC159" s="99" t="str">
        <f t="shared" si="488"/>
        <v/>
      </c>
      <c r="ID159" s="100" t="str">
        <f t="shared" si="489"/>
        <v/>
      </c>
      <c r="IE159" s="101" t="str">
        <f t="shared" si="490"/>
        <v/>
      </c>
      <c r="IF159" s="102" t="str">
        <f t="shared" si="491"/>
        <v/>
      </c>
      <c r="IG159" s="103" t="str">
        <f t="shared" si="492"/>
        <v/>
      </c>
      <c r="II159" s="4"/>
      <c r="IK159" s="96" t="str">
        <f t="shared" si="493"/>
        <v/>
      </c>
      <c r="IL159" s="97" t="str">
        <f t="shared" si="494"/>
        <v/>
      </c>
      <c r="IM159" s="98" t="str">
        <f t="shared" si="495"/>
        <v/>
      </c>
      <c r="IN159" s="98" t="str">
        <f t="shared" si="496"/>
        <v/>
      </c>
      <c r="IO159" s="99" t="str">
        <f t="shared" si="497"/>
        <v/>
      </c>
      <c r="IP159" s="100" t="str">
        <f t="shared" si="498"/>
        <v/>
      </c>
      <c r="IQ159" s="101" t="str">
        <f t="shared" si="499"/>
        <v/>
      </c>
      <c r="IR159" s="102" t="str">
        <f t="shared" si="500"/>
        <v/>
      </c>
      <c r="IS159" s="103" t="str">
        <f t="shared" si="501"/>
        <v/>
      </c>
      <c r="IU159" s="4"/>
      <c r="IW159" s="96" t="str">
        <f t="shared" si="502"/>
        <v/>
      </c>
      <c r="IX159" s="97" t="str">
        <f t="shared" si="503"/>
        <v/>
      </c>
      <c r="IY159" s="98" t="str">
        <f t="shared" si="504"/>
        <v/>
      </c>
      <c r="IZ159" s="98" t="str">
        <f t="shared" si="505"/>
        <v/>
      </c>
      <c r="JA159" s="99" t="str">
        <f t="shared" si="506"/>
        <v/>
      </c>
      <c r="JB159" s="100" t="str">
        <f t="shared" si="507"/>
        <v/>
      </c>
      <c r="JC159" s="101" t="str">
        <f t="shared" si="508"/>
        <v/>
      </c>
      <c r="JD159" s="102" t="str">
        <f t="shared" si="509"/>
        <v/>
      </c>
      <c r="JE159" s="103" t="str">
        <f t="shared" si="510"/>
        <v/>
      </c>
      <c r="JG159" s="4"/>
      <c r="JI159" s="96" t="str">
        <f t="shared" si="511"/>
        <v/>
      </c>
      <c r="JJ159" s="97" t="str">
        <f t="shared" si="512"/>
        <v/>
      </c>
      <c r="JK159" s="98" t="str">
        <f t="shared" si="513"/>
        <v/>
      </c>
      <c r="JL159" s="98" t="str">
        <f t="shared" si="514"/>
        <v/>
      </c>
      <c r="JM159" s="99" t="str">
        <f t="shared" si="515"/>
        <v/>
      </c>
      <c r="JN159" s="100" t="str">
        <f t="shared" si="516"/>
        <v/>
      </c>
      <c r="JO159" s="101" t="str">
        <f t="shared" si="517"/>
        <v/>
      </c>
      <c r="JP159" s="102" t="str">
        <f t="shared" si="518"/>
        <v/>
      </c>
      <c r="JQ159" s="103" t="str">
        <f t="shared" si="519"/>
        <v/>
      </c>
      <c r="JS159" s="4"/>
      <c r="JU159" s="96" t="str">
        <f t="shared" si="520"/>
        <v/>
      </c>
      <c r="JV159" s="97" t="str">
        <f t="shared" si="521"/>
        <v/>
      </c>
      <c r="JW159" s="98" t="str">
        <f t="shared" si="522"/>
        <v/>
      </c>
      <c r="JX159" s="98" t="str">
        <f t="shared" si="523"/>
        <v/>
      </c>
      <c r="JY159" s="99" t="str">
        <f t="shared" si="524"/>
        <v/>
      </c>
      <c r="JZ159" s="100" t="str">
        <f t="shared" si="525"/>
        <v/>
      </c>
      <c r="KA159" s="101" t="str">
        <f t="shared" si="526"/>
        <v/>
      </c>
      <c r="KB159" s="102" t="str">
        <f t="shared" si="527"/>
        <v/>
      </c>
      <c r="KC159" s="103" t="str">
        <f t="shared" si="528"/>
        <v/>
      </c>
      <c r="KE159" s="4"/>
    </row>
    <row r="160" spans="1:291" ht="13.5" customHeight="1">
      <c r="A160" s="21"/>
      <c r="E160" s="96" t="str">
        <f t="shared" si="314"/>
        <v/>
      </c>
      <c r="F160" s="97" t="str">
        <f t="shared" si="315"/>
        <v/>
      </c>
      <c r="G160" s="98" t="str">
        <f t="shared" si="316"/>
        <v/>
      </c>
      <c r="H160" s="98" t="str">
        <f t="shared" si="317"/>
        <v/>
      </c>
      <c r="I160" s="99" t="str">
        <f t="shared" si="318"/>
        <v/>
      </c>
      <c r="J160" s="100" t="str">
        <f t="shared" si="319"/>
        <v/>
      </c>
      <c r="K160" s="101" t="str">
        <f t="shared" si="320"/>
        <v/>
      </c>
      <c r="L160" s="102" t="str">
        <f t="shared" si="321"/>
        <v/>
      </c>
      <c r="M160" s="103" t="str">
        <f t="shared" si="322"/>
        <v/>
      </c>
      <c r="O160" s="4"/>
      <c r="Q160" s="96" t="str">
        <f t="shared" si="323"/>
        <v/>
      </c>
      <c r="R160" s="97" t="str">
        <f t="shared" si="324"/>
        <v/>
      </c>
      <c r="S160" s="98" t="str">
        <f t="shared" si="325"/>
        <v/>
      </c>
      <c r="T160" s="98" t="str">
        <f t="shared" si="326"/>
        <v/>
      </c>
      <c r="U160" s="99" t="str">
        <f t="shared" si="327"/>
        <v/>
      </c>
      <c r="V160" s="100" t="str">
        <f t="shared" si="328"/>
        <v/>
      </c>
      <c r="W160" s="101" t="str">
        <f t="shared" si="329"/>
        <v/>
      </c>
      <c r="X160" s="102" t="str">
        <f t="shared" si="330"/>
        <v/>
      </c>
      <c r="Y160" s="103" t="str">
        <f t="shared" si="331"/>
        <v/>
      </c>
      <c r="AA160" s="4"/>
      <c r="AC160" s="96" t="str">
        <f t="shared" si="332"/>
        <v/>
      </c>
      <c r="AD160" s="97" t="str">
        <f t="shared" si="333"/>
        <v/>
      </c>
      <c r="AE160" s="98" t="str">
        <f t="shared" si="334"/>
        <v/>
      </c>
      <c r="AF160" s="98" t="str">
        <f t="shared" si="335"/>
        <v/>
      </c>
      <c r="AG160" s="99" t="str">
        <f t="shared" si="336"/>
        <v/>
      </c>
      <c r="AH160" s="100" t="str">
        <f t="shared" si="337"/>
        <v/>
      </c>
      <c r="AI160" s="101" t="str">
        <f t="shared" si="338"/>
        <v/>
      </c>
      <c r="AJ160" s="102" t="str">
        <f t="shared" si="339"/>
        <v/>
      </c>
      <c r="AK160" s="103" t="str">
        <f t="shared" si="340"/>
        <v/>
      </c>
      <c r="AM160" s="4"/>
      <c r="AO160" s="96" t="str">
        <f t="shared" si="341"/>
        <v/>
      </c>
      <c r="AP160" s="97" t="str">
        <f t="shared" si="342"/>
        <v/>
      </c>
      <c r="AQ160" s="98" t="str">
        <f t="shared" si="343"/>
        <v/>
      </c>
      <c r="AR160" s="98" t="str">
        <f t="shared" si="344"/>
        <v/>
      </c>
      <c r="AS160" s="99" t="str">
        <f t="shared" si="345"/>
        <v/>
      </c>
      <c r="AT160" s="100" t="str">
        <f t="shared" si="346"/>
        <v/>
      </c>
      <c r="AU160" s="101" t="str">
        <f t="shared" si="347"/>
        <v/>
      </c>
      <c r="AV160" s="102" t="str">
        <f t="shared" si="348"/>
        <v/>
      </c>
      <c r="AW160" s="103" t="str">
        <f t="shared" si="349"/>
        <v/>
      </c>
      <c r="AY160" s="4"/>
      <c r="BA160" s="96" t="str">
        <f t="shared" si="350"/>
        <v/>
      </c>
      <c r="BB160" s="97" t="str">
        <f t="shared" si="351"/>
        <v/>
      </c>
      <c r="BC160" s="98" t="str">
        <f t="shared" si="352"/>
        <v/>
      </c>
      <c r="BD160" s="98" t="str">
        <f t="shared" si="353"/>
        <v/>
      </c>
      <c r="BE160" s="99" t="str">
        <f t="shared" si="354"/>
        <v/>
      </c>
      <c r="BF160" s="100" t="str">
        <f t="shared" si="355"/>
        <v/>
      </c>
      <c r="BG160" s="101" t="str">
        <f t="shared" si="356"/>
        <v/>
      </c>
      <c r="BH160" s="102" t="str">
        <f t="shared" si="357"/>
        <v/>
      </c>
      <c r="BI160" s="103" t="str">
        <f t="shared" si="358"/>
        <v/>
      </c>
      <c r="BK160" s="4"/>
      <c r="BM160" s="96" t="str">
        <f t="shared" si="359"/>
        <v/>
      </c>
      <c r="BN160" s="97" t="str">
        <f t="shared" si="360"/>
        <v/>
      </c>
      <c r="BO160" s="98" t="str">
        <f t="shared" si="361"/>
        <v/>
      </c>
      <c r="BP160" s="98" t="str">
        <f t="shared" si="362"/>
        <v/>
      </c>
      <c r="BQ160" s="99" t="str">
        <f t="shared" si="363"/>
        <v/>
      </c>
      <c r="BR160" s="100" t="str">
        <f t="shared" si="364"/>
        <v/>
      </c>
      <c r="BS160" s="101" t="str">
        <f t="shared" si="365"/>
        <v/>
      </c>
      <c r="BT160" s="102" t="str">
        <f t="shared" si="366"/>
        <v/>
      </c>
      <c r="BU160" s="103" t="str">
        <f t="shared" si="367"/>
        <v/>
      </c>
      <c r="BW160" s="4"/>
      <c r="BY160" s="96" t="str">
        <f t="shared" si="368"/>
        <v/>
      </c>
      <c r="BZ160" s="97" t="str">
        <f t="shared" si="369"/>
        <v/>
      </c>
      <c r="CA160" s="98" t="str">
        <f t="shared" si="370"/>
        <v/>
      </c>
      <c r="CB160" s="98" t="str">
        <f t="shared" si="371"/>
        <v/>
      </c>
      <c r="CC160" s="99" t="str">
        <f t="shared" si="372"/>
        <v/>
      </c>
      <c r="CD160" s="100" t="str">
        <f t="shared" si="373"/>
        <v/>
      </c>
      <c r="CE160" s="101" t="str">
        <f t="shared" si="374"/>
        <v/>
      </c>
      <c r="CF160" s="102" t="str">
        <f t="shared" si="375"/>
        <v/>
      </c>
      <c r="CG160" s="103" t="str">
        <f t="shared" si="376"/>
        <v/>
      </c>
      <c r="CI160" s="4"/>
      <c r="CK160" s="96" t="str">
        <f t="shared" si="377"/>
        <v/>
      </c>
      <c r="CL160" s="97" t="str">
        <f t="shared" si="378"/>
        <v/>
      </c>
      <c r="CM160" s="98" t="str">
        <f t="shared" si="379"/>
        <v/>
      </c>
      <c r="CN160" s="98" t="str">
        <f t="shared" si="380"/>
        <v/>
      </c>
      <c r="CO160" s="99" t="str">
        <f t="shared" si="381"/>
        <v/>
      </c>
      <c r="CP160" s="100" t="str">
        <f t="shared" si="382"/>
        <v/>
      </c>
      <c r="CQ160" s="101" t="str">
        <f t="shared" si="383"/>
        <v/>
      </c>
      <c r="CR160" s="102" t="str">
        <f t="shared" si="384"/>
        <v/>
      </c>
      <c r="CS160" s="103" t="str">
        <f t="shared" si="385"/>
        <v/>
      </c>
      <c r="CU160" s="4"/>
      <c r="CW160" s="96" t="str">
        <f t="shared" si="386"/>
        <v/>
      </c>
      <c r="CX160" s="97" t="str">
        <f t="shared" si="387"/>
        <v/>
      </c>
      <c r="CY160" s="98" t="str">
        <f t="shared" si="388"/>
        <v/>
      </c>
      <c r="CZ160" s="98" t="str">
        <f t="shared" si="389"/>
        <v/>
      </c>
      <c r="DA160" s="99" t="str">
        <f t="shared" si="390"/>
        <v/>
      </c>
      <c r="DB160" s="100" t="str">
        <f t="shared" si="391"/>
        <v/>
      </c>
      <c r="DC160" s="101" t="str">
        <f t="shared" si="392"/>
        <v/>
      </c>
      <c r="DD160" s="102" t="str">
        <f t="shared" si="393"/>
        <v/>
      </c>
      <c r="DE160" s="103" t="str">
        <f t="shared" si="394"/>
        <v/>
      </c>
      <c r="DG160" s="4"/>
      <c r="DI160" s="96" t="str">
        <f t="shared" si="395"/>
        <v/>
      </c>
      <c r="DJ160" s="97" t="str">
        <f t="shared" si="396"/>
        <v/>
      </c>
      <c r="DK160" s="98" t="str">
        <f t="shared" si="397"/>
        <v/>
      </c>
      <c r="DL160" s="98" t="str">
        <f t="shared" si="398"/>
        <v/>
      </c>
      <c r="DM160" s="99" t="str">
        <f t="shared" si="399"/>
        <v/>
      </c>
      <c r="DN160" s="100" t="str">
        <f t="shared" si="400"/>
        <v/>
      </c>
      <c r="DO160" s="101" t="str">
        <f t="shared" si="401"/>
        <v/>
      </c>
      <c r="DP160" s="102" t="str">
        <f t="shared" si="402"/>
        <v/>
      </c>
      <c r="DQ160" s="103" t="str">
        <f t="shared" si="403"/>
        <v/>
      </c>
      <c r="DS160" s="4"/>
      <c r="DU160" s="96" t="str">
        <f t="shared" si="404"/>
        <v/>
      </c>
      <c r="DV160" s="97" t="str">
        <f t="shared" si="405"/>
        <v/>
      </c>
      <c r="DW160" s="98" t="str">
        <f t="shared" si="406"/>
        <v/>
      </c>
      <c r="DX160" s="98" t="str">
        <f t="shared" si="407"/>
        <v/>
      </c>
      <c r="DY160" s="99" t="str">
        <f t="shared" si="408"/>
        <v/>
      </c>
      <c r="DZ160" s="100" t="str">
        <f t="shared" si="409"/>
        <v/>
      </c>
      <c r="EA160" s="101" t="str">
        <f t="shared" si="410"/>
        <v/>
      </c>
      <c r="EB160" s="102" t="str">
        <f t="shared" si="411"/>
        <v/>
      </c>
      <c r="EC160" s="103" t="str">
        <f t="shared" si="412"/>
        <v/>
      </c>
      <c r="EE160" s="4"/>
      <c r="EG160" s="96" t="str">
        <f t="shared" si="413"/>
        <v/>
      </c>
      <c r="EH160" s="97" t="str">
        <f t="shared" si="414"/>
        <v/>
      </c>
      <c r="EI160" s="98" t="str">
        <f t="shared" si="415"/>
        <v/>
      </c>
      <c r="EJ160" s="98" t="str">
        <f t="shared" si="416"/>
        <v/>
      </c>
      <c r="EK160" s="99" t="str">
        <f t="shared" si="417"/>
        <v/>
      </c>
      <c r="EL160" s="100" t="str">
        <f t="shared" si="418"/>
        <v/>
      </c>
      <c r="EM160" s="101" t="str">
        <f t="shared" si="419"/>
        <v/>
      </c>
      <c r="EN160" s="102" t="str">
        <f t="shared" si="420"/>
        <v/>
      </c>
      <c r="EO160" s="103" t="str">
        <f t="shared" si="421"/>
        <v/>
      </c>
      <c r="EQ160" s="4"/>
      <c r="ES160" s="96" t="str">
        <f t="shared" si="422"/>
        <v/>
      </c>
      <c r="ET160" s="97" t="str">
        <f t="shared" si="423"/>
        <v/>
      </c>
      <c r="EU160" s="98" t="str">
        <f t="shared" si="424"/>
        <v/>
      </c>
      <c r="EV160" s="98" t="str">
        <f t="shared" si="425"/>
        <v/>
      </c>
      <c r="EW160" s="99" t="str">
        <f t="shared" si="426"/>
        <v/>
      </c>
      <c r="EX160" s="100" t="str">
        <f t="shared" si="427"/>
        <v/>
      </c>
      <c r="EY160" s="101" t="str">
        <f t="shared" si="428"/>
        <v/>
      </c>
      <c r="EZ160" s="102" t="str">
        <f t="shared" si="429"/>
        <v/>
      </c>
      <c r="FA160" s="103" t="str">
        <f t="shared" si="430"/>
        <v/>
      </c>
      <c r="FC160" s="4"/>
      <c r="FE160" s="96" t="str">
        <f t="shared" si="431"/>
        <v/>
      </c>
      <c r="FF160" s="97" t="str">
        <f t="shared" si="432"/>
        <v/>
      </c>
      <c r="FG160" s="98" t="str">
        <f t="shared" si="433"/>
        <v/>
      </c>
      <c r="FH160" s="98" t="str">
        <f t="shared" si="434"/>
        <v/>
      </c>
      <c r="FI160" s="99" t="str">
        <f t="shared" si="435"/>
        <v/>
      </c>
      <c r="FJ160" s="100" t="str">
        <f t="shared" si="436"/>
        <v/>
      </c>
      <c r="FK160" s="101" t="str">
        <f t="shared" si="437"/>
        <v/>
      </c>
      <c r="FL160" s="102" t="str">
        <f t="shared" si="438"/>
        <v/>
      </c>
      <c r="FM160" s="103" t="str">
        <f t="shared" si="439"/>
        <v/>
      </c>
      <c r="FO160" s="4"/>
      <c r="FQ160" s="96" t="str">
        <f>IF(FU160="","",#REF!)</f>
        <v/>
      </c>
      <c r="FR160" s="97" t="str">
        <f t="shared" si="440"/>
        <v/>
      </c>
      <c r="FS160" s="98" t="str">
        <f t="shared" si="441"/>
        <v/>
      </c>
      <c r="FT160" s="98" t="str">
        <f t="shared" si="442"/>
        <v/>
      </c>
      <c r="FU160" s="99" t="str">
        <f t="shared" si="443"/>
        <v/>
      </c>
      <c r="FV160" s="100" t="str">
        <f t="shared" si="444"/>
        <v/>
      </c>
      <c r="FW160" s="101" t="str">
        <f t="shared" si="445"/>
        <v/>
      </c>
      <c r="FX160" s="102" t="str">
        <f t="shared" si="446"/>
        <v/>
      </c>
      <c r="FY160" s="103" t="str">
        <f t="shared" si="447"/>
        <v/>
      </c>
      <c r="GA160" s="4"/>
      <c r="GC160" s="96" t="str">
        <f t="shared" si="448"/>
        <v/>
      </c>
      <c r="GD160" s="97" t="str">
        <f t="shared" si="449"/>
        <v/>
      </c>
      <c r="GE160" s="98" t="str">
        <f t="shared" si="450"/>
        <v/>
      </c>
      <c r="GF160" s="98" t="str">
        <f t="shared" si="451"/>
        <v/>
      </c>
      <c r="GG160" s="99" t="str">
        <f t="shared" si="452"/>
        <v/>
      </c>
      <c r="GH160" s="100" t="str">
        <f t="shared" si="453"/>
        <v/>
      </c>
      <c r="GI160" s="101" t="str">
        <f t="shared" si="454"/>
        <v/>
      </c>
      <c r="GJ160" s="102" t="str">
        <f t="shared" si="455"/>
        <v/>
      </c>
      <c r="GK160" s="103" t="str">
        <f t="shared" si="456"/>
        <v/>
      </c>
      <c r="GM160" s="4"/>
      <c r="GO160" s="96" t="str">
        <f t="shared" si="457"/>
        <v/>
      </c>
      <c r="GP160" s="97" t="str">
        <f t="shared" si="458"/>
        <v/>
      </c>
      <c r="GQ160" s="98" t="str">
        <f t="shared" si="459"/>
        <v/>
      </c>
      <c r="GR160" s="98" t="str">
        <f t="shared" si="460"/>
        <v/>
      </c>
      <c r="GS160" s="99" t="str">
        <f t="shared" si="461"/>
        <v/>
      </c>
      <c r="GT160" s="100" t="str">
        <f t="shared" si="462"/>
        <v/>
      </c>
      <c r="GU160" s="101" t="str">
        <f t="shared" si="463"/>
        <v/>
      </c>
      <c r="GV160" s="102" t="str">
        <f t="shared" si="464"/>
        <v/>
      </c>
      <c r="GW160" s="103" t="str">
        <f t="shared" si="465"/>
        <v/>
      </c>
      <c r="GY160" s="4"/>
      <c r="HA160" s="96" t="str">
        <f t="shared" si="466"/>
        <v/>
      </c>
      <c r="HB160" s="97" t="str">
        <f t="shared" si="467"/>
        <v/>
      </c>
      <c r="HC160" s="98" t="str">
        <f t="shared" si="468"/>
        <v/>
      </c>
      <c r="HD160" s="98" t="str">
        <f t="shared" si="469"/>
        <v/>
      </c>
      <c r="HE160" s="99" t="str">
        <f t="shared" si="470"/>
        <v/>
      </c>
      <c r="HF160" s="100" t="str">
        <f t="shared" si="471"/>
        <v/>
      </c>
      <c r="HG160" s="101" t="str">
        <f t="shared" si="472"/>
        <v/>
      </c>
      <c r="HH160" s="102" t="str">
        <f t="shared" si="473"/>
        <v/>
      </c>
      <c r="HI160" s="103" t="str">
        <f t="shared" si="474"/>
        <v/>
      </c>
      <c r="HK160" s="4"/>
      <c r="HM160" s="96" t="str">
        <f t="shared" si="475"/>
        <v/>
      </c>
      <c r="HN160" s="97" t="str">
        <f t="shared" si="476"/>
        <v/>
      </c>
      <c r="HO160" s="98" t="str">
        <f t="shared" si="477"/>
        <v/>
      </c>
      <c r="HP160" s="98" t="str">
        <f t="shared" si="478"/>
        <v/>
      </c>
      <c r="HQ160" s="99" t="str">
        <f t="shared" si="479"/>
        <v/>
      </c>
      <c r="HR160" s="100" t="str">
        <f t="shared" si="480"/>
        <v/>
      </c>
      <c r="HS160" s="101" t="str">
        <f t="shared" si="481"/>
        <v/>
      </c>
      <c r="HT160" s="102" t="str">
        <f t="shared" si="482"/>
        <v/>
      </c>
      <c r="HU160" s="103" t="str">
        <f t="shared" si="483"/>
        <v/>
      </c>
      <c r="HW160" s="4"/>
      <c r="HY160" s="96" t="str">
        <f t="shared" si="484"/>
        <v/>
      </c>
      <c r="HZ160" s="97" t="str">
        <f t="shared" si="485"/>
        <v/>
      </c>
      <c r="IA160" s="98" t="str">
        <f t="shared" si="486"/>
        <v/>
      </c>
      <c r="IB160" s="98" t="str">
        <f t="shared" si="487"/>
        <v/>
      </c>
      <c r="IC160" s="99" t="str">
        <f t="shared" si="488"/>
        <v/>
      </c>
      <c r="ID160" s="100" t="str">
        <f t="shared" si="489"/>
        <v/>
      </c>
      <c r="IE160" s="101" t="str">
        <f t="shared" si="490"/>
        <v/>
      </c>
      <c r="IF160" s="102" t="str">
        <f t="shared" si="491"/>
        <v/>
      </c>
      <c r="IG160" s="103" t="str">
        <f t="shared" si="492"/>
        <v/>
      </c>
      <c r="II160" s="4"/>
      <c r="IK160" s="96" t="str">
        <f t="shared" si="493"/>
        <v/>
      </c>
      <c r="IL160" s="97" t="str">
        <f t="shared" si="494"/>
        <v/>
      </c>
      <c r="IM160" s="98" t="str">
        <f t="shared" si="495"/>
        <v/>
      </c>
      <c r="IN160" s="98" t="str">
        <f t="shared" si="496"/>
        <v/>
      </c>
      <c r="IO160" s="99" t="str">
        <f t="shared" si="497"/>
        <v/>
      </c>
      <c r="IP160" s="100" t="str">
        <f t="shared" si="498"/>
        <v/>
      </c>
      <c r="IQ160" s="101" t="str">
        <f t="shared" si="499"/>
        <v/>
      </c>
      <c r="IR160" s="102" t="str">
        <f t="shared" si="500"/>
        <v/>
      </c>
      <c r="IS160" s="103" t="str">
        <f t="shared" si="501"/>
        <v/>
      </c>
      <c r="IU160" s="4"/>
      <c r="IW160" s="96" t="str">
        <f t="shared" si="502"/>
        <v/>
      </c>
      <c r="IX160" s="97" t="str">
        <f t="shared" si="503"/>
        <v/>
      </c>
      <c r="IY160" s="98" t="str">
        <f t="shared" si="504"/>
        <v/>
      </c>
      <c r="IZ160" s="98" t="str">
        <f t="shared" si="505"/>
        <v/>
      </c>
      <c r="JA160" s="99" t="str">
        <f t="shared" si="506"/>
        <v/>
      </c>
      <c r="JB160" s="100" t="str">
        <f t="shared" si="507"/>
        <v/>
      </c>
      <c r="JC160" s="101" t="str">
        <f t="shared" si="508"/>
        <v/>
      </c>
      <c r="JD160" s="102" t="str">
        <f t="shared" si="509"/>
        <v/>
      </c>
      <c r="JE160" s="103" t="str">
        <f t="shared" si="510"/>
        <v/>
      </c>
      <c r="JG160" s="4"/>
      <c r="JI160" s="96" t="str">
        <f t="shared" si="511"/>
        <v/>
      </c>
      <c r="JJ160" s="97" t="str">
        <f t="shared" si="512"/>
        <v/>
      </c>
      <c r="JK160" s="98" t="str">
        <f t="shared" si="513"/>
        <v/>
      </c>
      <c r="JL160" s="98" t="str">
        <f t="shared" si="514"/>
        <v/>
      </c>
      <c r="JM160" s="99" t="str">
        <f t="shared" si="515"/>
        <v/>
      </c>
      <c r="JN160" s="100" t="str">
        <f t="shared" si="516"/>
        <v/>
      </c>
      <c r="JO160" s="101" t="str">
        <f t="shared" si="517"/>
        <v/>
      </c>
      <c r="JP160" s="102" t="str">
        <f t="shared" si="518"/>
        <v/>
      </c>
      <c r="JQ160" s="103" t="str">
        <f t="shared" si="519"/>
        <v/>
      </c>
      <c r="JS160" s="4"/>
      <c r="JU160" s="96" t="str">
        <f t="shared" si="520"/>
        <v/>
      </c>
      <c r="JV160" s="97" t="str">
        <f t="shared" si="521"/>
        <v/>
      </c>
      <c r="JW160" s="98" t="str">
        <f t="shared" si="522"/>
        <v/>
      </c>
      <c r="JX160" s="98" t="str">
        <f t="shared" si="523"/>
        <v/>
      </c>
      <c r="JY160" s="99" t="str">
        <f t="shared" si="524"/>
        <v/>
      </c>
      <c r="JZ160" s="100" t="str">
        <f t="shared" si="525"/>
        <v/>
      </c>
      <c r="KA160" s="101" t="str">
        <f t="shared" si="526"/>
        <v/>
      </c>
      <c r="KB160" s="102" t="str">
        <f t="shared" si="527"/>
        <v/>
      </c>
      <c r="KC160" s="103" t="str">
        <f t="shared" si="528"/>
        <v/>
      </c>
      <c r="KE160" s="4"/>
    </row>
    <row r="161" spans="1:291" ht="13.5" customHeight="1">
      <c r="A161" s="21"/>
      <c r="E161" s="96" t="str">
        <f t="shared" si="314"/>
        <v/>
      </c>
      <c r="F161" s="97" t="str">
        <f t="shared" si="315"/>
        <v/>
      </c>
      <c r="G161" s="98" t="str">
        <f t="shared" si="316"/>
        <v/>
      </c>
      <c r="H161" s="98" t="str">
        <f t="shared" si="317"/>
        <v/>
      </c>
      <c r="I161" s="99" t="str">
        <f t="shared" si="318"/>
        <v/>
      </c>
      <c r="J161" s="100" t="str">
        <f t="shared" si="319"/>
        <v/>
      </c>
      <c r="K161" s="101" t="str">
        <f t="shared" si="320"/>
        <v/>
      </c>
      <c r="L161" s="102" t="str">
        <f t="shared" si="321"/>
        <v/>
      </c>
      <c r="M161" s="103" t="str">
        <f t="shared" si="322"/>
        <v/>
      </c>
      <c r="O161" s="4"/>
      <c r="Q161" s="96" t="str">
        <f t="shared" si="323"/>
        <v/>
      </c>
      <c r="R161" s="97" t="str">
        <f t="shared" si="324"/>
        <v/>
      </c>
      <c r="S161" s="98" t="str">
        <f t="shared" si="325"/>
        <v/>
      </c>
      <c r="T161" s="98" t="str">
        <f t="shared" si="326"/>
        <v/>
      </c>
      <c r="U161" s="99" t="str">
        <f t="shared" si="327"/>
        <v/>
      </c>
      <c r="V161" s="100" t="str">
        <f t="shared" si="328"/>
        <v/>
      </c>
      <c r="W161" s="101" t="str">
        <f t="shared" si="329"/>
        <v/>
      </c>
      <c r="X161" s="102" t="str">
        <f t="shared" si="330"/>
        <v/>
      </c>
      <c r="Y161" s="103" t="str">
        <f t="shared" si="331"/>
        <v/>
      </c>
      <c r="AA161" s="4"/>
      <c r="AC161" s="96" t="str">
        <f t="shared" si="332"/>
        <v/>
      </c>
      <c r="AD161" s="97" t="str">
        <f t="shared" si="333"/>
        <v/>
      </c>
      <c r="AE161" s="98" t="str">
        <f t="shared" si="334"/>
        <v/>
      </c>
      <c r="AF161" s="98" t="str">
        <f t="shared" si="335"/>
        <v/>
      </c>
      <c r="AG161" s="99" t="str">
        <f t="shared" si="336"/>
        <v/>
      </c>
      <c r="AH161" s="100" t="str">
        <f t="shared" si="337"/>
        <v/>
      </c>
      <c r="AI161" s="101" t="str">
        <f t="shared" si="338"/>
        <v/>
      </c>
      <c r="AJ161" s="102" t="str">
        <f t="shared" si="339"/>
        <v/>
      </c>
      <c r="AK161" s="103" t="str">
        <f t="shared" si="340"/>
        <v/>
      </c>
      <c r="AM161" s="4"/>
      <c r="AO161" s="96" t="str">
        <f t="shared" si="341"/>
        <v/>
      </c>
      <c r="AP161" s="97" t="str">
        <f t="shared" si="342"/>
        <v/>
      </c>
      <c r="AQ161" s="98" t="str">
        <f t="shared" si="343"/>
        <v/>
      </c>
      <c r="AR161" s="98" t="str">
        <f t="shared" si="344"/>
        <v/>
      </c>
      <c r="AS161" s="99" t="str">
        <f t="shared" si="345"/>
        <v/>
      </c>
      <c r="AT161" s="100" t="str">
        <f t="shared" si="346"/>
        <v/>
      </c>
      <c r="AU161" s="101" t="str">
        <f t="shared" si="347"/>
        <v/>
      </c>
      <c r="AV161" s="102" t="str">
        <f t="shared" si="348"/>
        <v/>
      </c>
      <c r="AW161" s="103" t="str">
        <f t="shared" si="349"/>
        <v/>
      </c>
      <c r="AY161" s="4"/>
      <c r="BA161" s="96" t="str">
        <f t="shared" si="350"/>
        <v/>
      </c>
      <c r="BB161" s="97" t="str">
        <f t="shared" si="351"/>
        <v/>
      </c>
      <c r="BC161" s="98" t="str">
        <f t="shared" si="352"/>
        <v/>
      </c>
      <c r="BD161" s="98" t="str">
        <f t="shared" si="353"/>
        <v/>
      </c>
      <c r="BE161" s="99" t="str">
        <f t="shared" si="354"/>
        <v/>
      </c>
      <c r="BF161" s="100" t="str">
        <f t="shared" si="355"/>
        <v/>
      </c>
      <c r="BG161" s="101" t="str">
        <f t="shared" si="356"/>
        <v/>
      </c>
      <c r="BH161" s="102" t="str">
        <f t="shared" si="357"/>
        <v/>
      </c>
      <c r="BI161" s="103" t="str">
        <f t="shared" si="358"/>
        <v/>
      </c>
      <c r="BK161" s="4"/>
      <c r="BM161" s="96" t="str">
        <f t="shared" si="359"/>
        <v/>
      </c>
      <c r="BN161" s="97" t="str">
        <f t="shared" si="360"/>
        <v/>
      </c>
      <c r="BO161" s="98" t="str">
        <f t="shared" si="361"/>
        <v/>
      </c>
      <c r="BP161" s="98" t="str">
        <f t="shared" si="362"/>
        <v/>
      </c>
      <c r="BQ161" s="99" t="str">
        <f t="shared" si="363"/>
        <v/>
      </c>
      <c r="BR161" s="100" t="str">
        <f t="shared" si="364"/>
        <v/>
      </c>
      <c r="BS161" s="101" t="str">
        <f t="shared" si="365"/>
        <v/>
      </c>
      <c r="BT161" s="102" t="str">
        <f t="shared" si="366"/>
        <v/>
      </c>
      <c r="BU161" s="103" t="str">
        <f t="shared" si="367"/>
        <v/>
      </c>
      <c r="BW161" s="4"/>
      <c r="BY161" s="96" t="str">
        <f t="shared" si="368"/>
        <v/>
      </c>
      <c r="BZ161" s="97" t="str">
        <f t="shared" si="369"/>
        <v/>
      </c>
      <c r="CA161" s="98" t="str">
        <f t="shared" si="370"/>
        <v/>
      </c>
      <c r="CB161" s="98" t="str">
        <f t="shared" si="371"/>
        <v/>
      </c>
      <c r="CC161" s="99" t="str">
        <f t="shared" si="372"/>
        <v/>
      </c>
      <c r="CD161" s="100" t="str">
        <f t="shared" si="373"/>
        <v/>
      </c>
      <c r="CE161" s="101" t="str">
        <f t="shared" si="374"/>
        <v/>
      </c>
      <c r="CF161" s="102" t="str">
        <f t="shared" si="375"/>
        <v/>
      </c>
      <c r="CG161" s="103" t="str">
        <f t="shared" si="376"/>
        <v/>
      </c>
      <c r="CI161" s="4"/>
      <c r="CK161" s="96" t="str">
        <f t="shared" si="377"/>
        <v/>
      </c>
      <c r="CL161" s="97" t="str">
        <f t="shared" si="378"/>
        <v/>
      </c>
      <c r="CM161" s="98" t="str">
        <f t="shared" si="379"/>
        <v/>
      </c>
      <c r="CN161" s="98" t="str">
        <f t="shared" si="380"/>
        <v/>
      </c>
      <c r="CO161" s="99" t="str">
        <f t="shared" si="381"/>
        <v/>
      </c>
      <c r="CP161" s="100" t="str">
        <f t="shared" si="382"/>
        <v/>
      </c>
      <c r="CQ161" s="101" t="str">
        <f t="shared" si="383"/>
        <v/>
      </c>
      <c r="CR161" s="102" t="str">
        <f t="shared" si="384"/>
        <v/>
      </c>
      <c r="CS161" s="103" t="str">
        <f t="shared" si="385"/>
        <v/>
      </c>
      <c r="CU161" s="4"/>
      <c r="CW161" s="96" t="str">
        <f t="shared" si="386"/>
        <v/>
      </c>
      <c r="CX161" s="97" t="str">
        <f t="shared" si="387"/>
        <v/>
      </c>
      <c r="CY161" s="98" t="str">
        <f t="shared" si="388"/>
        <v/>
      </c>
      <c r="CZ161" s="98" t="str">
        <f t="shared" si="389"/>
        <v/>
      </c>
      <c r="DA161" s="99" t="str">
        <f t="shared" si="390"/>
        <v/>
      </c>
      <c r="DB161" s="100" t="str">
        <f t="shared" si="391"/>
        <v/>
      </c>
      <c r="DC161" s="101" t="str">
        <f t="shared" si="392"/>
        <v/>
      </c>
      <c r="DD161" s="102" t="str">
        <f t="shared" si="393"/>
        <v/>
      </c>
      <c r="DE161" s="103" t="str">
        <f t="shared" si="394"/>
        <v/>
      </c>
      <c r="DG161" s="4"/>
      <c r="DI161" s="96" t="str">
        <f t="shared" si="395"/>
        <v/>
      </c>
      <c r="DJ161" s="97" t="str">
        <f t="shared" si="396"/>
        <v/>
      </c>
      <c r="DK161" s="98" t="str">
        <f t="shared" si="397"/>
        <v/>
      </c>
      <c r="DL161" s="98" t="str">
        <f t="shared" si="398"/>
        <v/>
      </c>
      <c r="DM161" s="99" t="str">
        <f t="shared" si="399"/>
        <v/>
      </c>
      <c r="DN161" s="100" t="str">
        <f t="shared" si="400"/>
        <v/>
      </c>
      <c r="DO161" s="101" t="str">
        <f t="shared" si="401"/>
        <v/>
      </c>
      <c r="DP161" s="102" t="str">
        <f t="shared" si="402"/>
        <v/>
      </c>
      <c r="DQ161" s="103" t="str">
        <f t="shared" si="403"/>
        <v/>
      </c>
      <c r="DS161" s="4"/>
      <c r="DU161" s="96" t="str">
        <f t="shared" si="404"/>
        <v/>
      </c>
      <c r="DV161" s="97" t="str">
        <f t="shared" si="405"/>
        <v/>
      </c>
      <c r="DW161" s="98" t="str">
        <f t="shared" si="406"/>
        <v/>
      </c>
      <c r="DX161" s="98" t="str">
        <f t="shared" si="407"/>
        <v/>
      </c>
      <c r="DY161" s="99" t="str">
        <f t="shared" si="408"/>
        <v/>
      </c>
      <c r="DZ161" s="100" t="str">
        <f t="shared" si="409"/>
        <v/>
      </c>
      <c r="EA161" s="101" t="str">
        <f t="shared" si="410"/>
        <v/>
      </c>
      <c r="EB161" s="102" t="str">
        <f t="shared" si="411"/>
        <v/>
      </c>
      <c r="EC161" s="103" t="str">
        <f t="shared" si="412"/>
        <v/>
      </c>
      <c r="EE161" s="4"/>
      <c r="EG161" s="96" t="str">
        <f t="shared" si="413"/>
        <v/>
      </c>
      <c r="EH161" s="97" t="str">
        <f t="shared" si="414"/>
        <v/>
      </c>
      <c r="EI161" s="98" t="str">
        <f t="shared" si="415"/>
        <v/>
      </c>
      <c r="EJ161" s="98" t="str">
        <f t="shared" si="416"/>
        <v/>
      </c>
      <c r="EK161" s="99" t="str">
        <f t="shared" si="417"/>
        <v/>
      </c>
      <c r="EL161" s="100" t="str">
        <f t="shared" si="418"/>
        <v/>
      </c>
      <c r="EM161" s="101" t="str">
        <f t="shared" si="419"/>
        <v/>
      </c>
      <c r="EN161" s="102" t="str">
        <f t="shared" si="420"/>
        <v/>
      </c>
      <c r="EO161" s="103" t="str">
        <f t="shared" si="421"/>
        <v/>
      </c>
      <c r="EQ161" s="4"/>
      <c r="ES161" s="96" t="str">
        <f t="shared" si="422"/>
        <v/>
      </c>
      <c r="ET161" s="97" t="str">
        <f t="shared" si="423"/>
        <v/>
      </c>
      <c r="EU161" s="98" t="str">
        <f t="shared" si="424"/>
        <v/>
      </c>
      <c r="EV161" s="98" t="str">
        <f t="shared" si="425"/>
        <v/>
      </c>
      <c r="EW161" s="99" t="str">
        <f t="shared" si="426"/>
        <v/>
      </c>
      <c r="EX161" s="100" t="str">
        <f t="shared" si="427"/>
        <v/>
      </c>
      <c r="EY161" s="101" t="str">
        <f t="shared" si="428"/>
        <v/>
      </c>
      <c r="EZ161" s="102" t="str">
        <f t="shared" si="429"/>
        <v/>
      </c>
      <c r="FA161" s="103" t="str">
        <f t="shared" si="430"/>
        <v/>
      </c>
      <c r="FC161" s="4"/>
      <c r="FE161" s="96" t="str">
        <f t="shared" si="431"/>
        <v/>
      </c>
      <c r="FF161" s="97" t="str">
        <f t="shared" si="432"/>
        <v/>
      </c>
      <c r="FG161" s="98" t="str">
        <f t="shared" si="433"/>
        <v/>
      </c>
      <c r="FH161" s="98" t="str">
        <f t="shared" si="434"/>
        <v/>
      </c>
      <c r="FI161" s="99" t="str">
        <f t="shared" si="435"/>
        <v/>
      </c>
      <c r="FJ161" s="100" t="str">
        <f t="shared" si="436"/>
        <v/>
      </c>
      <c r="FK161" s="101" t="str">
        <f t="shared" si="437"/>
        <v/>
      </c>
      <c r="FL161" s="102" t="str">
        <f t="shared" si="438"/>
        <v/>
      </c>
      <c r="FM161" s="103" t="str">
        <f t="shared" si="439"/>
        <v/>
      </c>
      <c r="FO161" s="4"/>
      <c r="FQ161" s="96" t="str">
        <f>IF(FU161="","",#REF!)</f>
        <v/>
      </c>
      <c r="FR161" s="97" t="str">
        <f t="shared" si="440"/>
        <v/>
      </c>
      <c r="FS161" s="98" t="str">
        <f t="shared" si="441"/>
        <v/>
      </c>
      <c r="FT161" s="98" t="str">
        <f t="shared" si="442"/>
        <v/>
      </c>
      <c r="FU161" s="99" t="str">
        <f t="shared" si="443"/>
        <v/>
      </c>
      <c r="FV161" s="100" t="str">
        <f t="shared" si="444"/>
        <v/>
      </c>
      <c r="FW161" s="101" t="str">
        <f t="shared" si="445"/>
        <v/>
      </c>
      <c r="FX161" s="102" t="str">
        <f t="shared" si="446"/>
        <v/>
      </c>
      <c r="FY161" s="103" t="str">
        <f t="shared" si="447"/>
        <v/>
      </c>
      <c r="GA161" s="4"/>
      <c r="GC161" s="96" t="str">
        <f t="shared" si="448"/>
        <v/>
      </c>
      <c r="GD161" s="97" t="str">
        <f t="shared" si="449"/>
        <v/>
      </c>
      <c r="GE161" s="98" t="str">
        <f t="shared" si="450"/>
        <v/>
      </c>
      <c r="GF161" s="98" t="str">
        <f t="shared" si="451"/>
        <v/>
      </c>
      <c r="GG161" s="99" t="str">
        <f t="shared" si="452"/>
        <v/>
      </c>
      <c r="GH161" s="100" t="str">
        <f t="shared" si="453"/>
        <v/>
      </c>
      <c r="GI161" s="101" t="str">
        <f t="shared" si="454"/>
        <v/>
      </c>
      <c r="GJ161" s="102" t="str">
        <f t="shared" si="455"/>
        <v/>
      </c>
      <c r="GK161" s="103" t="str">
        <f t="shared" si="456"/>
        <v/>
      </c>
      <c r="GM161" s="4"/>
      <c r="GO161" s="96" t="str">
        <f t="shared" si="457"/>
        <v/>
      </c>
      <c r="GP161" s="97" t="str">
        <f t="shared" si="458"/>
        <v/>
      </c>
      <c r="GQ161" s="98" t="str">
        <f t="shared" si="459"/>
        <v/>
      </c>
      <c r="GR161" s="98" t="str">
        <f t="shared" si="460"/>
        <v/>
      </c>
      <c r="GS161" s="99" t="str">
        <f t="shared" si="461"/>
        <v/>
      </c>
      <c r="GT161" s="100" t="str">
        <f t="shared" si="462"/>
        <v/>
      </c>
      <c r="GU161" s="101" t="str">
        <f t="shared" si="463"/>
        <v/>
      </c>
      <c r="GV161" s="102" t="str">
        <f t="shared" si="464"/>
        <v/>
      </c>
      <c r="GW161" s="103" t="str">
        <f t="shared" si="465"/>
        <v/>
      </c>
      <c r="GY161" s="4"/>
      <c r="HA161" s="96" t="str">
        <f t="shared" si="466"/>
        <v/>
      </c>
      <c r="HB161" s="97" t="str">
        <f t="shared" si="467"/>
        <v/>
      </c>
      <c r="HC161" s="98" t="str">
        <f t="shared" si="468"/>
        <v/>
      </c>
      <c r="HD161" s="98" t="str">
        <f t="shared" si="469"/>
        <v/>
      </c>
      <c r="HE161" s="99" t="str">
        <f t="shared" si="470"/>
        <v/>
      </c>
      <c r="HF161" s="100" t="str">
        <f t="shared" si="471"/>
        <v/>
      </c>
      <c r="HG161" s="101" t="str">
        <f t="shared" si="472"/>
        <v/>
      </c>
      <c r="HH161" s="102" t="str">
        <f t="shared" si="473"/>
        <v/>
      </c>
      <c r="HI161" s="103" t="str">
        <f t="shared" si="474"/>
        <v/>
      </c>
      <c r="HK161" s="4"/>
      <c r="HM161" s="96" t="str">
        <f t="shared" si="475"/>
        <v/>
      </c>
      <c r="HN161" s="97" t="str">
        <f t="shared" si="476"/>
        <v/>
      </c>
      <c r="HO161" s="98" t="str">
        <f t="shared" si="477"/>
        <v/>
      </c>
      <c r="HP161" s="98" t="str">
        <f t="shared" si="478"/>
        <v/>
      </c>
      <c r="HQ161" s="99" t="str">
        <f t="shared" si="479"/>
        <v/>
      </c>
      <c r="HR161" s="100" t="str">
        <f t="shared" si="480"/>
        <v/>
      </c>
      <c r="HS161" s="101" t="str">
        <f t="shared" si="481"/>
        <v/>
      </c>
      <c r="HT161" s="102" t="str">
        <f t="shared" si="482"/>
        <v/>
      </c>
      <c r="HU161" s="103" t="str">
        <f t="shared" si="483"/>
        <v/>
      </c>
      <c r="HW161" s="4"/>
      <c r="HY161" s="96" t="str">
        <f t="shared" si="484"/>
        <v/>
      </c>
      <c r="HZ161" s="97" t="str">
        <f t="shared" si="485"/>
        <v/>
      </c>
      <c r="IA161" s="98" t="str">
        <f t="shared" si="486"/>
        <v/>
      </c>
      <c r="IB161" s="98" t="str">
        <f t="shared" si="487"/>
        <v/>
      </c>
      <c r="IC161" s="99" t="str">
        <f t="shared" si="488"/>
        <v/>
      </c>
      <c r="ID161" s="100" t="str">
        <f t="shared" si="489"/>
        <v/>
      </c>
      <c r="IE161" s="101" t="str">
        <f t="shared" si="490"/>
        <v/>
      </c>
      <c r="IF161" s="102" t="str">
        <f t="shared" si="491"/>
        <v/>
      </c>
      <c r="IG161" s="103" t="str">
        <f t="shared" si="492"/>
        <v/>
      </c>
      <c r="II161" s="4"/>
      <c r="IK161" s="96" t="str">
        <f t="shared" si="493"/>
        <v/>
      </c>
      <c r="IL161" s="97" t="str">
        <f t="shared" si="494"/>
        <v/>
      </c>
      <c r="IM161" s="98" t="str">
        <f t="shared" si="495"/>
        <v/>
      </c>
      <c r="IN161" s="98" t="str">
        <f t="shared" si="496"/>
        <v/>
      </c>
      <c r="IO161" s="99" t="str">
        <f t="shared" si="497"/>
        <v/>
      </c>
      <c r="IP161" s="100" t="str">
        <f t="shared" si="498"/>
        <v/>
      </c>
      <c r="IQ161" s="101" t="str">
        <f t="shared" si="499"/>
        <v/>
      </c>
      <c r="IR161" s="102" t="str">
        <f t="shared" si="500"/>
        <v/>
      </c>
      <c r="IS161" s="103" t="str">
        <f t="shared" si="501"/>
        <v/>
      </c>
      <c r="IU161" s="4"/>
      <c r="IW161" s="96" t="str">
        <f t="shared" si="502"/>
        <v/>
      </c>
      <c r="IX161" s="97" t="str">
        <f t="shared" si="503"/>
        <v/>
      </c>
      <c r="IY161" s="98" t="str">
        <f t="shared" si="504"/>
        <v/>
      </c>
      <c r="IZ161" s="98" t="str">
        <f t="shared" si="505"/>
        <v/>
      </c>
      <c r="JA161" s="99" t="str">
        <f t="shared" si="506"/>
        <v/>
      </c>
      <c r="JB161" s="100" t="str">
        <f t="shared" si="507"/>
        <v/>
      </c>
      <c r="JC161" s="101" t="str">
        <f t="shared" si="508"/>
        <v/>
      </c>
      <c r="JD161" s="102" t="str">
        <f t="shared" si="509"/>
        <v/>
      </c>
      <c r="JE161" s="103" t="str">
        <f t="shared" si="510"/>
        <v/>
      </c>
      <c r="JG161" s="4"/>
      <c r="JI161" s="96" t="str">
        <f t="shared" si="511"/>
        <v/>
      </c>
      <c r="JJ161" s="97" t="str">
        <f t="shared" si="512"/>
        <v/>
      </c>
      <c r="JK161" s="98" t="str">
        <f t="shared" si="513"/>
        <v/>
      </c>
      <c r="JL161" s="98" t="str">
        <f t="shared" si="514"/>
        <v/>
      </c>
      <c r="JM161" s="99" t="str">
        <f t="shared" si="515"/>
        <v/>
      </c>
      <c r="JN161" s="100" t="str">
        <f t="shared" si="516"/>
        <v/>
      </c>
      <c r="JO161" s="101" t="str">
        <f t="shared" si="517"/>
        <v/>
      </c>
      <c r="JP161" s="102" t="str">
        <f t="shared" si="518"/>
        <v/>
      </c>
      <c r="JQ161" s="103" t="str">
        <f t="shared" si="519"/>
        <v/>
      </c>
      <c r="JS161" s="4"/>
      <c r="JU161" s="96" t="str">
        <f t="shared" si="520"/>
        <v/>
      </c>
      <c r="JV161" s="97" t="str">
        <f t="shared" si="521"/>
        <v/>
      </c>
      <c r="JW161" s="98" t="str">
        <f t="shared" si="522"/>
        <v/>
      </c>
      <c r="JX161" s="98" t="str">
        <f t="shared" si="523"/>
        <v/>
      </c>
      <c r="JY161" s="99" t="str">
        <f t="shared" si="524"/>
        <v/>
      </c>
      <c r="JZ161" s="100" t="str">
        <f t="shared" si="525"/>
        <v/>
      </c>
      <c r="KA161" s="101" t="str">
        <f t="shared" si="526"/>
        <v/>
      </c>
      <c r="KB161" s="102" t="str">
        <f t="shared" si="527"/>
        <v/>
      </c>
      <c r="KC161" s="103" t="str">
        <f t="shared" si="528"/>
        <v/>
      </c>
      <c r="KE161" s="4"/>
    </row>
    <row r="162" spans="1:291" ht="13.5" customHeight="1">
      <c r="A162" s="21"/>
      <c r="E162" s="96" t="str">
        <f t="shared" si="314"/>
        <v/>
      </c>
      <c r="F162" s="97" t="str">
        <f t="shared" si="315"/>
        <v/>
      </c>
      <c r="G162" s="98" t="str">
        <f t="shared" si="316"/>
        <v/>
      </c>
      <c r="H162" s="98" t="str">
        <f t="shared" si="317"/>
        <v/>
      </c>
      <c r="I162" s="99" t="str">
        <f t="shared" si="318"/>
        <v/>
      </c>
      <c r="J162" s="100" t="str">
        <f t="shared" si="319"/>
        <v/>
      </c>
      <c r="K162" s="101" t="str">
        <f t="shared" si="320"/>
        <v/>
      </c>
      <c r="L162" s="102" t="str">
        <f t="shared" si="321"/>
        <v/>
      </c>
      <c r="M162" s="103" t="str">
        <f t="shared" si="322"/>
        <v/>
      </c>
      <c r="O162" s="4"/>
      <c r="Q162" s="96" t="str">
        <f t="shared" si="323"/>
        <v/>
      </c>
      <c r="R162" s="97" t="str">
        <f t="shared" si="324"/>
        <v/>
      </c>
      <c r="S162" s="98" t="str">
        <f t="shared" si="325"/>
        <v/>
      </c>
      <c r="T162" s="98" t="str">
        <f t="shared" si="326"/>
        <v/>
      </c>
      <c r="U162" s="99" t="str">
        <f t="shared" si="327"/>
        <v/>
      </c>
      <c r="V162" s="100" t="str">
        <f t="shared" si="328"/>
        <v/>
      </c>
      <c r="W162" s="101" t="str">
        <f t="shared" si="329"/>
        <v/>
      </c>
      <c r="X162" s="102" t="str">
        <f t="shared" si="330"/>
        <v/>
      </c>
      <c r="Y162" s="103" t="str">
        <f t="shared" si="331"/>
        <v/>
      </c>
      <c r="AA162" s="4"/>
      <c r="AC162" s="96" t="str">
        <f t="shared" si="332"/>
        <v/>
      </c>
      <c r="AD162" s="97" t="str">
        <f t="shared" si="333"/>
        <v/>
      </c>
      <c r="AE162" s="98" t="str">
        <f t="shared" si="334"/>
        <v/>
      </c>
      <c r="AF162" s="98" t="str">
        <f t="shared" si="335"/>
        <v/>
      </c>
      <c r="AG162" s="99" t="str">
        <f t="shared" si="336"/>
        <v/>
      </c>
      <c r="AH162" s="100" t="str">
        <f t="shared" si="337"/>
        <v/>
      </c>
      <c r="AI162" s="101" t="str">
        <f t="shared" si="338"/>
        <v/>
      </c>
      <c r="AJ162" s="102" t="str">
        <f t="shared" si="339"/>
        <v/>
      </c>
      <c r="AK162" s="103" t="str">
        <f t="shared" si="340"/>
        <v/>
      </c>
      <c r="AM162" s="4"/>
      <c r="AO162" s="96" t="str">
        <f t="shared" si="341"/>
        <v/>
      </c>
      <c r="AP162" s="97" t="str">
        <f t="shared" si="342"/>
        <v/>
      </c>
      <c r="AQ162" s="98" t="str">
        <f t="shared" si="343"/>
        <v/>
      </c>
      <c r="AR162" s="98" t="str">
        <f t="shared" si="344"/>
        <v/>
      </c>
      <c r="AS162" s="99" t="str">
        <f t="shared" si="345"/>
        <v/>
      </c>
      <c r="AT162" s="100" t="str">
        <f t="shared" si="346"/>
        <v/>
      </c>
      <c r="AU162" s="101" t="str">
        <f t="shared" si="347"/>
        <v/>
      </c>
      <c r="AV162" s="102" t="str">
        <f t="shared" si="348"/>
        <v/>
      </c>
      <c r="AW162" s="103" t="str">
        <f t="shared" si="349"/>
        <v/>
      </c>
      <c r="AY162" s="4"/>
      <c r="BA162" s="96" t="str">
        <f t="shared" si="350"/>
        <v/>
      </c>
      <c r="BB162" s="97" t="str">
        <f t="shared" si="351"/>
        <v/>
      </c>
      <c r="BC162" s="98" t="str">
        <f t="shared" si="352"/>
        <v/>
      </c>
      <c r="BD162" s="98" t="str">
        <f t="shared" si="353"/>
        <v/>
      </c>
      <c r="BE162" s="99" t="str">
        <f t="shared" si="354"/>
        <v/>
      </c>
      <c r="BF162" s="100" t="str">
        <f t="shared" si="355"/>
        <v/>
      </c>
      <c r="BG162" s="101" t="str">
        <f t="shared" si="356"/>
        <v/>
      </c>
      <c r="BH162" s="102" t="str">
        <f t="shared" si="357"/>
        <v/>
      </c>
      <c r="BI162" s="103" t="str">
        <f t="shared" si="358"/>
        <v/>
      </c>
      <c r="BK162" s="4"/>
      <c r="BM162" s="96" t="str">
        <f t="shared" si="359"/>
        <v/>
      </c>
      <c r="BN162" s="97" t="str">
        <f t="shared" si="360"/>
        <v/>
      </c>
      <c r="BO162" s="98" t="str">
        <f t="shared" si="361"/>
        <v/>
      </c>
      <c r="BP162" s="98" t="str">
        <f t="shared" si="362"/>
        <v/>
      </c>
      <c r="BQ162" s="99" t="str">
        <f t="shared" si="363"/>
        <v/>
      </c>
      <c r="BR162" s="100" t="str">
        <f t="shared" si="364"/>
        <v/>
      </c>
      <c r="BS162" s="101" t="str">
        <f t="shared" si="365"/>
        <v/>
      </c>
      <c r="BT162" s="102" t="str">
        <f t="shared" si="366"/>
        <v/>
      </c>
      <c r="BU162" s="103" t="str">
        <f t="shared" si="367"/>
        <v/>
      </c>
      <c r="BW162" s="4"/>
      <c r="BY162" s="96" t="str">
        <f t="shared" si="368"/>
        <v/>
      </c>
      <c r="BZ162" s="97" t="str">
        <f t="shared" si="369"/>
        <v/>
      </c>
      <c r="CA162" s="98" t="str">
        <f t="shared" si="370"/>
        <v/>
      </c>
      <c r="CB162" s="98" t="str">
        <f t="shared" si="371"/>
        <v/>
      </c>
      <c r="CC162" s="99" t="str">
        <f t="shared" si="372"/>
        <v/>
      </c>
      <c r="CD162" s="100" t="str">
        <f t="shared" si="373"/>
        <v/>
      </c>
      <c r="CE162" s="101" t="str">
        <f t="shared" si="374"/>
        <v/>
      </c>
      <c r="CF162" s="102" t="str">
        <f t="shared" si="375"/>
        <v/>
      </c>
      <c r="CG162" s="103" t="str">
        <f t="shared" si="376"/>
        <v/>
      </c>
      <c r="CI162" s="4"/>
      <c r="CK162" s="96" t="str">
        <f t="shared" si="377"/>
        <v/>
      </c>
      <c r="CL162" s="97" t="str">
        <f t="shared" si="378"/>
        <v/>
      </c>
      <c r="CM162" s="98" t="str">
        <f t="shared" si="379"/>
        <v/>
      </c>
      <c r="CN162" s="98" t="str">
        <f t="shared" si="380"/>
        <v/>
      </c>
      <c r="CO162" s="99" t="str">
        <f t="shared" si="381"/>
        <v/>
      </c>
      <c r="CP162" s="100" t="str">
        <f t="shared" si="382"/>
        <v/>
      </c>
      <c r="CQ162" s="101" t="str">
        <f t="shared" si="383"/>
        <v/>
      </c>
      <c r="CR162" s="102" t="str">
        <f t="shared" si="384"/>
        <v/>
      </c>
      <c r="CS162" s="103" t="str">
        <f t="shared" si="385"/>
        <v/>
      </c>
      <c r="CU162" s="4"/>
      <c r="CW162" s="96" t="str">
        <f t="shared" si="386"/>
        <v/>
      </c>
      <c r="CX162" s="97" t="str">
        <f t="shared" si="387"/>
        <v/>
      </c>
      <c r="CY162" s="98" t="str">
        <f t="shared" si="388"/>
        <v/>
      </c>
      <c r="CZ162" s="98" t="str">
        <f t="shared" si="389"/>
        <v/>
      </c>
      <c r="DA162" s="99" t="str">
        <f t="shared" si="390"/>
        <v/>
      </c>
      <c r="DB162" s="100" t="str">
        <f t="shared" si="391"/>
        <v/>
      </c>
      <c r="DC162" s="101" t="str">
        <f t="shared" si="392"/>
        <v/>
      </c>
      <c r="DD162" s="102" t="str">
        <f t="shared" si="393"/>
        <v/>
      </c>
      <c r="DE162" s="103" t="str">
        <f t="shared" si="394"/>
        <v/>
      </c>
      <c r="DG162" s="4"/>
      <c r="DI162" s="96" t="str">
        <f t="shared" si="395"/>
        <v/>
      </c>
      <c r="DJ162" s="97" t="str">
        <f t="shared" si="396"/>
        <v/>
      </c>
      <c r="DK162" s="98" t="str">
        <f t="shared" si="397"/>
        <v/>
      </c>
      <c r="DL162" s="98" t="str">
        <f t="shared" si="398"/>
        <v/>
      </c>
      <c r="DM162" s="99" t="str">
        <f t="shared" si="399"/>
        <v/>
      </c>
      <c r="DN162" s="100" t="str">
        <f t="shared" si="400"/>
        <v/>
      </c>
      <c r="DO162" s="101" t="str">
        <f t="shared" si="401"/>
        <v/>
      </c>
      <c r="DP162" s="102" t="str">
        <f t="shared" si="402"/>
        <v/>
      </c>
      <c r="DQ162" s="103" t="str">
        <f t="shared" si="403"/>
        <v/>
      </c>
      <c r="DS162" s="4"/>
      <c r="DU162" s="96" t="str">
        <f t="shared" si="404"/>
        <v/>
      </c>
      <c r="DV162" s="97" t="str">
        <f t="shared" si="405"/>
        <v/>
      </c>
      <c r="DW162" s="98" t="str">
        <f t="shared" si="406"/>
        <v/>
      </c>
      <c r="DX162" s="98" t="str">
        <f t="shared" si="407"/>
        <v/>
      </c>
      <c r="DY162" s="99" t="str">
        <f t="shared" si="408"/>
        <v/>
      </c>
      <c r="DZ162" s="100" t="str">
        <f t="shared" si="409"/>
        <v/>
      </c>
      <c r="EA162" s="101" t="str">
        <f t="shared" si="410"/>
        <v/>
      </c>
      <c r="EB162" s="102" t="str">
        <f t="shared" si="411"/>
        <v/>
      </c>
      <c r="EC162" s="103" t="str">
        <f t="shared" si="412"/>
        <v/>
      </c>
      <c r="EE162" s="4"/>
      <c r="EG162" s="96" t="str">
        <f t="shared" si="413"/>
        <v/>
      </c>
      <c r="EH162" s="97" t="str">
        <f t="shared" si="414"/>
        <v/>
      </c>
      <c r="EI162" s="98" t="str">
        <f t="shared" si="415"/>
        <v/>
      </c>
      <c r="EJ162" s="98" t="str">
        <f t="shared" si="416"/>
        <v/>
      </c>
      <c r="EK162" s="99" t="str">
        <f t="shared" si="417"/>
        <v/>
      </c>
      <c r="EL162" s="100" t="str">
        <f t="shared" si="418"/>
        <v/>
      </c>
      <c r="EM162" s="101" t="str">
        <f t="shared" si="419"/>
        <v/>
      </c>
      <c r="EN162" s="102" t="str">
        <f t="shared" si="420"/>
        <v/>
      </c>
      <c r="EO162" s="103" t="str">
        <f t="shared" si="421"/>
        <v/>
      </c>
      <c r="EQ162" s="4"/>
      <c r="ES162" s="96" t="str">
        <f t="shared" si="422"/>
        <v/>
      </c>
      <c r="ET162" s="97" t="str">
        <f t="shared" si="423"/>
        <v/>
      </c>
      <c r="EU162" s="98" t="str">
        <f t="shared" si="424"/>
        <v/>
      </c>
      <c r="EV162" s="98" t="str">
        <f t="shared" si="425"/>
        <v/>
      </c>
      <c r="EW162" s="99" t="str">
        <f t="shared" si="426"/>
        <v/>
      </c>
      <c r="EX162" s="100" t="str">
        <f t="shared" si="427"/>
        <v/>
      </c>
      <c r="EY162" s="101" t="str">
        <f t="shared" si="428"/>
        <v/>
      </c>
      <c r="EZ162" s="102" t="str">
        <f t="shared" si="429"/>
        <v/>
      </c>
      <c r="FA162" s="103" t="str">
        <f t="shared" si="430"/>
        <v/>
      </c>
      <c r="FC162" s="4"/>
      <c r="FE162" s="96" t="str">
        <f t="shared" si="431"/>
        <v/>
      </c>
      <c r="FF162" s="97" t="str">
        <f t="shared" si="432"/>
        <v/>
      </c>
      <c r="FG162" s="98" t="str">
        <f t="shared" si="433"/>
        <v/>
      </c>
      <c r="FH162" s="98" t="str">
        <f t="shared" si="434"/>
        <v/>
      </c>
      <c r="FI162" s="99" t="str">
        <f t="shared" si="435"/>
        <v/>
      </c>
      <c r="FJ162" s="100" t="str">
        <f t="shared" si="436"/>
        <v/>
      </c>
      <c r="FK162" s="101" t="str">
        <f t="shared" si="437"/>
        <v/>
      </c>
      <c r="FL162" s="102" t="str">
        <f t="shared" si="438"/>
        <v/>
      </c>
      <c r="FM162" s="103" t="str">
        <f t="shared" si="439"/>
        <v/>
      </c>
      <c r="FO162" s="4"/>
      <c r="FQ162" s="96" t="str">
        <f>IF(FU162="","",#REF!)</f>
        <v/>
      </c>
      <c r="FR162" s="97" t="str">
        <f t="shared" si="440"/>
        <v/>
      </c>
      <c r="FS162" s="98" t="str">
        <f t="shared" si="441"/>
        <v/>
      </c>
      <c r="FT162" s="98" t="str">
        <f t="shared" si="442"/>
        <v/>
      </c>
      <c r="FU162" s="99" t="str">
        <f t="shared" si="443"/>
        <v/>
      </c>
      <c r="FV162" s="100" t="str">
        <f t="shared" si="444"/>
        <v/>
      </c>
      <c r="FW162" s="101" t="str">
        <f t="shared" si="445"/>
        <v/>
      </c>
      <c r="FX162" s="102" t="str">
        <f t="shared" si="446"/>
        <v/>
      </c>
      <c r="FY162" s="103" t="str">
        <f t="shared" si="447"/>
        <v/>
      </c>
      <c r="GA162" s="4"/>
      <c r="GC162" s="96" t="str">
        <f t="shared" si="448"/>
        <v/>
      </c>
      <c r="GD162" s="97" t="str">
        <f t="shared" si="449"/>
        <v/>
      </c>
      <c r="GE162" s="98" t="str">
        <f t="shared" si="450"/>
        <v/>
      </c>
      <c r="GF162" s="98" t="str">
        <f t="shared" si="451"/>
        <v/>
      </c>
      <c r="GG162" s="99" t="str">
        <f t="shared" si="452"/>
        <v/>
      </c>
      <c r="GH162" s="100" t="str">
        <f t="shared" si="453"/>
        <v/>
      </c>
      <c r="GI162" s="101" t="str">
        <f t="shared" si="454"/>
        <v/>
      </c>
      <c r="GJ162" s="102" t="str">
        <f t="shared" si="455"/>
        <v/>
      </c>
      <c r="GK162" s="103" t="str">
        <f t="shared" si="456"/>
        <v/>
      </c>
      <c r="GM162" s="4"/>
      <c r="GO162" s="96" t="str">
        <f t="shared" si="457"/>
        <v/>
      </c>
      <c r="GP162" s="97" t="str">
        <f t="shared" si="458"/>
        <v/>
      </c>
      <c r="GQ162" s="98" t="str">
        <f t="shared" si="459"/>
        <v/>
      </c>
      <c r="GR162" s="98" t="str">
        <f t="shared" si="460"/>
        <v/>
      </c>
      <c r="GS162" s="99" t="str">
        <f t="shared" si="461"/>
        <v/>
      </c>
      <c r="GT162" s="100" t="str">
        <f t="shared" si="462"/>
        <v/>
      </c>
      <c r="GU162" s="101" t="str">
        <f t="shared" si="463"/>
        <v/>
      </c>
      <c r="GV162" s="102" t="str">
        <f t="shared" si="464"/>
        <v/>
      </c>
      <c r="GW162" s="103" t="str">
        <f t="shared" si="465"/>
        <v/>
      </c>
      <c r="GY162" s="4"/>
      <c r="HA162" s="96" t="str">
        <f t="shared" si="466"/>
        <v/>
      </c>
      <c r="HB162" s="97" t="str">
        <f t="shared" si="467"/>
        <v/>
      </c>
      <c r="HC162" s="98" t="str">
        <f t="shared" si="468"/>
        <v/>
      </c>
      <c r="HD162" s="98" t="str">
        <f t="shared" si="469"/>
        <v/>
      </c>
      <c r="HE162" s="99" t="str">
        <f t="shared" si="470"/>
        <v/>
      </c>
      <c r="HF162" s="100" t="str">
        <f t="shared" si="471"/>
        <v/>
      </c>
      <c r="HG162" s="101" t="str">
        <f t="shared" si="472"/>
        <v/>
      </c>
      <c r="HH162" s="102" t="str">
        <f t="shared" si="473"/>
        <v/>
      </c>
      <c r="HI162" s="103" t="str">
        <f t="shared" si="474"/>
        <v/>
      </c>
      <c r="HK162" s="4"/>
      <c r="HM162" s="96" t="str">
        <f t="shared" si="475"/>
        <v/>
      </c>
      <c r="HN162" s="97" t="str">
        <f t="shared" si="476"/>
        <v/>
      </c>
      <c r="HO162" s="98" t="str">
        <f t="shared" si="477"/>
        <v/>
      </c>
      <c r="HP162" s="98" t="str">
        <f t="shared" si="478"/>
        <v/>
      </c>
      <c r="HQ162" s="99" t="str">
        <f t="shared" si="479"/>
        <v/>
      </c>
      <c r="HR162" s="100" t="str">
        <f t="shared" si="480"/>
        <v/>
      </c>
      <c r="HS162" s="101" t="str">
        <f t="shared" si="481"/>
        <v/>
      </c>
      <c r="HT162" s="102" t="str">
        <f t="shared" si="482"/>
        <v/>
      </c>
      <c r="HU162" s="103" t="str">
        <f t="shared" si="483"/>
        <v/>
      </c>
      <c r="HW162" s="4"/>
      <c r="HY162" s="96" t="str">
        <f t="shared" si="484"/>
        <v/>
      </c>
      <c r="HZ162" s="97" t="str">
        <f t="shared" si="485"/>
        <v/>
      </c>
      <c r="IA162" s="98" t="str">
        <f t="shared" si="486"/>
        <v/>
      </c>
      <c r="IB162" s="98" t="str">
        <f t="shared" si="487"/>
        <v/>
      </c>
      <c r="IC162" s="99" t="str">
        <f t="shared" si="488"/>
        <v/>
      </c>
      <c r="ID162" s="100" t="str">
        <f t="shared" si="489"/>
        <v/>
      </c>
      <c r="IE162" s="101" t="str">
        <f t="shared" si="490"/>
        <v/>
      </c>
      <c r="IF162" s="102" t="str">
        <f t="shared" si="491"/>
        <v/>
      </c>
      <c r="IG162" s="103" t="str">
        <f t="shared" si="492"/>
        <v/>
      </c>
      <c r="II162" s="4"/>
      <c r="IK162" s="96" t="str">
        <f t="shared" si="493"/>
        <v/>
      </c>
      <c r="IL162" s="97" t="str">
        <f t="shared" si="494"/>
        <v/>
      </c>
      <c r="IM162" s="98" t="str">
        <f t="shared" si="495"/>
        <v/>
      </c>
      <c r="IN162" s="98" t="str">
        <f t="shared" si="496"/>
        <v/>
      </c>
      <c r="IO162" s="99" t="str">
        <f t="shared" si="497"/>
        <v/>
      </c>
      <c r="IP162" s="100" t="str">
        <f t="shared" si="498"/>
        <v/>
      </c>
      <c r="IQ162" s="101" t="str">
        <f t="shared" si="499"/>
        <v/>
      </c>
      <c r="IR162" s="102" t="str">
        <f t="shared" si="500"/>
        <v/>
      </c>
      <c r="IS162" s="103" t="str">
        <f t="shared" si="501"/>
        <v/>
      </c>
      <c r="IU162" s="4"/>
      <c r="IW162" s="96" t="str">
        <f t="shared" si="502"/>
        <v/>
      </c>
      <c r="IX162" s="97" t="str">
        <f t="shared" si="503"/>
        <v/>
      </c>
      <c r="IY162" s="98" t="str">
        <f t="shared" si="504"/>
        <v/>
      </c>
      <c r="IZ162" s="98" t="str">
        <f t="shared" si="505"/>
        <v/>
      </c>
      <c r="JA162" s="99" t="str">
        <f t="shared" si="506"/>
        <v/>
      </c>
      <c r="JB162" s="100" t="str">
        <f t="shared" si="507"/>
        <v/>
      </c>
      <c r="JC162" s="101" t="str">
        <f t="shared" si="508"/>
        <v/>
      </c>
      <c r="JD162" s="102" t="str">
        <f t="shared" si="509"/>
        <v/>
      </c>
      <c r="JE162" s="103" t="str">
        <f t="shared" si="510"/>
        <v/>
      </c>
      <c r="JG162" s="4"/>
      <c r="JI162" s="96" t="str">
        <f t="shared" si="511"/>
        <v/>
      </c>
      <c r="JJ162" s="97" t="str">
        <f t="shared" si="512"/>
        <v/>
      </c>
      <c r="JK162" s="98" t="str">
        <f t="shared" si="513"/>
        <v/>
      </c>
      <c r="JL162" s="98" t="str">
        <f t="shared" si="514"/>
        <v/>
      </c>
      <c r="JM162" s="99" t="str">
        <f t="shared" si="515"/>
        <v/>
      </c>
      <c r="JN162" s="100" t="str">
        <f t="shared" si="516"/>
        <v/>
      </c>
      <c r="JO162" s="101" t="str">
        <f t="shared" si="517"/>
        <v/>
      </c>
      <c r="JP162" s="102" t="str">
        <f t="shared" si="518"/>
        <v/>
      </c>
      <c r="JQ162" s="103" t="str">
        <f t="shared" si="519"/>
        <v/>
      </c>
      <c r="JS162" s="4"/>
      <c r="JU162" s="96" t="str">
        <f t="shared" si="520"/>
        <v/>
      </c>
      <c r="JV162" s="97" t="str">
        <f t="shared" si="521"/>
        <v/>
      </c>
      <c r="JW162" s="98" t="str">
        <f t="shared" si="522"/>
        <v/>
      </c>
      <c r="JX162" s="98" t="str">
        <f t="shared" si="523"/>
        <v/>
      </c>
      <c r="JY162" s="99" t="str">
        <f t="shared" si="524"/>
        <v/>
      </c>
      <c r="JZ162" s="100" t="str">
        <f t="shared" si="525"/>
        <v/>
      </c>
      <c r="KA162" s="101" t="str">
        <f t="shared" si="526"/>
        <v/>
      </c>
      <c r="KB162" s="102" t="str">
        <f t="shared" si="527"/>
        <v/>
      </c>
      <c r="KC162" s="103" t="str">
        <f t="shared" si="528"/>
        <v/>
      </c>
      <c r="KE162" s="4"/>
    </row>
    <row r="163" spans="1:291" ht="13.5" customHeight="1">
      <c r="A163" s="21"/>
      <c r="E163" s="96" t="str">
        <f t="shared" si="314"/>
        <v/>
      </c>
      <c r="F163" s="97" t="str">
        <f t="shared" si="315"/>
        <v/>
      </c>
      <c r="G163" s="98" t="str">
        <f t="shared" si="316"/>
        <v/>
      </c>
      <c r="H163" s="98" t="str">
        <f t="shared" si="317"/>
        <v/>
      </c>
      <c r="I163" s="99" t="str">
        <f t="shared" si="318"/>
        <v/>
      </c>
      <c r="J163" s="100" t="str">
        <f t="shared" si="319"/>
        <v/>
      </c>
      <c r="K163" s="101" t="str">
        <f t="shared" si="320"/>
        <v/>
      </c>
      <c r="L163" s="102" t="str">
        <f t="shared" si="321"/>
        <v/>
      </c>
      <c r="M163" s="103" t="str">
        <f t="shared" si="322"/>
        <v/>
      </c>
      <c r="O163" s="4"/>
      <c r="Q163" s="96" t="str">
        <f t="shared" si="323"/>
        <v/>
      </c>
      <c r="R163" s="97" t="str">
        <f t="shared" si="324"/>
        <v/>
      </c>
      <c r="S163" s="98" t="str">
        <f t="shared" si="325"/>
        <v/>
      </c>
      <c r="T163" s="98" t="str">
        <f t="shared" si="326"/>
        <v/>
      </c>
      <c r="U163" s="99" t="str">
        <f t="shared" si="327"/>
        <v/>
      </c>
      <c r="V163" s="100" t="str">
        <f t="shared" si="328"/>
        <v/>
      </c>
      <c r="W163" s="101" t="str">
        <f t="shared" si="329"/>
        <v/>
      </c>
      <c r="X163" s="102" t="str">
        <f t="shared" si="330"/>
        <v/>
      </c>
      <c r="Y163" s="103" t="str">
        <f t="shared" si="331"/>
        <v/>
      </c>
      <c r="AA163" s="4"/>
      <c r="AC163" s="96" t="str">
        <f t="shared" si="332"/>
        <v/>
      </c>
      <c r="AD163" s="97" t="str">
        <f t="shared" si="333"/>
        <v/>
      </c>
      <c r="AE163" s="98" t="str">
        <f t="shared" si="334"/>
        <v/>
      </c>
      <c r="AF163" s="98" t="str">
        <f t="shared" si="335"/>
        <v/>
      </c>
      <c r="AG163" s="99" t="str">
        <f t="shared" si="336"/>
        <v/>
      </c>
      <c r="AH163" s="100" t="str">
        <f t="shared" si="337"/>
        <v/>
      </c>
      <c r="AI163" s="101" t="str">
        <f t="shared" si="338"/>
        <v/>
      </c>
      <c r="AJ163" s="102" t="str">
        <f t="shared" si="339"/>
        <v/>
      </c>
      <c r="AK163" s="103" t="str">
        <f t="shared" si="340"/>
        <v/>
      </c>
      <c r="AM163" s="4"/>
      <c r="AO163" s="96" t="str">
        <f t="shared" si="341"/>
        <v/>
      </c>
      <c r="AP163" s="97" t="str">
        <f t="shared" si="342"/>
        <v/>
      </c>
      <c r="AQ163" s="98" t="str">
        <f t="shared" si="343"/>
        <v/>
      </c>
      <c r="AR163" s="98" t="str">
        <f t="shared" si="344"/>
        <v/>
      </c>
      <c r="AS163" s="99" t="str">
        <f t="shared" si="345"/>
        <v/>
      </c>
      <c r="AT163" s="100" t="str">
        <f t="shared" si="346"/>
        <v/>
      </c>
      <c r="AU163" s="101" t="str">
        <f t="shared" si="347"/>
        <v/>
      </c>
      <c r="AV163" s="102" t="str">
        <f t="shared" si="348"/>
        <v/>
      </c>
      <c r="AW163" s="103" t="str">
        <f t="shared" si="349"/>
        <v/>
      </c>
      <c r="AY163" s="4"/>
      <c r="BA163" s="96" t="str">
        <f t="shared" si="350"/>
        <v/>
      </c>
      <c r="BB163" s="97" t="str">
        <f t="shared" si="351"/>
        <v/>
      </c>
      <c r="BC163" s="98" t="str">
        <f t="shared" si="352"/>
        <v/>
      </c>
      <c r="BD163" s="98" t="str">
        <f t="shared" si="353"/>
        <v/>
      </c>
      <c r="BE163" s="99" t="str">
        <f t="shared" si="354"/>
        <v/>
      </c>
      <c r="BF163" s="100" t="str">
        <f t="shared" si="355"/>
        <v/>
      </c>
      <c r="BG163" s="101" t="str">
        <f t="shared" si="356"/>
        <v/>
      </c>
      <c r="BH163" s="102" t="str">
        <f t="shared" si="357"/>
        <v/>
      </c>
      <c r="BI163" s="103" t="str">
        <f t="shared" si="358"/>
        <v/>
      </c>
      <c r="BK163" s="4"/>
      <c r="BM163" s="96" t="str">
        <f t="shared" si="359"/>
        <v/>
      </c>
      <c r="BN163" s="97" t="str">
        <f t="shared" si="360"/>
        <v/>
      </c>
      <c r="BO163" s="98" t="str">
        <f t="shared" si="361"/>
        <v/>
      </c>
      <c r="BP163" s="98" t="str">
        <f t="shared" si="362"/>
        <v/>
      </c>
      <c r="BQ163" s="99" t="str">
        <f t="shared" si="363"/>
        <v/>
      </c>
      <c r="BR163" s="100" t="str">
        <f t="shared" si="364"/>
        <v/>
      </c>
      <c r="BS163" s="101" t="str">
        <f t="shared" si="365"/>
        <v/>
      </c>
      <c r="BT163" s="102" t="str">
        <f t="shared" si="366"/>
        <v/>
      </c>
      <c r="BU163" s="103" t="str">
        <f t="shared" si="367"/>
        <v/>
      </c>
      <c r="BW163" s="4"/>
      <c r="BY163" s="96" t="str">
        <f t="shared" si="368"/>
        <v/>
      </c>
      <c r="BZ163" s="97" t="str">
        <f t="shared" si="369"/>
        <v/>
      </c>
      <c r="CA163" s="98" t="str">
        <f t="shared" si="370"/>
        <v/>
      </c>
      <c r="CB163" s="98" t="str">
        <f t="shared" si="371"/>
        <v/>
      </c>
      <c r="CC163" s="99" t="str">
        <f t="shared" si="372"/>
        <v/>
      </c>
      <c r="CD163" s="100" t="str">
        <f t="shared" si="373"/>
        <v/>
      </c>
      <c r="CE163" s="101" t="str">
        <f t="shared" si="374"/>
        <v/>
      </c>
      <c r="CF163" s="102" t="str">
        <f t="shared" si="375"/>
        <v/>
      </c>
      <c r="CG163" s="103" t="str">
        <f t="shared" si="376"/>
        <v/>
      </c>
      <c r="CI163" s="4"/>
      <c r="CK163" s="96" t="str">
        <f t="shared" si="377"/>
        <v/>
      </c>
      <c r="CL163" s="97" t="str">
        <f t="shared" si="378"/>
        <v/>
      </c>
      <c r="CM163" s="98" t="str">
        <f t="shared" si="379"/>
        <v/>
      </c>
      <c r="CN163" s="98" t="str">
        <f t="shared" si="380"/>
        <v/>
      </c>
      <c r="CO163" s="99" t="str">
        <f t="shared" si="381"/>
        <v/>
      </c>
      <c r="CP163" s="100" t="str">
        <f t="shared" si="382"/>
        <v/>
      </c>
      <c r="CQ163" s="101" t="str">
        <f t="shared" si="383"/>
        <v/>
      </c>
      <c r="CR163" s="102" t="str">
        <f t="shared" si="384"/>
        <v/>
      </c>
      <c r="CS163" s="103" t="str">
        <f t="shared" si="385"/>
        <v/>
      </c>
      <c r="CU163" s="4"/>
      <c r="CW163" s="96" t="str">
        <f t="shared" si="386"/>
        <v/>
      </c>
      <c r="CX163" s="97" t="str">
        <f t="shared" si="387"/>
        <v/>
      </c>
      <c r="CY163" s="98" t="str">
        <f t="shared" si="388"/>
        <v/>
      </c>
      <c r="CZ163" s="98" t="str">
        <f t="shared" si="389"/>
        <v/>
      </c>
      <c r="DA163" s="99" t="str">
        <f t="shared" si="390"/>
        <v/>
      </c>
      <c r="DB163" s="100" t="str">
        <f t="shared" si="391"/>
        <v/>
      </c>
      <c r="DC163" s="101" t="str">
        <f t="shared" si="392"/>
        <v/>
      </c>
      <c r="DD163" s="102" t="str">
        <f t="shared" si="393"/>
        <v/>
      </c>
      <c r="DE163" s="103" t="str">
        <f t="shared" si="394"/>
        <v/>
      </c>
      <c r="DG163" s="4"/>
      <c r="DI163" s="96" t="str">
        <f t="shared" si="395"/>
        <v/>
      </c>
      <c r="DJ163" s="97" t="str">
        <f t="shared" si="396"/>
        <v/>
      </c>
      <c r="DK163" s="98" t="str">
        <f t="shared" si="397"/>
        <v/>
      </c>
      <c r="DL163" s="98" t="str">
        <f t="shared" si="398"/>
        <v/>
      </c>
      <c r="DM163" s="99" t="str">
        <f t="shared" si="399"/>
        <v/>
      </c>
      <c r="DN163" s="100" t="str">
        <f t="shared" si="400"/>
        <v/>
      </c>
      <c r="DO163" s="101" t="str">
        <f t="shared" si="401"/>
        <v/>
      </c>
      <c r="DP163" s="102" t="str">
        <f t="shared" si="402"/>
        <v/>
      </c>
      <c r="DQ163" s="103" t="str">
        <f t="shared" si="403"/>
        <v/>
      </c>
      <c r="DS163" s="4"/>
      <c r="DU163" s="96" t="str">
        <f t="shared" si="404"/>
        <v/>
      </c>
      <c r="DV163" s="97" t="str">
        <f t="shared" si="405"/>
        <v/>
      </c>
      <c r="DW163" s="98" t="str">
        <f t="shared" si="406"/>
        <v/>
      </c>
      <c r="DX163" s="98" t="str">
        <f t="shared" si="407"/>
        <v/>
      </c>
      <c r="DY163" s="99" t="str">
        <f t="shared" si="408"/>
        <v/>
      </c>
      <c r="DZ163" s="100" t="str">
        <f t="shared" si="409"/>
        <v/>
      </c>
      <c r="EA163" s="101" t="str">
        <f t="shared" si="410"/>
        <v/>
      </c>
      <c r="EB163" s="102" t="str">
        <f t="shared" si="411"/>
        <v/>
      </c>
      <c r="EC163" s="103" t="str">
        <f t="shared" si="412"/>
        <v/>
      </c>
      <c r="EE163" s="4"/>
      <c r="EG163" s="96" t="str">
        <f t="shared" si="413"/>
        <v/>
      </c>
      <c r="EH163" s="97" t="str">
        <f t="shared" si="414"/>
        <v/>
      </c>
      <c r="EI163" s="98" t="str">
        <f t="shared" si="415"/>
        <v/>
      </c>
      <c r="EJ163" s="98" t="str">
        <f t="shared" si="416"/>
        <v/>
      </c>
      <c r="EK163" s="99" t="str">
        <f t="shared" si="417"/>
        <v/>
      </c>
      <c r="EL163" s="100" t="str">
        <f t="shared" si="418"/>
        <v/>
      </c>
      <c r="EM163" s="101" t="str">
        <f t="shared" si="419"/>
        <v/>
      </c>
      <c r="EN163" s="102" t="str">
        <f t="shared" si="420"/>
        <v/>
      </c>
      <c r="EO163" s="103" t="str">
        <f t="shared" si="421"/>
        <v/>
      </c>
      <c r="EQ163" s="4"/>
      <c r="ES163" s="96" t="str">
        <f t="shared" si="422"/>
        <v/>
      </c>
      <c r="ET163" s="97" t="str">
        <f t="shared" si="423"/>
        <v/>
      </c>
      <c r="EU163" s="98" t="str">
        <f t="shared" si="424"/>
        <v/>
      </c>
      <c r="EV163" s="98" t="str">
        <f t="shared" si="425"/>
        <v/>
      </c>
      <c r="EW163" s="99" t="str">
        <f t="shared" si="426"/>
        <v/>
      </c>
      <c r="EX163" s="100" t="str">
        <f t="shared" si="427"/>
        <v/>
      </c>
      <c r="EY163" s="101" t="str">
        <f t="shared" si="428"/>
        <v/>
      </c>
      <c r="EZ163" s="102" t="str">
        <f t="shared" si="429"/>
        <v/>
      </c>
      <c r="FA163" s="103" t="str">
        <f t="shared" si="430"/>
        <v/>
      </c>
      <c r="FC163" s="4"/>
      <c r="FE163" s="96" t="str">
        <f t="shared" si="431"/>
        <v/>
      </c>
      <c r="FF163" s="97" t="str">
        <f t="shared" si="432"/>
        <v/>
      </c>
      <c r="FG163" s="98" t="str">
        <f t="shared" si="433"/>
        <v/>
      </c>
      <c r="FH163" s="98" t="str">
        <f t="shared" si="434"/>
        <v/>
      </c>
      <c r="FI163" s="99" t="str">
        <f t="shared" si="435"/>
        <v/>
      </c>
      <c r="FJ163" s="100" t="str">
        <f t="shared" si="436"/>
        <v/>
      </c>
      <c r="FK163" s="101" t="str">
        <f t="shared" si="437"/>
        <v/>
      </c>
      <c r="FL163" s="102" t="str">
        <f t="shared" si="438"/>
        <v/>
      </c>
      <c r="FM163" s="103" t="str">
        <f t="shared" si="439"/>
        <v/>
      </c>
      <c r="FO163" s="4"/>
      <c r="FQ163" s="96" t="str">
        <f>IF(FU163="","",#REF!)</f>
        <v/>
      </c>
      <c r="FR163" s="97" t="str">
        <f t="shared" si="440"/>
        <v/>
      </c>
      <c r="FS163" s="98" t="str">
        <f t="shared" si="441"/>
        <v/>
      </c>
      <c r="FT163" s="98" t="str">
        <f t="shared" si="442"/>
        <v/>
      </c>
      <c r="FU163" s="99" t="str">
        <f t="shared" si="443"/>
        <v/>
      </c>
      <c r="FV163" s="100" t="str">
        <f t="shared" si="444"/>
        <v/>
      </c>
      <c r="FW163" s="101" t="str">
        <f t="shared" si="445"/>
        <v/>
      </c>
      <c r="FX163" s="102" t="str">
        <f t="shared" si="446"/>
        <v/>
      </c>
      <c r="FY163" s="103" t="str">
        <f t="shared" si="447"/>
        <v/>
      </c>
      <c r="GA163" s="4"/>
      <c r="GC163" s="96" t="str">
        <f t="shared" si="448"/>
        <v/>
      </c>
      <c r="GD163" s="97" t="str">
        <f t="shared" si="449"/>
        <v/>
      </c>
      <c r="GE163" s="98" t="str">
        <f t="shared" si="450"/>
        <v/>
      </c>
      <c r="GF163" s="98" t="str">
        <f t="shared" si="451"/>
        <v/>
      </c>
      <c r="GG163" s="99" t="str">
        <f t="shared" si="452"/>
        <v/>
      </c>
      <c r="GH163" s="100" t="str">
        <f t="shared" si="453"/>
        <v/>
      </c>
      <c r="GI163" s="101" t="str">
        <f t="shared" si="454"/>
        <v/>
      </c>
      <c r="GJ163" s="102" t="str">
        <f t="shared" si="455"/>
        <v/>
      </c>
      <c r="GK163" s="103" t="str">
        <f t="shared" si="456"/>
        <v/>
      </c>
      <c r="GM163" s="4"/>
      <c r="GO163" s="96" t="str">
        <f t="shared" si="457"/>
        <v/>
      </c>
      <c r="GP163" s="97" t="str">
        <f t="shared" si="458"/>
        <v/>
      </c>
      <c r="GQ163" s="98" t="str">
        <f t="shared" si="459"/>
        <v/>
      </c>
      <c r="GR163" s="98" t="str">
        <f t="shared" si="460"/>
        <v/>
      </c>
      <c r="GS163" s="99" t="str">
        <f t="shared" si="461"/>
        <v/>
      </c>
      <c r="GT163" s="100" t="str">
        <f t="shared" si="462"/>
        <v/>
      </c>
      <c r="GU163" s="101" t="str">
        <f t="shared" si="463"/>
        <v/>
      </c>
      <c r="GV163" s="102" t="str">
        <f t="shared" si="464"/>
        <v/>
      </c>
      <c r="GW163" s="103" t="str">
        <f t="shared" si="465"/>
        <v/>
      </c>
      <c r="GY163" s="4"/>
      <c r="HA163" s="96" t="str">
        <f t="shared" si="466"/>
        <v/>
      </c>
      <c r="HB163" s="97" t="str">
        <f t="shared" si="467"/>
        <v/>
      </c>
      <c r="HC163" s="98" t="str">
        <f t="shared" si="468"/>
        <v/>
      </c>
      <c r="HD163" s="98" t="str">
        <f t="shared" si="469"/>
        <v/>
      </c>
      <c r="HE163" s="99" t="str">
        <f t="shared" si="470"/>
        <v/>
      </c>
      <c r="HF163" s="100" t="str">
        <f t="shared" si="471"/>
        <v/>
      </c>
      <c r="HG163" s="101" t="str">
        <f t="shared" si="472"/>
        <v/>
      </c>
      <c r="HH163" s="102" t="str">
        <f t="shared" si="473"/>
        <v/>
      </c>
      <c r="HI163" s="103" t="str">
        <f t="shared" si="474"/>
        <v/>
      </c>
      <c r="HK163" s="4"/>
      <c r="HM163" s="96" t="str">
        <f t="shared" si="475"/>
        <v/>
      </c>
      <c r="HN163" s="97" t="str">
        <f t="shared" si="476"/>
        <v/>
      </c>
      <c r="HO163" s="98" t="str">
        <f t="shared" si="477"/>
        <v/>
      </c>
      <c r="HP163" s="98" t="str">
        <f t="shared" si="478"/>
        <v/>
      </c>
      <c r="HQ163" s="99" t="str">
        <f t="shared" si="479"/>
        <v/>
      </c>
      <c r="HR163" s="100" t="str">
        <f t="shared" si="480"/>
        <v/>
      </c>
      <c r="HS163" s="101" t="str">
        <f t="shared" si="481"/>
        <v/>
      </c>
      <c r="HT163" s="102" t="str">
        <f t="shared" si="482"/>
        <v/>
      </c>
      <c r="HU163" s="103" t="str">
        <f t="shared" si="483"/>
        <v/>
      </c>
      <c r="HW163" s="4"/>
      <c r="HY163" s="96" t="str">
        <f t="shared" si="484"/>
        <v/>
      </c>
      <c r="HZ163" s="97" t="str">
        <f t="shared" si="485"/>
        <v/>
      </c>
      <c r="IA163" s="98" t="str">
        <f t="shared" si="486"/>
        <v/>
      </c>
      <c r="IB163" s="98" t="str">
        <f t="shared" si="487"/>
        <v/>
      </c>
      <c r="IC163" s="99" t="str">
        <f t="shared" si="488"/>
        <v/>
      </c>
      <c r="ID163" s="100" t="str">
        <f t="shared" si="489"/>
        <v/>
      </c>
      <c r="IE163" s="101" t="str">
        <f t="shared" si="490"/>
        <v/>
      </c>
      <c r="IF163" s="102" t="str">
        <f t="shared" si="491"/>
        <v/>
      </c>
      <c r="IG163" s="103" t="str">
        <f t="shared" si="492"/>
        <v/>
      </c>
      <c r="II163" s="4"/>
      <c r="IK163" s="96" t="str">
        <f t="shared" si="493"/>
        <v/>
      </c>
      <c r="IL163" s="97" t="str">
        <f t="shared" si="494"/>
        <v/>
      </c>
      <c r="IM163" s="98" t="str">
        <f t="shared" si="495"/>
        <v/>
      </c>
      <c r="IN163" s="98" t="str">
        <f t="shared" si="496"/>
        <v/>
      </c>
      <c r="IO163" s="99" t="str">
        <f t="shared" si="497"/>
        <v/>
      </c>
      <c r="IP163" s="100" t="str">
        <f t="shared" si="498"/>
        <v/>
      </c>
      <c r="IQ163" s="101" t="str">
        <f t="shared" si="499"/>
        <v/>
      </c>
      <c r="IR163" s="102" t="str">
        <f t="shared" si="500"/>
        <v/>
      </c>
      <c r="IS163" s="103" t="str">
        <f t="shared" si="501"/>
        <v/>
      </c>
      <c r="IU163" s="4"/>
      <c r="IW163" s="96" t="str">
        <f t="shared" si="502"/>
        <v/>
      </c>
      <c r="IX163" s="97" t="str">
        <f t="shared" si="503"/>
        <v/>
      </c>
      <c r="IY163" s="98" t="str">
        <f t="shared" si="504"/>
        <v/>
      </c>
      <c r="IZ163" s="98" t="str">
        <f t="shared" si="505"/>
        <v/>
      </c>
      <c r="JA163" s="99" t="str">
        <f t="shared" si="506"/>
        <v/>
      </c>
      <c r="JB163" s="100" t="str">
        <f t="shared" si="507"/>
        <v/>
      </c>
      <c r="JC163" s="101" t="str">
        <f t="shared" si="508"/>
        <v/>
      </c>
      <c r="JD163" s="102" t="str">
        <f t="shared" si="509"/>
        <v/>
      </c>
      <c r="JE163" s="103" t="str">
        <f t="shared" si="510"/>
        <v/>
      </c>
      <c r="JG163" s="4"/>
      <c r="JI163" s="96" t="str">
        <f t="shared" si="511"/>
        <v/>
      </c>
      <c r="JJ163" s="97" t="str">
        <f t="shared" si="512"/>
        <v/>
      </c>
      <c r="JK163" s="98" t="str">
        <f t="shared" si="513"/>
        <v/>
      </c>
      <c r="JL163" s="98" t="str">
        <f t="shared" si="514"/>
        <v/>
      </c>
      <c r="JM163" s="99" t="str">
        <f t="shared" si="515"/>
        <v/>
      </c>
      <c r="JN163" s="100" t="str">
        <f t="shared" si="516"/>
        <v/>
      </c>
      <c r="JO163" s="101" t="str">
        <f t="shared" si="517"/>
        <v/>
      </c>
      <c r="JP163" s="102" t="str">
        <f t="shared" si="518"/>
        <v/>
      </c>
      <c r="JQ163" s="103" t="str">
        <f t="shared" si="519"/>
        <v/>
      </c>
      <c r="JS163" s="4"/>
      <c r="JU163" s="96" t="str">
        <f t="shared" si="520"/>
        <v/>
      </c>
      <c r="JV163" s="97" t="str">
        <f t="shared" si="521"/>
        <v/>
      </c>
      <c r="JW163" s="98" t="str">
        <f t="shared" si="522"/>
        <v/>
      </c>
      <c r="JX163" s="98" t="str">
        <f t="shared" si="523"/>
        <v/>
      </c>
      <c r="JY163" s="99" t="str">
        <f t="shared" si="524"/>
        <v/>
      </c>
      <c r="JZ163" s="100" t="str">
        <f t="shared" si="525"/>
        <v/>
      </c>
      <c r="KA163" s="101" t="str">
        <f t="shared" si="526"/>
        <v/>
      </c>
      <c r="KB163" s="102" t="str">
        <f t="shared" si="527"/>
        <v/>
      </c>
      <c r="KC163" s="103" t="str">
        <f t="shared" si="528"/>
        <v/>
      </c>
      <c r="KE163" s="4"/>
    </row>
    <row r="164" spans="1:291" ht="13.5" customHeight="1">
      <c r="A164" s="21"/>
      <c r="E164" s="96" t="str">
        <f t="shared" si="314"/>
        <v/>
      </c>
      <c r="F164" s="97" t="str">
        <f t="shared" si="315"/>
        <v/>
      </c>
      <c r="G164" s="98" t="str">
        <f t="shared" si="316"/>
        <v/>
      </c>
      <c r="H164" s="98" t="str">
        <f t="shared" si="317"/>
        <v/>
      </c>
      <c r="I164" s="99" t="str">
        <f t="shared" si="318"/>
        <v/>
      </c>
      <c r="J164" s="100" t="str">
        <f t="shared" si="319"/>
        <v/>
      </c>
      <c r="K164" s="101" t="str">
        <f t="shared" si="320"/>
        <v/>
      </c>
      <c r="L164" s="102" t="str">
        <f t="shared" si="321"/>
        <v/>
      </c>
      <c r="M164" s="103" t="str">
        <f t="shared" si="322"/>
        <v/>
      </c>
      <c r="O164" s="4"/>
      <c r="Q164" s="96" t="str">
        <f t="shared" si="323"/>
        <v/>
      </c>
      <c r="R164" s="97" t="str">
        <f t="shared" si="324"/>
        <v/>
      </c>
      <c r="S164" s="98" t="str">
        <f t="shared" si="325"/>
        <v/>
      </c>
      <c r="T164" s="98" t="str">
        <f t="shared" si="326"/>
        <v/>
      </c>
      <c r="U164" s="99" t="str">
        <f t="shared" si="327"/>
        <v/>
      </c>
      <c r="V164" s="100" t="str">
        <f t="shared" si="328"/>
        <v/>
      </c>
      <c r="W164" s="101" t="str">
        <f t="shared" si="329"/>
        <v/>
      </c>
      <c r="X164" s="102" t="str">
        <f t="shared" si="330"/>
        <v/>
      </c>
      <c r="Y164" s="103" t="str">
        <f t="shared" si="331"/>
        <v/>
      </c>
      <c r="AA164" s="4"/>
      <c r="AC164" s="96" t="str">
        <f t="shared" si="332"/>
        <v/>
      </c>
      <c r="AD164" s="97" t="str">
        <f t="shared" si="333"/>
        <v/>
      </c>
      <c r="AE164" s="98" t="str">
        <f t="shared" si="334"/>
        <v/>
      </c>
      <c r="AF164" s="98" t="str">
        <f t="shared" si="335"/>
        <v/>
      </c>
      <c r="AG164" s="99" t="str">
        <f t="shared" si="336"/>
        <v/>
      </c>
      <c r="AH164" s="100" t="str">
        <f t="shared" si="337"/>
        <v/>
      </c>
      <c r="AI164" s="101" t="str">
        <f t="shared" si="338"/>
        <v/>
      </c>
      <c r="AJ164" s="102" t="str">
        <f t="shared" si="339"/>
        <v/>
      </c>
      <c r="AK164" s="103" t="str">
        <f t="shared" si="340"/>
        <v/>
      </c>
      <c r="AM164" s="4"/>
      <c r="AO164" s="96" t="str">
        <f t="shared" si="341"/>
        <v/>
      </c>
      <c r="AP164" s="97" t="str">
        <f t="shared" si="342"/>
        <v/>
      </c>
      <c r="AQ164" s="98" t="str">
        <f t="shared" si="343"/>
        <v/>
      </c>
      <c r="AR164" s="98" t="str">
        <f t="shared" si="344"/>
        <v/>
      </c>
      <c r="AS164" s="99" t="str">
        <f t="shared" si="345"/>
        <v/>
      </c>
      <c r="AT164" s="100" t="str">
        <f t="shared" si="346"/>
        <v/>
      </c>
      <c r="AU164" s="101" t="str">
        <f t="shared" si="347"/>
        <v/>
      </c>
      <c r="AV164" s="102" t="str">
        <f t="shared" si="348"/>
        <v/>
      </c>
      <c r="AW164" s="103" t="str">
        <f t="shared" si="349"/>
        <v/>
      </c>
      <c r="AY164" s="4"/>
      <c r="BA164" s="96" t="str">
        <f t="shared" si="350"/>
        <v/>
      </c>
      <c r="BB164" s="97" t="str">
        <f t="shared" si="351"/>
        <v/>
      </c>
      <c r="BC164" s="98" t="str">
        <f t="shared" si="352"/>
        <v/>
      </c>
      <c r="BD164" s="98" t="str">
        <f t="shared" si="353"/>
        <v/>
      </c>
      <c r="BE164" s="99" t="str">
        <f t="shared" si="354"/>
        <v/>
      </c>
      <c r="BF164" s="100" t="str">
        <f t="shared" si="355"/>
        <v/>
      </c>
      <c r="BG164" s="101" t="str">
        <f t="shared" si="356"/>
        <v/>
      </c>
      <c r="BH164" s="102" t="str">
        <f t="shared" si="357"/>
        <v/>
      </c>
      <c r="BI164" s="103" t="str">
        <f t="shared" si="358"/>
        <v/>
      </c>
      <c r="BK164" s="4"/>
      <c r="BM164" s="96" t="str">
        <f t="shared" si="359"/>
        <v/>
      </c>
      <c r="BN164" s="97" t="str">
        <f t="shared" si="360"/>
        <v/>
      </c>
      <c r="BO164" s="98" t="str">
        <f t="shared" si="361"/>
        <v/>
      </c>
      <c r="BP164" s="98" t="str">
        <f t="shared" si="362"/>
        <v/>
      </c>
      <c r="BQ164" s="99" t="str">
        <f t="shared" si="363"/>
        <v/>
      </c>
      <c r="BR164" s="100" t="str">
        <f t="shared" si="364"/>
        <v/>
      </c>
      <c r="BS164" s="101" t="str">
        <f t="shared" si="365"/>
        <v/>
      </c>
      <c r="BT164" s="102" t="str">
        <f t="shared" si="366"/>
        <v/>
      </c>
      <c r="BU164" s="103" t="str">
        <f t="shared" si="367"/>
        <v/>
      </c>
      <c r="BW164" s="4"/>
      <c r="BY164" s="96" t="str">
        <f t="shared" si="368"/>
        <v/>
      </c>
      <c r="BZ164" s="97" t="str">
        <f t="shared" si="369"/>
        <v/>
      </c>
      <c r="CA164" s="98" t="str">
        <f t="shared" si="370"/>
        <v/>
      </c>
      <c r="CB164" s="98" t="str">
        <f t="shared" si="371"/>
        <v/>
      </c>
      <c r="CC164" s="99" t="str">
        <f t="shared" si="372"/>
        <v/>
      </c>
      <c r="CD164" s="100" t="str">
        <f t="shared" si="373"/>
        <v/>
      </c>
      <c r="CE164" s="101" t="str">
        <f t="shared" si="374"/>
        <v/>
      </c>
      <c r="CF164" s="102" t="str">
        <f t="shared" si="375"/>
        <v/>
      </c>
      <c r="CG164" s="103" t="str">
        <f t="shared" si="376"/>
        <v/>
      </c>
      <c r="CI164" s="4"/>
      <c r="CK164" s="96" t="str">
        <f t="shared" si="377"/>
        <v/>
      </c>
      <c r="CL164" s="97" t="str">
        <f t="shared" si="378"/>
        <v/>
      </c>
      <c r="CM164" s="98" t="str">
        <f t="shared" si="379"/>
        <v/>
      </c>
      <c r="CN164" s="98" t="str">
        <f t="shared" si="380"/>
        <v/>
      </c>
      <c r="CO164" s="99" t="str">
        <f t="shared" si="381"/>
        <v/>
      </c>
      <c r="CP164" s="100" t="str">
        <f t="shared" si="382"/>
        <v/>
      </c>
      <c r="CQ164" s="101" t="str">
        <f t="shared" si="383"/>
        <v/>
      </c>
      <c r="CR164" s="102" t="str">
        <f t="shared" si="384"/>
        <v/>
      </c>
      <c r="CS164" s="103" t="str">
        <f t="shared" si="385"/>
        <v/>
      </c>
      <c r="CU164" s="4"/>
      <c r="CW164" s="96" t="str">
        <f t="shared" si="386"/>
        <v/>
      </c>
      <c r="CX164" s="97" t="str">
        <f t="shared" si="387"/>
        <v/>
      </c>
      <c r="CY164" s="98" t="str">
        <f t="shared" si="388"/>
        <v/>
      </c>
      <c r="CZ164" s="98" t="str">
        <f t="shared" si="389"/>
        <v/>
      </c>
      <c r="DA164" s="99" t="str">
        <f t="shared" si="390"/>
        <v/>
      </c>
      <c r="DB164" s="100" t="str">
        <f t="shared" si="391"/>
        <v/>
      </c>
      <c r="DC164" s="101" t="str">
        <f t="shared" si="392"/>
        <v/>
      </c>
      <c r="DD164" s="102" t="str">
        <f t="shared" si="393"/>
        <v/>
      </c>
      <c r="DE164" s="103" t="str">
        <f t="shared" si="394"/>
        <v/>
      </c>
      <c r="DG164" s="4"/>
      <c r="DI164" s="96" t="str">
        <f t="shared" si="395"/>
        <v/>
      </c>
      <c r="DJ164" s="97" t="str">
        <f t="shared" si="396"/>
        <v/>
      </c>
      <c r="DK164" s="98" t="str">
        <f t="shared" si="397"/>
        <v/>
      </c>
      <c r="DL164" s="98" t="str">
        <f t="shared" si="398"/>
        <v/>
      </c>
      <c r="DM164" s="99" t="str">
        <f t="shared" si="399"/>
        <v/>
      </c>
      <c r="DN164" s="100" t="str">
        <f t="shared" si="400"/>
        <v/>
      </c>
      <c r="DO164" s="101" t="str">
        <f t="shared" si="401"/>
        <v/>
      </c>
      <c r="DP164" s="102" t="str">
        <f t="shared" si="402"/>
        <v/>
      </c>
      <c r="DQ164" s="103" t="str">
        <f t="shared" si="403"/>
        <v/>
      </c>
      <c r="DS164" s="4"/>
      <c r="DU164" s="96" t="str">
        <f t="shared" si="404"/>
        <v/>
      </c>
      <c r="DV164" s="97" t="str">
        <f t="shared" si="405"/>
        <v/>
      </c>
      <c r="DW164" s="98" t="str">
        <f t="shared" si="406"/>
        <v/>
      </c>
      <c r="DX164" s="98" t="str">
        <f t="shared" si="407"/>
        <v/>
      </c>
      <c r="DY164" s="99" t="str">
        <f t="shared" si="408"/>
        <v/>
      </c>
      <c r="DZ164" s="100" t="str">
        <f t="shared" si="409"/>
        <v/>
      </c>
      <c r="EA164" s="101" t="str">
        <f t="shared" si="410"/>
        <v/>
      </c>
      <c r="EB164" s="102" t="str">
        <f t="shared" si="411"/>
        <v/>
      </c>
      <c r="EC164" s="103" t="str">
        <f t="shared" si="412"/>
        <v/>
      </c>
      <c r="EE164" s="4"/>
      <c r="EG164" s="96" t="str">
        <f t="shared" si="413"/>
        <v/>
      </c>
      <c r="EH164" s="97" t="str">
        <f t="shared" si="414"/>
        <v/>
      </c>
      <c r="EI164" s="98" t="str">
        <f t="shared" si="415"/>
        <v/>
      </c>
      <c r="EJ164" s="98" t="str">
        <f t="shared" si="416"/>
        <v/>
      </c>
      <c r="EK164" s="99" t="str">
        <f t="shared" si="417"/>
        <v/>
      </c>
      <c r="EL164" s="100" t="str">
        <f t="shared" si="418"/>
        <v/>
      </c>
      <c r="EM164" s="101" t="str">
        <f t="shared" si="419"/>
        <v/>
      </c>
      <c r="EN164" s="102" t="str">
        <f t="shared" si="420"/>
        <v/>
      </c>
      <c r="EO164" s="103" t="str">
        <f t="shared" si="421"/>
        <v/>
      </c>
      <c r="EQ164" s="4"/>
      <c r="ES164" s="96" t="str">
        <f t="shared" si="422"/>
        <v/>
      </c>
      <c r="ET164" s="97" t="str">
        <f t="shared" si="423"/>
        <v/>
      </c>
      <c r="EU164" s="98" t="str">
        <f t="shared" si="424"/>
        <v/>
      </c>
      <c r="EV164" s="98" t="str">
        <f t="shared" si="425"/>
        <v/>
      </c>
      <c r="EW164" s="99" t="str">
        <f t="shared" si="426"/>
        <v/>
      </c>
      <c r="EX164" s="100" t="str">
        <f t="shared" si="427"/>
        <v/>
      </c>
      <c r="EY164" s="101" t="str">
        <f t="shared" si="428"/>
        <v/>
      </c>
      <c r="EZ164" s="102" t="str">
        <f t="shared" si="429"/>
        <v/>
      </c>
      <c r="FA164" s="103" t="str">
        <f t="shared" si="430"/>
        <v/>
      </c>
      <c r="FC164" s="4"/>
      <c r="FE164" s="96" t="str">
        <f t="shared" si="431"/>
        <v/>
      </c>
      <c r="FF164" s="97" t="str">
        <f t="shared" si="432"/>
        <v/>
      </c>
      <c r="FG164" s="98" t="str">
        <f t="shared" si="433"/>
        <v/>
      </c>
      <c r="FH164" s="98" t="str">
        <f t="shared" si="434"/>
        <v/>
      </c>
      <c r="FI164" s="99" t="str">
        <f t="shared" si="435"/>
        <v/>
      </c>
      <c r="FJ164" s="100" t="str">
        <f t="shared" si="436"/>
        <v/>
      </c>
      <c r="FK164" s="101" t="str">
        <f t="shared" si="437"/>
        <v/>
      </c>
      <c r="FL164" s="102" t="str">
        <f t="shared" si="438"/>
        <v/>
      </c>
      <c r="FM164" s="103" t="str">
        <f t="shared" si="439"/>
        <v/>
      </c>
      <c r="FO164" s="4"/>
      <c r="FQ164" s="96" t="str">
        <f>IF(FU164="","",#REF!)</f>
        <v/>
      </c>
      <c r="FR164" s="97" t="str">
        <f t="shared" si="440"/>
        <v/>
      </c>
      <c r="FS164" s="98" t="str">
        <f t="shared" si="441"/>
        <v/>
      </c>
      <c r="FT164" s="98" t="str">
        <f t="shared" si="442"/>
        <v/>
      </c>
      <c r="FU164" s="99" t="str">
        <f t="shared" si="443"/>
        <v/>
      </c>
      <c r="FV164" s="100" t="str">
        <f t="shared" si="444"/>
        <v/>
      </c>
      <c r="FW164" s="101" t="str">
        <f t="shared" si="445"/>
        <v/>
      </c>
      <c r="FX164" s="102" t="str">
        <f t="shared" si="446"/>
        <v/>
      </c>
      <c r="FY164" s="103" t="str">
        <f t="shared" si="447"/>
        <v/>
      </c>
      <c r="GA164" s="4"/>
      <c r="GC164" s="96" t="str">
        <f t="shared" si="448"/>
        <v/>
      </c>
      <c r="GD164" s="97" t="str">
        <f t="shared" si="449"/>
        <v/>
      </c>
      <c r="GE164" s="98" t="str">
        <f t="shared" si="450"/>
        <v/>
      </c>
      <c r="GF164" s="98" t="str">
        <f t="shared" si="451"/>
        <v/>
      </c>
      <c r="GG164" s="99" t="str">
        <f t="shared" si="452"/>
        <v/>
      </c>
      <c r="GH164" s="100" t="str">
        <f t="shared" si="453"/>
        <v/>
      </c>
      <c r="GI164" s="101" t="str">
        <f t="shared" si="454"/>
        <v/>
      </c>
      <c r="GJ164" s="102" t="str">
        <f t="shared" si="455"/>
        <v/>
      </c>
      <c r="GK164" s="103" t="str">
        <f t="shared" si="456"/>
        <v/>
      </c>
      <c r="GM164" s="4"/>
      <c r="GO164" s="96" t="str">
        <f t="shared" si="457"/>
        <v/>
      </c>
      <c r="GP164" s="97" t="str">
        <f t="shared" si="458"/>
        <v/>
      </c>
      <c r="GQ164" s="98" t="str">
        <f t="shared" si="459"/>
        <v/>
      </c>
      <c r="GR164" s="98" t="str">
        <f t="shared" si="460"/>
        <v/>
      </c>
      <c r="GS164" s="99" t="str">
        <f t="shared" si="461"/>
        <v/>
      </c>
      <c r="GT164" s="100" t="str">
        <f t="shared" si="462"/>
        <v/>
      </c>
      <c r="GU164" s="101" t="str">
        <f t="shared" si="463"/>
        <v/>
      </c>
      <c r="GV164" s="102" t="str">
        <f t="shared" si="464"/>
        <v/>
      </c>
      <c r="GW164" s="103" t="str">
        <f t="shared" si="465"/>
        <v/>
      </c>
      <c r="GY164" s="4"/>
      <c r="HA164" s="96" t="str">
        <f t="shared" si="466"/>
        <v/>
      </c>
      <c r="HB164" s="97" t="str">
        <f t="shared" si="467"/>
        <v/>
      </c>
      <c r="HC164" s="98" t="str">
        <f t="shared" si="468"/>
        <v/>
      </c>
      <c r="HD164" s="98" t="str">
        <f t="shared" si="469"/>
        <v/>
      </c>
      <c r="HE164" s="99" t="str">
        <f t="shared" si="470"/>
        <v/>
      </c>
      <c r="HF164" s="100" t="str">
        <f t="shared" si="471"/>
        <v/>
      </c>
      <c r="HG164" s="101" t="str">
        <f t="shared" si="472"/>
        <v/>
      </c>
      <c r="HH164" s="102" t="str">
        <f t="shared" si="473"/>
        <v/>
      </c>
      <c r="HI164" s="103" t="str">
        <f t="shared" si="474"/>
        <v/>
      </c>
      <c r="HK164" s="4"/>
      <c r="HM164" s="96" t="str">
        <f t="shared" si="475"/>
        <v/>
      </c>
      <c r="HN164" s="97" t="str">
        <f t="shared" si="476"/>
        <v/>
      </c>
      <c r="HO164" s="98" t="str">
        <f t="shared" si="477"/>
        <v/>
      </c>
      <c r="HP164" s="98" t="str">
        <f t="shared" si="478"/>
        <v/>
      </c>
      <c r="HQ164" s="99" t="str">
        <f t="shared" si="479"/>
        <v/>
      </c>
      <c r="HR164" s="100" t="str">
        <f t="shared" si="480"/>
        <v/>
      </c>
      <c r="HS164" s="101" t="str">
        <f t="shared" si="481"/>
        <v/>
      </c>
      <c r="HT164" s="102" t="str">
        <f t="shared" si="482"/>
        <v/>
      </c>
      <c r="HU164" s="103" t="str">
        <f t="shared" si="483"/>
        <v/>
      </c>
      <c r="HW164" s="4"/>
      <c r="HY164" s="96" t="str">
        <f t="shared" si="484"/>
        <v/>
      </c>
      <c r="HZ164" s="97" t="str">
        <f t="shared" si="485"/>
        <v/>
      </c>
      <c r="IA164" s="98" t="str">
        <f t="shared" si="486"/>
        <v/>
      </c>
      <c r="IB164" s="98" t="str">
        <f t="shared" si="487"/>
        <v/>
      </c>
      <c r="IC164" s="99" t="str">
        <f t="shared" si="488"/>
        <v/>
      </c>
      <c r="ID164" s="100" t="str">
        <f t="shared" si="489"/>
        <v/>
      </c>
      <c r="IE164" s="101" t="str">
        <f t="shared" si="490"/>
        <v/>
      </c>
      <c r="IF164" s="102" t="str">
        <f t="shared" si="491"/>
        <v/>
      </c>
      <c r="IG164" s="103" t="str">
        <f t="shared" si="492"/>
        <v/>
      </c>
      <c r="II164" s="4"/>
      <c r="IK164" s="96" t="str">
        <f t="shared" si="493"/>
        <v/>
      </c>
      <c r="IL164" s="97" t="str">
        <f t="shared" si="494"/>
        <v/>
      </c>
      <c r="IM164" s="98" t="str">
        <f t="shared" si="495"/>
        <v/>
      </c>
      <c r="IN164" s="98" t="str">
        <f t="shared" si="496"/>
        <v/>
      </c>
      <c r="IO164" s="99" t="str">
        <f t="shared" si="497"/>
        <v/>
      </c>
      <c r="IP164" s="100" t="str">
        <f t="shared" si="498"/>
        <v/>
      </c>
      <c r="IQ164" s="101" t="str">
        <f t="shared" si="499"/>
        <v/>
      </c>
      <c r="IR164" s="102" t="str">
        <f t="shared" si="500"/>
        <v/>
      </c>
      <c r="IS164" s="103" t="str">
        <f t="shared" si="501"/>
        <v/>
      </c>
      <c r="IU164" s="4"/>
      <c r="IW164" s="96" t="str">
        <f t="shared" si="502"/>
        <v/>
      </c>
      <c r="IX164" s="97" t="str">
        <f t="shared" si="503"/>
        <v/>
      </c>
      <c r="IY164" s="98" t="str">
        <f t="shared" si="504"/>
        <v/>
      </c>
      <c r="IZ164" s="98" t="str">
        <f t="shared" si="505"/>
        <v/>
      </c>
      <c r="JA164" s="99" t="str">
        <f t="shared" si="506"/>
        <v/>
      </c>
      <c r="JB164" s="100" t="str">
        <f t="shared" si="507"/>
        <v/>
      </c>
      <c r="JC164" s="101" t="str">
        <f t="shared" si="508"/>
        <v/>
      </c>
      <c r="JD164" s="102" t="str">
        <f t="shared" si="509"/>
        <v/>
      </c>
      <c r="JE164" s="103" t="str">
        <f t="shared" si="510"/>
        <v/>
      </c>
      <c r="JG164" s="4"/>
      <c r="JI164" s="96" t="str">
        <f t="shared" si="511"/>
        <v/>
      </c>
      <c r="JJ164" s="97" t="str">
        <f t="shared" si="512"/>
        <v/>
      </c>
      <c r="JK164" s="98" t="str">
        <f t="shared" si="513"/>
        <v/>
      </c>
      <c r="JL164" s="98" t="str">
        <f t="shared" si="514"/>
        <v/>
      </c>
      <c r="JM164" s="99" t="str">
        <f t="shared" si="515"/>
        <v/>
      </c>
      <c r="JN164" s="100" t="str">
        <f t="shared" si="516"/>
        <v/>
      </c>
      <c r="JO164" s="101" t="str">
        <f t="shared" si="517"/>
        <v/>
      </c>
      <c r="JP164" s="102" t="str">
        <f t="shared" si="518"/>
        <v/>
      </c>
      <c r="JQ164" s="103" t="str">
        <f t="shared" si="519"/>
        <v/>
      </c>
      <c r="JS164" s="4"/>
      <c r="JU164" s="96" t="str">
        <f t="shared" si="520"/>
        <v/>
      </c>
      <c r="JV164" s="97" t="str">
        <f t="shared" si="521"/>
        <v/>
      </c>
      <c r="JW164" s="98" t="str">
        <f t="shared" si="522"/>
        <v/>
      </c>
      <c r="JX164" s="98" t="str">
        <f t="shared" si="523"/>
        <v/>
      </c>
      <c r="JY164" s="99" t="str">
        <f t="shared" si="524"/>
        <v/>
      </c>
      <c r="JZ164" s="100" t="str">
        <f t="shared" si="525"/>
        <v/>
      </c>
      <c r="KA164" s="101" t="str">
        <f t="shared" si="526"/>
        <v/>
      </c>
      <c r="KB164" s="102" t="str">
        <f t="shared" si="527"/>
        <v/>
      </c>
      <c r="KC164" s="103" t="str">
        <f t="shared" si="528"/>
        <v/>
      </c>
      <c r="KE164" s="4"/>
    </row>
    <row r="165" spans="1:291" ht="13.5" customHeight="1">
      <c r="A165" s="21"/>
      <c r="E165" s="96" t="str">
        <f t="shared" si="314"/>
        <v/>
      </c>
      <c r="F165" s="97" t="str">
        <f t="shared" si="315"/>
        <v/>
      </c>
      <c r="G165" s="98" t="str">
        <f t="shared" si="316"/>
        <v/>
      </c>
      <c r="H165" s="98" t="str">
        <f t="shared" si="317"/>
        <v/>
      </c>
      <c r="I165" s="99" t="str">
        <f t="shared" si="318"/>
        <v/>
      </c>
      <c r="J165" s="100" t="str">
        <f t="shared" si="319"/>
        <v/>
      </c>
      <c r="K165" s="101" t="str">
        <f t="shared" si="320"/>
        <v/>
      </c>
      <c r="L165" s="102" t="str">
        <f t="shared" si="321"/>
        <v/>
      </c>
      <c r="M165" s="103" t="str">
        <f t="shared" si="322"/>
        <v/>
      </c>
      <c r="O165" s="4"/>
      <c r="Q165" s="96" t="str">
        <f t="shared" si="323"/>
        <v/>
      </c>
      <c r="R165" s="97" t="str">
        <f t="shared" si="324"/>
        <v/>
      </c>
      <c r="S165" s="98" t="str">
        <f t="shared" si="325"/>
        <v/>
      </c>
      <c r="T165" s="98" t="str">
        <f t="shared" si="326"/>
        <v/>
      </c>
      <c r="U165" s="99" t="str">
        <f t="shared" si="327"/>
        <v/>
      </c>
      <c r="V165" s="100" t="str">
        <f t="shared" si="328"/>
        <v/>
      </c>
      <c r="W165" s="101" t="str">
        <f t="shared" si="329"/>
        <v/>
      </c>
      <c r="X165" s="102" t="str">
        <f t="shared" si="330"/>
        <v/>
      </c>
      <c r="Y165" s="103" t="str">
        <f t="shared" si="331"/>
        <v/>
      </c>
      <c r="AA165" s="4"/>
      <c r="AC165" s="96" t="str">
        <f t="shared" si="332"/>
        <v/>
      </c>
      <c r="AD165" s="97" t="str">
        <f t="shared" si="333"/>
        <v/>
      </c>
      <c r="AE165" s="98" t="str">
        <f t="shared" si="334"/>
        <v/>
      </c>
      <c r="AF165" s="98" t="str">
        <f t="shared" si="335"/>
        <v/>
      </c>
      <c r="AG165" s="99" t="str">
        <f t="shared" si="336"/>
        <v/>
      </c>
      <c r="AH165" s="100" t="str">
        <f t="shared" si="337"/>
        <v/>
      </c>
      <c r="AI165" s="101" t="str">
        <f t="shared" si="338"/>
        <v/>
      </c>
      <c r="AJ165" s="102" t="str">
        <f t="shared" si="339"/>
        <v/>
      </c>
      <c r="AK165" s="103" t="str">
        <f t="shared" si="340"/>
        <v/>
      </c>
      <c r="AM165" s="4"/>
      <c r="AO165" s="96" t="str">
        <f t="shared" si="341"/>
        <v/>
      </c>
      <c r="AP165" s="97" t="str">
        <f t="shared" si="342"/>
        <v/>
      </c>
      <c r="AQ165" s="98" t="str">
        <f t="shared" si="343"/>
        <v/>
      </c>
      <c r="AR165" s="98" t="str">
        <f t="shared" si="344"/>
        <v/>
      </c>
      <c r="AS165" s="99" t="str">
        <f t="shared" si="345"/>
        <v/>
      </c>
      <c r="AT165" s="100" t="str">
        <f t="shared" si="346"/>
        <v/>
      </c>
      <c r="AU165" s="101" t="str">
        <f t="shared" si="347"/>
        <v/>
      </c>
      <c r="AV165" s="102" t="str">
        <f t="shared" si="348"/>
        <v/>
      </c>
      <c r="AW165" s="103" t="str">
        <f t="shared" si="349"/>
        <v/>
      </c>
      <c r="AY165" s="4"/>
      <c r="BA165" s="96" t="str">
        <f t="shared" si="350"/>
        <v/>
      </c>
      <c r="BB165" s="97" t="str">
        <f t="shared" si="351"/>
        <v/>
      </c>
      <c r="BC165" s="98" t="str">
        <f t="shared" si="352"/>
        <v/>
      </c>
      <c r="BD165" s="98" t="str">
        <f t="shared" si="353"/>
        <v/>
      </c>
      <c r="BE165" s="99" t="str">
        <f t="shared" si="354"/>
        <v/>
      </c>
      <c r="BF165" s="100" t="str">
        <f t="shared" si="355"/>
        <v/>
      </c>
      <c r="BG165" s="101" t="str">
        <f t="shared" si="356"/>
        <v/>
      </c>
      <c r="BH165" s="102" t="str">
        <f t="shared" si="357"/>
        <v/>
      </c>
      <c r="BI165" s="103" t="str">
        <f t="shared" si="358"/>
        <v/>
      </c>
      <c r="BK165" s="4"/>
      <c r="BM165" s="96" t="str">
        <f t="shared" si="359"/>
        <v/>
      </c>
      <c r="BN165" s="97" t="str">
        <f t="shared" si="360"/>
        <v/>
      </c>
      <c r="BO165" s="98" t="str">
        <f t="shared" si="361"/>
        <v/>
      </c>
      <c r="BP165" s="98" t="str">
        <f t="shared" si="362"/>
        <v/>
      </c>
      <c r="BQ165" s="99" t="str">
        <f t="shared" si="363"/>
        <v/>
      </c>
      <c r="BR165" s="100" t="str">
        <f t="shared" si="364"/>
        <v/>
      </c>
      <c r="BS165" s="101" t="str">
        <f t="shared" si="365"/>
        <v/>
      </c>
      <c r="BT165" s="102" t="str">
        <f t="shared" si="366"/>
        <v/>
      </c>
      <c r="BU165" s="103" t="str">
        <f t="shared" si="367"/>
        <v/>
      </c>
      <c r="BW165" s="4"/>
      <c r="BY165" s="96" t="str">
        <f t="shared" si="368"/>
        <v/>
      </c>
      <c r="BZ165" s="97" t="str">
        <f t="shared" si="369"/>
        <v/>
      </c>
      <c r="CA165" s="98" t="str">
        <f t="shared" si="370"/>
        <v/>
      </c>
      <c r="CB165" s="98" t="str">
        <f t="shared" si="371"/>
        <v/>
      </c>
      <c r="CC165" s="99" t="str">
        <f t="shared" si="372"/>
        <v/>
      </c>
      <c r="CD165" s="100" t="str">
        <f t="shared" si="373"/>
        <v/>
      </c>
      <c r="CE165" s="101" t="str">
        <f t="shared" si="374"/>
        <v/>
      </c>
      <c r="CF165" s="102" t="str">
        <f t="shared" si="375"/>
        <v/>
      </c>
      <c r="CG165" s="103" t="str">
        <f t="shared" si="376"/>
        <v/>
      </c>
      <c r="CI165" s="4"/>
      <c r="CK165" s="96" t="str">
        <f t="shared" si="377"/>
        <v/>
      </c>
      <c r="CL165" s="97" t="str">
        <f t="shared" si="378"/>
        <v/>
      </c>
      <c r="CM165" s="98" t="str">
        <f t="shared" si="379"/>
        <v/>
      </c>
      <c r="CN165" s="98" t="str">
        <f t="shared" si="380"/>
        <v/>
      </c>
      <c r="CO165" s="99" t="str">
        <f t="shared" si="381"/>
        <v/>
      </c>
      <c r="CP165" s="100" t="str">
        <f t="shared" si="382"/>
        <v/>
      </c>
      <c r="CQ165" s="101" t="str">
        <f t="shared" si="383"/>
        <v/>
      </c>
      <c r="CR165" s="102" t="str">
        <f t="shared" si="384"/>
        <v/>
      </c>
      <c r="CS165" s="103" t="str">
        <f t="shared" si="385"/>
        <v/>
      </c>
      <c r="CU165" s="4"/>
      <c r="CW165" s="96" t="str">
        <f t="shared" si="386"/>
        <v/>
      </c>
      <c r="CX165" s="97" t="str">
        <f t="shared" si="387"/>
        <v/>
      </c>
      <c r="CY165" s="98" t="str">
        <f t="shared" si="388"/>
        <v/>
      </c>
      <c r="CZ165" s="98" t="str">
        <f t="shared" si="389"/>
        <v/>
      </c>
      <c r="DA165" s="99" t="str">
        <f t="shared" si="390"/>
        <v/>
      </c>
      <c r="DB165" s="100" t="str">
        <f t="shared" si="391"/>
        <v/>
      </c>
      <c r="DC165" s="101" t="str">
        <f t="shared" si="392"/>
        <v/>
      </c>
      <c r="DD165" s="102" t="str">
        <f t="shared" si="393"/>
        <v/>
      </c>
      <c r="DE165" s="103" t="str">
        <f t="shared" si="394"/>
        <v/>
      </c>
      <c r="DG165" s="4"/>
      <c r="DI165" s="96" t="str">
        <f t="shared" si="395"/>
        <v/>
      </c>
      <c r="DJ165" s="97" t="str">
        <f t="shared" si="396"/>
        <v/>
      </c>
      <c r="DK165" s="98" t="str">
        <f t="shared" si="397"/>
        <v/>
      </c>
      <c r="DL165" s="98" t="str">
        <f t="shared" si="398"/>
        <v/>
      </c>
      <c r="DM165" s="99" t="str">
        <f t="shared" si="399"/>
        <v/>
      </c>
      <c r="DN165" s="100" t="str">
        <f t="shared" si="400"/>
        <v/>
      </c>
      <c r="DO165" s="101" t="str">
        <f t="shared" si="401"/>
        <v/>
      </c>
      <c r="DP165" s="102" t="str">
        <f t="shared" si="402"/>
        <v/>
      </c>
      <c r="DQ165" s="103" t="str">
        <f t="shared" si="403"/>
        <v/>
      </c>
      <c r="DS165" s="4"/>
      <c r="DU165" s="96" t="str">
        <f t="shared" si="404"/>
        <v/>
      </c>
      <c r="DV165" s="97" t="str">
        <f t="shared" si="405"/>
        <v/>
      </c>
      <c r="DW165" s="98" t="str">
        <f t="shared" si="406"/>
        <v/>
      </c>
      <c r="DX165" s="98" t="str">
        <f t="shared" si="407"/>
        <v/>
      </c>
      <c r="DY165" s="99" t="str">
        <f t="shared" si="408"/>
        <v/>
      </c>
      <c r="DZ165" s="100" t="str">
        <f t="shared" si="409"/>
        <v/>
      </c>
      <c r="EA165" s="101" t="str">
        <f t="shared" si="410"/>
        <v/>
      </c>
      <c r="EB165" s="102" t="str">
        <f t="shared" si="411"/>
        <v/>
      </c>
      <c r="EC165" s="103" t="str">
        <f t="shared" si="412"/>
        <v/>
      </c>
      <c r="EE165" s="4"/>
      <c r="EG165" s="96" t="str">
        <f t="shared" si="413"/>
        <v/>
      </c>
      <c r="EH165" s="97" t="str">
        <f t="shared" si="414"/>
        <v/>
      </c>
      <c r="EI165" s="98" t="str">
        <f t="shared" si="415"/>
        <v/>
      </c>
      <c r="EJ165" s="98" t="str">
        <f t="shared" si="416"/>
        <v/>
      </c>
      <c r="EK165" s="99" t="str">
        <f t="shared" si="417"/>
        <v/>
      </c>
      <c r="EL165" s="100" t="str">
        <f t="shared" si="418"/>
        <v/>
      </c>
      <c r="EM165" s="101" t="str">
        <f t="shared" si="419"/>
        <v/>
      </c>
      <c r="EN165" s="102" t="str">
        <f t="shared" si="420"/>
        <v/>
      </c>
      <c r="EO165" s="103" t="str">
        <f t="shared" si="421"/>
        <v/>
      </c>
      <c r="EQ165" s="4"/>
      <c r="ES165" s="96" t="str">
        <f t="shared" si="422"/>
        <v/>
      </c>
      <c r="ET165" s="97" t="str">
        <f t="shared" si="423"/>
        <v/>
      </c>
      <c r="EU165" s="98" t="str">
        <f t="shared" si="424"/>
        <v/>
      </c>
      <c r="EV165" s="98" t="str">
        <f t="shared" si="425"/>
        <v/>
      </c>
      <c r="EW165" s="99" t="str">
        <f t="shared" si="426"/>
        <v/>
      </c>
      <c r="EX165" s="100" t="str">
        <f t="shared" si="427"/>
        <v/>
      </c>
      <c r="EY165" s="101" t="str">
        <f t="shared" si="428"/>
        <v/>
      </c>
      <c r="EZ165" s="102" t="str">
        <f t="shared" si="429"/>
        <v/>
      </c>
      <c r="FA165" s="103" t="str">
        <f t="shared" si="430"/>
        <v/>
      </c>
      <c r="FC165" s="4"/>
      <c r="FE165" s="96" t="str">
        <f t="shared" si="431"/>
        <v/>
      </c>
      <c r="FF165" s="97" t="str">
        <f t="shared" si="432"/>
        <v/>
      </c>
      <c r="FG165" s="98" t="str">
        <f t="shared" si="433"/>
        <v/>
      </c>
      <c r="FH165" s="98" t="str">
        <f t="shared" si="434"/>
        <v/>
      </c>
      <c r="FI165" s="99" t="str">
        <f t="shared" si="435"/>
        <v/>
      </c>
      <c r="FJ165" s="100" t="str">
        <f t="shared" si="436"/>
        <v/>
      </c>
      <c r="FK165" s="101" t="str">
        <f t="shared" si="437"/>
        <v/>
      </c>
      <c r="FL165" s="102" t="str">
        <f t="shared" si="438"/>
        <v/>
      </c>
      <c r="FM165" s="103" t="str">
        <f t="shared" si="439"/>
        <v/>
      </c>
      <c r="FO165" s="4"/>
      <c r="FQ165" s="96" t="str">
        <f>IF(FU165="","",#REF!)</f>
        <v/>
      </c>
      <c r="FR165" s="97" t="str">
        <f t="shared" si="440"/>
        <v/>
      </c>
      <c r="FS165" s="98" t="str">
        <f t="shared" si="441"/>
        <v/>
      </c>
      <c r="FT165" s="98" t="str">
        <f t="shared" si="442"/>
        <v/>
      </c>
      <c r="FU165" s="99" t="str">
        <f t="shared" si="443"/>
        <v/>
      </c>
      <c r="FV165" s="100" t="str">
        <f t="shared" si="444"/>
        <v/>
      </c>
      <c r="FW165" s="101" t="str">
        <f t="shared" si="445"/>
        <v/>
      </c>
      <c r="FX165" s="102" t="str">
        <f t="shared" si="446"/>
        <v/>
      </c>
      <c r="FY165" s="103" t="str">
        <f t="shared" si="447"/>
        <v/>
      </c>
      <c r="GA165" s="4"/>
      <c r="GC165" s="96" t="str">
        <f t="shared" si="448"/>
        <v/>
      </c>
      <c r="GD165" s="97" t="str">
        <f t="shared" si="449"/>
        <v/>
      </c>
      <c r="GE165" s="98" t="str">
        <f t="shared" si="450"/>
        <v/>
      </c>
      <c r="GF165" s="98" t="str">
        <f t="shared" si="451"/>
        <v/>
      </c>
      <c r="GG165" s="99" t="str">
        <f t="shared" si="452"/>
        <v/>
      </c>
      <c r="GH165" s="100" t="str">
        <f t="shared" si="453"/>
        <v/>
      </c>
      <c r="GI165" s="101" t="str">
        <f t="shared" si="454"/>
        <v/>
      </c>
      <c r="GJ165" s="102" t="str">
        <f t="shared" si="455"/>
        <v/>
      </c>
      <c r="GK165" s="103" t="str">
        <f t="shared" si="456"/>
        <v/>
      </c>
      <c r="GM165" s="4"/>
      <c r="GO165" s="96" t="str">
        <f t="shared" si="457"/>
        <v/>
      </c>
      <c r="GP165" s="97" t="str">
        <f t="shared" si="458"/>
        <v/>
      </c>
      <c r="GQ165" s="98" t="str">
        <f t="shared" si="459"/>
        <v/>
      </c>
      <c r="GR165" s="98" t="str">
        <f t="shared" si="460"/>
        <v/>
      </c>
      <c r="GS165" s="99" t="str">
        <f t="shared" si="461"/>
        <v/>
      </c>
      <c r="GT165" s="100" t="str">
        <f t="shared" si="462"/>
        <v/>
      </c>
      <c r="GU165" s="101" t="str">
        <f t="shared" si="463"/>
        <v/>
      </c>
      <c r="GV165" s="102" t="str">
        <f t="shared" si="464"/>
        <v/>
      </c>
      <c r="GW165" s="103" t="str">
        <f t="shared" si="465"/>
        <v/>
      </c>
      <c r="GY165" s="4"/>
      <c r="HA165" s="96" t="str">
        <f t="shared" si="466"/>
        <v/>
      </c>
      <c r="HB165" s="97" t="str">
        <f t="shared" si="467"/>
        <v/>
      </c>
      <c r="HC165" s="98" t="str">
        <f t="shared" si="468"/>
        <v/>
      </c>
      <c r="HD165" s="98" t="str">
        <f t="shared" si="469"/>
        <v/>
      </c>
      <c r="HE165" s="99" t="str">
        <f t="shared" si="470"/>
        <v/>
      </c>
      <c r="HF165" s="100" t="str">
        <f t="shared" si="471"/>
        <v/>
      </c>
      <c r="HG165" s="101" t="str">
        <f t="shared" si="472"/>
        <v/>
      </c>
      <c r="HH165" s="102" t="str">
        <f t="shared" si="473"/>
        <v/>
      </c>
      <c r="HI165" s="103" t="str">
        <f t="shared" si="474"/>
        <v/>
      </c>
      <c r="HK165" s="4"/>
      <c r="HM165" s="96" t="str">
        <f t="shared" si="475"/>
        <v/>
      </c>
      <c r="HN165" s="97" t="str">
        <f t="shared" si="476"/>
        <v/>
      </c>
      <c r="HO165" s="98" t="str">
        <f t="shared" si="477"/>
        <v/>
      </c>
      <c r="HP165" s="98" t="str">
        <f t="shared" si="478"/>
        <v/>
      </c>
      <c r="HQ165" s="99" t="str">
        <f t="shared" si="479"/>
        <v/>
      </c>
      <c r="HR165" s="100" t="str">
        <f t="shared" si="480"/>
        <v/>
      </c>
      <c r="HS165" s="101" t="str">
        <f t="shared" si="481"/>
        <v/>
      </c>
      <c r="HT165" s="102" t="str">
        <f t="shared" si="482"/>
        <v/>
      </c>
      <c r="HU165" s="103" t="str">
        <f t="shared" si="483"/>
        <v/>
      </c>
      <c r="HW165" s="4"/>
      <c r="HY165" s="96" t="str">
        <f t="shared" si="484"/>
        <v/>
      </c>
      <c r="HZ165" s="97" t="str">
        <f t="shared" si="485"/>
        <v/>
      </c>
      <c r="IA165" s="98" t="str">
        <f t="shared" si="486"/>
        <v/>
      </c>
      <c r="IB165" s="98" t="str">
        <f t="shared" si="487"/>
        <v/>
      </c>
      <c r="IC165" s="99" t="str">
        <f t="shared" si="488"/>
        <v/>
      </c>
      <c r="ID165" s="100" t="str">
        <f t="shared" si="489"/>
        <v/>
      </c>
      <c r="IE165" s="101" t="str">
        <f t="shared" si="490"/>
        <v/>
      </c>
      <c r="IF165" s="102" t="str">
        <f t="shared" si="491"/>
        <v/>
      </c>
      <c r="IG165" s="103" t="str">
        <f t="shared" si="492"/>
        <v/>
      </c>
      <c r="II165" s="4"/>
      <c r="IK165" s="96" t="str">
        <f t="shared" si="493"/>
        <v/>
      </c>
      <c r="IL165" s="97" t="str">
        <f t="shared" si="494"/>
        <v/>
      </c>
      <c r="IM165" s="98" t="str">
        <f t="shared" si="495"/>
        <v/>
      </c>
      <c r="IN165" s="98" t="str">
        <f t="shared" si="496"/>
        <v/>
      </c>
      <c r="IO165" s="99" t="str">
        <f t="shared" si="497"/>
        <v/>
      </c>
      <c r="IP165" s="100" t="str">
        <f t="shared" si="498"/>
        <v/>
      </c>
      <c r="IQ165" s="101" t="str">
        <f t="shared" si="499"/>
        <v/>
      </c>
      <c r="IR165" s="102" t="str">
        <f t="shared" si="500"/>
        <v/>
      </c>
      <c r="IS165" s="103" t="str">
        <f t="shared" si="501"/>
        <v/>
      </c>
      <c r="IU165" s="4"/>
      <c r="IW165" s="96" t="str">
        <f t="shared" si="502"/>
        <v/>
      </c>
      <c r="IX165" s="97" t="str">
        <f t="shared" si="503"/>
        <v/>
      </c>
      <c r="IY165" s="98" t="str">
        <f t="shared" si="504"/>
        <v/>
      </c>
      <c r="IZ165" s="98" t="str">
        <f t="shared" si="505"/>
        <v/>
      </c>
      <c r="JA165" s="99" t="str">
        <f t="shared" si="506"/>
        <v/>
      </c>
      <c r="JB165" s="100" t="str">
        <f t="shared" si="507"/>
        <v/>
      </c>
      <c r="JC165" s="101" t="str">
        <f t="shared" si="508"/>
        <v/>
      </c>
      <c r="JD165" s="102" t="str">
        <f t="shared" si="509"/>
        <v/>
      </c>
      <c r="JE165" s="103" t="str">
        <f t="shared" si="510"/>
        <v/>
      </c>
      <c r="JG165" s="4"/>
      <c r="JI165" s="96" t="str">
        <f t="shared" si="511"/>
        <v/>
      </c>
      <c r="JJ165" s="97" t="str">
        <f t="shared" si="512"/>
        <v/>
      </c>
      <c r="JK165" s="98" t="str">
        <f t="shared" si="513"/>
        <v/>
      </c>
      <c r="JL165" s="98" t="str">
        <f t="shared" si="514"/>
        <v/>
      </c>
      <c r="JM165" s="99" t="str">
        <f t="shared" si="515"/>
        <v/>
      </c>
      <c r="JN165" s="100" t="str">
        <f t="shared" si="516"/>
        <v/>
      </c>
      <c r="JO165" s="101" t="str">
        <f t="shared" si="517"/>
        <v/>
      </c>
      <c r="JP165" s="102" t="str">
        <f t="shared" si="518"/>
        <v/>
      </c>
      <c r="JQ165" s="103" t="str">
        <f t="shared" si="519"/>
        <v/>
      </c>
      <c r="JS165" s="4"/>
      <c r="JU165" s="96" t="str">
        <f t="shared" si="520"/>
        <v/>
      </c>
      <c r="JV165" s="97" t="str">
        <f t="shared" si="521"/>
        <v/>
      </c>
      <c r="JW165" s="98" t="str">
        <f t="shared" si="522"/>
        <v/>
      </c>
      <c r="JX165" s="98" t="str">
        <f t="shared" si="523"/>
        <v/>
      </c>
      <c r="JY165" s="99" t="str">
        <f t="shared" si="524"/>
        <v/>
      </c>
      <c r="JZ165" s="100" t="str">
        <f t="shared" si="525"/>
        <v/>
      </c>
      <c r="KA165" s="101" t="str">
        <f t="shared" si="526"/>
        <v/>
      </c>
      <c r="KB165" s="102" t="str">
        <f t="shared" si="527"/>
        <v/>
      </c>
      <c r="KC165" s="103" t="str">
        <f t="shared" si="528"/>
        <v/>
      </c>
      <c r="KE165" s="4"/>
    </row>
    <row r="166" spans="1:291" ht="13.5" customHeight="1">
      <c r="A166" s="21"/>
      <c r="E166" s="96" t="str">
        <f t="shared" si="314"/>
        <v/>
      </c>
      <c r="F166" s="97" t="str">
        <f t="shared" si="315"/>
        <v/>
      </c>
      <c r="G166" s="98" t="str">
        <f t="shared" si="316"/>
        <v/>
      </c>
      <c r="H166" s="98" t="str">
        <f t="shared" si="317"/>
        <v/>
      </c>
      <c r="I166" s="99" t="str">
        <f t="shared" si="318"/>
        <v/>
      </c>
      <c r="J166" s="100" t="str">
        <f t="shared" si="319"/>
        <v/>
      </c>
      <c r="K166" s="101" t="str">
        <f t="shared" si="320"/>
        <v/>
      </c>
      <c r="L166" s="102" t="str">
        <f t="shared" si="321"/>
        <v/>
      </c>
      <c r="M166" s="103" t="str">
        <f t="shared" si="322"/>
        <v/>
      </c>
      <c r="O166" s="4"/>
      <c r="Q166" s="96" t="str">
        <f t="shared" si="323"/>
        <v/>
      </c>
      <c r="R166" s="97" t="str">
        <f t="shared" si="324"/>
        <v/>
      </c>
      <c r="S166" s="98" t="str">
        <f t="shared" si="325"/>
        <v/>
      </c>
      <c r="T166" s="98" t="str">
        <f t="shared" si="326"/>
        <v/>
      </c>
      <c r="U166" s="99" t="str">
        <f t="shared" si="327"/>
        <v/>
      </c>
      <c r="V166" s="100" t="str">
        <f t="shared" si="328"/>
        <v/>
      </c>
      <c r="W166" s="101" t="str">
        <f t="shared" si="329"/>
        <v/>
      </c>
      <c r="X166" s="102" t="str">
        <f t="shared" si="330"/>
        <v/>
      </c>
      <c r="Y166" s="103" t="str">
        <f t="shared" si="331"/>
        <v/>
      </c>
      <c r="AA166" s="4"/>
      <c r="AC166" s="96" t="str">
        <f t="shared" si="332"/>
        <v/>
      </c>
      <c r="AD166" s="97" t="str">
        <f t="shared" si="333"/>
        <v/>
      </c>
      <c r="AE166" s="98" t="str">
        <f t="shared" si="334"/>
        <v/>
      </c>
      <c r="AF166" s="98" t="str">
        <f t="shared" si="335"/>
        <v/>
      </c>
      <c r="AG166" s="99" t="str">
        <f t="shared" si="336"/>
        <v/>
      </c>
      <c r="AH166" s="100" t="str">
        <f t="shared" si="337"/>
        <v/>
      </c>
      <c r="AI166" s="101" t="str">
        <f t="shared" si="338"/>
        <v/>
      </c>
      <c r="AJ166" s="102" t="str">
        <f t="shared" si="339"/>
        <v/>
      </c>
      <c r="AK166" s="103" t="str">
        <f t="shared" si="340"/>
        <v/>
      </c>
      <c r="AM166" s="4"/>
      <c r="AO166" s="96" t="str">
        <f t="shared" si="341"/>
        <v/>
      </c>
      <c r="AP166" s="97" t="str">
        <f t="shared" si="342"/>
        <v/>
      </c>
      <c r="AQ166" s="98" t="str">
        <f t="shared" si="343"/>
        <v/>
      </c>
      <c r="AR166" s="98" t="str">
        <f t="shared" si="344"/>
        <v/>
      </c>
      <c r="AS166" s="99" t="str">
        <f t="shared" si="345"/>
        <v/>
      </c>
      <c r="AT166" s="100" t="str">
        <f t="shared" si="346"/>
        <v/>
      </c>
      <c r="AU166" s="101" t="str">
        <f t="shared" si="347"/>
        <v/>
      </c>
      <c r="AV166" s="102" t="str">
        <f t="shared" si="348"/>
        <v/>
      </c>
      <c r="AW166" s="103" t="str">
        <f t="shared" si="349"/>
        <v/>
      </c>
      <c r="AY166" s="4"/>
      <c r="BA166" s="96" t="str">
        <f t="shared" si="350"/>
        <v/>
      </c>
      <c r="BB166" s="97" t="str">
        <f t="shared" si="351"/>
        <v/>
      </c>
      <c r="BC166" s="98" t="str">
        <f t="shared" si="352"/>
        <v/>
      </c>
      <c r="BD166" s="98" t="str">
        <f t="shared" si="353"/>
        <v/>
      </c>
      <c r="BE166" s="99" t="str">
        <f t="shared" si="354"/>
        <v/>
      </c>
      <c r="BF166" s="100" t="str">
        <f t="shared" si="355"/>
        <v/>
      </c>
      <c r="BG166" s="101" t="str">
        <f t="shared" si="356"/>
        <v/>
      </c>
      <c r="BH166" s="102" t="str">
        <f t="shared" si="357"/>
        <v/>
      </c>
      <c r="BI166" s="103" t="str">
        <f t="shared" si="358"/>
        <v/>
      </c>
      <c r="BK166" s="4"/>
      <c r="BM166" s="96" t="str">
        <f t="shared" si="359"/>
        <v/>
      </c>
      <c r="BN166" s="97" t="str">
        <f t="shared" si="360"/>
        <v/>
      </c>
      <c r="BO166" s="98" t="str">
        <f t="shared" si="361"/>
        <v/>
      </c>
      <c r="BP166" s="98" t="str">
        <f t="shared" si="362"/>
        <v/>
      </c>
      <c r="BQ166" s="99" t="str">
        <f t="shared" si="363"/>
        <v/>
      </c>
      <c r="BR166" s="100" t="str">
        <f t="shared" si="364"/>
        <v/>
      </c>
      <c r="BS166" s="101" t="str">
        <f t="shared" si="365"/>
        <v/>
      </c>
      <c r="BT166" s="102" t="str">
        <f t="shared" si="366"/>
        <v/>
      </c>
      <c r="BU166" s="103" t="str">
        <f t="shared" si="367"/>
        <v/>
      </c>
      <c r="BW166" s="4"/>
      <c r="BY166" s="96" t="str">
        <f t="shared" si="368"/>
        <v/>
      </c>
      <c r="BZ166" s="97" t="str">
        <f t="shared" si="369"/>
        <v/>
      </c>
      <c r="CA166" s="98" t="str">
        <f t="shared" si="370"/>
        <v/>
      </c>
      <c r="CB166" s="98" t="str">
        <f t="shared" si="371"/>
        <v/>
      </c>
      <c r="CC166" s="99" t="str">
        <f t="shared" si="372"/>
        <v/>
      </c>
      <c r="CD166" s="100" t="str">
        <f t="shared" si="373"/>
        <v/>
      </c>
      <c r="CE166" s="101" t="str">
        <f t="shared" si="374"/>
        <v/>
      </c>
      <c r="CF166" s="102" t="str">
        <f t="shared" si="375"/>
        <v/>
      </c>
      <c r="CG166" s="103" t="str">
        <f t="shared" si="376"/>
        <v/>
      </c>
      <c r="CI166" s="4"/>
      <c r="CK166" s="96" t="str">
        <f t="shared" si="377"/>
        <v/>
      </c>
      <c r="CL166" s="97" t="str">
        <f t="shared" si="378"/>
        <v/>
      </c>
      <c r="CM166" s="98" t="str">
        <f t="shared" si="379"/>
        <v/>
      </c>
      <c r="CN166" s="98" t="str">
        <f t="shared" si="380"/>
        <v/>
      </c>
      <c r="CO166" s="99" t="str">
        <f t="shared" si="381"/>
        <v/>
      </c>
      <c r="CP166" s="100" t="str">
        <f t="shared" si="382"/>
        <v/>
      </c>
      <c r="CQ166" s="101" t="str">
        <f t="shared" si="383"/>
        <v/>
      </c>
      <c r="CR166" s="102" t="str">
        <f t="shared" si="384"/>
        <v/>
      </c>
      <c r="CS166" s="103" t="str">
        <f t="shared" si="385"/>
        <v/>
      </c>
      <c r="CU166" s="4"/>
      <c r="CW166" s="96" t="str">
        <f t="shared" si="386"/>
        <v/>
      </c>
      <c r="CX166" s="97" t="str">
        <f t="shared" si="387"/>
        <v/>
      </c>
      <c r="CY166" s="98" t="str">
        <f t="shared" si="388"/>
        <v/>
      </c>
      <c r="CZ166" s="98" t="str">
        <f t="shared" si="389"/>
        <v/>
      </c>
      <c r="DA166" s="99" t="str">
        <f t="shared" si="390"/>
        <v/>
      </c>
      <c r="DB166" s="100" t="str">
        <f t="shared" si="391"/>
        <v/>
      </c>
      <c r="DC166" s="101" t="str">
        <f t="shared" si="392"/>
        <v/>
      </c>
      <c r="DD166" s="102" t="str">
        <f t="shared" si="393"/>
        <v/>
      </c>
      <c r="DE166" s="103" t="str">
        <f t="shared" si="394"/>
        <v/>
      </c>
      <c r="DG166" s="4"/>
      <c r="DI166" s="96" t="str">
        <f t="shared" si="395"/>
        <v/>
      </c>
      <c r="DJ166" s="97" t="str">
        <f t="shared" si="396"/>
        <v/>
      </c>
      <c r="DK166" s="98" t="str">
        <f t="shared" si="397"/>
        <v/>
      </c>
      <c r="DL166" s="98" t="str">
        <f t="shared" si="398"/>
        <v/>
      </c>
      <c r="DM166" s="99" t="str">
        <f t="shared" si="399"/>
        <v/>
      </c>
      <c r="DN166" s="100" t="str">
        <f t="shared" si="400"/>
        <v/>
      </c>
      <c r="DO166" s="101" t="str">
        <f t="shared" si="401"/>
        <v/>
      </c>
      <c r="DP166" s="102" t="str">
        <f t="shared" si="402"/>
        <v/>
      </c>
      <c r="DQ166" s="103" t="str">
        <f t="shared" si="403"/>
        <v/>
      </c>
      <c r="DS166" s="4"/>
      <c r="DU166" s="96" t="str">
        <f t="shared" si="404"/>
        <v/>
      </c>
      <c r="DV166" s="97" t="str">
        <f t="shared" si="405"/>
        <v/>
      </c>
      <c r="DW166" s="98" t="str">
        <f t="shared" si="406"/>
        <v/>
      </c>
      <c r="DX166" s="98" t="str">
        <f t="shared" si="407"/>
        <v/>
      </c>
      <c r="DY166" s="99" t="str">
        <f t="shared" si="408"/>
        <v/>
      </c>
      <c r="DZ166" s="100" t="str">
        <f t="shared" si="409"/>
        <v/>
      </c>
      <c r="EA166" s="101" t="str">
        <f t="shared" si="410"/>
        <v/>
      </c>
      <c r="EB166" s="102" t="str">
        <f t="shared" si="411"/>
        <v/>
      </c>
      <c r="EC166" s="103" t="str">
        <f t="shared" si="412"/>
        <v/>
      </c>
      <c r="EE166" s="4"/>
      <c r="EG166" s="96" t="str">
        <f t="shared" si="413"/>
        <v/>
      </c>
      <c r="EH166" s="97" t="str">
        <f t="shared" si="414"/>
        <v/>
      </c>
      <c r="EI166" s="98" t="str">
        <f t="shared" si="415"/>
        <v/>
      </c>
      <c r="EJ166" s="98" t="str">
        <f t="shared" si="416"/>
        <v/>
      </c>
      <c r="EK166" s="99" t="str">
        <f t="shared" si="417"/>
        <v/>
      </c>
      <c r="EL166" s="100" t="str">
        <f t="shared" si="418"/>
        <v/>
      </c>
      <c r="EM166" s="101" t="str">
        <f t="shared" si="419"/>
        <v/>
      </c>
      <c r="EN166" s="102" t="str">
        <f t="shared" si="420"/>
        <v/>
      </c>
      <c r="EO166" s="103" t="str">
        <f t="shared" si="421"/>
        <v/>
      </c>
      <c r="EQ166" s="4"/>
      <c r="ES166" s="96" t="str">
        <f t="shared" si="422"/>
        <v/>
      </c>
      <c r="ET166" s="97" t="str">
        <f t="shared" si="423"/>
        <v/>
      </c>
      <c r="EU166" s="98" t="str">
        <f t="shared" si="424"/>
        <v/>
      </c>
      <c r="EV166" s="98" t="str">
        <f t="shared" si="425"/>
        <v/>
      </c>
      <c r="EW166" s="99" t="str">
        <f t="shared" si="426"/>
        <v/>
      </c>
      <c r="EX166" s="100" t="str">
        <f t="shared" si="427"/>
        <v/>
      </c>
      <c r="EY166" s="101" t="str">
        <f t="shared" si="428"/>
        <v/>
      </c>
      <c r="EZ166" s="102" t="str">
        <f t="shared" si="429"/>
        <v/>
      </c>
      <c r="FA166" s="103" t="str">
        <f t="shared" si="430"/>
        <v/>
      </c>
      <c r="FC166" s="4"/>
      <c r="FE166" s="96" t="str">
        <f t="shared" si="431"/>
        <v/>
      </c>
      <c r="FF166" s="97" t="str">
        <f t="shared" si="432"/>
        <v/>
      </c>
      <c r="FG166" s="98" t="str">
        <f t="shared" si="433"/>
        <v/>
      </c>
      <c r="FH166" s="98" t="str">
        <f t="shared" si="434"/>
        <v/>
      </c>
      <c r="FI166" s="99" t="str">
        <f t="shared" si="435"/>
        <v/>
      </c>
      <c r="FJ166" s="100" t="str">
        <f t="shared" si="436"/>
        <v/>
      </c>
      <c r="FK166" s="101" t="str">
        <f t="shared" si="437"/>
        <v/>
      </c>
      <c r="FL166" s="102" t="str">
        <f t="shared" si="438"/>
        <v/>
      </c>
      <c r="FM166" s="103" t="str">
        <f t="shared" si="439"/>
        <v/>
      </c>
      <c r="FO166" s="4"/>
      <c r="FQ166" s="96" t="str">
        <f>IF(FU166="","",#REF!)</f>
        <v/>
      </c>
      <c r="FR166" s="97" t="str">
        <f t="shared" si="440"/>
        <v/>
      </c>
      <c r="FS166" s="98" t="str">
        <f t="shared" si="441"/>
        <v/>
      </c>
      <c r="FT166" s="98" t="str">
        <f t="shared" si="442"/>
        <v/>
      </c>
      <c r="FU166" s="99" t="str">
        <f t="shared" si="443"/>
        <v/>
      </c>
      <c r="FV166" s="100" t="str">
        <f t="shared" si="444"/>
        <v/>
      </c>
      <c r="FW166" s="101" t="str">
        <f t="shared" si="445"/>
        <v/>
      </c>
      <c r="FX166" s="102" t="str">
        <f t="shared" si="446"/>
        <v/>
      </c>
      <c r="FY166" s="103" t="str">
        <f t="shared" si="447"/>
        <v/>
      </c>
      <c r="GA166" s="4"/>
      <c r="GC166" s="96" t="str">
        <f t="shared" si="448"/>
        <v/>
      </c>
      <c r="GD166" s="97" t="str">
        <f t="shared" si="449"/>
        <v/>
      </c>
      <c r="GE166" s="98" t="str">
        <f t="shared" si="450"/>
        <v/>
      </c>
      <c r="GF166" s="98" t="str">
        <f t="shared" si="451"/>
        <v/>
      </c>
      <c r="GG166" s="99" t="str">
        <f t="shared" si="452"/>
        <v/>
      </c>
      <c r="GH166" s="100" t="str">
        <f t="shared" si="453"/>
        <v/>
      </c>
      <c r="GI166" s="101" t="str">
        <f t="shared" si="454"/>
        <v/>
      </c>
      <c r="GJ166" s="102" t="str">
        <f t="shared" si="455"/>
        <v/>
      </c>
      <c r="GK166" s="103" t="str">
        <f t="shared" si="456"/>
        <v/>
      </c>
      <c r="GM166" s="4"/>
      <c r="GO166" s="96" t="str">
        <f t="shared" si="457"/>
        <v/>
      </c>
      <c r="GP166" s="97" t="str">
        <f t="shared" si="458"/>
        <v/>
      </c>
      <c r="GQ166" s="98" t="str">
        <f t="shared" si="459"/>
        <v/>
      </c>
      <c r="GR166" s="98" t="str">
        <f t="shared" si="460"/>
        <v/>
      </c>
      <c r="GS166" s="99" t="str">
        <f t="shared" si="461"/>
        <v/>
      </c>
      <c r="GT166" s="100" t="str">
        <f t="shared" si="462"/>
        <v/>
      </c>
      <c r="GU166" s="101" t="str">
        <f t="shared" si="463"/>
        <v/>
      </c>
      <c r="GV166" s="102" t="str">
        <f t="shared" si="464"/>
        <v/>
      </c>
      <c r="GW166" s="103" t="str">
        <f t="shared" si="465"/>
        <v/>
      </c>
      <c r="GY166" s="4"/>
      <c r="HA166" s="96" t="str">
        <f t="shared" si="466"/>
        <v/>
      </c>
      <c r="HB166" s="97" t="str">
        <f t="shared" si="467"/>
        <v/>
      </c>
      <c r="HC166" s="98" t="str">
        <f t="shared" si="468"/>
        <v/>
      </c>
      <c r="HD166" s="98" t="str">
        <f t="shared" si="469"/>
        <v/>
      </c>
      <c r="HE166" s="99" t="str">
        <f t="shared" si="470"/>
        <v/>
      </c>
      <c r="HF166" s="100" t="str">
        <f t="shared" si="471"/>
        <v/>
      </c>
      <c r="HG166" s="101" t="str">
        <f t="shared" si="472"/>
        <v/>
      </c>
      <c r="HH166" s="102" t="str">
        <f t="shared" si="473"/>
        <v/>
      </c>
      <c r="HI166" s="103" t="str">
        <f t="shared" si="474"/>
        <v/>
      </c>
      <c r="HK166" s="4"/>
      <c r="HM166" s="96" t="str">
        <f t="shared" si="475"/>
        <v/>
      </c>
      <c r="HN166" s="97" t="str">
        <f t="shared" si="476"/>
        <v/>
      </c>
      <c r="HO166" s="98" t="str">
        <f t="shared" si="477"/>
        <v/>
      </c>
      <c r="HP166" s="98" t="str">
        <f t="shared" si="478"/>
        <v/>
      </c>
      <c r="HQ166" s="99" t="str">
        <f t="shared" si="479"/>
        <v/>
      </c>
      <c r="HR166" s="100" t="str">
        <f t="shared" si="480"/>
        <v/>
      </c>
      <c r="HS166" s="101" t="str">
        <f t="shared" si="481"/>
        <v/>
      </c>
      <c r="HT166" s="102" t="str">
        <f t="shared" si="482"/>
        <v/>
      </c>
      <c r="HU166" s="103" t="str">
        <f t="shared" si="483"/>
        <v/>
      </c>
      <c r="HW166" s="4"/>
      <c r="HY166" s="96" t="str">
        <f t="shared" si="484"/>
        <v/>
      </c>
      <c r="HZ166" s="97" t="str">
        <f t="shared" si="485"/>
        <v/>
      </c>
      <c r="IA166" s="98" t="str">
        <f t="shared" si="486"/>
        <v/>
      </c>
      <c r="IB166" s="98" t="str">
        <f t="shared" si="487"/>
        <v/>
      </c>
      <c r="IC166" s="99" t="str">
        <f t="shared" si="488"/>
        <v/>
      </c>
      <c r="ID166" s="100" t="str">
        <f t="shared" si="489"/>
        <v/>
      </c>
      <c r="IE166" s="101" t="str">
        <f t="shared" si="490"/>
        <v/>
      </c>
      <c r="IF166" s="102" t="str">
        <f t="shared" si="491"/>
        <v/>
      </c>
      <c r="IG166" s="103" t="str">
        <f t="shared" si="492"/>
        <v/>
      </c>
      <c r="II166" s="4"/>
      <c r="IK166" s="96" t="str">
        <f t="shared" si="493"/>
        <v/>
      </c>
      <c r="IL166" s="97" t="str">
        <f t="shared" si="494"/>
        <v/>
      </c>
      <c r="IM166" s="98" t="str">
        <f t="shared" si="495"/>
        <v/>
      </c>
      <c r="IN166" s="98" t="str">
        <f t="shared" si="496"/>
        <v/>
      </c>
      <c r="IO166" s="99" t="str">
        <f t="shared" si="497"/>
        <v/>
      </c>
      <c r="IP166" s="100" t="str">
        <f t="shared" si="498"/>
        <v/>
      </c>
      <c r="IQ166" s="101" t="str">
        <f t="shared" si="499"/>
        <v/>
      </c>
      <c r="IR166" s="102" t="str">
        <f t="shared" si="500"/>
        <v/>
      </c>
      <c r="IS166" s="103" t="str">
        <f t="shared" si="501"/>
        <v/>
      </c>
      <c r="IU166" s="4"/>
      <c r="IW166" s="96" t="str">
        <f t="shared" si="502"/>
        <v/>
      </c>
      <c r="IX166" s="97" t="str">
        <f t="shared" si="503"/>
        <v/>
      </c>
      <c r="IY166" s="98" t="str">
        <f t="shared" si="504"/>
        <v/>
      </c>
      <c r="IZ166" s="98" t="str">
        <f t="shared" si="505"/>
        <v/>
      </c>
      <c r="JA166" s="99" t="str">
        <f t="shared" si="506"/>
        <v/>
      </c>
      <c r="JB166" s="100" t="str">
        <f t="shared" si="507"/>
        <v/>
      </c>
      <c r="JC166" s="101" t="str">
        <f t="shared" si="508"/>
        <v/>
      </c>
      <c r="JD166" s="102" t="str">
        <f t="shared" si="509"/>
        <v/>
      </c>
      <c r="JE166" s="103" t="str">
        <f t="shared" si="510"/>
        <v/>
      </c>
      <c r="JG166" s="4"/>
      <c r="JI166" s="96" t="str">
        <f t="shared" si="511"/>
        <v/>
      </c>
      <c r="JJ166" s="97" t="str">
        <f t="shared" si="512"/>
        <v/>
      </c>
      <c r="JK166" s="98" t="str">
        <f t="shared" si="513"/>
        <v/>
      </c>
      <c r="JL166" s="98" t="str">
        <f t="shared" si="514"/>
        <v/>
      </c>
      <c r="JM166" s="99" t="str">
        <f t="shared" si="515"/>
        <v/>
      </c>
      <c r="JN166" s="100" t="str">
        <f t="shared" si="516"/>
        <v/>
      </c>
      <c r="JO166" s="101" t="str">
        <f t="shared" si="517"/>
        <v/>
      </c>
      <c r="JP166" s="102" t="str">
        <f t="shared" si="518"/>
        <v/>
      </c>
      <c r="JQ166" s="103" t="str">
        <f t="shared" si="519"/>
        <v/>
      </c>
      <c r="JS166" s="4"/>
      <c r="JU166" s="96" t="str">
        <f t="shared" si="520"/>
        <v/>
      </c>
      <c r="JV166" s="97" t="str">
        <f t="shared" si="521"/>
        <v/>
      </c>
      <c r="JW166" s="98" t="str">
        <f t="shared" si="522"/>
        <v/>
      </c>
      <c r="JX166" s="98" t="str">
        <f t="shared" si="523"/>
        <v/>
      </c>
      <c r="JY166" s="99" t="str">
        <f t="shared" si="524"/>
        <v/>
      </c>
      <c r="JZ166" s="100" t="str">
        <f t="shared" si="525"/>
        <v/>
      </c>
      <c r="KA166" s="101" t="str">
        <f t="shared" si="526"/>
        <v/>
      </c>
      <c r="KB166" s="102" t="str">
        <f t="shared" si="527"/>
        <v/>
      </c>
      <c r="KC166" s="103" t="str">
        <f t="shared" si="528"/>
        <v/>
      </c>
      <c r="KE166" s="4"/>
    </row>
    <row r="167" spans="1:291" ht="13.5" customHeight="1">
      <c r="A167" s="21"/>
      <c r="E167" s="96" t="str">
        <f t="shared" si="314"/>
        <v/>
      </c>
      <c r="F167" s="97" t="str">
        <f t="shared" si="315"/>
        <v/>
      </c>
      <c r="G167" s="98" t="str">
        <f t="shared" si="316"/>
        <v/>
      </c>
      <c r="H167" s="98" t="str">
        <f t="shared" si="317"/>
        <v/>
      </c>
      <c r="I167" s="99" t="str">
        <f t="shared" si="318"/>
        <v/>
      </c>
      <c r="J167" s="100" t="str">
        <f t="shared" si="319"/>
        <v/>
      </c>
      <c r="K167" s="101" t="str">
        <f t="shared" si="320"/>
        <v/>
      </c>
      <c r="L167" s="102" t="str">
        <f t="shared" si="321"/>
        <v/>
      </c>
      <c r="M167" s="103" t="str">
        <f t="shared" si="322"/>
        <v/>
      </c>
      <c r="O167" s="4"/>
      <c r="Q167" s="96" t="str">
        <f t="shared" si="323"/>
        <v/>
      </c>
      <c r="R167" s="97" t="str">
        <f t="shared" si="324"/>
        <v/>
      </c>
      <c r="S167" s="98" t="str">
        <f t="shared" si="325"/>
        <v/>
      </c>
      <c r="T167" s="98" t="str">
        <f t="shared" si="326"/>
        <v/>
      </c>
      <c r="U167" s="99" t="str">
        <f t="shared" si="327"/>
        <v/>
      </c>
      <c r="V167" s="100" t="str">
        <f t="shared" si="328"/>
        <v/>
      </c>
      <c r="W167" s="101" t="str">
        <f t="shared" si="329"/>
        <v/>
      </c>
      <c r="X167" s="102" t="str">
        <f t="shared" si="330"/>
        <v/>
      </c>
      <c r="Y167" s="103" t="str">
        <f t="shared" si="331"/>
        <v/>
      </c>
      <c r="AA167" s="4"/>
      <c r="AC167" s="96" t="str">
        <f t="shared" si="332"/>
        <v/>
      </c>
      <c r="AD167" s="97" t="str">
        <f t="shared" si="333"/>
        <v/>
      </c>
      <c r="AE167" s="98" t="str">
        <f t="shared" si="334"/>
        <v/>
      </c>
      <c r="AF167" s="98" t="str">
        <f t="shared" si="335"/>
        <v/>
      </c>
      <c r="AG167" s="99" t="str">
        <f t="shared" si="336"/>
        <v/>
      </c>
      <c r="AH167" s="100" t="str">
        <f t="shared" si="337"/>
        <v/>
      </c>
      <c r="AI167" s="101" t="str">
        <f t="shared" si="338"/>
        <v/>
      </c>
      <c r="AJ167" s="102" t="str">
        <f t="shared" si="339"/>
        <v/>
      </c>
      <c r="AK167" s="103" t="str">
        <f t="shared" si="340"/>
        <v/>
      </c>
      <c r="AM167" s="4"/>
      <c r="AO167" s="96" t="str">
        <f t="shared" si="341"/>
        <v/>
      </c>
      <c r="AP167" s="97" t="str">
        <f t="shared" si="342"/>
        <v/>
      </c>
      <c r="AQ167" s="98" t="str">
        <f t="shared" si="343"/>
        <v/>
      </c>
      <c r="AR167" s="98" t="str">
        <f t="shared" si="344"/>
        <v/>
      </c>
      <c r="AS167" s="99" t="str">
        <f t="shared" si="345"/>
        <v/>
      </c>
      <c r="AT167" s="100" t="str">
        <f t="shared" si="346"/>
        <v/>
      </c>
      <c r="AU167" s="101" t="str">
        <f t="shared" si="347"/>
        <v/>
      </c>
      <c r="AV167" s="102" t="str">
        <f t="shared" si="348"/>
        <v/>
      </c>
      <c r="AW167" s="103" t="str">
        <f t="shared" si="349"/>
        <v/>
      </c>
      <c r="AY167" s="4"/>
      <c r="BA167" s="96" t="str">
        <f t="shared" si="350"/>
        <v/>
      </c>
      <c r="BB167" s="97" t="str">
        <f t="shared" si="351"/>
        <v/>
      </c>
      <c r="BC167" s="98" t="str">
        <f t="shared" si="352"/>
        <v/>
      </c>
      <c r="BD167" s="98" t="str">
        <f t="shared" si="353"/>
        <v/>
      </c>
      <c r="BE167" s="99" t="str">
        <f t="shared" si="354"/>
        <v/>
      </c>
      <c r="BF167" s="100" t="str">
        <f t="shared" si="355"/>
        <v/>
      </c>
      <c r="BG167" s="101" t="str">
        <f t="shared" si="356"/>
        <v/>
      </c>
      <c r="BH167" s="102" t="str">
        <f t="shared" si="357"/>
        <v/>
      </c>
      <c r="BI167" s="103" t="str">
        <f t="shared" si="358"/>
        <v/>
      </c>
      <c r="BK167" s="4"/>
      <c r="BM167" s="96" t="str">
        <f t="shared" si="359"/>
        <v/>
      </c>
      <c r="BN167" s="97" t="str">
        <f t="shared" si="360"/>
        <v/>
      </c>
      <c r="BO167" s="98" t="str">
        <f t="shared" si="361"/>
        <v/>
      </c>
      <c r="BP167" s="98" t="str">
        <f t="shared" si="362"/>
        <v/>
      </c>
      <c r="BQ167" s="99" t="str">
        <f t="shared" si="363"/>
        <v/>
      </c>
      <c r="BR167" s="100" t="str">
        <f t="shared" si="364"/>
        <v/>
      </c>
      <c r="BS167" s="101" t="str">
        <f t="shared" si="365"/>
        <v/>
      </c>
      <c r="BT167" s="102" t="str">
        <f t="shared" si="366"/>
        <v/>
      </c>
      <c r="BU167" s="103" t="str">
        <f t="shared" si="367"/>
        <v/>
      </c>
      <c r="BW167" s="4"/>
      <c r="BY167" s="96" t="str">
        <f t="shared" si="368"/>
        <v/>
      </c>
      <c r="BZ167" s="97" t="str">
        <f t="shared" si="369"/>
        <v/>
      </c>
      <c r="CA167" s="98" t="str">
        <f t="shared" si="370"/>
        <v/>
      </c>
      <c r="CB167" s="98" t="str">
        <f t="shared" si="371"/>
        <v/>
      </c>
      <c r="CC167" s="99" t="str">
        <f t="shared" si="372"/>
        <v/>
      </c>
      <c r="CD167" s="100" t="str">
        <f t="shared" si="373"/>
        <v/>
      </c>
      <c r="CE167" s="101" t="str">
        <f t="shared" si="374"/>
        <v/>
      </c>
      <c r="CF167" s="102" t="str">
        <f t="shared" si="375"/>
        <v/>
      </c>
      <c r="CG167" s="103" t="str">
        <f t="shared" si="376"/>
        <v/>
      </c>
      <c r="CI167" s="4"/>
      <c r="CK167" s="96" t="str">
        <f t="shared" si="377"/>
        <v/>
      </c>
      <c r="CL167" s="97" t="str">
        <f t="shared" si="378"/>
        <v/>
      </c>
      <c r="CM167" s="98" t="str">
        <f t="shared" si="379"/>
        <v/>
      </c>
      <c r="CN167" s="98" t="str">
        <f t="shared" si="380"/>
        <v/>
      </c>
      <c r="CO167" s="99" t="str">
        <f t="shared" si="381"/>
        <v/>
      </c>
      <c r="CP167" s="100" t="str">
        <f t="shared" si="382"/>
        <v/>
      </c>
      <c r="CQ167" s="101" t="str">
        <f t="shared" si="383"/>
        <v/>
      </c>
      <c r="CR167" s="102" t="str">
        <f t="shared" si="384"/>
        <v/>
      </c>
      <c r="CS167" s="103" t="str">
        <f t="shared" si="385"/>
        <v/>
      </c>
      <c r="CU167" s="4"/>
      <c r="CW167" s="96" t="str">
        <f t="shared" si="386"/>
        <v/>
      </c>
      <c r="CX167" s="97" t="str">
        <f t="shared" si="387"/>
        <v/>
      </c>
      <c r="CY167" s="98" t="str">
        <f t="shared" si="388"/>
        <v/>
      </c>
      <c r="CZ167" s="98" t="str">
        <f t="shared" si="389"/>
        <v/>
      </c>
      <c r="DA167" s="99" t="str">
        <f t="shared" si="390"/>
        <v/>
      </c>
      <c r="DB167" s="100" t="str">
        <f t="shared" si="391"/>
        <v/>
      </c>
      <c r="DC167" s="101" t="str">
        <f t="shared" si="392"/>
        <v/>
      </c>
      <c r="DD167" s="102" t="str">
        <f t="shared" si="393"/>
        <v/>
      </c>
      <c r="DE167" s="103" t="str">
        <f t="shared" si="394"/>
        <v/>
      </c>
      <c r="DG167" s="4"/>
      <c r="DI167" s="96" t="str">
        <f t="shared" si="395"/>
        <v/>
      </c>
      <c r="DJ167" s="97" t="str">
        <f t="shared" si="396"/>
        <v/>
      </c>
      <c r="DK167" s="98" t="str">
        <f t="shared" si="397"/>
        <v/>
      </c>
      <c r="DL167" s="98" t="str">
        <f t="shared" si="398"/>
        <v/>
      </c>
      <c r="DM167" s="99" t="str">
        <f t="shared" si="399"/>
        <v/>
      </c>
      <c r="DN167" s="100" t="str">
        <f t="shared" si="400"/>
        <v/>
      </c>
      <c r="DO167" s="101" t="str">
        <f t="shared" si="401"/>
        <v/>
      </c>
      <c r="DP167" s="102" t="str">
        <f t="shared" si="402"/>
        <v/>
      </c>
      <c r="DQ167" s="103" t="str">
        <f t="shared" si="403"/>
        <v/>
      </c>
      <c r="DS167" s="4"/>
      <c r="DU167" s="96" t="str">
        <f t="shared" si="404"/>
        <v/>
      </c>
      <c r="DV167" s="97" t="str">
        <f t="shared" si="405"/>
        <v/>
      </c>
      <c r="DW167" s="98" t="str">
        <f t="shared" si="406"/>
        <v/>
      </c>
      <c r="DX167" s="98" t="str">
        <f t="shared" si="407"/>
        <v/>
      </c>
      <c r="DY167" s="99" t="str">
        <f t="shared" si="408"/>
        <v/>
      </c>
      <c r="DZ167" s="100" t="str">
        <f t="shared" si="409"/>
        <v/>
      </c>
      <c r="EA167" s="101" t="str">
        <f t="shared" si="410"/>
        <v/>
      </c>
      <c r="EB167" s="102" t="str">
        <f t="shared" si="411"/>
        <v/>
      </c>
      <c r="EC167" s="103" t="str">
        <f t="shared" si="412"/>
        <v/>
      </c>
      <c r="EE167" s="4"/>
      <c r="EG167" s="96" t="str">
        <f t="shared" si="413"/>
        <v/>
      </c>
      <c r="EH167" s="97" t="str">
        <f t="shared" si="414"/>
        <v/>
      </c>
      <c r="EI167" s="98" t="str">
        <f t="shared" si="415"/>
        <v/>
      </c>
      <c r="EJ167" s="98" t="str">
        <f t="shared" si="416"/>
        <v/>
      </c>
      <c r="EK167" s="99" t="str">
        <f t="shared" si="417"/>
        <v/>
      </c>
      <c r="EL167" s="100" t="str">
        <f t="shared" si="418"/>
        <v/>
      </c>
      <c r="EM167" s="101" t="str">
        <f t="shared" si="419"/>
        <v/>
      </c>
      <c r="EN167" s="102" t="str">
        <f t="shared" si="420"/>
        <v/>
      </c>
      <c r="EO167" s="103" t="str">
        <f t="shared" si="421"/>
        <v/>
      </c>
      <c r="EQ167" s="4"/>
      <c r="ES167" s="96" t="str">
        <f t="shared" si="422"/>
        <v/>
      </c>
      <c r="ET167" s="97" t="str">
        <f t="shared" si="423"/>
        <v/>
      </c>
      <c r="EU167" s="98" t="str">
        <f t="shared" si="424"/>
        <v/>
      </c>
      <c r="EV167" s="98" t="str">
        <f t="shared" si="425"/>
        <v/>
      </c>
      <c r="EW167" s="99" t="str">
        <f t="shared" si="426"/>
        <v/>
      </c>
      <c r="EX167" s="100" t="str">
        <f t="shared" si="427"/>
        <v/>
      </c>
      <c r="EY167" s="101" t="str">
        <f t="shared" si="428"/>
        <v/>
      </c>
      <c r="EZ167" s="102" t="str">
        <f t="shared" si="429"/>
        <v/>
      </c>
      <c r="FA167" s="103" t="str">
        <f t="shared" si="430"/>
        <v/>
      </c>
      <c r="FC167" s="4"/>
      <c r="FE167" s="96" t="str">
        <f t="shared" si="431"/>
        <v/>
      </c>
      <c r="FF167" s="97" t="str">
        <f t="shared" si="432"/>
        <v/>
      </c>
      <c r="FG167" s="98" t="str">
        <f t="shared" si="433"/>
        <v/>
      </c>
      <c r="FH167" s="98" t="str">
        <f t="shared" si="434"/>
        <v/>
      </c>
      <c r="FI167" s="99" t="str">
        <f t="shared" si="435"/>
        <v/>
      </c>
      <c r="FJ167" s="100" t="str">
        <f t="shared" si="436"/>
        <v/>
      </c>
      <c r="FK167" s="101" t="str">
        <f t="shared" si="437"/>
        <v/>
      </c>
      <c r="FL167" s="102" t="str">
        <f t="shared" si="438"/>
        <v/>
      </c>
      <c r="FM167" s="103" t="str">
        <f t="shared" si="439"/>
        <v/>
      </c>
      <c r="FO167" s="4"/>
      <c r="FQ167" s="96" t="str">
        <f>IF(FU167="","",#REF!)</f>
        <v/>
      </c>
      <c r="FR167" s="97" t="str">
        <f t="shared" si="440"/>
        <v/>
      </c>
      <c r="FS167" s="98" t="str">
        <f t="shared" si="441"/>
        <v/>
      </c>
      <c r="FT167" s="98" t="str">
        <f t="shared" si="442"/>
        <v/>
      </c>
      <c r="FU167" s="99" t="str">
        <f t="shared" si="443"/>
        <v/>
      </c>
      <c r="FV167" s="100" t="str">
        <f t="shared" si="444"/>
        <v/>
      </c>
      <c r="FW167" s="101" t="str">
        <f t="shared" si="445"/>
        <v/>
      </c>
      <c r="FX167" s="102" t="str">
        <f t="shared" si="446"/>
        <v/>
      </c>
      <c r="FY167" s="103" t="str">
        <f t="shared" si="447"/>
        <v/>
      </c>
      <c r="GA167" s="4"/>
      <c r="GC167" s="96" t="str">
        <f t="shared" si="448"/>
        <v/>
      </c>
      <c r="GD167" s="97" t="str">
        <f t="shared" si="449"/>
        <v/>
      </c>
      <c r="GE167" s="98" t="str">
        <f t="shared" si="450"/>
        <v/>
      </c>
      <c r="GF167" s="98" t="str">
        <f t="shared" si="451"/>
        <v/>
      </c>
      <c r="GG167" s="99" t="str">
        <f t="shared" si="452"/>
        <v/>
      </c>
      <c r="GH167" s="100" t="str">
        <f t="shared" si="453"/>
        <v/>
      </c>
      <c r="GI167" s="101" t="str">
        <f t="shared" si="454"/>
        <v/>
      </c>
      <c r="GJ167" s="102" t="str">
        <f t="shared" si="455"/>
        <v/>
      </c>
      <c r="GK167" s="103" t="str">
        <f t="shared" si="456"/>
        <v/>
      </c>
      <c r="GM167" s="4"/>
      <c r="GO167" s="96" t="str">
        <f t="shared" si="457"/>
        <v/>
      </c>
      <c r="GP167" s="97" t="str">
        <f t="shared" si="458"/>
        <v/>
      </c>
      <c r="GQ167" s="98" t="str">
        <f t="shared" si="459"/>
        <v/>
      </c>
      <c r="GR167" s="98" t="str">
        <f t="shared" si="460"/>
        <v/>
      </c>
      <c r="GS167" s="99" t="str">
        <f t="shared" si="461"/>
        <v/>
      </c>
      <c r="GT167" s="100" t="str">
        <f t="shared" si="462"/>
        <v/>
      </c>
      <c r="GU167" s="101" t="str">
        <f t="shared" si="463"/>
        <v/>
      </c>
      <c r="GV167" s="102" t="str">
        <f t="shared" si="464"/>
        <v/>
      </c>
      <c r="GW167" s="103" t="str">
        <f t="shared" si="465"/>
        <v/>
      </c>
      <c r="GY167" s="4"/>
      <c r="HA167" s="96" t="str">
        <f t="shared" si="466"/>
        <v/>
      </c>
      <c r="HB167" s="97" t="str">
        <f t="shared" si="467"/>
        <v/>
      </c>
      <c r="HC167" s="98" t="str">
        <f t="shared" si="468"/>
        <v/>
      </c>
      <c r="HD167" s="98" t="str">
        <f t="shared" si="469"/>
        <v/>
      </c>
      <c r="HE167" s="99" t="str">
        <f t="shared" si="470"/>
        <v/>
      </c>
      <c r="HF167" s="100" t="str">
        <f t="shared" si="471"/>
        <v/>
      </c>
      <c r="HG167" s="101" t="str">
        <f t="shared" si="472"/>
        <v/>
      </c>
      <c r="HH167" s="102" t="str">
        <f t="shared" si="473"/>
        <v/>
      </c>
      <c r="HI167" s="103" t="str">
        <f t="shared" si="474"/>
        <v/>
      </c>
      <c r="HK167" s="4"/>
      <c r="HM167" s="96" t="str">
        <f t="shared" si="475"/>
        <v/>
      </c>
      <c r="HN167" s="97" t="str">
        <f t="shared" si="476"/>
        <v/>
      </c>
      <c r="HO167" s="98" t="str">
        <f t="shared" si="477"/>
        <v/>
      </c>
      <c r="HP167" s="98" t="str">
        <f t="shared" si="478"/>
        <v/>
      </c>
      <c r="HQ167" s="99" t="str">
        <f t="shared" si="479"/>
        <v/>
      </c>
      <c r="HR167" s="100" t="str">
        <f t="shared" si="480"/>
        <v/>
      </c>
      <c r="HS167" s="101" t="str">
        <f t="shared" si="481"/>
        <v/>
      </c>
      <c r="HT167" s="102" t="str">
        <f t="shared" si="482"/>
        <v/>
      </c>
      <c r="HU167" s="103" t="str">
        <f t="shared" si="483"/>
        <v/>
      </c>
      <c r="HW167" s="4"/>
      <c r="HY167" s="96" t="str">
        <f t="shared" si="484"/>
        <v/>
      </c>
      <c r="HZ167" s="97" t="str">
        <f t="shared" si="485"/>
        <v/>
      </c>
      <c r="IA167" s="98" t="str">
        <f t="shared" si="486"/>
        <v/>
      </c>
      <c r="IB167" s="98" t="str">
        <f t="shared" si="487"/>
        <v/>
      </c>
      <c r="IC167" s="99" t="str">
        <f t="shared" si="488"/>
        <v/>
      </c>
      <c r="ID167" s="100" t="str">
        <f t="shared" si="489"/>
        <v/>
      </c>
      <c r="IE167" s="101" t="str">
        <f t="shared" si="490"/>
        <v/>
      </c>
      <c r="IF167" s="102" t="str">
        <f t="shared" si="491"/>
        <v/>
      </c>
      <c r="IG167" s="103" t="str">
        <f t="shared" si="492"/>
        <v/>
      </c>
      <c r="II167" s="4"/>
      <c r="IK167" s="96" t="str">
        <f t="shared" si="493"/>
        <v/>
      </c>
      <c r="IL167" s="97" t="str">
        <f t="shared" si="494"/>
        <v/>
      </c>
      <c r="IM167" s="98" t="str">
        <f t="shared" si="495"/>
        <v/>
      </c>
      <c r="IN167" s="98" t="str">
        <f t="shared" si="496"/>
        <v/>
      </c>
      <c r="IO167" s="99" t="str">
        <f t="shared" si="497"/>
        <v/>
      </c>
      <c r="IP167" s="100" t="str">
        <f t="shared" si="498"/>
        <v/>
      </c>
      <c r="IQ167" s="101" t="str">
        <f t="shared" si="499"/>
        <v/>
      </c>
      <c r="IR167" s="102" t="str">
        <f t="shared" si="500"/>
        <v/>
      </c>
      <c r="IS167" s="103" t="str">
        <f t="shared" si="501"/>
        <v/>
      </c>
      <c r="IU167" s="4"/>
      <c r="IW167" s="96" t="str">
        <f t="shared" si="502"/>
        <v/>
      </c>
      <c r="IX167" s="97" t="str">
        <f t="shared" si="503"/>
        <v/>
      </c>
      <c r="IY167" s="98" t="str">
        <f t="shared" si="504"/>
        <v/>
      </c>
      <c r="IZ167" s="98" t="str">
        <f t="shared" si="505"/>
        <v/>
      </c>
      <c r="JA167" s="99" t="str">
        <f t="shared" si="506"/>
        <v/>
      </c>
      <c r="JB167" s="100" t="str">
        <f t="shared" si="507"/>
        <v/>
      </c>
      <c r="JC167" s="101" t="str">
        <f t="shared" si="508"/>
        <v/>
      </c>
      <c r="JD167" s="102" t="str">
        <f t="shared" si="509"/>
        <v/>
      </c>
      <c r="JE167" s="103" t="str">
        <f t="shared" si="510"/>
        <v/>
      </c>
      <c r="JG167" s="4"/>
      <c r="JI167" s="96" t="str">
        <f t="shared" si="511"/>
        <v/>
      </c>
      <c r="JJ167" s="97" t="str">
        <f t="shared" si="512"/>
        <v/>
      </c>
      <c r="JK167" s="98" t="str">
        <f t="shared" si="513"/>
        <v/>
      </c>
      <c r="JL167" s="98" t="str">
        <f t="shared" si="514"/>
        <v/>
      </c>
      <c r="JM167" s="99" t="str">
        <f t="shared" si="515"/>
        <v/>
      </c>
      <c r="JN167" s="100" t="str">
        <f t="shared" si="516"/>
        <v/>
      </c>
      <c r="JO167" s="101" t="str">
        <f t="shared" si="517"/>
        <v/>
      </c>
      <c r="JP167" s="102" t="str">
        <f t="shared" si="518"/>
        <v/>
      </c>
      <c r="JQ167" s="103" t="str">
        <f t="shared" si="519"/>
        <v/>
      </c>
      <c r="JS167" s="4"/>
      <c r="JU167" s="96" t="str">
        <f t="shared" si="520"/>
        <v/>
      </c>
      <c r="JV167" s="97" t="str">
        <f t="shared" si="521"/>
        <v/>
      </c>
      <c r="JW167" s="98" t="str">
        <f t="shared" si="522"/>
        <v/>
      </c>
      <c r="JX167" s="98" t="str">
        <f t="shared" si="523"/>
        <v/>
      </c>
      <c r="JY167" s="99" t="str">
        <f t="shared" si="524"/>
        <v/>
      </c>
      <c r="JZ167" s="100" t="str">
        <f t="shared" si="525"/>
        <v/>
      </c>
      <c r="KA167" s="101" t="str">
        <f t="shared" si="526"/>
        <v/>
      </c>
      <c r="KB167" s="102" t="str">
        <f t="shared" si="527"/>
        <v/>
      </c>
      <c r="KC167" s="103" t="str">
        <f t="shared" si="528"/>
        <v/>
      </c>
      <c r="KE167" s="4"/>
    </row>
    <row r="181" spans="5:290" ht="13.5" customHeight="1">
      <c r="E181" s="2" t="str">
        <f t="shared" ref="E181:E187" si="529">IF(I181="","",E$3)</f>
        <v/>
      </c>
      <c r="F181" s="2" t="str">
        <f t="shared" ref="F181:F187" si="530">IF(I181="","",E$1)</f>
        <v/>
      </c>
      <c r="I181" s="2" t="str">
        <f t="shared" ref="I181:I187" si="531">IF(P181="","",IF(ISNUMBER(SEARCH(":",P181)),MID(P181,FIND(":",P181)+2,FIND("(",P181)-FIND(":",P181)-3),LEFT(P181,FIND("(",P181)-2)))</f>
        <v/>
      </c>
      <c r="J181" s="2" t="str">
        <f t="shared" ref="J181:J187" si="532">IF(P181="","",MID(P181,FIND("(",P181)+1,4))</f>
        <v/>
      </c>
      <c r="K181" s="2" t="str">
        <f t="shared" ref="K181:K187" si="533">IF(ISNUMBER(SEARCH("*female*",P181)),"female",IF(ISNUMBER(SEARCH("*male*",P181)),"male",""))</f>
        <v/>
      </c>
      <c r="L181" s="2" t="str">
        <f t="shared" ref="L181:L187" si="534">IF(P181="","",IF(ISERROR(MID(P181,FIND("male,",P181)+6,(FIND(")",P181)-(FIND("male,",P181)+6))))=TRUE,"missing/error",MID(P181,FIND("male,",P181)+6,(FIND(")",P181)-(FIND("male,",P181)+6)))))</f>
        <v/>
      </c>
      <c r="M181" s="2" t="str">
        <f t="shared" ref="M181:M187" si="535">IF(I181="","",(MID(I181,(SEARCH("^^",SUBSTITUTE(I181," ","^^",LEN(I181)-LEN(SUBSTITUTE(I181," ","")))))+1,99)&amp;"_"&amp;LEFT(I181,FIND(" ",I181)-1)&amp;"_"&amp;J181))</f>
        <v/>
      </c>
      <c r="N181" s="2" t="str">
        <f t="shared" ref="N181:N187" si="536">IF(P181="","",IF((LEN(P181)-LEN(SUBSTITUTE(P181,"male","")))/LEN("male")&gt;1,"!",IF(RIGHT(P181,1)=")","",IF(RIGHT(P181,2)=") ","",IF(RIGHT(P181,2)=").","","!!")))))</f>
        <v/>
      </c>
      <c r="Q181" s="69" t="str">
        <f t="shared" ref="Q181:Q187" si="537">IF(U181="","",Q$3)</f>
        <v/>
      </c>
      <c r="R181" s="2" t="str">
        <f t="shared" ref="R181:R187" si="538">IF(U181="","",Q$1)</f>
        <v/>
      </c>
      <c r="U181" s="2" t="str">
        <f t="shared" ref="U181:U187" si="539">IF(AB181="","",IF(ISNUMBER(SEARCH(":",AB181)),MID(AB181,FIND(":",AB181)+2,FIND("(",AB181)-FIND(":",AB181)-3),LEFT(AB181,FIND("(",AB181)-2)))</f>
        <v/>
      </c>
      <c r="V181" s="2" t="str">
        <f t="shared" ref="V181:V187" si="540">IF(AB181="","",MID(AB181,FIND("(",AB181)+1,4))</f>
        <v/>
      </c>
      <c r="W181" s="2" t="str">
        <f t="shared" ref="W181:W187" si="541">IF(ISNUMBER(SEARCH("*female*",AB181)),"female",IF(ISNUMBER(SEARCH("*male*",AB181)),"male",""))</f>
        <v/>
      </c>
      <c r="X181" s="2" t="str">
        <f t="shared" ref="X181:X187" si="542">IF(AB181="","",IF(ISERROR(MID(AB181,FIND("male,",AB181)+6,(FIND(")",AB181)-(FIND("male,",AB181)+6))))=TRUE,"missing/error",MID(AB181,FIND("male,",AB181)+6,(FIND(")",AB181)-(FIND("male,",AB181)+6)))))</f>
        <v/>
      </c>
      <c r="Y181" s="2" t="str">
        <f t="shared" ref="Y181:Y187" si="543">IF(U181="","",(MID(U181,(SEARCH("^^",SUBSTITUTE(U181," ","^^",LEN(U181)-LEN(SUBSTITUTE(U181," ","")))))+1,99)&amp;"_"&amp;LEFT(U181,FIND(" ",U181)-1)&amp;"_"&amp;V181))</f>
        <v/>
      </c>
      <c r="Z181" s="2" t="str">
        <f t="shared" ref="Z181:Z187" si="544">IF(AB181="","",IF((LEN(AB181)-LEN(SUBSTITUTE(AB181,"male","")))/LEN("male")&gt;1,"!",IF(RIGHT(AB181,1)=")","",IF(RIGHT(AB181,2)=") ","",IF(RIGHT(AB181,2)=").","","!!")))))</f>
        <v/>
      </c>
      <c r="AC181" s="2" t="str">
        <f t="shared" ref="AC181:AC187" si="545">IF(AG181="","",AC$3)</f>
        <v/>
      </c>
      <c r="AD181" s="2" t="str">
        <f t="shared" ref="AD181:AD187" si="546">IF(AG181="","",AC$1)</f>
        <v/>
      </c>
      <c r="AG181" s="2" t="str">
        <f t="shared" ref="AG181:AG187" si="547">IF(AN181="","",IF(ISNUMBER(SEARCH(":",AN181)),MID(AN181,FIND(":",AN181)+2,FIND("(",AN181)-FIND(":",AN181)-3),LEFT(AN181,FIND("(",AN181)-2)))</f>
        <v/>
      </c>
      <c r="AH181" s="2" t="str">
        <f t="shared" ref="AH181:AH187" si="548">IF(AN181="","",MID(AN181,FIND("(",AN181)+1,4))</f>
        <v/>
      </c>
      <c r="AI181" s="2" t="str">
        <f t="shared" ref="AI181:AI187" si="549">IF(ISNUMBER(SEARCH("*female*",AN181)),"female",IF(ISNUMBER(SEARCH("*male*",AN181)),"male",""))</f>
        <v/>
      </c>
      <c r="AJ181" s="2" t="str">
        <f t="shared" ref="AJ181:AJ187" si="550">IF(AN181="","",IF(ISERROR(MID(AN181,FIND("male,",AN181)+6,(FIND(")",AN181)-(FIND("male,",AN181)+6))))=TRUE,"missing/error",MID(AN181,FIND("male,",AN181)+6,(FIND(")",AN181)-(FIND("male,",AN181)+6)))))</f>
        <v/>
      </c>
      <c r="AK181" s="2" t="str">
        <f t="shared" ref="AK181:AK187" si="551">IF(AG181="","",(MID(AG181,(SEARCH("^^",SUBSTITUTE(AG181," ","^^",LEN(AG181)-LEN(SUBSTITUTE(AG181," ","")))))+1,99)&amp;"_"&amp;LEFT(AG181,FIND(" ",AG181)-1)&amp;"_"&amp;AH181))</f>
        <v/>
      </c>
      <c r="AL181" s="2" t="str">
        <f t="shared" ref="AL181:AL187" si="552">IF(AN181="","",IF((LEN(AN181)-LEN(SUBSTITUTE(AN181,"male","")))/LEN("male")&gt;1,"!",IF(RIGHT(AN181,1)=")","",IF(RIGHT(AN181,2)=") ","",IF(RIGHT(AN181,2)=").","","!!")))))</f>
        <v/>
      </c>
      <c r="AO181" s="2" t="str">
        <f t="shared" ref="AO181:AO187" si="553">IF(AS181="","",AO$3)</f>
        <v/>
      </c>
      <c r="AP181" s="2" t="str">
        <f t="shared" ref="AP181:AP187" si="554">IF(AS181="","",AO$1)</f>
        <v/>
      </c>
      <c r="AS181" s="2" t="str">
        <f t="shared" ref="AS181:AS187" si="555">IF(AZ181="","",IF(ISNUMBER(SEARCH(":",AZ181)),MID(AZ181,FIND(":",AZ181)+2,FIND("(",AZ181)-FIND(":",AZ181)-3),LEFT(AZ181,FIND("(",AZ181)-2)))</f>
        <v/>
      </c>
      <c r="AT181" s="2" t="str">
        <f t="shared" ref="AT181:AT187" si="556">IF(AZ181="","",MID(AZ181,FIND("(",AZ181)+1,4))</f>
        <v/>
      </c>
      <c r="AU181" s="2" t="str">
        <f t="shared" ref="AU181:AU187" si="557">IF(ISNUMBER(SEARCH("*female*",AZ181)),"female",IF(ISNUMBER(SEARCH("*male*",AZ181)),"male",""))</f>
        <v/>
      </c>
      <c r="AV181" s="2" t="str">
        <f t="shared" ref="AV181:AV187" si="558">IF(AZ181="","",IF(ISERROR(MID(AZ181,FIND("male,",AZ181)+6,(FIND(")",AZ181)-(FIND("male,",AZ181)+6))))=TRUE,"missing/error",MID(AZ181,FIND("male,",AZ181)+6,(FIND(")",AZ181)-(FIND("male,",AZ181)+6)))))</f>
        <v/>
      </c>
      <c r="AW181" s="2" t="str">
        <f t="shared" ref="AW181:AW187" si="559">IF(AS181="","",(MID(AS181,(SEARCH("^^",SUBSTITUTE(AS181," ","^^",LEN(AS181)-LEN(SUBSTITUTE(AS181," ","")))))+1,99)&amp;"_"&amp;LEFT(AS181,FIND(" ",AS181)-1)&amp;"_"&amp;AT181))</f>
        <v/>
      </c>
      <c r="AX181" s="2" t="str">
        <f t="shared" ref="AX181:AX187" si="560">IF(AZ181="","",IF((LEN(AZ181)-LEN(SUBSTITUTE(AZ181,"male","")))/LEN("male")&gt;1,"!",IF(RIGHT(AZ181,1)=")","",IF(RIGHT(AZ181,2)=") ","",IF(RIGHT(AZ181,2)=").","","!!")))))</f>
        <v/>
      </c>
      <c r="BA181" s="2" t="str">
        <f t="shared" ref="BA181:BA187" si="561">IF(BE181="","",BA$3)</f>
        <v/>
      </c>
      <c r="BB181" s="2" t="str">
        <f t="shared" ref="BB181:BB187" si="562">IF(BE181="","",BA$1)</f>
        <v/>
      </c>
      <c r="BE181" s="2" t="str">
        <f t="shared" ref="BE181:BE187" si="563">IF(BL181="","",IF(ISNUMBER(SEARCH(":",BL181)),MID(BL181,FIND(":",BL181)+2,FIND("(",BL181)-FIND(":",BL181)-3),LEFT(BL181,FIND("(",BL181)-2)))</f>
        <v/>
      </c>
      <c r="BF181" s="2" t="str">
        <f t="shared" ref="BF181:BF187" si="564">IF(BL181="","",MID(BL181,FIND("(",BL181)+1,4))</f>
        <v/>
      </c>
      <c r="BG181" s="2" t="str">
        <f t="shared" ref="BG181:BG187" si="565">IF(ISNUMBER(SEARCH("*female*",BL181)),"female",IF(ISNUMBER(SEARCH("*male*",BL181)),"male",""))</f>
        <v/>
      </c>
      <c r="BH181" s="2" t="str">
        <f t="shared" ref="BH181:BH187" si="566">IF(BL181="","",IF(ISERROR(MID(BL181,FIND("male,",BL181)+6,(FIND(")",BL181)-(FIND("male,",BL181)+6))))=TRUE,"missing/error",MID(BL181,FIND("male,",BL181)+6,(FIND(")",BL181)-(FIND("male,",BL181)+6)))))</f>
        <v/>
      </c>
      <c r="BI181" s="2" t="str">
        <f t="shared" ref="BI181:BI187" si="567">IF(BE181="","",(MID(BE181,(SEARCH("^^",SUBSTITUTE(BE181," ","^^",LEN(BE181)-LEN(SUBSTITUTE(BE181," ","")))))+1,99)&amp;"_"&amp;LEFT(BE181,FIND(" ",BE181)-1)&amp;"_"&amp;BF181))</f>
        <v/>
      </c>
      <c r="BJ181" s="2" t="str">
        <f t="shared" ref="BJ181:BJ187" si="568">IF(BL181="","",IF((LEN(BL181)-LEN(SUBSTITUTE(BL181,"male","")))/LEN("male")&gt;1,"!",IF(RIGHT(BL181,1)=")","",IF(RIGHT(BL181,2)=") ","",IF(RIGHT(BL181,2)=").","","!!")))))</f>
        <v/>
      </c>
      <c r="BM181" s="2" t="str">
        <f t="shared" ref="BM181:BM187" si="569">IF(BQ181="","",BM$3)</f>
        <v/>
      </c>
      <c r="BN181" s="2" t="str">
        <f t="shared" ref="BN181:BN187" si="570">IF(BQ181="","",BM$1)</f>
        <v/>
      </c>
      <c r="BQ181" s="2" t="str">
        <f t="shared" ref="BQ181:BQ187" si="571">IF(BX181="","",IF(ISNUMBER(SEARCH(":",BX181)),MID(BX181,FIND(":",BX181)+2,FIND("(",BX181)-FIND(":",BX181)-3),LEFT(BX181,FIND("(",BX181)-2)))</f>
        <v/>
      </c>
      <c r="BR181" s="2" t="str">
        <f t="shared" ref="BR181:BR187" si="572">IF(BX181="","",MID(BX181,FIND("(",BX181)+1,4))</f>
        <v/>
      </c>
      <c r="BS181" s="2" t="str">
        <f t="shared" ref="BS181:BS187" si="573">IF(ISNUMBER(SEARCH("*female*",BX181)),"female",IF(ISNUMBER(SEARCH("*male*",BX181)),"male",""))</f>
        <v/>
      </c>
      <c r="BT181" s="2" t="str">
        <f t="shared" ref="BT181:BT187" si="574">IF(BX181="","",IF(ISERROR(MID(BX181,FIND("male,",BX181)+6,(FIND(")",BX181)-(FIND("male,",BX181)+6))))=TRUE,"missing/error",MID(BX181,FIND("male,",BX181)+6,(FIND(")",BX181)-(FIND("male,",BX181)+6)))))</f>
        <v/>
      </c>
      <c r="BU181" s="2" t="str">
        <f t="shared" ref="BU181:BU187" si="575">IF(BQ181="","",(MID(BQ181,(SEARCH("^^",SUBSTITUTE(BQ181," ","^^",LEN(BQ181)-LEN(SUBSTITUTE(BQ181," ","")))))+1,99)&amp;"_"&amp;LEFT(BQ181,FIND(" ",BQ181)-1)&amp;"_"&amp;BR181))</f>
        <v/>
      </c>
      <c r="BV181" s="2" t="str">
        <f t="shared" ref="BV181:BV187" si="576">IF(BX181="","",IF((LEN(BX181)-LEN(SUBSTITUTE(BX181,"male","")))/LEN("male")&gt;1,"!",IF(RIGHT(BX181,1)=")","",IF(RIGHT(BX181,2)=") ","",IF(RIGHT(BX181,2)=").","","!!")))))</f>
        <v/>
      </c>
      <c r="BY181" s="2" t="str">
        <f t="shared" ref="BY181:BY187" si="577">IF(CC181="","",BY$3)</f>
        <v/>
      </c>
      <c r="BZ181" s="2" t="str">
        <f t="shared" ref="BZ181:BZ187" si="578">IF(CC181="","",BY$1)</f>
        <v/>
      </c>
      <c r="CC181" s="2" t="str">
        <f t="shared" ref="CC181:CC187" si="579">IF(CJ181="","",IF(ISNUMBER(SEARCH(":",CJ181)),MID(CJ181,FIND(":",CJ181)+2,FIND("(",CJ181)-FIND(":",CJ181)-3),LEFT(CJ181,FIND("(",CJ181)-2)))</f>
        <v/>
      </c>
      <c r="CD181" s="2" t="str">
        <f t="shared" ref="CD181:CD187" si="580">IF(CJ181="","",MID(CJ181,FIND("(",CJ181)+1,4))</f>
        <v/>
      </c>
      <c r="CE181" s="2" t="str">
        <f t="shared" ref="CE181:CE187" si="581">IF(ISNUMBER(SEARCH("*female*",CJ181)),"female",IF(ISNUMBER(SEARCH("*male*",CJ181)),"male",""))</f>
        <v/>
      </c>
      <c r="CF181" s="2" t="str">
        <f t="shared" ref="CF181:CF187" si="582">IF(CJ181="","",IF(ISERROR(MID(CJ181,FIND("male,",CJ181)+6,(FIND(")",CJ181)-(FIND("male,",CJ181)+6))))=TRUE,"missing/error",MID(CJ181,FIND("male,",CJ181)+6,(FIND(")",CJ181)-(FIND("male,",CJ181)+6)))))</f>
        <v/>
      </c>
      <c r="CG181" s="2" t="str">
        <f t="shared" ref="CG181:CG187" si="583">IF(CC181="","",(MID(CC181,(SEARCH("^^",SUBSTITUTE(CC181," ","^^",LEN(CC181)-LEN(SUBSTITUTE(CC181," ","")))))+1,99)&amp;"_"&amp;LEFT(CC181,FIND(" ",CC181)-1)&amp;"_"&amp;CD181))</f>
        <v/>
      </c>
      <c r="CH181" s="2" t="str">
        <f t="shared" ref="CH181:CH187" si="584">IF(CJ181="","",IF((LEN(CJ181)-LEN(SUBSTITUTE(CJ181,"male","")))/LEN("male")&gt;1,"!",IF(RIGHT(CJ181,1)=")","",IF(RIGHT(CJ181,2)=") ","",IF(RIGHT(CJ181,2)=").","","!!")))))</f>
        <v/>
      </c>
      <c r="CK181" s="2" t="str">
        <f t="shared" ref="CK181:CK187" si="585">IF(CO181="","",CK$3)</f>
        <v/>
      </c>
      <c r="CL181" s="2" t="str">
        <f t="shared" ref="CL181:CL187" si="586">IF(CO181="","",CK$1)</f>
        <v/>
      </c>
      <c r="CO181" s="2" t="str">
        <f t="shared" ref="CO181:CO187" si="587">IF(CV181="","",IF(ISNUMBER(SEARCH(":",CV181)),MID(CV181,FIND(":",CV181)+2,FIND("(",CV181)-FIND(":",CV181)-3),LEFT(CV181,FIND("(",CV181)-2)))</f>
        <v/>
      </c>
      <c r="CP181" s="2" t="str">
        <f t="shared" ref="CP181:CP187" si="588">IF(CV181="","",MID(CV181,FIND("(",CV181)+1,4))</f>
        <v/>
      </c>
      <c r="CQ181" s="2" t="str">
        <f t="shared" ref="CQ181:CQ187" si="589">IF(ISNUMBER(SEARCH("*female*",CV181)),"female",IF(ISNUMBER(SEARCH("*male*",CV181)),"male",""))</f>
        <v/>
      </c>
      <c r="CR181" s="2" t="str">
        <f t="shared" ref="CR181:CR187" si="590">IF(CV181="","",IF(ISERROR(MID(CV181,FIND("male,",CV181)+6,(FIND(")",CV181)-(FIND("male,",CV181)+6))))=TRUE,"missing/error",MID(CV181,FIND("male,",CV181)+6,(FIND(")",CV181)-(FIND("male,",CV181)+6)))))</f>
        <v/>
      </c>
      <c r="CS181" s="2" t="str">
        <f t="shared" ref="CS181:CS187" si="591">IF(CO181="","",(MID(CO181,(SEARCH("^^",SUBSTITUTE(CO181," ","^^",LEN(CO181)-LEN(SUBSTITUTE(CO181," ","")))))+1,99)&amp;"_"&amp;LEFT(CO181,FIND(" ",CO181)-1)&amp;"_"&amp;CP181))</f>
        <v/>
      </c>
      <c r="CT181" s="2" t="str">
        <f t="shared" ref="CT181:CT187" si="592">IF(CV181="","",IF((LEN(CV181)-LEN(SUBSTITUTE(CV181,"male","")))/LEN("male")&gt;1,"!",IF(RIGHT(CV181,1)=")","",IF(RIGHT(CV181,2)=") ","",IF(RIGHT(CV181,2)=").","","!!")))))</f>
        <v/>
      </c>
      <c r="CW181" s="2" t="str">
        <f t="shared" ref="CW181:CW187" si="593">IF(DA181="","",CW$3)</f>
        <v/>
      </c>
      <c r="CX181" s="2" t="str">
        <f t="shared" ref="CX181:CX187" si="594">IF(DA181="","",CW$1)</f>
        <v/>
      </c>
      <c r="DA181" s="2" t="str">
        <f t="shared" ref="DA181:DA187" si="595">IF(DH181="","",IF(ISNUMBER(SEARCH(":",DH181)),MID(DH181,FIND(":",DH181)+2,FIND("(",DH181)-FIND(":",DH181)-3),LEFT(DH181,FIND("(",DH181)-2)))</f>
        <v/>
      </c>
      <c r="DB181" s="2" t="str">
        <f t="shared" ref="DB181:DB187" si="596">IF(DH181="","",MID(DH181,FIND("(",DH181)+1,4))</f>
        <v/>
      </c>
      <c r="DC181" s="2" t="str">
        <f t="shared" ref="DC181:DC187" si="597">IF(ISNUMBER(SEARCH("*female*",DH181)),"female",IF(ISNUMBER(SEARCH("*male*",DH181)),"male",""))</f>
        <v/>
      </c>
      <c r="DD181" s="2" t="str">
        <f t="shared" ref="DD181:DD187" si="598">IF(DH181="","",IF(ISERROR(MID(DH181,FIND("male,",DH181)+6,(FIND(")",DH181)-(FIND("male,",DH181)+6))))=TRUE,"missing/error",MID(DH181,FIND("male,",DH181)+6,(FIND(")",DH181)-(FIND("male,",DH181)+6)))))</f>
        <v/>
      </c>
      <c r="DE181" s="2" t="str">
        <f t="shared" ref="DE181:DE187" si="599">IF(DA181="","",(MID(DA181,(SEARCH("^^",SUBSTITUTE(DA181," ","^^",LEN(DA181)-LEN(SUBSTITUTE(DA181," ","")))))+1,99)&amp;"_"&amp;LEFT(DA181,FIND(" ",DA181)-1)&amp;"_"&amp;DB181))</f>
        <v/>
      </c>
      <c r="DF181" s="2" t="str">
        <f t="shared" ref="DF181:DF187" si="600">IF(DH181="","",IF((LEN(DH181)-LEN(SUBSTITUTE(DH181,"male","")))/LEN("male")&gt;1,"!",IF(RIGHT(DH181,1)=")","",IF(RIGHT(DH181,2)=") ","",IF(RIGHT(DH181,2)=").","","!!")))))</f>
        <v/>
      </c>
      <c r="DI181" s="2" t="str">
        <f t="shared" ref="DI181:DI187" si="601">IF(DM181="","",DI$3)</f>
        <v/>
      </c>
      <c r="DJ181" s="2" t="str">
        <f t="shared" ref="DJ181:DJ187" si="602">IF(DM181="","",DI$1)</f>
        <v/>
      </c>
      <c r="DM181" s="2" t="str">
        <f t="shared" ref="DM181:DM187" si="603">IF(DT181="","",IF(ISNUMBER(SEARCH(":",DT181)),MID(DT181,FIND(":",DT181)+2,FIND("(",DT181)-FIND(":",DT181)-3),LEFT(DT181,FIND("(",DT181)-2)))</f>
        <v/>
      </c>
      <c r="DN181" s="2" t="str">
        <f t="shared" ref="DN181:DN187" si="604">IF(DT181="","",MID(DT181,FIND("(",DT181)+1,4))</f>
        <v/>
      </c>
      <c r="DO181" s="2" t="str">
        <f t="shared" ref="DO181:DO187" si="605">IF(ISNUMBER(SEARCH("*female*",DT181)),"female",IF(ISNUMBER(SEARCH("*male*",DT181)),"male",""))</f>
        <v/>
      </c>
      <c r="DP181" s="2" t="str">
        <f t="shared" ref="DP181:DP187" si="606">IF(DT181="","",IF(ISERROR(MID(DT181,FIND("male,",DT181)+6,(FIND(")",DT181)-(FIND("male,",DT181)+6))))=TRUE,"missing/error",MID(DT181,FIND("male,",DT181)+6,(FIND(")",DT181)-(FIND("male,",DT181)+6)))))</f>
        <v/>
      </c>
      <c r="DQ181" s="2" t="str">
        <f t="shared" ref="DQ181:DQ187" si="607">IF(DM181="","",(MID(DM181,(SEARCH("^^",SUBSTITUTE(DM181," ","^^",LEN(DM181)-LEN(SUBSTITUTE(DM181," ","")))))+1,99)&amp;"_"&amp;LEFT(DM181,FIND(" ",DM181)-1)&amp;"_"&amp;DN181))</f>
        <v/>
      </c>
      <c r="DR181" s="2" t="str">
        <f t="shared" ref="DR181:DR187" si="608">IF(DT181="","",IF((LEN(DT181)-LEN(SUBSTITUTE(DT181,"male","")))/LEN("male")&gt;1,"!",IF(RIGHT(DT181,1)=")","",IF(RIGHT(DT181,2)=") ","",IF(RIGHT(DT181,2)=").","","!!")))))</f>
        <v/>
      </c>
      <c r="DU181" s="2" t="str">
        <f t="shared" ref="DU181:DU187" si="609">IF(DY181="","",DU$3)</f>
        <v/>
      </c>
      <c r="DV181" s="2" t="str">
        <f t="shared" ref="DV181:DV187" si="610">IF(DY181="","",DU$1)</f>
        <v/>
      </c>
      <c r="DY181" s="2" t="str">
        <f t="shared" ref="DY181:DY187" si="611">IF(EF181="","",IF(ISNUMBER(SEARCH(":",EF181)),MID(EF181,FIND(":",EF181)+2,FIND("(",EF181)-FIND(":",EF181)-3),LEFT(EF181,FIND("(",EF181)-2)))</f>
        <v/>
      </c>
      <c r="DZ181" s="2" t="str">
        <f t="shared" ref="DZ181:DZ187" si="612">IF(EF181="","",MID(EF181,FIND("(",EF181)+1,4))</f>
        <v/>
      </c>
      <c r="EA181" s="2" t="str">
        <f t="shared" ref="EA181:EA187" si="613">IF(ISNUMBER(SEARCH("*female*",EF181)),"female",IF(ISNUMBER(SEARCH("*male*",EF181)),"male",""))</f>
        <v/>
      </c>
      <c r="EB181" s="2" t="str">
        <f t="shared" ref="EB181:EB187" si="614">IF(EF181="","",IF(ISERROR(MID(EF181,FIND("male,",EF181)+6,(FIND(")",EF181)-(FIND("male,",EF181)+6))))=TRUE,"missing/error",MID(EF181,FIND("male,",EF181)+6,(FIND(")",EF181)-(FIND("male,",EF181)+6)))))</f>
        <v/>
      </c>
      <c r="EC181" s="2" t="str">
        <f t="shared" ref="EC181:EC187" si="615">IF(DY181="","",(MID(DY181,(SEARCH("^^",SUBSTITUTE(DY181," ","^^",LEN(DY181)-LEN(SUBSTITUTE(DY181," ","")))))+1,99)&amp;"_"&amp;LEFT(DY181,FIND(" ",DY181)-1)&amp;"_"&amp;DZ181))</f>
        <v/>
      </c>
      <c r="ED181" s="2" t="str">
        <f t="shared" ref="ED181:ED187" si="616">IF(EF181="","",IF((LEN(EF181)-LEN(SUBSTITUTE(EF181,"male","")))/LEN("male")&gt;1,"!",IF(RIGHT(EF181,1)=")","",IF(RIGHT(EF181,2)=") ","",IF(RIGHT(EF181,2)=").","","!!")))))</f>
        <v/>
      </c>
      <c r="EG181" s="2" t="str">
        <f t="shared" ref="EG181:EG187" si="617">IF(EK181="","",EG$3)</f>
        <v/>
      </c>
      <c r="EH181" s="2" t="str">
        <f t="shared" ref="EH181:EH187" si="618">IF(EK181="","",EG$1)</f>
        <v/>
      </c>
      <c r="EK181" s="2" t="str">
        <f t="shared" ref="EK181:EK187" si="619">IF(ER181="","",IF(ISNUMBER(SEARCH(":",ER181)),MID(ER181,FIND(":",ER181)+2,FIND("(",ER181)-FIND(":",ER181)-3),LEFT(ER181,FIND("(",ER181)-2)))</f>
        <v/>
      </c>
      <c r="EL181" s="2" t="str">
        <f t="shared" ref="EL181:EL187" si="620">IF(ER181="","",MID(ER181,FIND("(",ER181)+1,4))</f>
        <v/>
      </c>
      <c r="EM181" s="2" t="str">
        <f t="shared" ref="EM181:EM187" si="621">IF(ISNUMBER(SEARCH("*female*",ER181)),"female",IF(ISNUMBER(SEARCH("*male*",ER181)),"male",""))</f>
        <v/>
      </c>
      <c r="EN181" s="2" t="str">
        <f t="shared" ref="EN181:EN187" si="622">IF(ER181="","",IF(ISERROR(MID(ER181,FIND("male,",ER181)+6,(FIND(")",ER181)-(FIND("male,",ER181)+6))))=TRUE,"missing/error",MID(ER181,FIND("male,",ER181)+6,(FIND(")",ER181)-(FIND("male,",ER181)+6)))))</f>
        <v/>
      </c>
      <c r="EO181" s="2" t="str">
        <f t="shared" ref="EO181:EO187" si="623">IF(EK181="","",(MID(EK181,(SEARCH("^^",SUBSTITUTE(EK181," ","^^",LEN(EK181)-LEN(SUBSTITUTE(EK181," ","")))))+1,99)&amp;"_"&amp;LEFT(EK181,FIND(" ",EK181)-1)&amp;"_"&amp;EL181))</f>
        <v/>
      </c>
      <c r="EP181" s="2" t="str">
        <f t="shared" ref="EP181:EP187" si="624">IF(ER181="","",IF((LEN(ER181)-LEN(SUBSTITUTE(ER181,"male","")))/LEN("male")&gt;1,"!",IF(RIGHT(ER181,1)=")","",IF(RIGHT(ER181,2)=") ","",IF(RIGHT(ER181,2)=").","","!!")))))</f>
        <v/>
      </c>
      <c r="ES181" s="2" t="str">
        <f t="shared" ref="ES181:ES187" si="625">IF(EW181="","",ES$3)</f>
        <v/>
      </c>
      <c r="ET181" s="2" t="str">
        <f t="shared" ref="ET181:ET187" si="626">IF(EW181="","",ES$1)</f>
        <v/>
      </c>
      <c r="EW181" s="2" t="str">
        <f t="shared" ref="EW181:EW187" si="627">IF(FD181="","",IF(ISNUMBER(SEARCH(":",FD181)),MID(FD181,FIND(":",FD181)+2,FIND("(",FD181)-FIND(":",FD181)-3),LEFT(FD181,FIND("(",FD181)-2)))</f>
        <v/>
      </c>
      <c r="EX181" s="2" t="str">
        <f t="shared" ref="EX181:EX187" si="628">IF(FD181="","",MID(FD181,FIND("(",FD181)+1,4))</f>
        <v/>
      </c>
      <c r="EY181" s="2" t="str">
        <f t="shared" ref="EY181:EY187" si="629">IF(ISNUMBER(SEARCH("*female*",FD181)),"female",IF(ISNUMBER(SEARCH("*male*",FD181)),"male",""))</f>
        <v/>
      </c>
      <c r="EZ181" s="2" t="str">
        <f t="shared" ref="EZ181:EZ187" si="630">IF(FD181="","",IF(ISERROR(MID(FD181,FIND("male,",FD181)+6,(FIND(")",FD181)-(FIND("male,",FD181)+6))))=TRUE,"missing/error",MID(FD181,FIND("male,",FD181)+6,(FIND(")",FD181)-(FIND("male,",FD181)+6)))))</f>
        <v/>
      </c>
      <c r="FA181" s="2" t="str">
        <f t="shared" ref="FA181:FA187" si="631">IF(EW181="","",(MID(EW181,(SEARCH("^^",SUBSTITUTE(EW181," ","^^",LEN(EW181)-LEN(SUBSTITUTE(EW181," ","")))))+1,99)&amp;"_"&amp;LEFT(EW181,FIND(" ",EW181)-1)&amp;"_"&amp;EX181))</f>
        <v/>
      </c>
      <c r="FB181" s="2" t="str">
        <f t="shared" ref="FB181:FB187" si="632">IF(FD181="","",IF((LEN(FD181)-LEN(SUBSTITUTE(FD181,"male","")))/LEN("male")&gt;1,"!",IF(RIGHT(FD181,1)=")","",IF(RIGHT(FD181,2)=") ","",IF(RIGHT(FD181,2)=").","","!!")))))</f>
        <v/>
      </c>
      <c r="FE181" s="2" t="str">
        <f t="shared" ref="FE181:FE187" si="633">IF(FI181="","",FE$3)</f>
        <v/>
      </c>
      <c r="FF181" s="2" t="str">
        <f t="shared" ref="FF181:FF187" si="634">IF(FI181="","",FE$1)</f>
        <v/>
      </c>
      <c r="FI181" s="2" t="str">
        <f t="shared" ref="FI181:FI187" si="635">IF(FP181="","",IF(ISNUMBER(SEARCH(":",FP181)),MID(FP181,FIND(":",FP181)+2,FIND("(",FP181)-FIND(":",FP181)-3),LEFT(FP181,FIND("(",FP181)-2)))</f>
        <v/>
      </c>
      <c r="FJ181" s="2" t="str">
        <f t="shared" ref="FJ181:FJ187" si="636">IF(FP181="","",MID(FP181,FIND("(",FP181)+1,4))</f>
        <v/>
      </c>
      <c r="FK181" s="2" t="str">
        <f t="shared" ref="FK181:FK187" si="637">IF(ISNUMBER(SEARCH("*female*",FP181)),"female",IF(ISNUMBER(SEARCH("*male*",FP181)),"male",""))</f>
        <v/>
      </c>
      <c r="FL181" s="2" t="str">
        <f t="shared" ref="FL181:FL187" si="638">IF(FP181="","",IF(ISERROR(MID(FP181,FIND("male,",FP181)+6,(FIND(")",FP181)-(FIND("male,",FP181)+6))))=TRUE,"missing/error",MID(FP181,FIND("male,",FP181)+6,(FIND(")",FP181)-(FIND("male,",FP181)+6)))))</f>
        <v/>
      </c>
      <c r="FM181" s="2" t="str">
        <f t="shared" ref="FM181:FM187" si="639">IF(FI181="","",(MID(FI181,(SEARCH("^^",SUBSTITUTE(FI181," ","^^",LEN(FI181)-LEN(SUBSTITUTE(FI181," ","")))))+1,99)&amp;"_"&amp;LEFT(FI181,FIND(" ",FI181)-1)&amp;"_"&amp;FJ181))</f>
        <v/>
      </c>
      <c r="FN181" s="2" t="str">
        <f t="shared" ref="FN181:FN187" si="640">IF(FP181="","",IF((LEN(FP181)-LEN(SUBSTITUTE(FP181,"male","")))/LEN("male")&gt;1,"!",IF(RIGHT(FP181,1)=")","",IF(RIGHT(FP181,2)=") ","",IF(RIGHT(FP181,2)=").","","!!")))))</f>
        <v/>
      </c>
      <c r="FQ181" s="2" t="str">
        <f>IF(FU181="","",#REF!)</f>
        <v/>
      </c>
      <c r="FR181" s="2" t="str">
        <f t="shared" ref="FR181:FR187" si="641">IF(FU181="","",FQ$1)</f>
        <v/>
      </c>
      <c r="FU181" s="2" t="str">
        <f t="shared" ref="FU181:FU187" si="642">IF(GB181="","",IF(ISNUMBER(SEARCH(":",GB181)),MID(GB181,FIND(":",GB181)+2,FIND("(",GB181)-FIND(":",GB181)-3),LEFT(GB181,FIND("(",GB181)-2)))</f>
        <v/>
      </c>
      <c r="FV181" s="2" t="str">
        <f t="shared" ref="FV181:FV187" si="643">IF(GB181="","",MID(GB181,FIND("(",GB181)+1,4))</f>
        <v/>
      </c>
      <c r="FW181" s="2" t="str">
        <f t="shared" ref="FW181:FW187" si="644">IF(ISNUMBER(SEARCH("*female*",GB181)),"female",IF(ISNUMBER(SEARCH("*male*",GB181)),"male",""))</f>
        <v/>
      </c>
      <c r="FX181" s="2" t="str">
        <f t="shared" ref="FX181:FX187" si="645">IF(GB181="","",IF(ISERROR(MID(GB181,FIND("male,",GB181)+6,(FIND(")",GB181)-(FIND("male,",GB181)+6))))=TRUE,"missing/error",MID(GB181,FIND("male,",GB181)+6,(FIND(")",GB181)-(FIND("male,",GB181)+6)))))</f>
        <v/>
      </c>
      <c r="FY181" s="2" t="str">
        <f t="shared" ref="FY181:FY187" si="646">IF(FU181="","",(MID(FU181,(SEARCH("^^",SUBSTITUTE(FU181," ","^^",LEN(FU181)-LEN(SUBSTITUTE(FU181," ","")))))+1,99)&amp;"_"&amp;LEFT(FU181,FIND(" ",FU181)-1)&amp;"_"&amp;FV181))</f>
        <v/>
      </c>
      <c r="FZ181" s="2" t="str">
        <f t="shared" ref="FZ181:FZ187" si="647">IF(GB181="","",IF((LEN(GB181)-LEN(SUBSTITUTE(GB181,"male","")))/LEN("male")&gt;1,"!",IF(RIGHT(GB181,1)=")","",IF(RIGHT(GB181,2)=") ","",IF(RIGHT(GB181,2)=").","","!!")))))</f>
        <v/>
      </c>
      <c r="GC181" s="2" t="str">
        <f t="shared" ref="GC181:GC187" si="648">IF(GG181="","",GC$3)</f>
        <v/>
      </c>
      <c r="GD181" s="2" t="str">
        <f t="shared" ref="GD181:GD187" si="649">IF(GG181="","",GC$1)</f>
        <v/>
      </c>
      <c r="GG181" s="2" t="str">
        <f t="shared" ref="GG181:GG187" si="650">IF(GN181="","",IF(ISNUMBER(SEARCH(":",GN181)),MID(GN181,FIND(":",GN181)+2,FIND("(",GN181)-FIND(":",GN181)-3),LEFT(GN181,FIND("(",GN181)-2)))</f>
        <v/>
      </c>
      <c r="GH181" s="2" t="str">
        <f t="shared" ref="GH181:GH187" si="651">IF(GN181="","",MID(GN181,FIND("(",GN181)+1,4))</f>
        <v/>
      </c>
      <c r="GI181" s="2" t="str">
        <f t="shared" ref="GI181:GI187" si="652">IF(ISNUMBER(SEARCH("*female*",GN181)),"female",IF(ISNUMBER(SEARCH("*male*",GN181)),"male",""))</f>
        <v/>
      </c>
      <c r="GJ181" s="2" t="str">
        <f t="shared" ref="GJ181:GJ187" si="653">IF(GN181="","",IF(ISERROR(MID(GN181,FIND("male,",GN181)+6,(FIND(")",GN181)-(FIND("male,",GN181)+6))))=TRUE,"missing/error",MID(GN181,FIND("male,",GN181)+6,(FIND(")",GN181)-(FIND("male,",GN181)+6)))))</f>
        <v/>
      </c>
      <c r="GK181" s="2" t="str">
        <f t="shared" ref="GK181:GK187" si="654">IF(GG181="","",(MID(GG181,(SEARCH("^^",SUBSTITUTE(GG181," ","^^",LEN(GG181)-LEN(SUBSTITUTE(GG181," ","")))))+1,99)&amp;"_"&amp;LEFT(GG181,FIND(" ",GG181)-1)&amp;"_"&amp;GH181))</f>
        <v/>
      </c>
      <c r="GL181" s="2" t="str">
        <f t="shared" ref="GL181:GL187" si="655">IF(GN181="","",IF((LEN(GN181)-LEN(SUBSTITUTE(GN181,"male","")))/LEN("male")&gt;1,"!",IF(RIGHT(GN181,1)=")","",IF(RIGHT(GN181,2)=") ","",IF(RIGHT(GN181,2)=").","","!!")))))</f>
        <v/>
      </c>
      <c r="GO181" s="2" t="str">
        <f t="shared" ref="GO181:GO187" si="656">IF(GS181="","",GO$3)</f>
        <v/>
      </c>
      <c r="GP181" s="2" t="str">
        <f t="shared" ref="GP181:GP187" si="657">IF(GS181="","",GO$1)</f>
        <v/>
      </c>
      <c r="GS181" s="2" t="str">
        <f t="shared" ref="GS181:GS187" si="658">IF(GZ181="","",IF(ISNUMBER(SEARCH(":",GZ181)),MID(GZ181,FIND(":",GZ181)+2,FIND("(",GZ181)-FIND(":",GZ181)-3),LEFT(GZ181,FIND("(",GZ181)-2)))</f>
        <v/>
      </c>
      <c r="GT181" s="2" t="str">
        <f t="shared" ref="GT181:GT187" si="659">IF(GZ181="","",MID(GZ181,FIND("(",GZ181)+1,4))</f>
        <v/>
      </c>
      <c r="GU181" s="2" t="str">
        <f t="shared" ref="GU181:GU187" si="660">IF(ISNUMBER(SEARCH("*female*",GZ181)),"female",IF(ISNUMBER(SEARCH("*male*",GZ181)),"male",""))</f>
        <v/>
      </c>
      <c r="GV181" s="2" t="str">
        <f t="shared" ref="GV181:GV187" si="661">IF(GZ181="","",IF(ISERROR(MID(GZ181,FIND("male,",GZ181)+6,(FIND(")",GZ181)-(FIND("male,",GZ181)+6))))=TRUE,"missing/error",MID(GZ181,FIND("male,",GZ181)+6,(FIND(")",GZ181)-(FIND("male,",GZ181)+6)))))</f>
        <v/>
      </c>
      <c r="GW181" s="2" t="str">
        <f t="shared" ref="GW181:GW187" si="662">IF(GS181="","",(MID(GS181,(SEARCH("^^",SUBSTITUTE(GS181," ","^^",LEN(GS181)-LEN(SUBSTITUTE(GS181," ","")))))+1,99)&amp;"_"&amp;LEFT(GS181,FIND(" ",GS181)-1)&amp;"_"&amp;GT181))</f>
        <v/>
      </c>
      <c r="GX181" s="2" t="str">
        <f t="shared" ref="GX181:GX187" si="663">IF(GZ181="","",IF((LEN(GZ181)-LEN(SUBSTITUTE(GZ181,"male","")))/LEN("male")&gt;1,"!",IF(RIGHT(GZ181,1)=")","",IF(RIGHT(GZ181,2)=") ","",IF(RIGHT(GZ181,2)=").","","!!")))))</f>
        <v/>
      </c>
      <c r="HA181" s="2" t="str">
        <f t="shared" ref="HA181:HA187" si="664">IF(HE181="","",HA$3)</f>
        <v/>
      </c>
      <c r="HB181" s="2" t="str">
        <f t="shared" ref="HB181:HB187" si="665">IF(HE181="","",HA$1)</f>
        <v/>
      </c>
      <c r="HE181" s="2" t="str">
        <f t="shared" ref="HE181:HE187" si="666">IF(HL181="","",IF(ISNUMBER(SEARCH(":",HL181)),MID(HL181,FIND(":",HL181)+2,FIND("(",HL181)-FIND(":",HL181)-3),LEFT(HL181,FIND("(",HL181)-2)))</f>
        <v/>
      </c>
      <c r="HF181" s="2" t="str">
        <f t="shared" ref="HF181:HF187" si="667">IF(HL181="","",MID(HL181,FIND("(",HL181)+1,4))</f>
        <v/>
      </c>
      <c r="HG181" s="2" t="str">
        <f t="shared" ref="HG181:HG187" si="668">IF(ISNUMBER(SEARCH("*female*",HL181)),"female",IF(ISNUMBER(SEARCH("*male*",HL181)),"male",""))</f>
        <v/>
      </c>
      <c r="HH181" s="2" t="str">
        <f t="shared" ref="HH181:HH187" si="669">IF(HL181="","",IF(ISERROR(MID(HL181,FIND("male,",HL181)+6,(FIND(")",HL181)-(FIND("male,",HL181)+6))))=TRUE,"missing/error",MID(HL181,FIND("male,",HL181)+6,(FIND(")",HL181)-(FIND("male,",HL181)+6)))))</f>
        <v/>
      </c>
      <c r="HI181" s="2" t="str">
        <f t="shared" ref="HI181:HI187" si="670">IF(HE181="","",(MID(HE181,(SEARCH("^^",SUBSTITUTE(HE181," ","^^",LEN(HE181)-LEN(SUBSTITUTE(HE181," ","")))))+1,99)&amp;"_"&amp;LEFT(HE181,FIND(" ",HE181)-1)&amp;"_"&amp;HF181))</f>
        <v/>
      </c>
      <c r="HJ181" s="2" t="str">
        <f t="shared" ref="HJ181:HJ187" si="671">IF(HL181="","",IF((LEN(HL181)-LEN(SUBSTITUTE(HL181,"male","")))/LEN("male")&gt;1,"!",IF(RIGHT(HL181,1)=")","",IF(RIGHT(HL181,2)=") ","",IF(RIGHT(HL181,2)=").","","!!")))))</f>
        <v/>
      </c>
      <c r="HM181" s="2" t="str">
        <f t="shared" ref="HM181:HM187" si="672">IF(HQ181="","",HM$3)</f>
        <v/>
      </c>
      <c r="HN181" s="2" t="str">
        <f t="shared" ref="HN181:HN187" si="673">IF(HQ181="","",HM$1)</f>
        <v/>
      </c>
      <c r="HQ181" s="2" t="str">
        <f t="shared" ref="HQ181:HQ187" si="674">IF(HX181="","",IF(ISNUMBER(SEARCH(":",HX181)),MID(HX181,FIND(":",HX181)+2,FIND("(",HX181)-FIND(":",HX181)-3),LEFT(HX181,FIND("(",HX181)-2)))</f>
        <v/>
      </c>
      <c r="HR181" s="2" t="str">
        <f t="shared" ref="HR181:HR187" si="675">IF(HX181="","",MID(HX181,FIND("(",HX181)+1,4))</f>
        <v/>
      </c>
      <c r="HS181" s="2" t="str">
        <f t="shared" ref="HS181:HS187" si="676">IF(ISNUMBER(SEARCH("*female*",HX181)),"female",IF(ISNUMBER(SEARCH("*male*",HX181)),"male",""))</f>
        <v/>
      </c>
      <c r="HT181" s="2" t="str">
        <f t="shared" ref="HT181:HT187" si="677">IF(HX181="","",IF(ISERROR(MID(HX181,FIND("male,",HX181)+6,(FIND(")",HX181)-(FIND("male,",HX181)+6))))=TRUE,"missing/error",MID(HX181,FIND("male,",HX181)+6,(FIND(")",HX181)-(FIND("male,",HX181)+6)))))</f>
        <v/>
      </c>
      <c r="HU181" s="2" t="str">
        <f t="shared" ref="HU181:HU187" si="678">IF(HQ181="","",(MID(HQ181,(SEARCH("^^",SUBSTITUTE(HQ181," ","^^",LEN(HQ181)-LEN(SUBSTITUTE(HQ181," ","")))))+1,99)&amp;"_"&amp;LEFT(HQ181,FIND(" ",HQ181)-1)&amp;"_"&amp;HR181))</f>
        <v/>
      </c>
      <c r="HV181" s="2" t="str">
        <f t="shared" ref="HV181:HV187" si="679">IF(HX181="","",IF((LEN(HX181)-LEN(SUBSTITUTE(HX181,"male","")))/LEN("male")&gt;1,"!",IF(RIGHT(HX181,1)=")","",IF(RIGHT(HX181,2)=") ","",IF(RIGHT(HX181,2)=").","","!!")))))</f>
        <v/>
      </c>
      <c r="HY181" s="2" t="str">
        <f t="shared" ref="HY181:HY187" si="680">IF(IC181="","",HY$3)</f>
        <v/>
      </c>
      <c r="HZ181" s="2" t="str">
        <f t="shared" ref="HZ181:HZ187" si="681">IF(IC181="","",HY$1)</f>
        <v/>
      </c>
      <c r="IC181" s="2" t="str">
        <f t="shared" ref="IC181:IC187" si="682">IF(IJ181="","",IF(ISNUMBER(SEARCH(":",IJ181)),MID(IJ181,FIND(":",IJ181)+2,FIND("(",IJ181)-FIND(":",IJ181)-3),LEFT(IJ181,FIND("(",IJ181)-2)))</f>
        <v/>
      </c>
      <c r="ID181" s="2" t="str">
        <f t="shared" ref="ID181:ID187" si="683">IF(IJ181="","",MID(IJ181,FIND("(",IJ181)+1,4))</f>
        <v/>
      </c>
      <c r="IE181" s="2" t="str">
        <f t="shared" ref="IE181:IE187" si="684">IF(ISNUMBER(SEARCH("*female*",IJ181)),"female",IF(ISNUMBER(SEARCH("*male*",IJ181)),"male",""))</f>
        <v/>
      </c>
      <c r="IF181" s="2" t="str">
        <f t="shared" ref="IF181:IF187" si="685">IF(IJ181="","",IF(ISERROR(MID(IJ181,FIND("male,",IJ181)+6,(FIND(")",IJ181)-(FIND("male,",IJ181)+6))))=TRUE,"missing/error",MID(IJ181,FIND("male,",IJ181)+6,(FIND(")",IJ181)-(FIND("male,",IJ181)+6)))))</f>
        <v/>
      </c>
      <c r="IG181" s="2" t="str">
        <f t="shared" ref="IG181:IG187" si="686">IF(IC181="","",(MID(IC181,(SEARCH("^^",SUBSTITUTE(IC181," ","^^",LEN(IC181)-LEN(SUBSTITUTE(IC181," ","")))))+1,99)&amp;"_"&amp;LEFT(IC181,FIND(" ",IC181)-1)&amp;"_"&amp;ID181))</f>
        <v/>
      </c>
      <c r="IH181" s="2" t="str">
        <f t="shared" ref="IH181:IH187" si="687">IF(IJ181="","",IF((LEN(IJ181)-LEN(SUBSTITUTE(IJ181,"male","")))/LEN("male")&gt;1,"!",IF(RIGHT(IJ181,1)=")","",IF(RIGHT(IJ181,2)=") ","",IF(RIGHT(IJ181,2)=").","","!!")))))</f>
        <v/>
      </c>
      <c r="IK181" s="2" t="str">
        <f t="shared" ref="IK181:IK187" si="688">IF(IO181="","",IK$3)</f>
        <v/>
      </c>
      <c r="IL181" s="2" t="str">
        <f t="shared" ref="IL181:IL187" si="689">IF(IO181="","",IK$1)</f>
        <v/>
      </c>
      <c r="IO181" s="2" t="str">
        <f t="shared" ref="IO181:IO187" si="690">IF(IV181="","",IF(ISNUMBER(SEARCH(":",IV181)),MID(IV181,FIND(":",IV181)+2,FIND("(",IV181)-FIND(":",IV181)-3),LEFT(IV181,FIND("(",IV181)-2)))</f>
        <v/>
      </c>
      <c r="IP181" s="2" t="str">
        <f t="shared" ref="IP181:IP187" si="691">IF(IV181="","",MID(IV181,FIND("(",IV181)+1,4))</f>
        <v/>
      </c>
      <c r="IQ181" s="2" t="str">
        <f t="shared" ref="IQ181:IQ187" si="692">IF(ISNUMBER(SEARCH("*female*",IV181)),"female",IF(ISNUMBER(SEARCH("*male*",IV181)),"male",""))</f>
        <v/>
      </c>
      <c r="IR181" s="2" t="str">
        <f t="shared" ref="IR181:IR187" si="693">IF(IV181="","",IF(ISERROR(MID(IV181,FIND("male,",IV181)+6,(FIND(")",IV181)-(FIND("male,",IV181)+6))))=TRUE,"missing/error",MID(IV181,FIND("male,",IV181)+6,(FIND(")",IV181)-(FIND("male,",IV181)+6)))))</f>
        <v/>
      </c>
      <c r="IS181" s="2" t="str">
        <f t="shared" ref="IS181:IS187" si="694">IF(IO181="","",(MID(IO181,(SEARCH("^^",SUBSTITUTE(IO181," ","^^",LEN(IO181)-LEN(SUBSTITUTE(IO181," ","")))))+1,99)&amp;"_"&amp;LEFT(IO181,FIND(" ",IO181)-1)&amp;"_"&amp;IP181))</f>
        <v/>
      </c>
      <c r="IT181" s="2" t="str">
        <f t="shared" ref="IT181:IT187" si="695">IF(IV181="","",IF((LEN(IV181)-LEN(SUBSTITUTE(IV181,"male","")))/LEN("male")&gt;1,"!",IF(RIGHT(IV181,1)=")","",IF(RIGHT(IV181,2)=") ","",IF(RIGHT(IV181,2)=").","","!!")))))</f>
        <v/>
      </c>
      <c r="IW181" s="2" t="str">
        <f t="shared" ref="IW181:IW187" si="696">IF(JA181="","",IW$3)</f>
        <v/>
      </c>
      <c r="IX181" s="2" t="str">
        <f t="shared" ref="IX181:IX187" si="697">IF(JA181="","",IW$1)</f>
        <v/>
      </c>
      <c r="JA181" s="2" t="str">
        <f t="shared" ref="JA181:JA187" si="698">IF(JH181="","",IF(ISNUMBER(SEARCH(":",JH181)),MID(JH181,FIND(":",JH181)+2,FIND("(",JH181)-FIND(":",JH181)-3),LEFT(JH181,FIND("(",JH181)-2)))</f>
        <v/>
      </c>
      <c r="JB181" s="2" t="str">
        <f t="shared" ref="JB181:JB187" si="699">IF(JH181="","",MID(JH181,FIND("(",JH181)+1,4))</f>
        <v/>
      </c>
      <c r="JC181" s="2" t="str">
        <f t="shared" ref="JC181:JC187" si="700">IF(ISNUMBER(SEARCH("*female*",JH181)),"female",IF(ISNUMBER(SEARCH("*male*",JH181)),"male",""))</f>
        <v/>
      </c>
      <c r="JD181" s="2" t="str">
        <f t="shared" ref="JD181:JD187" si="701">IF(JH181="","",IF(ISERROR(MID(JH181,FIND("male,",JH181)+6,(FIND(")",JH181)-(FIND("male,",JH181)+6))))=TRUE,"missing/error",MID(JH181,FIND("male,",JH181)+6,(FIND(")",JH181)-(FIND("male,",JH181)+6)))))</f>
        <v/>
      </c>
      <c r="JE181" s="2" t="str">
        <f t="shared" ref="JE181:JE187" si="702">IF(JA181="","",(MID(JA181,(SEARCH("^^",SUBSTITUTE(JA181," ","^^",LEN(JA181)-LEN(SUBSTITUTE(JA181," ","")))))+1,99)&amp;"_"&amp;LEFT(JA181,FIND(" ",JA181)-1)&amp;"_"&amp;JB181))</f>
        <v/>
      </c>
      <c r="JF181" s="2" t="str">
        <f t="shared" ref="JF181:JF187" si="703">IF(JH181="","",IF((LEN(JH181)-LEN(SUBSTITUTE(JH181,"male","")))/LEN("male")&gt;1,"!",IF(RIGHT(JH181,1)=")","",IF(RIGHT(JH181,2)=") ","",IF(RIGHT(JH181,2)=").","","!!")))))</f>
        <v/>
      </c>
      <c r="JI181" s="2" t="str">
        <f t="shared" ref="JI181:JI187" si="704">IF(JM181="","",JI$3)</f>
        <v/>
      </c>
      <c r="JJ181" s="2" t="str">
        <f t="shared" ref="JJ181:JJ187" si="705">IF(JM181="","",JI$1)</f>
        <v/>
      </c>
      <c r="JM181" s="2" t="str">
        <f t="shared" ref="JM181:JM187" si="706">IF(JT181="","",IF(ISNUMBER(SEARCH(":",JT181)),MID(JT181,FIND(":",JT181)+2,FIND("(",JT181)-FIND(":",JT181)-3),LEFT(JT181,FIND("(",JT181)-2)))</f>
        <v/>
      </c>
      <c r="JN181" s="2" t="str">
        <f t="shared" ref="JN181:JN187" si="707">IF(JT181="","",MID(JT181,FIND("(",JT181)+1,4))</f>
        <v/>
      </c>
      <c r="JO181" s="2" t="str">
        <f t="shared" ref="JO181:JO187" si="708">IF(ISNUMBER(SEARCH("*female*",JT181)),"female",IF(ISNUMBER(SEARCH("*male*",JT181)),"male",""))</f>
        <v/>
      </c>
      <c r="JP181" s="2" t="str">
        <f t="shared" ref="JP181:JP187" si="709">IF(JT181="","",IF(ISERROR(MID(JT181,FIND("male,",JT181)+6,(FIND(")",JT181)-(FIND("male,",JT181)+6))))=TRUE,"missing/error",MID(JT181,FIND("male,",JT181)+6,(FIND(")",JT181)-(FIND("male,",JT181)+6)))))</f>
        <v/>
      </c>
      <c r="JQ181" s="2" t="str">
        <f t="shared" ref="JQ181:JQ187" si="710">IF(JM181="","",(MID(JM181,(SEARCH("^^",SUBSTITUTE(JM181," ","^^",LEN(JM181)-LEN(SUBSTITUTE(JM181," ","")))))+1,99)&amp;"_"&amp;LEFT(JM181,FIND(" ",JM181)-1)&amp;"_"&amp;JN181))</f>
        <v/>
      </c>
      <c r="JR181" s="2" t="str">
        <f t="shared" ref="JR181:JR187" si="711">IF(JT181="","",IF((LEN(JT181)-LEN(SUBSTITUTE(JT181,"male","")))/LEN("male")&gt;1,"!",IF(RIGHT(JT181,1)=")","",IF(RIGHT(JT181,2)=") ","",IF(RIGHT(JT181,2)=").","","!!")))))</f>
        <v/>
      </c>
      <c r="JU181" s="2" t="str">
        <f t="shared" ref="JU181:JU187" si="712">IF(JY181="","",JU$3)</f>
        <v/>
      </c>
      <c r="JV181" s="2" t="str">
        <f t="shared" ref="JV181:JV187" si="713">IF(JY181="","",JU$1)</f>
        <v/>
      </c>
      <c r="JY181" s="2" t="str">
        <f t="shared" ref="JY181:JY187" si="714">IF(KF181="","",IF(ISNUMBER(SEARCH(":",KF181)),MID(KF181,FIND(":",KF181)+2,FIND("(",KF181)-FIND(":",KF181)-3),LEFT(KF181,FIND("(",KF181)-2)))</f>
        <v/>
      </c>
      <c r="JZ181" s="2" t="str">
        <f t="shared" ref="JZ181:JZ187" si="715">IF(KF181="","",MID(KF181,FIND("(",KF181)+1,4))</f>
        <v/>
      </c>
      <c r="KA181" s="2" t="str">
        <f t="shared" ref="KA181:KA187" si="716">IF(ISNUMBER(SEARCH("*female*",KF181)),"female",IF(ISNUMBER(SEARCH("*male*",KF181)),"male",""))</f>
        <v/>
      </c>
      <c r="KB181" s="2" t="str">
        <f t="shared" ref="KB181:KB187" si="717">IF(KF181="","",IF(ISERROR(MID(KF181,FIND("male,",KF181)+6,(FIND(")",KF181)-(FIND("male,",KF181)+6))))=TRUE,"missing/error",MID(KF181,FIND("male,",KF181)+6,(FIND(")",KF181)-(FIND("male,",KF181)+6)))))</f>
        <v/>
      </c>
      <c r="KC181" s="2" t="str">
        <f t="shared" ref="KC181:KC187" si="718">IF(JY181="","",(MID(JY181,(SEARCH("^^",SUBSTITUTE(JY181," ","^^",LEN(JY181)-LEN(SUBSTITUTE(JY181," ","")))))+1,99)&amp;"_"&amp;LEFT(JY181,FIND(" ",JY181)-1)&amp;"_"&amp;JZ181))</f>
        <v/>
      </c>
      <c r="KD181" s="2" t="str">
        <f t="shared" ref="KD181:KD187" si="719">IF(KF181="","",IF((LEN(KF181)-LEN(SUBSTITUTE(KF181,"male","")))/LEN("male")&gt;1,"!",IF(RIGHT(KF181,1)=")","",IF(RIGHT(KF181,2)=") ","",IF(RIGHT(KF181,2)=").","","!!")))))</f>
        <v/>
      </c>
    </row>
    <row r="182" spans="5:290" ht="13.5" customHeight="1">
      <c r="E182" s="2" t="str">
        <f t="shared" si="529"/>
        <v/>
      </c>
      <c r="F182" s="2" t="str">
        <f t="shared" si="530"/>
        <v/>
      </c>
      <c r="I182" s="2" t="str">
        <f t="shared" si="531"/>
        <v/>
      </c>
      <c r="J182" s="2" t="str">
        <f t="shared" si="532"/>
        <v/>
      </c>
      <c r="K182" s="2" t="str">
        <f t="shared" si="533"/>
        <v/>
      </c>
      <c r="L182" s="2" t="str">
        <f t="shared" si="534"/>
        <v/>
      </c>
      <c r="M182" s="2" t="str">
        <f t="shared" si="535"/>
        <v/>
      </c>
      <c r="N182" s="2" t="str">
        <f t="shared" si="536"/>
        <v/>
      </c>
      <c r="Q182" s="69" t="str">
        <f t="shared" si="537"/>
        <v/>
      </c>
      <c r="R182" s="2" t="str">
        <f t="shared" si="538"/>
        <v/>
      </c>
      <c r="U182" s="2" t="str">
        <f t="shared" si="539"/>
        <v/>
      </c>
      <c r="V182" s="2" t="str">
        <f t="shared" si="540"/>
        <v/>
      </c>
      <c r="W182" s="2" t="str">
        <f t="shared" si="541"/>
        <v/>
      </c>
      <c r="X182" s="2" t="str">
        <f t="shared" si="542"/>
        <v/>
      </c>
      <c r="Y182" s="2" t="str">
        <f t="shared" si="543"/>
        <v/>
      </c>
      <c r="Z182" s="2" t="str">
        <f t="shared" si="544"/>
        <v/>
      </c>
      <c r="AC182" s="2" t="str">
        <f t="shared" si="545"/>
        <v/>
      </c>
      <c r="AD182" s="2" t="str">
        <f t="shared" si="546"/>
        <v/>
      </c>
      <c r="AG182" s="2" t="str">
        <f t="shared" si="547"/>
        <v/>
      </c>
      <c r="AH182" s="2" t="str">
        <f t="shared" si="548"/>
        <v/>
      </c>
      <c r="AI182" s="2" t="str">
        <f t="shared" si="549"/>
        <v/>
      </c>
      <c r="AJ182" s="2" t="str">
        <f t="shared" si="550"/>
        <v/>
      </c>
      <c r="AK182" s="2" t="str">
        <f t="shared" si="551"/>
        <v/>
      </c>
      <c r="AL182" s="2" t="str">
        <f t="shared" si="552"/>
        <v/>
      </c>
      <c r="AO182" s="2" t="str">
        <f t="shared" si="553"/>
        <v/>
      </c>
      <c r="AP182" s="2" t="str">
        <f t="shared" si="554"/>
        <v/>
      </c>
      <c r="AS182" s="2" t="str">
        <f t="shared" si="555"/>
        <v/>
      </c>
      <c r="AT182" s="2" t="str">
        <f t="shared" si="556"/>
        <v/>
      </c>
      <c r="AU182" s="2" t="str">
        <f t="shared" si="557"/>
        <v/>
      </c>
      <c r="AV182" s="2" t="str">
        <f t="shared" si="558"/>
        <v/>
      </c>
      <c r="AW182" s="2" t="str">
        <f t="shared" si="559"/>
        <v/>
      </c>
      <c r="AX182" s="2" t="str">
        <f t="shared" si="560"/>
        <v/>
      </c>
      <c r="BA182" s="2" t="str">
        <f t="shared" si="561"/>
        <v/>
      </c>
      <c r="BB182" s="2" t="str">
        <f t="shared" si="562"/>
        <v/>
      </c>
      <c r="BE182" s="2" t="str">
        <f t="shared" si="563"/>
        <v/>
      </c>
      <c r="BF182" s="2" t="str">
        <f t="shared" si="564"/>
        <v/>
      </c>
      <c r="BG182" s="2" t="str">
        <f t="shared" si="565"/>
        <v/>
      </c>
      <c r="BH182" s="2" t="str">
        <f t="shared" si="566"/>
        <v/>
      </c>
      <c r="BI182" s="2" t="str">
        <f t="shared" si="567"/>
        <v/>
      </c>
      <c r="BJ182" s="2" t="str">
        <f t="shared" si="568"/>
        <v/>
      </c>
      <c r="BM182" s="2" t="str">
        <f t="shared" si="569"/>
        <v/>
      </c>
      <c r="BN182" s="2" t="str">
        <f t="shared" si="570"/>
        <v/>
      </c>
      <c r="BQ182" s="2" t="str">
        <f t="shared" si="571"/>
        <v/>
      </c>
      <c r="BR182" s="2" t="str">
        <f t="shared" si="572"/>
        <v/>
      </c>
      <c r="BS182" s="2" t="str">
        <f t="shared" si="573"/>
        <v/>
      </c>
      <c r="BT182" s="2" t="str">
        <f t="shared" si="574"/>
        <v/>
      </c>
      <c r="BU182" s="2" t="str">
        <f t="shared" si="575"/>
        <v/>
      </c>
      <c r="BV182" s="2" t="str">
        <f t="shared" si="576"/>
        <v/>
      </c>
      <c r="BY182" s="2" t="str">
        <f t="shared" si="577"/>
        <v/>
      </c>
      <c r="BZ182" s="2" t="str">
        <f t="shared" si="578"/>
        <v/>
      </c>
      <c r="CC182" s="2" t="str">
        <f t="shared" si="579"/>
        <v/>
      </c>
      <c r="CD182" s="2" t="str">
        <f t="shared" si="580"/>
        <v/>
      </c>
      <c r="CE182" s="2" t="str">
        <f t="shared" si="581"/>
        <v/>
      </c>
      <c r="CF182" s="2" t="str">
        <f t="shared" si="582"/>
        <v/>
      </c>
      <c r="CG182" s="2" t="str">
        <f t="shared" si="583"/>
        <v/>
      </c>
      <c r="CH182" s="2" t="str">
        <f t="shared" si="584"/>
        <v/>
      </c>
      <c r="CK182" s="2" t="str">
        <f t="shared" si="585"/>
        <v/>
      </c>
      <c r="CL182" s="2" t="str">
        <f t="shared" si="586"/>
        <v/>
      </c>
      <c r="CO182" s="2" t="str">
        <f t="shared" si="587"/>
        <v/>
      </c>
      <c r="CP182" s="2" t="str">
        <f t="shared" si="588"/>
        <v/>
      </c>
      <c r="CQ182" s="2" t="str">
        <f t="shared" si="589"/>
        <v/>
      </c>
      <c r="CR182" s="2" t="str">
        <f t="shared" si="590"/>
        <v/>
      </c>
      <c r="CS182" s="2" t="str">
        <f t="shared" si="591"/>
        <v/>
      </c>
      <c r="CT182" s="2" t="str">
        <f t="shared" si="592"/>
        <v/>
      </c>
      <c r="CW182" s="2" t="str">
        <f t="shared" si="593"/>
        <v/>
      </c>
      <c r="CX182" s="2" t="str">
        <f t="shared" si="594"/>
        <v/>
      </c>
      <c r="DA182" s="2" t="str">
        <f t="shared" si="595"/>
        <v/>
      </c>
      <c r="DB182" s="2" t="str">
        <f t="shared" si="596"/>
        <v/>
      </c>
      <c r="DC182" s="2" t="str">
        <f t="shared" si="597"/>
        <v/>
      </c>
      <c r="DD182" s="2" t="str">
        <f t="shared" si="598"/>
        <v/>
      </c>
      <c r="DE182" s="2" t="str">
        <f t="shared" si="599"/>
        <v/>
      </c>
      <c r="DF182" s="2" t="str">
        <f t="shared" si="600"/>
        <v/>
      </c>
      <c r="DI182" s="2" t="str">
        <f t="shared" si="601"/>
        <v/>
      </c>
      <c r="DJ182" s="2" t="str">
        <f t="shared" si="602"/>
        <v/>
      </c>
      <c r="DM182" s="2" t="str">
        <f t="shared" si="603"/>
        <v/>
      </c>
      <c r="DN182" s="2" t="str">
        <f t="shared" si="604"/>
        <v/>
      </c>
      <c r="DO182" s="2" t="str">
        <f t="shared" si="605"/>
        <v/>
      </c>
      <c r="DP182" s="2" t="str">
        <f t="shared" si="606"/>
        <v/>
      </c>
      <c r="DQ182" s="2" t="str">
        <f t="shared" si="607"/>
        <v/>
      </c>
      <c r="DR182" s="2" t="str">
        <f t="shared" si="608"/>
        <v/>
      </c>
      <c r="DU182" s="2" t="str">
        <f t="shared" si="609"/>
        <v/>
      </c>
      <c r="DV182" s="2" t="str">
        <f t="shared" si="610"/>
        <v/>
      </c>
      <c r="DY182" s="2" t="str">
        <f t="shared" si="611"/>
        <v/>
      </c>
      <c r="DZ182" s="2" t="str">
        <f t="shared" si="612"/>
        <v/>
      </c>
      <c r="EA182" s="2" t="str">
        <f t="shared" si="613"/>
        <v/>
      </c>
      <c r="EB182" s="2" t="str">
        <f t="shared" si="614"/>
        <v/>
      </c>
      <c r="EC182" s="2" t="str">
        <f t="shared" si="615"/>
        <v/>
      </c>
      <c r="ED182" s="2" t="str">
        <f t="shared" si="616"/>
        <v/>
      </c>
      <c r="EG182" s="2" t="str">
        <f t="shared" si="617"/>
        <v/>
      </c>
      <c r="EH182" s="2" t="str">
        <f t="shared" si="618"/>
        <v/>
      </c>
      <c r="EK182" s="2" t="str">
        <f t="shared" si="619"/>
        <v/>
      </c>
      <c r="EL182" s="2" t="str">
        <f t="shared" si="620"/>
        <v/>
      </c>
      <c r="EM182" s="2" t="str">
        <f t="shared" si="621"/>
        <v/>
      </c>
      <c r="EN182" s="2" t="str">
        <f t="shared" si="622"/>
        <v/>
      </c>
      <c r="EO182" s="2" t="str">
        <f t="shared" si="623"/>
        <v/>
      </c>
      <c r="EP182" s="2" t="str">
        <f t="shared" si="624"/>
        <v/>
      </c>
      <c r="ES182" s="2" t="str">
        <f t="shared" si="625"/>
        <v/>
      </c>
      <c r="ET182" s="2" t="str">
        <f t="shared" si="626"/>
        <v/>
      </c>
      <c r="EW182" s="2" t="str">
        <f t="shared" si="627"/>
        <v/>
      </c>
      <c r="EX182" s="2" t="str">
        <f t="shared" si="628"/>
        <v/>
      </c>
      <c r="EY182" s="2" t="str">
        <f t="shared" si="629"/>
        <v/>
      </c>
      <c r="EZ182" s="2" t="str">
        <f t="shared" si="630"/>
        <v/>
      </c>
      <c r="FA182" s="2" t="str">
        <f t="shared" si="631"/>
        <v/>
      </c>
      <c r="FB182" s="2" t="str">
        <f t="shared" si="632"/>
        <v/>
      </c>
      <c r="FE182" s="2" t="str">
        <f t="shared" si="633"/>
        <v/>
      </c>
      <c r="FF182" s="2" t="str">
        <f t="shared" si="634"/>
        <v/>
      </c>
      <c r="FI182" s="2" t="str">
        <f t="shared" si="635"/>
        <v/>
      </c>
      <c r="FJ182" s="2" t="str">
        <f t="shared" si="636"/>
        <v/>
      </c>
      <c r="FK182" s="2" t="str">
        <f t="shared" si="637"/>
        <v/>
      </c>
      <c r="FL182" s="2" t="str">
        <f t="shared" si="638"/>
        <v/>
      </c>
      <c r="FM182" s="2" t="str">
        <f t="shared" si="639"/>
        <v/>
      </c>
      <c r="FN182" s="2" t="str">
        <f t="shared" si="640"/>
        <v/>
      </c>
      <c r="FQ182" s="2" t="str">
        <f>IF(FU182="","",#REF!)</f>
        <v/>
      </c>
      <c r="FR182" s="2" t="str">
        <f t="shared" si="641"/>
        <v/>
      </c>
      <c r="FU182" s="2" t="str">
        <f t="shared" si="642"/>
        <v/>
      </c>
      <c r="FV182" s="2" t="str">
        <f t="shared" si="643"/>
        <v/>
      </c>
      <c r="FW182" s="2" t="str">
        <f t="shared" si="644"/>
        <v/>
      </c>
      <c r="FX182" s="2" t="str">
        <f t="shared" si="645"/>
        <v/>
      </c>
      <c r="FY182" s="2" t="str">
        <f t="shared" si="646"/>
        <v/>
      </c>
      <c r="FZ182" s="2" t="str">
        <f t="shared" si="647"/>
        <v/>
      </c>
      <c r="GC182" s="2" t="str">
        <f t="shared" si="648"/>
        <v/>
      </c>
      <c r="GD182" s="2" t="str">
        <f t="shared" si="649"/>
        <v/>
      </c>
      <c r="GG182" s="2" t="str">
        <f t="shared" si="650"/>
        <v/>
      </c>
      <c r="GH182" s="2" t="str">
        <f t="shared" si="651"/>
        <v/>
      </c>
      <c r="GI182" s="2" t="str">
        <f t="shared" si="652"/>
        <v/>
      </c>
      <c r="GJ182" s="2" t="str">
        <f t="shared" si="653"/>
        <v/>
      </c>
      <c r="GK182" s="2" t="str">
        <f t="shared" si="654"/>
        <v/>
      </c>
      <c r="GL182" s="2" t="str">
        <f t="shared" si="655"/>
        <v/>
      </c>
      <c r="GO182" s="2" t="str">
        <f t="shared" si="656"/>
        <v/>
      </c>
      <c r="GP182" s="2" t="str">
        <f t="shared" si="657"/>
        <v/>
      </c>
      <c r="GS182" s="2" t="str">
        <f t="shared" si="658"/>
        <v/>
      </c>
      <c r="GT182" s="2" t="str">
        <f t="shared" si="659"/>
        <v/>
      </c>
      <c r="GU182" s="2" t="str">
        <f t="shared" si="660"/>
        <v/>
      </c>
      <c r="GV182" s="2" t="str">
        <f t="shared" si="661"/>
        <v/>
      </c>
      <c r="GW182" s="2" t="str">
        <f t="shared" si="662"/>
        <v/>
      </c>
      <c r="GX182" s="2" t="str">
        <f t="shared" si="663"/>
        <v/>
      </c>
      <c r="HA182" s="2" t="str">
        <f t="shared" si="664"/>
        <v/>
      </c>
      <c r="HB182" s="2" t="str">
        <f t="shared" si="665"/>
        <v/>
      </c>
      <c r="HE182" s="2" t="str">
        <f t="shared" si="666"/>
        <v/>
      </c>
      <c r="HF182" s="2" t="str">
        <f t="shared" si="667"/>
        <v/>
      </c>
      <c r="HG182" s="2" t="str">
        <f t="shared" si="668"/>
        <v/>
      </c>
      <c r="HH182" s="2" t="str">
        <f t="shared" si="669"/>
        <v/>
      </c>
      <c r="HI182" s="2" t="str">
        <f t="shared" si="670"/>
        <v/>
      </c>
      <c r="HJ182" s="2" t="str">
        <f t="shared" si="671"/>
        <v/>
      </c>
      <c r="HM182" s="2" t="str">
        <f t="shared" si="672"/>
        <v/>
      </c>
      <c r="HN182" s="2" t="str">
        <f t="shared" si="673"/>
        <v/>
      </c>
      <c r="HQ182" s="2" t="str">
        <f t="shared" si="674"/>
        <v/>
      </c>
      <c r="HR182" s="2" t="str">
        <f t="shared" si="675"/>
        <v/>
      </c>
      <c r="HS182" s="2" t="str">
        <f t="shared" si="676"/>
        <v/>
      </c>
      <c r="HT182" s="2" t="str">
        <f t="shared" si="677"/>
        <v/>
      </c>
      <c r="HU182" s="2" t="str">
        <f t="shared" si="678"/>
        <v/>
      </c>
      <c r="HV182" s="2" t="str">
        <f t="shared" si="679"/>
        <v/>
      </c>
      <c r="HY182" s="2" t="str">
        <f t="shared" si="680"/>
        <v/>
      </c>
      <c r="HZ182" s="2" t="str">
        <f t="shared" si="681"/>
        <v/>
      </c>
      <c r="IC182" s="2" t="str">
        <f t="shared" si="682"/>
        <v/>
      </c>
      <c r="ID182" s="2" t="str">
        <f t="shared" si="683"/>
        <v/>
      </c>
      <c r="IE182" s="2" t="str">
        <f t="shared" si="684"/>
        <v/>
      </c>
      <c r="IF182" s="2" t="str">
        <f t="shared" si="685"/>
        <v/>
      </c>
      <c r="IG182" s="2" t="str">
        <f t="shared" si="686"/>
        <v/>
      </c>
      <c r="IH182" s="2" t="str">
        <f t="shared" si="687"/>
        <v/>
      </c>
      <c r="IK182" s="2" t="str">
        <f t="shared" si="688"/>
        <v/>
      </c>
      <c r="IL182" s="2" t="str">
        <f t="shared" si="689"/>
        <v/>
      </c>
      <c r="IO182" s="2" t="str">
        <f t="shared" si="690"/>
        <v/>
      </c>
      <c r="IP182" s="2" t="str">
        <f t="shared" si="691"/>
        <v/>
      </c>
      <c r="IQ182" s="2" t="str">
        <f t="shared" si="692"/>
        <v/>
      </c>
      <c r="IR182" s="2" t="str">
        <f t="shared" si="693"/>
        <v/>
      </c>
      <c r="IS182" s="2" t="str">
        <f t="shared" si="694"/>
        <v/>
      </c>
      <c r="IT182" s="2" t="str">
        <f t="shared" si="695"/>
        <v/>
      </c>
      <c r="IW182" s="2" t="str">
        <f t="shared" si="696"/>
        <v/>
      </c>
      <c r="IX182" s="2" t="str">
        <f t="shared" si="697"/>
        <v/>
      </c>
      <c r="JA182" s="2" t="str">
        <f t="shared" si="698"/>
        <v/>
      </c>
      <c r="JB182" s="2" t="str">
        <f t="shared" si="699"/>
        <v/>
      </c>
      <c r="JC182" s="2" t="str">
        <f t="shared" si="700"/>
        <v/>
      </c>
      <c r="JD182" s="2" t="str">
        <f t="shared" si="701"/>
        <v/>
      </c>
      <c r="JE182" s="2" t="str">
        <f t="shared" si="702"/>
        <v/>
      </c>
      <c r="JF182" s="2" t="str">
        <f t="shared" si="703"/>
        <v/>
      </c>
      <c r="JI182" s="2" t="str">
        <f t="shared" si="704"/>
        <v/>
      </c>
      <c r="JJ182" s="2" t="str">
        <f t="shared" si="705"/>
        <v/>
      </c>
      <c r="JM182" s="2" t="str">
        <f t="shared" si="706"/>
        <v/>
      </c>
      <c r="JN182" s="2" t="str">
        <f t="shared" si="707"/>
        <v/>
      </c>
      <c r="JO182" s="2" t="str">
        <f t="shared" si="708"/>
        <v/>
      </c>
      <c r="JP182" s="2" t="str">
        <f t="shared" si="709"/>
        <v/>
      </c>
      <c r="JQ182" s="2" t="str">
        <f t="shared" si="710"/>
        <v/>
      </c>
      <c r="JR182" s="2" t="str">
        <f t="shared" si="711"/>
        <v/>
      </c>
      <c r="JU182" s="2" t="str">
        <f t="shared" si="712"/>
        <v/>
      </c>
      <c r="JV182" s="2" t="str">
        <f t="shared" si="713"/>
        <v/>
      </c>
      <c r="JY182" s="2" t="str">
        <f t="shared" si="714"/>
        <v/>
      </c>
      <c r="JZ182" s="2" t="str">
        <f t="shared" si="715"/>
        <v/>
      </c>
      <c r="KA182" s="2" t="str">
        <f t="shared" si="716"/>
        <v/>
      </c>
      <c r="KB182" s="2" t="str">
        <f t="shared" si="717"/>
        <v/>
      </c>
      <c r="KC182" s="2" t="str">
        <f t="shared" si="718"/>
        <v/>
      </c>
      <c r="KD182" s="2" t="str">
        <f t="shared" si="719"/>
        <v/>
      </c>
    </row>
    <row r="183" spans="5:290" ht="13.5" customHeight="1">
      <c r="E183" s="2" t="str">
        <f t="shared" si="529"/>
        <v/>
      </c>
      <c r="F183" s="2" t="str">
        <f t="shared" si="530"/>
        <v/>
      </c>
      <c r="I183" s="2" t="str">
        <f t="shared" si="531"/>
        <v/>
      </c>
      <c r="J183" s="2" t="str">
        <f t="shared" si="532"/>
        <v/>
      </c>
      <c r="K183" s="2" t="str">
        <f t="shared" si="533"/>
        <v/>
      </c>
      <c r="L183" s="2" t="str">
        <f t="shared" si="534"/>
        <v/>
      </c>
      <c r="M183" s="2" t="str">
        <f t="shared" si="535"/>
        <v/>
      </c>
      <c r="N183" s="2" t="str">
        <f t="shared" si="536"/>
        <v/>
      </c>
      <c r="Q183" s="69" t="str">
        <f t="shared" si="537"/>
        <v/>
      </c>
      <c r="R183" s="2" t="str">
        <f t="shared" si="538"/>
        <v/>
      </c>
      <c r="U183" s="2" t="str">
        <f t="shared" si="539"/>
        <v/>
      </c>
      <c r="V183" s="2" t="str">
        <f t="shared" si="540"/>
        <v/>
      </c>
      <c r="W183" s="2" t="str">
        <f t="shared" si="541"/>
        <v/>
      </c>
      <c r="X183" s="2" t="str">
        <f t="shared" si="542"/>
        <v/>
      </c>
      <c r="Y183" s="2" t="str">
        <f t="shared" si="543"/>
        <v/>
      </c>
      <c r="Z183" s="2" t="str">
        <f t="shared" si="544"/>
        <v/>
      </c>
      <c r="AC183" s="2" t="str">
        <f t="shared" si="545"/>
        <v/>
      </c>
      <c r="AD183" s="2" t="str">
        <f t="shared" si="546"/>
        <v/>
      </c>
      <c r="AG183" s="2" t="str">
        <f t="shared" si="547"/>
        <v/>
      </c>
      <c r="AH183" s="2" t="str">
        <f t="shared" si="548"/>
        <v/>
      </c>
      <c r="AI183" s="2" t="str">
        <f t="shared" si="549"/>
        <v/>
      </c>
      <c r="AJ183" s="2" t="str">
        <f t="shared" si="550"/>
        <v/>
      </c>
      <c r="AK183" s="2" t="str">
        <f t="shared" si="551"/>
        <v/>
      </c>
      <c r="AL183" s="2" t="str">
        <f t="shared" si="552"/>
        <v/>
      </c>
      <c r="AO183" s="2" t="str">
        <f t="shared" si="553"/>
        <v/>
      </c>
      <c r="AP183" s="2" t="str">
        <f t="shared" si="554"/>
        <v/>
      </c>
      <c r="AS183" s="2" t="str">
        <f t="shared" si="555"/>
        <v/>
      </c>
      <c r="AT183" s="2" t="str">
        <f t="shared" si="556"/>
        <v/>
      </c>
      <c r="AU183" s="2" t="str">
        <f t="shared" si="557"/>
        <v/>
      </c>
      <c r="AV183" s="2" t="str">
        <f t="shared" si="558"/>
        <v/>
      </c>
      <c r="AW183" s="2" t="str">
        <f t="shared" si="559"/>
        <v/>
      </c>
      <c r="AX183" s="2" t="str">
        <f t="shared" si="560"/>
        <v/>
      </c>
      <c r="BA183" s="2" t="str">
        <f t="shared" si="561"/>
        <v/>
      </c>
      <c r="BB183" s="2" t="str">
        <f t="shared" si="562"/>
        <v/>
      </c>
      <c r="BE183" s="2" t="str">
        <f t="shared" si="563"/>
        <v/>
      </c>
      <c r="BF183" s="2" t="str">
        <f t="shared" si="564"/>
        <v/>
      </c>
      <c r="BG183" s="2" t="str">
        <f t="shared" si="565"/>
        <v/>
      </c>
      <c r="BH183" s="2" t="str">
        <f t="shared" si="566"/>
        <v/>
      </c>
      <c r="BI183" s="2" t="str">
        <f t="shared" si="567"/>
        <v/>
      </c>
      <c r="BJ183" s="2" t="str">
        <f t="shared" si="568"/>
        <v/>
      </c>
      <c r="BM183" s="2" t="str">
        <f t="shared" si="569"/>
        <v/>
      </c>
      <c r="BN183" s="2" t="str">
        <f t="shared" si="570"/>
        <v/>
      </c>
      <c r="BQ183" s="2" t="str">
        <f t="shared" si="571"/>
        <v/>
      </c>
      <c r="BR183" s="2" t="str">
        <f t="shared" si="572"/>
        <v/>
      </c>
      <c r="BS183" s="2" t="str">
        <f t="shared" si="573"/>
        <v/>
      </c>
      <c r="BT183" s="2" t="str">
        <f t="shared" si="574"/>
        <v/>
      </c>
      <c r="BU183" s="2" t="str">
        <f t="shared" si="575"/>
        <v/>
      </c>
      <c r="BV183" s="2" t="str">
        <f t="shared" si="576"/>
        <v/>
      </c>
      <c r="BY183" s="2" t="str">
        <f t="shared" si="577"/>
        <v/>
      </c>
      <c r="BZ183" s="2" t="str">
        <f t="shared" si="578"/>
        <v/>
      </c>
      <c r="CC183" s="2" t="str">
        <f t="shared" si="579"/>
        <v/>
      </c>
      <c r="CD183" s="2" t="str">
        <f t="shared" si="580"/>
        <v/>
      </c>
      <c r="CE183" s="2" t="str">
        <f t="shared" si="581"/>
        <v/>
      </c>
      <c r="CF183" s="2" t="str">
        <f t="shared" si="582"/>
        <v/>
      </c>
      <c r="CG183" s="2" t="str">
        <f t="shared" si="583"/>
        <v/>
      </c>
      <c r="CH183" s="2" t="str">
        <f t="shared" si="584"/>
        <v/>
      </c>
      <c r="CK183" s="2" t="str">
        <f t="shared" si="585"/>
        <v/>
      </c>
      <c r="CL183" s="2" t="str">
        <f t="shared" si="586"/>
        <v/>
      </c>
      <c r="CO183" s="2" t="str">
        <f t="shared" si="587"/>
        <v/>
      </c>
      <c r="CP183" s="2" t="str">
        <f t="shared" si="588"/>
        <v/>
      </c>
      <c r="CQ183" s="2" t="str">
        <f t="shared" si="589"/>
        <v/>
      </c>
      <c r="CR183" s="2" t="str">
        <f t="shared" si="590"/>
        <v/>
      </c>
      <c r="CS183" s="2" t="str">
        <f t="shared" si="591"/>
        <v/>
      </c>
      <c r="CT183" s="2" t="str">
        <f t="shared" si="592"/>
        <v/>
      </c>
      <c r="CW183" s="2" t="str">
        <f t="shared" si="593"/>
        <v/>
      </c>
      <c r="CX183" s="2" t="str">
        <f t="shared" si="594"/>
        <v/>
      </c>
      <c r="DA183" s="2" t="str">
        <f t="shared" si="595"/>
        <v/>
      </c>
      <c r="DB183" s="2" t="str">
        <f t="shared" si="596"/>
        <v/>
      </c>
      <c r="DC183" s="2" t="str">
        <f t="shared" si="597"/>
        <v/>
      </c>
      <c r="DD183" s="2" t="str">
        <f t="shared" si="598"/>
        <v/>
      </c>
      <c r="DE183" s="2" t="str">
        <f t="shared" si="599"/>
        <v/>
      </c>
      <c r="DF183" s="2" t="str">
        <f t="shared" si="600"/>
        <v/>
      </c>
      <c r="DI183" s="2" t="str">
        <f t="shared" si="601"/>
        <v/>
      </c>
      <c r="DJ183" s="2" t="str">
        <f t="shared" si="602"/>
        <v/>
      </c>
      <c r="DM183" s="2" t="str">
        <f t="shared" si="603"/>
        <v/>
      </c>
      <c r="DN183" s="2" t="str">
        <f t="shared" si="604"/>
        <v/>
      </c>
      <c r="DO183" s="2" t="str">
        <f t="shared" si="605"/>
        <v/>
      </c>
      <c r="DP183" s="2" t="str">
        <f t="shared" si="606"/>
        <v/>
      </c>
      <c r="DQ183" s="2" t="str">
        <f t="shared" si="607"/>
        <v/>
      </c>
      <c r="DR183" s="2" t="str">
        <f t="shared" si="608"/>
        <v/>
      </c>
      <c r="DU183" s="2" t="str">
        <f t="shared" si="609"/>
        <v/>
      </c>
      <c r="DV183" s="2" t="str">
        <f t="shared" si="610"/>
        <v/>
      </c>
      <c r="DY183" s="2" t="str">
        <f t="shared" si="611"/>
        <v/>
      </c>
      <c r="DZ183" s="2" t="str">
        <f t="shared" si="612"/>
        <v/>
      </c>
      <c r="EA183" s="2" t="str">
        <f t="shared" si="613"/>
        <v/>
      </c>
      <c r="EB183" s="2" t="str">
        <f t="shared" si="614"/>
        <v/>
      </c>
      <c r="EC183" s="2" t="str">
        <f t="shared" si="615"/>
        <v/>
      </c>
      <c r="ED183" s="2" t="str">
        <f t="shared" si="616"/>
        <v/>
      </c>
      <c r="EG183" s="2" t="str">
        <f t="shared" si="617"/>
        <v/>
      </c>
      <c r="EH183" s="2" t="str">
        <f t="shared" si="618"/>
        <v/>
      </c>
      <c r="EK183" s="2" t="str">
        <f t="shared" si="619"/>
        <v/>
      </c>
      <c r="EL183" s="2" t="str">
        <f t="shared" si="620"/>
        <v/>
      </c>
      <c r="EM183" s="2" t="str">
        <f t="shared" si="621"/>
        <v/>
      </c>
      <c r="EN183" s="2" t="str">
        <f t="shared" si="622"/>
        <v/>
      </c>
      <c r="EO183" s="2" t="str">
        <f t="shared" si="623"/>
        <v/>
      </c>
      <c r="EP183" s="2" t="str">
        <f t="shared" si="624"/>
        <v/>
      </c>
      <c r="ES183" s="2" t="str">
        <f t="shared" si="625"/>
        <v/>
      </c>
      <c r="ET183" s="2" t="str">
        <f t="shared" si="626"/>
        <v/>
      </c>
      <c r="EW183" s="2" t="str">
        <f t="shared" si="627"/>
        <v/>
      </c>
      <c r="EX183" s="2" t="str">
        <f t="shared" si="628"/>
        <v/>
      </c>
      <c r="EY183" s="2" t="str">
        <f t="shared" si="629"/>
        <v/>
      </c>
      <c r="EZ183" s="2" t="str">
        <f t="shared" si="630"/>
        <v/>
      </c>
      <c r="FA183" s="2" t="str">
        <f t="shared" si="631"/>
        <v/>
      </c>
      <c r="FB183" s="2" t="str">
        <f t="shared" si="632"/>
        <v/>
      </c>
      <c r="FE183" s="2" t="str">
        <f t="shared" si="633"/>
        <v/>
      </c>
      <c r="FF183" s="2" t="str">
        <f t="shared" si="634"/>
        <v/>
      </c>
      <c r="FI183" s="2" t="str">
        <f t="shared" si="635"/>
        <v/>
      </c>
      <c r="FJ183" s="2" t="str">
        <f t="shared" si="636"/>
        <v/>
      </c>
      <c r="FK183" s="2" t="str">
        <f t="shared" si="637"/>
        <v/>
      </c>
      <c r="FL183" s="2" t="str">
        <f t="shared" si="638"/>
        <v/>
      </c>
      <c r="FM183" s="2" t="str">
        <f t="shared" si="639"/>
        <v/>
      </c>
      <c r="FN183" s="2" t="str">
        <f t="shared" si="640"/>
        <v/>
      </c>
      <c r="FQ183" s="2" t="str">
        <f>IF(FU183="","",#REF!)</f>
        <v/>
      </c>
      <c r="FR183" s="2" t="str">
        <f t="shared" si="641"/>
        <v/>
      </c>
      <c r="FU183" s="2" t="str">
        <f t="shared" si="642"/>
        <v/>
      </c>
      <c r="FV183" s="2" t="str">
        <f t="shared" si="643"/>
        <v/>
      </c>
      <c r="FW183" s="2" t="str">
        <f t="shared" si="644"/>
        <v/>
      </c>
      <c r="FX183" s="2" t="str">
        <f t="shared" si="645"/>
        <v/>
      </c>
      <c r="FY183" s="2" t="str">
        <f t="shared" si="646"/>
        <v/>
      </c>
      <c r="FZ183" s="2" t="str">
        <f t="shared" si="647"/>
        <v/>
      </c>
      <c r="GC183" s="2" t="str">
        <f t="shared" si="648"/>
        <v/>
      </c>
      <c r="GD183" s="2" t="str">
        <f t="shared" si="649"/>
        <v/>
      </c>
      <c r="GG183" s="2" t="str">
        <f t="shared" si="650"/>
        <v/>
      </c>
      <c r="GH183" s="2" t="str">
        <f t="shared" si="651"/>
        <v/>
      </c>
      <c r="GI183" s="2" t="str">
        <f t="shared" si="652"/>
        <v/>
      </c>
      <c r="GJ183" s="2" t="str">
        <f t="shared" si="653"/>
        <v/>
      </c>
      <c r="GK183" s="2" t="str">
        <f t="shared" si="654"/>
        <v/>
      </c>
      <c r="GL183" s="2" t="str">
        <f t="shared" si="655"/>
        <v/>
      </c>
      <c r="GO183" s="2" t="str">
        <f t="shared" si="656"/>
        <v/>
      </c>
      <c r="GP183" s="2" t="str">
        <f t="shared" si="657"/>
        <v/>
      </c>
      <c r="GS183" s="2" t="str">
        <f t="shared" si="658"/>
        <v/>
      </c>
      <c r="GT183" s="2" t="str">
        <f t="shared" si="659"/>
        <v/>
      </c>
      <c r="GU183" s="2" t="str">
        <f t="shared" si="660"/>
        <v/>
      </c>
      <c r="GV183" s="2" t="str">
        <f t="shared" si="661"/>
        <v/>
      </c>
      <c r="GW183" s="2" t="str">
        <f t="shared" si="662"/>
        <v/>
      </c>
      <c r="GX183" s="2" t="str">
        <f t="shared" si="663"/>
        <v/>
      </c>
      <c r="HA183" s="2" t="str">
        <f t="shared" si="664"/>
        <v/>
      </c>
      <c r="HB183" s="2" t="str">
        <f t="shared" si="665"/>
        <v/>
      </c>
      <c r="HE183" s="2" t="str">
        <f t="shared" si="666"/>
        <v/>
      </c>
      <c r="HF183" s="2" t="str">
        <f t="shared" si="667"/>
        <v/>
      </c>
      <c r="HG183" s="2" t="str">
        <f t="shared" si="668"/>
        <v/>
      </c>
      <c r="HH183" s="2" t="str">
        <f t="shared" si="669"/>
        <v/>
      </c>
      <c r="HI183" s="2" t="str">
        <f t="shared" si="670"/>
        <v/>
      </c>
      <c r="HJ183" s="2" t="str">
        <f t="shared" si="671"/>
        <v/>
      </c>
      <c r="HM183" s="2" t="str">
        <f t="shared" si="672"/>
        <v/>
      </c>
      <c r="HN183" s="2" t="str">
        <f t="shared" si="673"/>
        <v/>
      </c>
      <c r="HQ183" s="2" t="str">
        <f t="shared" si="674"/>
        <v/>
      </c>
      <c r="HR183" s="2" t="str">
        <f t="shared" si="675"/>
        <v/>
      </c>
      <c r="HS183" s="2" t="str">
        <f t="shared" si="676"/>
        <v/>
      </c>
      <c r="HT183" s="2" t="str">
        <f t="shared" si="677"/>
        <v/>
      </c>
      <c r="HU183" s="2" t="str">
        <f t="shared" si="678"/>
        <v/>
      </c>
      <c r="HV183" s="2" t="str">
        <f t="shared" si="679"/>
        <v/>
      </c>
      <c r="HY183" s="2" t="str">
        <f t="shared" si="680"/>
        <v/>
      </c>
      <c r="HZ183" s="2" t="str">
        <f t="shared" si="681"/>
        <v/>
      </c>
      <c r="IC183" s="2" t="str">
        <f t="shared" si="682"/>
        <v/>
      </c>
      <c r="ID183" s="2" t="str">
        <f t="shared" si="683"/>
        <v/>
      </c>
      <c r="IE183" s="2" t="str">
        <f t="shared" si="684"/>
        <v/>
      </c>
      <c r="IF183" s="2" t="str">
        <f t="shared" si="685"/>
        <v/>
      </c>
      <c r="IG183" s="2" t="str">
        <f t="shared" si="686"/>
        <v/>
      </c>
      <c r="IH183" s="2" t="str">
        <f t="shared" si="687"/>
        <v/>
      </c>
      <c r="IK183" s="2" t="str">
        <f t="shared" si="688"/>
        <v/>
      </c>
      <c r="IL183" s="2" t="str">
        <f t="shared" si="689"/>
        <v/>
      </c>
      <c r="IO183" s="2" t="str">
        <f t="shared" si="690"/>
        <v/>
      </c>
      <c r="IP183" s="2" t="str">
        <f t="shared" si="691"/>
        <v/>
      </c>
      <c r="IQ183" s="2" t="str">
        <f t="shared" si="692"/>
        <v/>
      </c>
      <c r="IR183" s="2" t="str">
        <f t="shared" si="693"/>
        <v/>
      </c>
      <c r="IS183" s="2" t="str">
        <f t="shared" si="694"/>
        <v/>
      </c>
      <c r="IT183" s="2" t="str">
        <f t="shared" si="695"/>
        <v/>
      </c>
      <c r="IW183" s="2" t="str">
        <f t="shared" si="696"/>
        <v/>
      </c>
      <c r="IX183" s="2" t="str">
        <f t="shared" si="697"/>
        <v/>
      </c>
      <c r="JA183" s="2" t="str">
        <f t="shared" si="698"/>
        <v/>
      </c>
      <c r="JB183" s="2" t="str">
        <f t="shared" si="699"/>
        <v/>
      </c>
      <c r="JC183" s="2" t="str">
        <f t="shared" si="700"/>
        <v/>
      </c>
      <c r="JD183" s="2" t="str">
        <f t="shared" si="701"/>
        <v/>
      </c>
      <c r="JE183" s="2" t="str">
        <f t="shared" si="702"/>
        <v/>
      </c>
      <c r="JF183" s="2" t="str">
        <f t="shared" si="703"/>
        <v/>
      </c>
      <c r="JI183" s="2" t="str">
        <f t="shared" si="704"/>
        <v/>
      </c>
      <c r="JJ183" s="2" t="str">
        <f t="shared" si="705"/>
        <v/>
      </c>
      <c r="JM183" s="2" t="str">
        <f t="shared" si="706"/>
        <v/>
      </c>
      <c r="JN183" s="2" t="str">
        <f t="shared" si="707"/>
        <v/>
      </c>
      <c r="JO183" s="2" t="str">
        <f t="shared" si="708"/>
        <v/>
      </c>
      <c r="JP183" s="2" t="str">
        <f t="shared" si="709"/>
        <v/>
      </c>
      <c r="JQ183" s="2" t="str">
        <f t="shared" si="710"/>
        <v/>
      </c>
      <c r="JR183" s="2" t="str">
        <f t="shared" si="711"/>
        <v/>
      </c>
      <c r="JU183" s="2" t="str">
        <f t="shared" si="712"/>
        <v/>
      </c>
      <c r="JV183" s="2" t="str">
        <f t="shared" si="713"/>
        <v/>
      </c>
      <c r="JY183" s="2" t="str">
        <f t="shared" si="714"/>
        <v/>
      </c>
      <c r="JZ183" s="2" t="str">
        <f t="shared" si="715"/>
        <v/>
      </c>
      <c r="KA183" s="2" t="str">
        <f t="shared" si="716"/>
        <v/>
      </c>
      <c r="KB183" s="2" t="str">
        <f t="shared" si="717"/>
        <v/>
      </c>
      <c r="KC183" s="2" t="str">
        <f t="shared" si="718"/>
        <v/>
      </c>
      <c r="KD183" s="2" t="str">
        <f t="shared" si="719"/>
        <v/>
      </c>
    </row>
    <row r="184" spans="5:290" ht="13.5" customHeight="1">
      <c r="E184" s="2" t="str">
        <f t="shared" si="529"/>
        <v/>
      </c>
      <c r="F184" s="2" t="str">
        <f t="shared" si="530"/>
        <v/>
      </c>
      <c r="I184" s="2" t="str">
        <f t="shared" si="531"/>
        <v/>
      </c>
      <c r="J184" s="2" t="str">
        <f t="shared" si="532"/>
        <v/>
      </c>
      <c r="K184" s="2" t="str">
        <f t="shared" si="533"/>
        <v/>
      </c>
      <c r="L184" s="2" t="str">
        <f t="shared" si="534"/>
        <v/>
      </c>
      <c r="M184" s="2" t="str">
        <f t="shared" si="535"/>
        <v/>
      </c>
      <c r="N184" s="2" t="str">
        <f t="shared" si="536"/>
        <v/>
      </c>
      <c r="Q184" s="69" t="str">
        <f t="shared" si="537"/>
        <v/>
      </c>
      <c r="R184" s="2" t="str">
        <f t="shared" si="538"/>
        <v/>
      </c>
      <c r="U184" s="2" t="str">
        <f t="shared" si="539"/>
        <v/>
      </c>
      <c r="V184" s="2" t="str">
        <f t="shared" si="540"/>
        <v/>
      </c>
      <c r="W184" s="2" t="str">
        <f t="shared" si="541"/>
        <v/>
      </c>
      <c r="X184" s="2" t="str">
        <f t="shared" si="542"/>
        <v/>
      </c>
      <c r="Y184" s="2" t="str">
        <f t="shared" si="543"/>
        <v/>
      </c>
      <c r="Z184" s="2" t="str">
        <f t="shared" si="544"/>
        <v/>
      </c>
      <c r="AC184" s="2" t="str">
        <f t="shared" si="545"/>
        <v/>
      </c>
      <c r="AD184" s="2" t="str">
        <f t="shared" si="546"/>
        <v/>
      </c>
      <c r="AG184" s="2" t="str">
        <f t="shared" si="547"/>
        <v/>
      </c>
      <c r="AH184" s="2" t="str">
        <f t="shared" si="548"/>
        <v/>
      </c>
      <c r="AI184" s="2" t="str">
        <f t="shared" si="549"/>
        <v/>
      </c>
      <c r="AJ184" s="2" t="str">
        <f t="shared" si="550"/>
        <v/>
      </c>
      <c r="AK184" s="2" t="str">
        <f t="shared" si="551"/>
        <v/>
      </c>
      <c r="AL184" s="2" t="str">
        <f t="shared" si="552"/>
        <v/>
      </c>
      <c r="AO184" s="2" t="str">
        <f t="shared" si="553"/>
        <v/>
      </c>
      <c r="AP184" s="2" t="str">
        <f t="shared" si="554"/>
        <v/>
      </c>
      <c r="AS184" s="2" t="str">
        <f t="shared" si="555"/>
        <v/>
      </c>
      <c r="AT184" s="2" t="str">
        <f t="shared" si="556"/>
        <v/>
      </c>
      <c r="AU184" s="2" t="str">
        <f t="shared" si="557"/>
        <v/>
      </c>
      <c r="AV184" s="2" t="str">
        <f t="shared" si="558"/>
        <v/>
      </c>
      <c r="AW184" s="2" t="str">
        <f t="shared" si="559"/>
        <v/>
      </c>
      <c r="AX184" s="2" t="str">
        <f t="shared" si="560"/>
        <v/>
      </c>
      <c r="BA184" s="2" t="str">
        <f t="shared" si="561"/>
        <v/>
      </c>
      <c r="BB184" s="2" t="str">
        <f t="shared" si="562"/>
        <v/>
      </c>
      <c r="BE184" s="2" t="str">
        <f t="shared" si="563"/>
        <v/>
      </c>
      <c r="BF184" s="2" t="str">
        <f t="shared" si="564"/>
        <v/>
      </c>
      <c r="BG184" s="2" t="str">
        <f t="shared" si="565"/>
        <v/>
      </c>
      <c r="BH184" s="2" t="str">
        <f t="shared" si="566"/>
        <v/>
      </c>
      <c r="BI184" s="2" t="str">
        <f t="shared" si="567"/>
        <v/>
      </c>
      <c r="BJ184" s="2" t="str">
        <f t="shared" si="568"/>
        <v/>
      </c>
      <c r="BM184" s="2" t="str">
        <f t="shared" si="569"/>
        <v/>
      </c>
      <c r="BN184" s="2" t="str">
        <f t="shared" si="570"/>
        <v/>
      </c>
      <c r="BQ184" s="2" t="str">
        <f t="shared" si="571"/>
        <v/>
      </c>
      <c r="BR184" s="2" t="str">
        <f t="shared" si="572"/>
        <v/>
      </c>
      <c r="BS184" s="2" t="str">
        <f t="shared" si="573"/>
        <v/>
      </c>
      <c r="BT184" s="2" t="str">
        <f t="shared" si="574"/>
        <v/>
      </c>
      <c r="BU184" s="2" t="str">
        <f t="shared" si="575"/>
        <v/>
      </c>
      <c r="BV184" s="2" t="str">
        <f t="shared" si="576"/>
        <v/>
      </c>
      <c r="BY184" s="2" t="str">
        <f t="shared" si="577"/>
        <v/>
      </c>
      <c r="BZ184" s="2" t="str">
        <f t="shared" si="578"/>
        <v/>
      </c>
      <c r="CC184" s="2" t="str">
        <f t="shared" si="579"/>
        <v/>
      </c>
      <c r="CD184" s="2" t="str">
        <f t="shared" si="580"/>
        <v/>
      </c>
      <c r="CE184" s="2" t="str">
        <f t="shared" si="581"/>
        <v/>
      </c>
      <c r="CF184" s="2" t="str">
        <f t="shared" si="582"/>
        <v/>
      </c>
      <c r="CG184" s="2" t="str">
        <f t="shared" si="583"/>
        <v/>
      </c>
      <c r="CH184" s="2" t="str">
        <f t="shared" si="584"/>
        <v/>
      </c>
      <c r="CK184" s="2" t="str">
        <f t="shared" si="585"/>
        <v/>
      </c>
      <c r="CL184" s="2" t="str">
        <f t="shared" si="586"/>
        <v/>
      </c>
      <c r="CO184" s="2" t="str">
        <f t="shared" si="587"/>
        <v/>
      </c>
      <c r="CP184" s="2" t="str">
        <f t="shared" si="588"/>
        <v/>
      </c>
      <c r="CQ184" s="2" t="str">
        <f t="shared" si="589"/>
        <v/>
      </c>
      <c r="CR184" s="2" t="str">
        <f t="shared" si="590"/>
        <v/>
      </c>
      <c r="CS184" s="2" t="str">
        <f t="shared" si="591"/>
        <v/>
      </c>
      <c r="CT184" s="2" t="str">
        <f t="shared" si="592"/>
        <v/>
      </c>
      <c r="CW184" s="2" t="str">
        <f t="shared" si="593"/>
        <v/>
      </c>
      <c r="CX184" s="2" t="str">
        <f t="shared" si="594"/>
        <v/>
      </c>
      <c r="DA184" s="2" t="str">
        <f t="shared" si="595"/>
        <v/>
      </c>
      <c r="DB184" s="2" t="str">
        <f t="shared" si="596"/>
        <v/>
      </c>
      <c r="DC184" s="2" t="str">
        <f t="shared" si="597"/>
        <v/>
      </c>
      <c r="DD184" s="2" t="str">
        <f t="shared" si="598"/>
        <v/>
      </c>
      <c r="DE184" s="2" t="str">
        <f t="shared" si="599"/>
        <v/>
      </c>
      <c r="DF184" s="2" t="str">
        <f t="shared" si="600"/>
        <v/>
      </c>
      <c r="DI184" s="2" t="str">
        <f t="shared" si="601"/>
        <v/>
      </c>
      <c r="DJ184" s="2" t="str">
        <f t="shared" si="602"/>
        <v/>
      </c>
      <c r="DM184" s="2" t="str">
        <f t="shared" si="603"/>
        <v/>
      </c>
      <c r="DN184" s="2" t="str">
        <f t="shared" si="604"/>
        <v/>
      </c>
      <c r="DO184" s="2" t="str">
        <f t="shared" si="605"/>
        <v/>
      </c>
      <c r="DP184" s="2" t="str">
        <f t="shared" si="606"/>
        <v/>
      </c>
      <c r="DQ184" s="2" t="str">
        <f t="shared" si="607"/>
        <v/>
      </c>
      <c r="DR184" s="2" t="str">
        <f t="shared" si="608"/>
        <v/>
      </c>
      <c r="DU184" s="2" t="str">
        <f t="shared" si="609"/>
        <v/>
      </c>
      <c r="DV184" s="2" t="str">
        <f t="shared" si="610"/>
        <v/>
      </c>
      <c r="DY184" s="2" t="str">
        <f t="shared" si="611"/>
        <v/>
      </c>
      <c r="DZ184" s="2" t="str">
        <f t="shared" si="612"/>
        <v/>
      </c>
      <c r="EA184" s="2" t="str">
        <f t="shared" si="613"/>
        <v/>
      </c>
      <c r="EB184" s="2" t="str">
        <f t="shared" si="614"/>
        <v/>
      </c>
      <c r="EC184" s="2" t="str">
        <f t="shared" si="615"/>
        <v/>
      </c>
      <c r="ED184" s="2" t="str">
        <f t="shared" si="616"/>
        <v/>
      </c>
      <c r="EG184" s="2" t="str">
        <f t="shared" si="617"/>
        <v/>
      </c>
      <c r="EH184" s="2" t="str">
        <f t="shared" si="618"/>
        <v/>
      </c>
      <c r="EK184" s="2" t="str">
        <f t="shared" si="619"/>
        <v/>
      </c>
      <c r="EL184" s="2" t="str">
        <f t="shared" si="620"/>
        <v/>
      </c>
      <c r="EM184" s="2" t="str">
        <f t="shared" si="621"/>
        <v/>
      </c>
      <c r="EN184" s="2" t="str">
        <f t="shared" si="622"/>
        <v/>
      </c>
      <c r="EO184" s="2" t="str">
        <f t="shared" si="623"/>
        <v/>
      </c>
      <c r="EP184" s="2" t="str">
        <f t="shared" si="624"/>
        <v/>
      </c>
      <c r="ES184" s="2" t="str">
        <f t="shared" si="625"/>
        <v/>
      </c>
      <c r="ET184" s="2" t="str">
        <f t="shared" si="626"/>
        <v/>
      </c>
      <c r="EW184" s="2" t="str">
        <f t="shared" si="627"/>
        <v/>
      </c>
      <c r="EX184" s="2" t="str">
        <f t="shared" si="628"/>
        <v/>
      </c>
      <c r="EY184" s="2" t="str">
        <f t="shared" si="629"/>
        <v/>
      </c>
      <c r="EZ184" s="2" t="str">
        <f t="shared" si="630"/>
        <v/>
      </c>
      <c r="FA184" s="2" t="str">
        <f t="shared" si="631"/>
        <v/>
      </c>
      <c r="FB184" s="2" t="str">
        <f t="shared" si="632"/>
        <v/>
      </c>
      <c r="FE184" s="2" t="str">
        <f t="shared" si="633"/>
        <v/>
      </c>
      <c r="FF184" s="2" t="str">
        <f t="shared" si="634"/>
        <v/>
      </c>
      <c r="FI184" s="2" t="str">
        <f t="shared" si="635"/>
        <v/>
      </c>
      <c r="FJ184" s="2" t="str">
        <f t="shared" si="636"/>
        <v/>
      </c>
      <c r="FK184" s="2" t="str">
        <f t="shared" si="637"/>
        <v/>
      </c>
      <c r="FL184" s="2" t="str">
        <f t="shared" si="638"/>
        <v/>
      </c>
      <c r="FM184" s="2" t="str">
        <f t="shared" si="639"/>
        <v/>
      </c>
      <c r="FN184" s="2" t="str">
        <f t="shared" si="640"/>
        <v/>
      </c>
      <c r="FQ184" s="2" t="str">
        <f>IF(FU184="","",#REF!)</f>
        <v/>
      </c>
      <c r="FR184" s="2" t="str">
        <f t="shared" si="641"/>
        <v/>
      </c>
      <c r="FU184" s="2" t="str">
        <f t="shared" si="642"/>
        <v/>
      </c>
      <c r="FV184" s="2" t="str">
        <f t="shared" si="643"/>
        <v/>
      </c>
      <c r="FW184" s="2" t="str">
        <f t="shared" si="644"/>
        <v/>
      </c>
      <c r="FX184" s="2" t="str">
        <f t="shared" si="645"/>
        <v/>
      </c>
      <c r="FY184" s="2" t="str">
        <f t="shared" si="646"/>
        <v/>
      </c>
      <c r="FZ184" s="2" t="str">
        <f t="shared" si="647"/>
        <v/>
      </c>
      <c r="GC184" s="2" t="str">
        <f t="shared" si="648"/>
        <v/>
      </c>
      <c r="GD184" s="2" t="str">
        <f t="shared" si="649"/>
        <v/>
      </c>
      <c r="GG184" s="2" t="str">
        <f t="shared" si="650"/>
        <v/>
      </c>
      <c r="GH184" s="2" t="str">
        <f t="shared" si="651"/>
        <v/>
      </c>
      <c r="GI184" s="2" t="str">
        <f t="shared" si="652"/>
        <v/>
      </c>
      <c r="GJ184" s="2" t="str">
        <f t="shared" si="653"/>
        <v/>
      </c>
      <c r="GK184" s="2" t="str">
        <f t="shared" si="654"/>
        <v/>
      </c>
      <c r="GL184" s="2" t="str">
        <f t="shared" si="655"/>
        <v/>
      </c>
      <c r="GO184" s="2" t="str">
        <f t="shared" si="656"/>
        <v/>
      </c>
      <c r="GP184" s="2" t="str">
        <f t="shared" si="657"/>
        <v/>
      </c>
      <c r="GS184" s="2" t="str">
        <f t="shared" si="658"/>
        <v/>
      </c>
      <c r="GT184" s="2" t="str">
        <f t="shared" si="659"/>
        <v/>
      </c>
      <c r="GU184" s="2" t="str">
        <f t="shared" si="660"/>
        <v/>
      </c>
      <c r="GV184" s="2" t="str">
        <f t="shared" si="661"/>
        <v/>
      </c>
      <c r="GW184" s="2" t="str">
        <f t="shared" si="662"/>
        <v/>
      </c>
      <c r="GX184" s="2" t="str">
        <f t="shared" si="663"/>
        <v/>
      </c>
      <c r="HA184" s="2" t="str">
        <f t="shared" si="664"/>
        <v/>
      </c>
      <c r="HB184" s="2" t="str">
        <f t="shared" si="665"/>
        <v/>
      </c>
      <c r="HE184" s="2" t="str">
        <f t="shared" si="666"/>
        <v/>
      </c>
      <c r="HF184" s="2" t="str">
        <f t="shared" si="667"/>
        <v/>
      </c>
      <c r="HG184" s="2" t="str">
        <f t="shared" si="668"/>
        <v/>
      </c>
      <c r="HH184" s="2" t="str">
        <f t="shared" si="669"/>
        <v/>
      </c>
      <c r="HI184" s="2" t="str">
        <f t="shared" si="670"/>
        <v/>
      </c>
      <c r="HJ184" s="2" t="str">
        <f t="shared" si="671"/>
        <v/>
      </c>
      <c r="HM184" s="2" t="str">
        <f t="shared" si="672"/>
        <v/>
      </c>
      <c r="HN184" s="2" t="str">
        <f t="shared" si="673"/>
        <v/>
      </c>
      <c r="HQ184" s="2" t="str">
        <f t="shared" si="674"/>
        <v/>
      </c>
      <c r="HR184" s="2" t="str">
        <f t="shared" si="675"/>
        <v/>
      </c>
      <c r="HS184" s="2" t="str">
        <f t="shared" si="676"/>
        <v/>
      </c>
      <c r="HT184" s="2" t="str">
        <f t="shared" si="677"/>
        <v/>
      </c>
      <c r="HU184" s="2" t="str">
        <f t="shared" si="678"/>
        <v/>
      </c>
      <c r="HV184" s="2" t="str">
        <f t="shared" si="679"/>
        <v/>
      </c>
      <c r="HY184" s="2" t="str">
        <f t="shared" si="680"/>
        <v/>
      </c>
      <c r="HZ184" s="2" t="str">
        <f t="shared" si="681"/>
        <v/>
      </c>
      <c r="IC184" s="2" t="str">
        <f t="shared" si="682"/>
        <v/>
      </c>
      <c r="ID184" s="2" t="str">
        <f t="shared" si="683"/>
        <v/>
      </c>
      <c r="IE184" s="2" t="str">
        <f t="shared" si="684"/>
        <v/>
      </c>
      <c r="IF184" s="2" t="str">
        <f t="shared" si="685"/>
        <v/>
      </c>
      <c r="IG184" s="2" t="str">
        <f t="shared" si="686"/>
        <v/>
      </c>
      <c r="IH184" s="2" t="str">
        <f t="shared" si="687"/>
        <v/>
      </c>
      <c r="IK184" s="2" t="str">
        <f t="shared" si="688"/>
        <v/>
      </c>
      <c r="IL184" s="2" t="str">
        <f t="shared" si="689"/>
        <v/>
      </c>
      <c r="IO184" s="2" t="str">
        <f t="shared" si="690"/>
        <v/>
      </c>
      <c r="IP184" s="2" t="str">
        <f t="shared" si="691"/>
        <v/>
      </c>
      <c r="IQ184" s="2" t="str">
        <f t="shared" si="692"/>
        <v/>
      </c>
      <c r="IR184" s="2" t="str">
        <f t="shared" si="693"/>
        <v/>
      </c>
      <c r="IS184" s="2" t="str">
        <f t="shared" si="694"/>
        <v/>
      </c>
      <c r="IT184" s="2" t="str">
        <f t="shared" si="695"/>
        <v/>
      </c>
      <c r="IW184" s="2" t="str">
        <f t="shared" si="696"/>
        <v/>
      </c>
      <c r="IX184" s="2" t="str">
        <f t="shared" si="697"/>
        <v/>
      </c>
      <c r="JA184" s="2" t="str">
        <f t="shared" si="698"/>
        <v/>
      </c>
      <c r="JB184" s="2" t="str">
        <f t="shared" si="699"/>
        <v/>
      </c>
      <c r="JC184" s="2" t="str">
        <f t="shared" si="700"/>
        <v/>
      </c>
      <c r="JD184" s="2" t="str">
        <f t="shared" si="701"/>
        <v/>
      </c>
      <c r="JE184" s="2" t="str">
        <f t="shared" si="702"/>
        <v/>
      </c>
      <c r="JF184" s="2" t="str">
        <f t="shared" si="703"/>
        <v/>
      </c>
      <c r="JI184" s="2" t="str">
        <f t="shared" si="704"/>
        <v/>
      </c>
      <c r="JJ184" s="2" t="str">
        <f t="shared" si="705"/>
        <v/>
      </c>
      <c r="JM184" s="2" t="str">
        <f t="shared" si="706"/>
        <v/>
      </c>
      <c r="JN184" s="2" t="str">
        <f t="shared" si="707"/>
        <v/>
      </c>
      <c r="JO184" s="2" t="str">
        <f t="shared" si="708"/>
        <v/>
      </c>
      <c r="JP184" s="2" t="str">
        <f t="shared" si="709"/>
        <v/>
      </c>
      <c r="JQ184" s="2" t="str">
        <f t="shared" si="710"/>
        <v/>
      </c>
      <c r="JR184" s="2" t="str">
        <f t="shared" si="711"/>
        <v/>
      </c>
      <c r="JU184" s="2" t="str">
        <f t="shared" si="712"/>
        <v/>
      </c>
      <c r="JV184" s="2" t="str">
        <f t="shared" si="713"/>
        <v/>
      </c>
      <c r="JY184" s="2" t="str">
        <f t="shared" si="714"/>
        <v/>
      </c>
      <c r="JZ184" s="2" t="str">
        <f t="shared" si="715"/>
        <v/>
      </c>
      <c r="KA184" s="2" t="str">
        <f t="shared" si="716"/>
        <v/>
      </c>
      <c r="KB184" s="2" t="str">
        <f t="shared" si="717"/>
        <v/>
      </c>
      <c r="KC184" s="2" t="str">
        <f t="shared" si="718"/>
        <v/>
      </c>
      <c r="KD184" s="2" t="str">
        <f t="shared" si="719"/>
        <v/>
      </c>
    </row>
    <row r="185" spans="5:290" ht="13.5" customHeight="1">
      <c r="E185" s="2" t="str">
        <f t="shared" si="529"/>
        <v/>
      </c>
      <c r="F185" s="2" t="str">
        <f t="shared" si="530"/>
        <v/>
      </c>
      <c r="I185" s="2" t="str">
        <f t="shared" si="531"/>
        <v/>
      </c>
      <c r="J185" s="2" t="str">
        <f t="shared" si="532"/>
        <v/>
      </c>
      <c r="K185" s="2" t="str">
        <f t="shared" si="533"/>
        <v/>
      </c>
      <c r="L185" s="2" t="str">
        <f t="shared" si="534"/>
        <v/>
      </c>
      <c r="M185" s="2" t="str">
        <f t="shared" si="535"/>
        <v/>
      </c>
      <c r="N185" s="2" t="str">
        <f t="shared" si="536"/>
        <v/>
      </c>
      <c r="Q185" s="69" t="str">
        <f t="shared" si="537"/>
        <v/>
      </c>
      <c r="R185" s="2" t="str">
        <f t="shared" si="538"/>
        <v/>
      </c>
      <c r="U185" s="2" t="str">
        <f t="shared" si="539"/>
        <v/>
      </c>
      <c r="V185" s="2" t="str">
        <f t="shared" si="540"/>
        <v/>
      </c>
      <c r="W185" s="2" t="str">
        <f t="shared" si="541"/>
        <v/>
      </c>
      <c r="X185" s="2" t="str">
        <f t="shared" si="542"/>
        <v/>
      </c>
      <c r="Y185" s="2" t="str">
        <f t="shared" si="543"/>
        <v/>
      </c>
      <c r="Z185" s="2" t="str">
        <f t="shared" si="544"/>
        <v/>
      </c>
      <c r="AC185" s="2" t="str">
        <f t="shared" si="545"/>
        <v/>
      </c>
      <c r="AD185" s="2" t="str">
        <f t="shared" si="546"/>
        <v/>
      </c>
      <c r="AG185" s="2" t="str">
        <f t="shared" si="547"/>
        <v/>
      </c>
      <c r="AH185" s="2" t="str">
        <f t="shared" si="548"/>
        <v/>
      </c>
      <c r="AI185" s="2" t="str">
        <f t="shared" si="549"/>
        <v/>
      </c>
      <c r="AJ185" s="2" t="str">
        <f t="shared" si="550"/>
        <v/>
      </c>
      <c r="AK185" s="2" t="str">
        <f t="shared" si="551"/>
        <v/>
      </c>
      <c r="AL185" s="2" t="str">
        <f t="shared" si="552"/>
        <v/>
      </c>
      <c r="AO185" s="2" t="str">
        <f t="shared" si="553"/>
        <v/>
      </c>
      <c r="AP185" s="2" t="str">
        <f t="shared" si="554"/>
        <v/>
      </c>
      <c r="AS185" s="2" t="str">
        <f t="shared" si="555"/>
        <v/>
      </c>
      <c r="AT185" s="2" t="str">
        <f t="shared" si="556"/>
        <v/>
      </c>
      <c r="AU185" s="2" t="str">
        <f t="shared" si="557"/>
        <v/>
      </c>
      <c r="AV185" s="2" t="str">
        <f t="shared" si="558"/>
        <v/>
      </c>
      <c r="AW185" s="2" t="str">
        <f t="shared" si="559"/>
        <v/>
      </c>
      <c r="AX185" s="2" t="str">
        <f t="shared" si="560"/>
        <v/>
      </c>
      <c r="BA185" s="2" t="str">
        <f t="shared" si="561"/>
        <v/>
      </c>
      <c r="BB185" s="2" t="str">
        <f t="shared" si="562"/>
        <v/>
      </c>
      <c r="BE185" s="2" t="str">
        <f t="shared" si="563"/>
        <v/>
      </c>
      <c r="BF185" s="2" t="str">
        <f t="shared" si="564"/>
        <v/>
      </c>
      <c r="BG185" s="2" t="str">
        <f t="shared" si="565"/>
        <v/>
      </c>
      <c r="BH185" s="2" t="str">
        <f t="shared" si="566"/>
        <v/>
      </c>
      <c r="BI185" s="2" t="str">
        <f t="shared" si="567"/>
        <v/>
      </c>
      <c r="BJ185" s="2" t="str">
        <f t="shared" si="568"/>
        <v/>
      </c>
      <c r="BM185" s="2" t="str">
        <f t="shared" si="569"/>
        <v/>
      </c>
      <c r="BN185" s="2" t="str">
        <f t="shared" si="570"/>
        <v/>
      </c>
      <c r="BQ185" s="2" t="str">
        <f t="shared" si="571"/>
        <v/>
      </c>
      <c r="BR185" s="2" t="str">
        <f t="shared" si="572"/>
        <v/>
      </c>
      <c r="BS185" s="2" t="str">
        <f t="shared" si="573"/>
        <v/>
      </c>
      <c r="BT185" s="2" t="str">
        <f t="shared" si="574"/>
        <v/>
      </c>
      <c r="BU185" s="2" t="str">
        <f t="shared" si="575"/>
        <v/>
      </c>
      <c r="BV185" s="2" t="str">
        <f t="shared" si="576"/>
        <v/>
      </c>
      <c r="BY185" s="2" t="str">
        <f t="shared" si="577"/>
        <v/>
      </c>
      <c r="BZ185" s="2" t="str">
        <f t="shared" si="578"/>
        <v/>
      </c>
      <c r="CC185" s="2" t="str">
        <f t="shared" si="579"/>
        <v/>
      </c>
      <c r="CD185" s="2" t="str">
        <f t="shared" si="580"/>
        <v/>
      </c>
      <c r="CE185" s="2" t="str">
        <f t="shared" si="581"/>
        <v/>
      </c>
      <c r="CF185" s="2" t="str">
        <f t="shared" si="582"/>
        <v/>
      </c>
      <c r="CG185" s="2" t="str">
        <f t="shared" si="583"/>
        <v/>
      </c>
      <c r="CH185" s="2" t="str">
        <f t="shared" si="584"/>
        <v/>
      </c>
      <c r="CK185" s="2" t="str">
        <f t="shared" si="585"/>
        <v/>
      </c>
      <c r="CL185" s="2" t="str">
        <f t="shared" si="586"/>
        <v/>
      </c>
      <c r="CO185" s="2" t="str">
        <f t="shared" si="587"/>
        <v/>
      </c>
      <c r="CP185" s="2" t="str">
        <f t="shared" si="588"/>
        <v/>
      </c>
      <c r="CQ185" s="2" t="str">
        <f t="shared" si="589"/>
        <v/>
      </c>
      <c r="CR185" s="2" t="str">
        <f t="shared" si="590"/>
        <v/>
      </c>
      <c r="CS185" s="2" t="str">
        <f t="shared" si="591"/>
        <v/>
      </c>
      <c r="CT185" s="2" t="str">
        <f t="shared" si="592"/>
        <v/>
      </c>
      <c r="CW185" s="2" t="str">
        <f t="shared" si="593"/>
        <v/>
      </c>
      <c r="CX185" s="2" t="str">
        <f t="shared" si="594"/>
        <v/>
      </c>
      <c r="DA185" s="2" t="str">
        <f t="shared" si="595"/>
        <v/>
      </c>
      <c r="DB185" s="2" t="str">
        <f t="shared" si="596"/>
        <v/>
      </c>
      <c r="DC185" s="2" t="str">
        <f t="shared" si="597"/>
        <v/>
      </c>
      <c r="DD185" s="2" t="str">
        <f t="shared" si="598"/>
        <v/>
      </c>
      <c r="DE185" s="2" t="str">
        <f t="shared" si="599"/>
        <v/>
      </c>
      <c r="DF185" s="2" t="str">
        <f t="shared" si="600"/>
        <v/>
      </c>
      <c r="DI185" s="2" t="str">
        <f t="shared" si="601"/>
        <v/>
      </c>
      <c r="DJ185" s="2" t="str">
        <f t="shared" si="602"/>
        <v/>
      </c>
      <c r="DM185" s="2" t="str">
        <f t="shared" si="603"/>
        <v/>
      </c>
      <c r="DN185" s="2" t="str">
        <f t="shared" si="604"/>
        <v/>
      </c>
      <c r="DO185" s="2" t="str">
        <f t="shared" si="605"/>
        <v/>
      </c>
      <c r="DP185" s="2" t="str">
        <f t="shared" si="606"/>
        <v/>
      </c>
      <c r="DQ185" s="2" t="str">
        <f t="shared" si="607"/>
        <v/>
      </c>
      <c r="DR185" s="2" t="str">
        <f t="shared" si="608"/>
        <v/>
      </c>
      <c r="DU185" s="2" t="str">
        <f t="shared" si="609"/>
        <v/>
      </c>
      <c r="DV185" s="2" t="str">
        <f t="shared" si="610"/>
        <v/>
      </c>
      <c r="DY185" s="2" t="str">
        <f t="shared" si="611"/>
        <v/>
      </c>
      <c r="DZ185" s="2" t="str">
        <f t="shared" si="612"/>
        <v/>
      </c>
      <c r="EA185" s="2" t="str">
        <f t="shared" si="613"/>
        <v/>
      </c>
      <c r="EB185" s="2" t="str">
        <f t="shared" si="614"/>
        <v/>
      </c>
      <c r="EC185" s="2" t="str">
        <f t="shared" si="615"/>
        <v/>
      </c>
      <c r="ED185" s="2" t="str">
        <f t="shared" si="616"/>
        <v/>
      </c>
      <c r="EG185" s="2" t="str">
        <f t="shared" si="617"/>
        <v/>
      </c>
      <c r="EH185" s="2" t="str">
        <f t="shared" si="618"/>
        <v/>
      </c>
      <c r="EK185" s="2" t="str">
        <f t="shared" si="619"/>
        <v/>
      </c>
      <c r="EL185" s="2" t="str">
        <f t="shared" si="620"/>
        <v/>
      </c>
      <c r="EM185" s="2" t="str">
        <f t="shared" si="621"/>
        <v/>
      </c>
      <c r="EN185" s="2" t="str">
        <f t="shared" si="622"/>
        <v/>
      </c>
      <c r="EO185" s="2" t="str">
        <f t="shared" si="623"/>
        <v/>
      </c>
      <c r="EP185" s="2" t="str">
        <f t="shared" si="624"/>
        <v/>
      </c>
      <c r="ES185" s="2" t="str">
        <f t="shared" si="625"/>
        <v/>
      </c>
      <c r="ET185" s="2" t="str">
        <f t="shared" si="626"/>
        <v/>
      </c>
      <c r="EW185" s="2" t="str">
        <f t="shared" si="627"/>
        <v/>
      </c>
      <c r="EX185" s="2" t="str">
        <f t="shared" si="628"/>
        <v/>
      </c>
      <c r="EY185" s="2" t="str">
        <f t="shared" si="629"/>
        <v/>
      </c>
      <c r="EZ185" s="2" t="str">
        <f t="shared" si="630"/>
        <v/>
      </c>
      <c r="FA185" s="2" t="str">
        <f t="shared" si="631"/>
        <v/>
      </c>
      <c r="FB185" s="2" t="str">
        <f t="shared" si="632"/>
        <v/>
      </c>
      <c r="FE185" s="2" t="str">
        <f t="shared" si="633"/>
        <v/>
      </c>
      <c r="FF185" s="2" t="str">
        <f t="shared" si="634"/>
        <v/>
      </c>
      <c r="FI185" s="2" t="str">
        <f t="shared" si="635"/>
        <v/>
      </c>
      <c r="FJ185" s="2" t="str">
        <f t="shared" si="636"/>
        <v/>
      </c>
      <c r="FK185" s="2" t="str">
        <f t="shared" si="637"/>
        <v/>
      </c>
      <c r="FL185" s="2" t="str">
        <f t="shared" si="638"/>
        <v/>
      </c>
      <c r="FM185" s="2" t="str">
        <f t="shared" si="639"/>
        <v/>
      </c>
      <c r="FN185" s="2" t="str">
        <f t="shared" si="640"/>
        <v/>
      </c>
      <c r="FQ185" s="2" t="str">
        <f>IF(FU185="","",#REF!)</f>
        <v/>
      </c>
      <c r="FR185" s="2" t="str">
        <f t="shared" si="641"/>
        <v/>
      </c>
      <c r="FU185" s="2" t="str">
        <f t="shared" si="642"/>
        <v/>
      </c>
      <c r="FV185" s="2" t="str">
        <f t="shared" si="643"/>
        <v/>
      </c>
      <c r="FW185" s="2" t="str">
        <f t="shared" si="644"/>
        <v/>
      </c>
      <c r="FX185" s="2" t="str">
        <f t="shared" si="645"/>
        <v/>
      </c>
      <c r="FY185" s="2" t="str">
        <f t="shared" si="646"/>
        <v/>
      </c>
      <c r="FZ185" s="2" t="str">
        <f t="shared" si="647"/>
        <v/>
      </c>
      <c r="GC185" s="2" t="str">
        <f t="shared" si="648"/>
        <v/>
      </c>
      <c r="GD185" s="2" t="str">
        <f t="shared" si="649"/>
        <v/>
      </c>
      <c r="GG185" s="2" t="str">
        <f t="shared" si="650"/>
        <v/>
      </c>
      <c r="GH185" s="2" t="str">
        <f t="shared" si="651"/>
        <v/>
      </c>
      <c r="GI185" s="2" t="str">
        <f t="shared" si="652"/>
        <v/>
      </c>
      <c r="GJ185" s="2" t="str">
        <f t="shared" si="653"/>
        <v/>
      </c>
      <c r="GK185" s="2" t="str">
        <f t="shared" si="654"/>
        <v/>
      </c>
      <c r="GL185" s="2" t="str">
        <f t="shared" si="655"/>
        <v/>
      </c>
      <c r="GO185" s="2" t="str">
        <f t="shared" si="656"/>
        <v/>
      </c>
      <c r="GP185" s="2" t="str">
        <f t="shared" si="657"/>
        <v/>
      </c>
      <c r="GS185" s="2" t="str">
        <f t="shared" si="658"/>
        <v/>
      </c>
      <c r="GT185" s="2" t="str">
        <f t="shared" si="659"/>
        <v/>
      </c>
      <c r="GU185" s="2" t="str">
        <f t="shared" si="660"/>
        <v/>
      </c>
      <c r="GV185" s="2" t="str">
        <f t="shared" si="661"/>
        <v/>
      </c>
      <c r="GW185" s="2" t="str">
        <f t="shared" si="662"/>
        <v/>
      </c>
      <c r="GX185" s="2" t="str">
        <f t="shared" si="663"/>
        <v/>
      </c>
      <c r="HA185" s="2" t="str">
        <f t="shared" si="664"/>
        <v/>
      </c>
      <c r="HB185" s="2" t="str">
        <f t="shared" si="665"/>
        <v/>
      </c>
      <c r="HE185" s="2" t="str">
        <f t="shared" si="666"/>
        <v/>
      </c>
      <c r="HF185" s="2" t="str">
        <f t="shared" si="667"/>
        <v/>
      </c>
      <c r="HG185" s="2" t="str">
        <f t="shared" si="668"/>
        <v/>
      </c>
      <c r="HH185" s="2" t="str">
        <f t="shared" si="669"/>
        <v/>
      </c>
      <c r="HI185" s="2" t="str">
        <f t="shared" si="670"/>
        <v/>
      </c>
      <c r="HJ185" s="2" t="str">
        <f t="shared" si="671"/>
        <v/>
      </c>
      <c r="HM185" s="2" t="str">
        <f t="shared" si="672"/>
        <v/>
      </c>
      <c r="HN185" s="2" t="str">
        <f t="shared" si="673"/>
        <v/>
      </c>
      <c r="HQ185" s="2" t="str">
        <f t="shared" si="674"/>
        <v/>
      </c>
      <c r="HR185" s="2" t="str">
        <f t="shared" si="675"/>
        <v/>
      </c>
      <c r="HS185" s="2" t="str">
        <f t="shared" si="676"/>
        <v/>
      </c>
      <c r="HT185" s="2" t="str">
        <f t="shared" si="677"/>
        <v/>
      </c>
      <c r="HU185" s="2" t="str">
        <f t="shared" si="678"/>
        <v/>
      </c>
      <c r="HV185" s="2" t="str">
        <f t="shared" si="679"/>
        <v/>
      </c>
      <c r="HY185" s="2" t="str">
        <f t="shared" si="680"/>
        <v/>
      </c>
      <c r="HZ185" s="2" t="str">
        <f t="shared" si="681"/>
        <v/>
      </c>
      <c r="IC185" s="2" t="str">
        <f t="shared" si="682"/>
        <v/>
      </c>
      <c r="ID185" s="2" t="str">
        <f t="shared" si="683"/>
        <v/>
      </c>
      <c r="IE185" s="2" t="str">
        <f t="shared" si="684"/>
        <v/>
      </c>
      <c r="IF185" s="2" t="str">
        <f t="shared" si="685"/>
        <v/>
      </c>
      <c r="IG185" s="2" t="str">
        <f t="shared" si="686"/>
        <v/>
      </c>
      <c r="IH185" s="2" t="str">
        <f t="shared" si="687"/>
        <v/>
      </c>
      <c r="IK185" s="2" t="str">
        <f t="shared" si="688"/>
        <v/>
      </c>
      <c r="IL185" s="2" t="str">
        <f t="shared" si="689"/>
        <v/>
      </c>
      <c r="IO185" s="2" t="str">
        <f t="shared" si="690"/>
        <v/>
      </c>
      <c r="IP185" s="2" t="str">
        <f t="shared" si="691"/>
        <v/>
      </c>
      <c r="IQ185" s="2" t="str">
        <f t="shared" si="692"/>
        <v/>
      </c>
      <c r="IR185" s="2" t="str">
        <f t="shared" si="693"/>
        <v/>
      </c>
      <c r="IS185" s="2" t="str">
        <f t="shared" si="694"/>
        <v/>
      </c>
      <c r="IT185" s="2" t="str">
        <f t="shared" si="695"/>
        <v/>
      </c>
      <c r="IW185" s="2" t="str">
        <f t="shared" si="696"/>
        <v/>
      </c>
      <c r="IX185" s="2" t="str">
        <f t="shared" si="697"/>
        <v/>
      </c>
      <c r="JA185" s="2" t="str">
        <f t="shared" si="698"/>
        <v/>
      </c>
      <c r="JB185" s="2" t="str">
        <f t="shared" si="699"/>
        <v/>
      </c>
      <c r="JC185" s="2" t="str">
        <f t="shared" si="700"/>
        <v/>
      </c>
      <c r="JD185" s="2" t="str">
        <f t="shared" si="701"/>
        <v/>
      </c>
      <c r="JE185" s="2" t="str">
        <f t="shared" si="702"/>
        <v/>
      </c>
      <c r="JF185" s="2" t="str">
        <f t="shared" si="703"/>
        <v/>
      </c>
      <c r="JI185" s="2" t="str">
        <f t="shared" si="704"/>
        <v/>
      </c>
      <c r="JJ185" s="2" t="str">
        <f t="shared" si="705"/>
        <v/>
      </c>
      <c r="JM185" s="2" t="str">
        <f t="shared" si="706"/>
        <v/>
      </c>
      <c r="JN185" s="2" t="str">
        <f t="shared" si="707"/>
        <v/>
      </c>
      <c r="JO185" s="2" t="str">
        <f t="shared" si="708"/>
        <v/>
      </c>
      <c r="JP185" s="2" t="str">
        <f t="shared" si="709"/>
        <v/>
      </c>
      <c r="JQ185" s="2" t="str">
        <f t="shared" si="710"/>
        <v/>
      </c>
      <c r="JR185" s="2" t="str">
        <f t="shared" si="711"/>
        <v/>
      </c>
      <c r="JU185" s="2" t="str">
        <f t="shared" si="712"/>
        <v/>
      </c>
      <c r="JV185" s="2" t="str">
        <f t="shared" si="713"/>
        <v/>
      </c>
      <c r="JY185" s="2" t="str">
        <f t="shared" si="714"/>
        <v/>
      </c>
      <c r="JZ185" s="2" t="str">
        <f t="shared" si="715"/>
        <v/>
      </c>
      <c r="KA185" s="2" t="str">
        <f t="shared" si="716"/>
        <v/>
      </c>
      <c r="KB185" s="2" t="str">
        <f t="shared" si="717"/>
        <v/>
      </c>
      <c r="KC185" s="2" t="str">
        <f t="shared" si="718"/>
        <v/>
      </c>
      <c r="KD185" s="2" t="str">
        <f t="shared" si="719"/>
        <v/>
      </c>
    </row>
    <row r="186" spans="5:290" ht="13.5" customHeight="1">
      <c r="E186" s="2" t="str">
        <f t="shared" si="529"/>
        <v/>
      </c>
      <c r="F186" s="2" t="str">
        <f t="shared" si="530"/>
        <v/>
      </c>
      <c r="I186" s="2" t="str">
        <f t="shared" si="531"/>
        <v/>
      </c>
      <c r="J186" s="2" t="str">
        <f t="shared" si="532"/>
        <v/>
      </c>
      <c r="K186" s="2" t="str">
        <f t="shared" si="533"/>
        <v/>
      </c>
      <c r="L186" s="2" t="str">
        <f t="shared" si="534"/>
        <v/>
      </c>
      <c r="M186" s="2" t="str">
        <f t="shared" si="535"/>
        <v/>
      </c>
      <c r="N186" s="2" t="str">
        <f t="shared" si="536"/>
        <v/>
      </c>
      <c r="Q186" s="69" t="str">
        <f t="shared" si="537"/>
        <v/>
      </c>
      <c r="R186" s="2" t="str">
        <f t="shared" si="538"/>
        <v/>
      </c>
      <c r="U186" s="2" t="str">
        <f t="shared" si="539"/>
        <v/>
      </c>
      <c r="V186" s="2" t="str">
        <f t="shared" si="540"/>
        <v/>
      </c>
      <c r="W186" s="2" t="str">
        <f t="shared" si="541"/>
        <v/>
      </c>
      <c r="X186" s="2" t="str">
        <f t="shared" si="542"/>
        <v/>
      </c>
      <c r="Y186" s="2" t="str">
        <f t="shared" si="543"/>
        <v/>
      </c>
      <c r="Z186" s="2" t="str">
        <f t="shared" si="544"/>
        <v/>
      </c>
      <c r="AC186" s="2" t="str">
        <f t="shared" si="545"/>
        <v/>
      </c>
      <c r="AD186" s="2" t="str">
        <f t="shared" si="546"/>
        <v/>
      </c>
      <c r="AG186" s="2" t="str">
        <f t="shared" si="547"/>
        <v/>
      </c>
      <c r="AH186" s="2" t="str">
        <f t="shared" si="548"/>
        <v/>
      </c>
      <c r="AI186" s="2" t="str">
        <f t="shared" si="549"/>
        <v/>
      </c>
      <c r="AJ186" s="2" t="str">
        <f t="shared" si="550"/>
        <v/>
      </c>
      <c r="AK186" s="2" t="str">
        <f t="shared" si="551"/>
        <v/>
      </c>
      <c r="AL186" s="2" t="str">
        <f t="shared" si="552"/>
        <v/>
      </c>
      <c r="AO186" s="2" t="str">
        <f t="shared" si="553"/>
        <v/>
      </c>
      <c r="AP186" s="2" t="str">
        <f t="shared" si="554"/>
        <v/>
      </c>
      <c r="AS186" s="2" t="str">
        <f t="shared" si="555"/>
        <v/>
      </c>
      <c r="AT186" s="2" t="str">
        <f t="shared" si="556"/>
        <v/>
      </c>
      <c r="AU186" s="2" t="str">
        <f t="shared" si="557"/>
        <v/>
      </c>
      <c r="AV186" s="2" t="str">
        <f t="shared" si="558"/>
        <v/>
      </c>
      <c r="AW186" s="2" t="str">
        <f t="shared" si="559"/>
        <v/>
      </c>
      <c r="AX186" s="2" t="str">
        <f t="shared" si="560"/>
        <v/>
      </c>
      <c r="BA186" s="2" t="str">
        <f t="shared" si="561"/>
        <v/>
      </c>
      <c r="BB186" s="2" t="str">
        <f t="shared" si="562"/>
        <v/>
      </c>
      <c r="BE186" s="2" t="str">
        <f t="shared" si="563"/>
        <v/>
      </c>
      <c r="BF186" s="2" t="str">
        <f t="shared" si="564"/>
        <v/>
      </c>
      <c r="BG186" s="2" t="str">
        <f t="shared" si="565"/>
        <v/>
      </c>
      <c r="BH186" s="2" t="str">
        <f t="shared" si="566"/>
        <v/>
      </c>
      <c r="BI186" s="2" t="str">
        <f t="shared" si="567"/>
        <v/>
      </c>
      <c r="BJ186" s="2" t="str">
        <f t="shared" si="568"/>
        <v/>
      </c>
      <c r="BM186" s="2" t="str">
        <f t="shared" si="569"/>
        <v/>
      </c>
      <c r="BN186" s="2" t="str">
        <f t="shared" si="570"/>
        <v/>
      </c>
      <c r="BQ186" s="2" t="str">
        <f t="shared" si="571"/>
        <v/>
      </c>
      <c r="BR186" s="2" t="str">
        <f t="shared" si="572"/>
        <v/>
      </c>
      <c r="BS186" s="2" t="str">
        <f t="shared" si="573"/>
        <v/>
      </c>
      <c r="BT186" s="2" t="str">
        <f t="shared" si="574"/>
        <v/>
      </c>
      <c r="BU186" s="2" t="str">
        <f t="shared" si="575"/>
        <v/>
      </c>
      <c r="BV186" s="2" t="str">
        <f t="shared" si="576"/>
        <v/>
      </c>
      <c r="BY186" s="2" t="str">
        <f t="shared" si="577"/>
        <v/>
      </c>
      <c r="BZ186" s="2" t="str">
        <f t="shared" si="578"/>
        <v/>
      </c>
      <c r="CC186" s="2" t="str">
        <f t="shared" si="579"/>
        <v/>
      </c>
      <c r="CD186" s="2" t="str">
        <f t="shared" si="580"/>
        <v/>
      </c>
      <c r="CE186" s="2" t="str">
        <f t="shared" si="581"/>
        <v/>
      </c>
      <c r="CF186" s="2" t="str">
        <f t="shared" si="582"/>
        <v/>
      </c>
      <c r="CG186" s="2" t="str">
        <f t="shared" si="583"/>
        <v/>
      </c>
      <c r="CH186" s="2" t="str">
        <f t="shared" si="584"/>
        <v/>
      </c>
      <c r="CK186" s="2" t="str">
        <f t="shared" si="585"/>
        <v/>
      </c>
      <c r="CL186" s="2" t="str">
        <f t="shared" si="586"/>
        <v/>
      </c>
      <c r="CO186" s="2" t="str">
        <f t="shared" si="587"/>
        <v/>
      </c>
      <c r="CP186" s="2" t="str">
        <f t="shared" si="588"/>
        <v/>
      </c>
      <c r="CQ186" s="2" t="str">
        <f t="shared" si="589"/>
        <v/>
      </c>
      <c r="CR186" s="2" t="str">
        <f t="shared" si="590"/>
        <v/>
      </c>
      <c r="CS186" s="2" t="str">
        <f t="shared" si="591"/>
        <v/>
      </c>
      <c r="CT186" s="2" t="str">
        <f t="shared" si="592"/>
        <v/>
      </c>
      <c r="CW186" s="2" t="str">
        <f t="shared" si="593"/>
        <v/>
      </c>
      <c r="CX186" s="2" t="str">
        <f t="shared" si="594"/>
        <v/>
      </c>
      <c r="DA186" s="2" t="str">
        <f t="shared" si="595"/>
        <v/>
      </c>
      <c r="DB186" s="2" t="str">
        <f t="shared" si="596"/>
        <v/>
      </c>
      <c r="DC186" s="2" t="str">
        <f t="shared" si="597"/>
        <v/>
      </c>
      <c r="DD186" s="2" t="str">
        <f t="shared" si="598"/>
        <v/>
      </c>
      <c r="DE186" s="2" t="str">
        <f t="shared" si="599"/>
        <v/>
      </c>
      <c r="DF186" s="2" t="str">
        <f t="shared" si="600"/>
        <v/>
      </c>
      <c r="DI186" s="2" t="str">
        <f t="shared" si="601"/>
        <v/>
      </c>
      <c r="DJ186" s="2" t="str">
        <f t="shared" si="602"/>
        <v/>
      </c>
      <c r="DM186" s="2" t="str">
        <f t="shared" si="603"/>
        <v/>
      </c>
      <c r="DN186" s="2" t="str">
        <f t="shared" si="604"/>
        <v/>
      </c>
      <c r="DO186" s="2" t="str">
        <f t="shared" si="605"/>
        <v/>
      </c>
      <c r="DP186" s="2" t="str">
        <f t="shared" si="606"/>
        <v/>
      </c>
      <c r="DQ186" s="2" t="str">
        <f t="shared" si="607"/>
        <v/>
      </c>
      <c r="DR186" s="2" t="str">
        <f t="shared" si="608"/>
        <v/>
      </c>
      <c r="DU186" s="2" t="str">
        <f t="shared" si="609"/>
        <v/>
      </c>
      <c r="DV186" s="2" t="str">
        <f t="shared" si="610"/>
        <v/>
      </c>
      <c r="DY186" s="2" t="str">
        <f t="shared" si="611"/>
        <v/>
      </c>
      <c r="DZ186" s="2" t="str">
        <f t="shared" si="612"/>
        <v/>
      </c>
      <c r="EA186" s="2" t="str">
        <f t="shared" si="613"/>
        <v/>
      </c>
      <c r="EB186" s="2" t="str">
        <f t="shared" si="614"/>
        <v/>
      </c>
      <c r="EC186" s="2" t="str">
        <f t="shared" si="615"/>
        <v/>
      </c>
      <c r="ED186" s="2" t="str">
        <f t="shared" si="616"/>
        <v/>
      </c>
      <c r="EG186" s="2" t="str">
        <f t="shared" si="617"/>
        <v/>
      </c>
      <c r="EH186" s="2" t="str">
        <f t="shared" si="618"/>
        <v/>
      </c>
      <c r="EK186" s="2" t="str">
        <f t="shared" si="619"/>
        <v/>
      </c>
      <c r="EL186" s="2" t="str">
        <f t="shared" si="620"/>
        <v/>
      </c>
      <c r="EM186" s="2" t="str">
        <f t="shared" si="621"/>
        <v/>
      </c>
      <c r="EN186" s="2" t="str">
        <f t="shared" si="622"/>
        <v/>
      </c>
      <c r="EO186" s="2" t="str">
        <f t="shared" si="623"/>
        <v/>
      </c>
      <c r="EP186" s="2" t="str">
        <f t="shared" si="624"/>
        <v/>
      </c>
      <c r="ES186" s="2" t="str">
        <f t="shared" si="625"/>
        <v/>
      </c>
      <c r="ET186" s="2" t="str">
        <f t="shared" si="626"/>
        <v/>
      </c>
      <c r="EW186" s="2" t="str">
        <f t="shared" si="627"/>
        <v/>
      </c>
      <c r="EX186" s="2" t="str">
        <f t="shared" si="628"/>
        <v/>
      </c>
      <c r="EY186" s="2" t="str">
        <f t="shared" si="629"/>
        <v/>
      </c>
      <c r="EZ186" s="2" t="str">
        <f t="shared" si="630"/>
        <v/>
      </c>
      <c r="FA186" s="2" t="str">
        <f t="shared" si="631"/>
        <v/>
      </c>
      <c r="FB186" s="2" t="str">
        <f t="shared" si="632"/>
        <v/>
      </c>
      <c r="FE186" s="2" t="str">
        <f t="shared" si="633"/>
        <v/>
      </c>
      <c r="FF186" s="2" t="str">
        <f t="shared" si="634"/>
        <v/>
      </c>
      <c r="FI186" s="2" t="str">
        <f t="shared" si="635"/>
        <v/>
      </c>
      <c r="FJ186" s="2" t="str">
        <f t="shared" si="636"/>
        <v/>
      </c>
      <c r="FK186" s="2" t="str">
        <f t="shared" si="637"/>
        <v/>
      </c>
      <c r="FL186" s="2" t="str">
        <f t="shared" si="638"/>
        <v/>
      </c>
      <c r="FM186" s="2" t="str">
        <f t="shared" si="639"/>
        <v/>
      </c>
      <c r="FN186" s="2" t="str">
        <f t="shared" si="640"/>
        <v/>
      </c>
      <c r="FQ186" s="2" t="str">
        <f>IF(FU186="","",#REF!)</f>
        <v/>
      </c>
      <c r="FR186" s="2" t="str">
        <f t="shared" si="641"/>
        <v/>
      </c>
      <c r="FU186" s="2" t="str">
        <f t="shared" si="642"/>
        <v/>
      </c>
      <c r="FV186" s="2" t="str">
        <f t="shared" si="643"/>
        <v/>
      </c>
      <c r="FW186" s="2" t="str">
        <f t="shared" si="644"/>
        <v/>
      </c>
      <c r="FX186" s="2" t="str">
        <f t="shared" si="645"/>
        <v/>
      </c>
      <c r="FY186" s="2" t="str">
        <f t="shared" si="646"/>
        <v/>
      </c>
      <c r="FZ186" s="2" t="str">
        <f t="shared" si="647"/>
        <v/>
      </c>
      <c r="GC186" s="2" t="str">
        <f t="shared" si="648"/>
        <v/>
      </c>
      <c r="GD186" s="2" t="str">
        <f t="shared" si="649"/>
        <v/>
      </c>
      <c r="GG186" s="2" t="str">
        <f t="shared" si="650"/>
        <v/>
      </c>
      <c r="GH186" s="2" t="str">
        <f t="shared" si="651"/>
        <v/>
      </c>
      <c r="GI186" s="2" t="str">
        <f t="shared" si="652"/>
        <v/>
      </c>
      <c r="GJ186" s="2" t="str">
        <f t="shared" si="653"/>
        <v/>
      </c>
      <c r="GK186" s="2" t="str">
        <f t="shared" si="654"/>
        <v/>
      </c>
      <c r="GL186" s="2" t="str">
        <f t="shared" si="655"/>
        <v/>
      </c>
      <c r="GO186" s="2" t="str">
        <f t="shared" si="656"/>
        <v/>
      </c>
      <c r="GP186" s="2" t="str">
        <f t="shared" si="657"/>
        <v/>
      </c>
      <c r="GS186" s="2" t="str">
        <f t="shared" si="658"/>
        <v/>
      </c>
      <c r="GT186" s="2" t="str">
        <f t="shared" si="659"/>
        <v/>
      </c>
      <c r="GU186" s="2" t="str">
        <f t="shared" si="660"/>
        <v/>
      </c>
      <c r="GV186" s="2" t="str">
        <f t="shared" si="661"/>
        <v/>
      </c>
      <c r="GW186" s="2" t="str">
        <f t="shared" si="662"/>
        <v/>
      </c>
      <c r="GX186" s="2" t="str">
        <f t="shared" si="663"/>
        <v/>
      </c>
      <c r="HA186" s="2" t="str">
        <f t="shared" si="664"/>
        <v/>
      </c>
      <c r="HB186" s="2" t="str">
        <f t="shared" si="665"/>
        <v/>
      </c>
      <c r="HE186" s="2" t="str">
        <f t="shared" si="666"/>
        <v/>
      </c>
      <c r="HF186" s="2" t="str">
        <f t="shared" si="667"/>
        <v/>
      </c>
      <c r="HG186" s="2" t="str">
        <f t="shared" si="668"/>
        <v/>
      </c>
      <c r="HH186" s="2" t="str">
        <f t="shared" si="669"/>
        <v/>
      </c>
      <c r="HI186" s="2" t="str">
        <f t="shared" si="670"/>
        <v/>
      </c>
      <c r="HJ186" s="2" t="str">
        <f t="shared" si="671"/>
        <v/>
      </c>
      <c r="HM186" s="2" t="str">
        <f t="shared" si="672"/>
        <v/>
      </c>
      <c r="HN186" s="2" t="str">
        <f t="shared" si="673"/>
        <v/>
      </c>
      <c r="HQ186" s="2" t="str">
        <f t="shared" si="674"/>
        <v/>
      </c>
      <c r="HR186" s="2" t="str">
        <f t="shared" si="675"/>
        <v/>
      </c>
      <c r="HS186" s="2" t="str">
        <f t="shared" si="676"/>
        <v/>
      </c>
      <c r="HT186" s="2" t="str">
        <f t="shared" si="677"/>
        <v/>
      </c>
      <c r="HU186" s="2" t="str">
        <f t="shared" si="678"/>
        <v/>
      </c>
      <c r="HV186" s="2" t="str">
        <f t="shared" si="679"/>
        <v/>
      </c>
      <c r="HY186" s="2" t="str">
        <f t="shared" si="680"/>
        <v/>
      </c>
      <c r="HZ186" s="2" t="str">
        <f t="shared" si="681"/>
        <v/>
      </c>
      <c r="IC186" s="2" t="str">
        <f t="shared" si="682"/>
        <v/>
      </c>
      <c r="ID186" s="2" t="str">
        <f t="shared" si="683"/>
        <v/>
      </c>
      <c r="IE186" s="2" t="str">
        <f t="shared" si="684"/>
        <v/>
      </c>
      <c r="IF186" s="2" t="str">
        <f t="shared" si="685"/>
        <v/>
      </c>
      <c r="IG186" s="2" t="str">
        <f t="shared" si="686"/>
        <v/>
      </c>
      <c r="IH186" s="2" t="str">
        <f t="shared" si="687"/>
        <v/>
      </c>
      <c r="IK186" s="2" t="str">
        <f t="shared" si="688"/>
        <v/>
      </c>
      <c r="IL186" s="2" t="str">
        <f t="shared" si="689"/>
        <v/>
      </c>
      <c r="IO186" s="2" t="str">
        <f t="shared" si="690"/>
        <v/>
      </c>
      <c r="IP186" s="2" t="str">
        <f t="shared" si="691"/>
        <v/>
      </c>
      <c r="IQ186" s="2" t="str">
        <f t="shared" si="692"/>
        <v/>
      </c>
      <c r="IR186" s="2" t="str">
        <f t="shared" si="693"/>
        <v/>
      </c>
      <c r="IS186" s="2" t="str">
        <f t="shared" si="694"/>
        <v/>
      </c>
      <c r="IT186" s="2" t="str">
        <f t="shared" si="695"/>
        <v/>
      </c>
      <c r="IW186" s="2" t="str">
        <f t="shared" si="696"/>
        <v/>
      </c>
      <c r="IX186" s="2" t="str">
        <f t="shared" si="697"/>
        <v/>
      </c>
      <c r="JA186" s="2" t="str">
        <f t="shared" si="698"/>
        <v/>
      </c>
      <c r="JB186" s="2" t="str">
        <f t="shared" si="699"/>
        <v/>
      </c>
      <c r="JC186" s="2" t="str">
        <f t="shared" si="700"/>
        <v/>
      </c>
      <c r="JD186" s="2" t="str">
        <f t="shared" si="701"/>
        <v/>
      </c>
      <c r="JE186" s="2" t="str">
        <f t="shared" si="702"/>
        <v/>
      </c>
      <c r="JF186" s="2" t="str">
        <f t="shared" si="703"/>
        <v/>
      </c>
      <c r="JI186" s="2" t="str">
        <f t="shared" si="704"/>
        <v/>
      </c>
      <c r="JJ186" s="2" t="str">
        <f t="shared" si="705"/>
        <v/>
      </c>
      <c r="JM186" s="2" t="str">
        <f t="shared" si="706"/>
        <v/>
      </c>
      <c r="JN186" s="2" t="str">
        <f t="shared" si="707"/>
        <v/>
      </c>
      <c r="JO186" s="2" t="str">
        <f t="shared" si="708"/>
        <v/>
      </c>
      <c r="JP186" s="2" t="str">
        <f t="shared" si="709"/>
        <v/>
      </c>
      <c r="JQ186" s="2" t="str">
        <f t="shared" si="710"/>
        <v/>
      </c>
      <c r="JR186" s="2" t="str">
        <f t="shared" si="711"/>
        <v/>
      </c>
      <c r="JU186" s="2" t="str">
        <f t="shared" si="712"/>
        <v/>
      </c>
      <c r="JV186" s="2" t="str">
        <f t="shared" si="713"/>
        <v/>
      </c>
      <c r="JY186" s="2" t="str">
        <f t="shared" si="714"/>
        <v/>
      </c>
      <c r="JZ186" s="2" t="str">
        <f t="shared" si="715"/>
        <v/>
      </c>
      <c r="KA186" s="2" t="str">
        <f t="shared" si="716"/>
        <v/>
      </c>
      <c r="KB186" s="2" t="str">
        <f t="shared" si="717"/>
        <v/>
      </c>
      <c r="KC186" s="2" t="str">
        <f t="shared" si="718"/>
        <v/>
      </c>
      <c r="KD186" s="2" t="str">
        <f t="shared" si="719"/>
        <v/>
      </c>
    </row>
    <row r="187" spans="5:290" ht="13.5" customHeight="1">
      <c r="E187" s="2" t="str">
        <f t="shared" si="529"/>
        <v/>
      </c>
      <c r="F187" s="2" t="str">
        <f t="shared" si="530"/>
        <v/>
      </c>
      <c r="I187" s="2" t="str">
        <f t="shared" si="531"/>
        <v/>
      </c>
      <c r="J187" s="2" t="str">
        <f t="shared" si="532"/>
        <v/>
      </c>
      <c r="K187" s="2" t="str">
        <f t="shared" si="533"/>
        <v/>
      </c>
      <c r="L187" s="2" t="str">
        <f t="shared" si="534"/>
        <v/>
      </c>
      <c r="M187" s="2" t="str">
        <f t="shared" si="535"/>
        <v/>
      </c>
      <c r="N187" s="2" t="str">
        <f t="shared" si="536"/>
        <v/>
      </c>
      <c r="Q187" s="69" t="str">
        <f t="shared" si="537"/>
        <v/>
      </c>
      <c r="R187" s="2" t="str">
        <f t="shared" si="538"/>
        <v/>
      </c>
      <c r="U187" s="2" t="str">
        <f t="shared" si="539"/>
        <v/>
      </c>
      <c r="V187" s="2" t="str">
        <f t="shared" si="540"/>
        <v/>
      </c>
      <c r="W187" s="2" t="str">
        <f t="shared" si="541"/>
        <v/>
      </c>
      <c r="X187" s="2" t="str">
        <f t="shared" si="542"/>
        <v/>
      </c>
      <c r="Y187" s="2" t="str">
        <f t="shared" si="543"/>
        <v/>
      </c>
      <c r="Z187" s="2" t="str">
        <f t="shared" si="544"/>
        <v/>
      </c>
      <c r="AC187" s="2" t="str">
        <f t="shared" si="545"/>
        <v/>
      </c>
      <c r="AD187" s="2" t="str">
        <f t="shared" si="546"/>
        <v/>
      </c>
      <c r="AG187" s="2" t="str">
        <f t="shared" si="547"/>
        <v/>
      </c>
      <c r="AH187" s="2" t="str">
        <f t="shared" si="548"/>
        <v/>
      </c>
      <c r="AI187" s="2" t="str">
        <f t="shared" si="549"/>
        <v/>
      </c>
      <c r="AJ187" s="2" t="str">
        <f t="shared" si="550"/>
        <v/>
      </c>
      <c r="AK187" s="2" t="str">
        <f t="shared" si="551"/>
        <v/>
      </c>
      <c r="AL187" s="2" t="str">
        <f t="shared" si="552"/>
        <v/>
      </c>
      <c r="AO187" s="2" t="str">
        <f t="shared" si="553"/>
        <v/>
      </c>
      <c r="AP187" s="2" t="str">
        <f t="shared" si="554"/>
        <v/>
      </c>
      <c r="AS187" s="2" t="str">
        <f t="shared" si="555"/>
        <v/>
      </c>
      <c r="AT187" s="2" t="str">
        <f t="shared" si="556"/>
        <v/>
      </c>
      <c r="AU187" s="2" t="str">
        <f t="shared" si="557"/>
        <v/>
      </c>
      <c r="AV187" s="2" t="str">
        <f t="shared" si="558"/>
        <v/>
      </c>
      <c r="AW187" s="2" t="str">
        <f t="shared" si="559"/>
        <v/>
      </c>
      <c r="AX187" s="2" t="str">
        <f t="shared" si="560"/>
        <v/>
      </c>
      <c r="BA187" s="2" t="str">
        <f t="shared" si="561"/>
        <v/>
      </c>
      <c r="BB187" s="2" t="str">
        <f t="shared" si="562"/>
        <v/>
      </c>
      <c r="BE187" s="2" t="str">
        <f t="shared" si="563"/>
        <v/>
      </c>
      <c r="BF187" s="2" t="str">
        <f t="shared" si="564"/>
        <v/>
      </c>
      <c r="BG187" s="2" t="str">
        <f t="shared" si="565"/>
        <v/>
      </c>
      <c r="BH187" s="2" t="str">
        <f t="shared" si="566"/>
        <v/>
      </c>
      <c r="BI187" s="2" t="str">
        <f t="shared" si="567"/>
        <v/>
      </c>
      <c r="BJ187" s="2" t="str">
        <f t="shared" si="568"/>
        <v/>
      </c>
      <c r="BM187" s="2" t="str">
        <f t="shared" si="569"/>
        <v/>
      </c>
      <c r="BN187" s="2" t="str">
        <f t="shared" si="570"/>
        <v/>
      </c>
      <c r="BQ187" s="2" t="str">
        <f t="shared" si="571"/>
        <v/>
      </c>
      <c r="BR187" s="2" t="str">
        <f t="shared" si="572"/>
        <v/>
      </c>
      <c r="BS187" s="2" t="str">
        <f t="shared" si="573"/>
        <v/>
      </c>
      <c r="BT187" s="2" t="str">
        <f t="shared" si="574"/>
        <v/>
      </c>
      <c r="BU187" s="2" t="str">
        <f t="shared" si="575"/>
        <v/>
      </c>
      <c r="BV187" s="2" t="str">
        <f t="shared" si="576"/>
        <v/>
      </c>
      <c r="BY187" s="2" t="str">
        <f t="shared" si="577"/>
        <v/>
      </c>
      <c r="BZ187" s="2" t="str">
        <f t="shared" si="578"/>
        <v/>
      </c>
      <c r="CC187" s="2" t="str">
        <f t="shared" si="579"/>
        <v/>
      </c>
      <c r="CD187" s="2" t="str">
        <f t="shared" si="580"/>
        <v/>
      </c>
      <c r="CE187" s="2" t="str">
        <f t="shared" si="581"/>
        <v/>
      </c>
      <c r="CF187" s="2" t="str">
        <f t="shared" si="582"/>
        <v/>
      </c>
      <c r="CG187" s="2" t="str">
        <f t="shared" si="583"/>
        <v/>
      </c>
      <c r="CH187" s="2" t="str">
        <f t="shared" si="584"/>
        <v/>
      </c>
      <c r="CK187" s="2" t="str">
        <f t="shared" si="585"/>
        <v/>
      </c>
      <c r="CL187" s="2" t="str">
        <f t="shared" si="586"/>
        <v/>
      </c>
      <c r="CO187" s="2" t="str">
        <f t="shared" si="587"/>
        <v/>
      </c>
      <c r="CP187" s="2" t="str">
        <f t="shared" si="588"/>
        <v/>
      </c>
      <c r="CQ187" s="2" t="str">
        <f t="shared" si="589"/>
        <v/>
      </c>
      <c r="CR187" s="2" t="str">
        <f t="shared" si="590"/>
        <v/>
      </c>
      <c r="CS187" s="2" t="str">
        <f t="shared" si="591"/>
        <v/>
      </c>
      <c r="CT187" s="2" t="str">
        <f t="shared" si="592"/>
        <v/>
      </c>
      <c r="CW187" s="2" t="str">
        <f t="shared" si="593"/>
        <v/>
      </c>
      <c r="CX187" s="2" t="str">
        <f t="shared" si="594"/>
        <v/>
      </c>
      <c r="DA187" s="2" t="str">
        <f t="shared" si="595"/>
        <v/>
      </c>
      <c r="DB187" s="2" t="str">
        <f t="shared" si="596"/>
        <v/>
      </c>
      <c r="DC187" s="2" t="str">
        <f t="shared" si="597"/>
        <v/>
      </c>
      <c r="DD187" s="2" t="str">
        <f t="shared" si="598"/>
        <v/>
      </c>
      <c r="DE187" s="2" t="str">
        <f t="shared" si="599"/>
        <v/>
      </c>
      <c r="DF187" s="2" t="str">
        <f t="shared" si="600"/>
        <v/>
      </c>
      <c r="DI187" s="2" t="str">
        <f t="shared" si="601"/>
        <v/>
      </c>
      <c r="DJ187" s="2" t="str">
        <f t="shared" si="602"/>
        <v/>
      </c>
      <c r="DM187" s="2" t="str">
        <f t="shared" si="603"/>
        <v/>
      </c>
      <c r="DN187" s="2" t="str">
        <f t="shared" si="604"/>
        <v/>
      </c>
      <c r="DO187" s="2" t="str">
        <f t="shared" si="605"/>
        <v/>
      </c>
      <c r="DP187" s="2" t="str">
        <f t="shared" si="606"/>
        <v/>
      </c>
      <c r="DQ187" s="2" t="str">
        <f t="shared" si="607"/>
        <v/>
      </c>
      <c r="DR187" s="2" t="str">
        <f t="shared" si="608"/>
        <v/>
      </c>
      <c r="DU187" s="2" t="str">
        <f t="shared" si="609"/>
        <v/>
      </c>
      <c r="DV187" s="2" t="str">
        <f t="shared" si="610"/>
        <v/>
      </c>
      <c r="DY187" s="2" t="str">
        <f t="shared" si="611"/>
        <v/>
      </c>
      <c r="DZ187" s="2" t="str">
        <f t="shared" si="612"/>
        <v/>
      </c>
      <c r="EA187" s="2" t="str">
        <f t="shared" si="613"/>
        <v/>
      </c>
      <c r="EB187" s="2" t="str">
        <f t="shared" si="614"/>
        <v/>
      </c>
      <c r="EC187" s="2" t="str">
        <f t="shared" si="615"/>
        <v/>
      </c>
      <c r="ED187" s="2" t="str">
        <f t="shared" si="616"/>
        <v/>
      </c>
      <c r="EG187" s="2" t="str">
        <f t="shared" si="617"/>
        <v/>
      </c>
      <c r="EH187" s="2" t="str">
        <f t="shared" si="618"/>
        <v/>
      </c>
      <c r="EK187" s="2" t="str">
        <f t="shared" si="619"/>
        <v/>
      </c>
      <c r="EL187" s="2" t="str">
        <f t="shared" si="620"/>
        <v/>
      </c>
      <c r="EM187" s="2" t="str">
        <f t="shared" si="621"/>
        <v/>
      </c>
      <c r="EN187" s="2" t="str">
        <f t="shared" si="622"/>
        <v/>
      </c>
      <c r="EO187" s="2" t="str">
        <f t="shared" si="623"/>
        <v/>
      </c>
      <c r="EP187" s="2" t="str">
        <f t="shared" si="624"/>
        <v/>
      </c>
      <c r="ES187" s="2" t="str">
        <f t="shared" si="625"/>
        <v/>
      </c>
      <c r="ET187" s="2" t="str">
        <f t="shared" si="626"/>
        <v/>
      </c>
      <c r="EW187" s="2" t="str">
        <f t="shared" si="627"/>
        <v/>
      </c>
      <c r="EX187" s="2" t="str">
        <f t="shared" si="628"/>
        <v/>
      </c>
      <c r="EY187" s="2" t="str">
        <f t="shared" si="629"/>
        <v/>
      </c>
      <c r="EZ187" s="2" t="str">
        <f t="shared" si="630"/>
        <v/>
      </c>
      <c r="FA187" s="2" t="str">
        <f t="shared" si="631"/>
        <v/>
      </c>
      <c r="FB187" s="2" t="str">
        <f t="shared" si="632"/>
        <v/>
      </c>
      <c r="FE187" s="2" t="str">
        <f t="shared" si="633"/>
        <v/>
      </c>
      <c r="FF187" s="2" t="str">
        <f t="shared" si="634"/>
        <v/>
      </c>
      <c r="FI187" s="2" t="str">
        <f t="shared" si="635"/>
        <v/>
      </c>
      <c r="FJ187" s="2" t="str">
        <f t="shared" si="636"/>
        <v/>
      </c>
      <c r="FK187" s="2" t="str">
        <f t="shared" si="637"/>
        <v/>
      </c>
      <c r="FL187" s="2" t="str">
        <f t="shared" si="638"/>
        <v/>
      </c>
      <c r="FM187" s="2" t="str">
        <f t="shared" si="639"/>
        <v/>
      </c>
      <c r="FN187" s="2" t="str">
        <f t="shared" si="640"/>
        <v/>
      </c>
      <c r="FQ187" s="2" t="str">
        <f>IF(FU187="","",#REF!)</f>
        <v/>
      </c>
      <c r="FR187" s="2" t="str">
        <f t="shared" si="641"/>
        <v/>
      </c>
      <c r="FU187" s="2" t="str">
        <f t="shared" si="642"/>
        <v/>
      </c>
      <c r="FV187" s="2" t="str">
        <f t="shared" si="643"/>
        <v/>
      </c>
      <c r="FW187" s="2" t="str">
        <f t="shared" si="644"/>
        <v/>
      </c>
      <c r="FX187" s="2" t="str">
        <f t="shared" si="645"/>
        <v/>
      </c>
      <c r="FY187" s="2" t="str">
        <f t="shared" si="646"/>
        <v/>
      </c>
      <c r="FZ187" s="2" t="str">
        <f t="shared" si="647"/>
        <v/>
      </c>
      <c r="GC187" s="2" t="str">
        <f t="shared" si="648"/>
        <v/>
      </c>
      <c r="GD187" s="2" t="str">
        <f t="shared" si="649"/>
        <v/>
      </c>
      <c r="GG187" s="2" t="str">
        <f t="shared" si="650"/>
        <v/>
      </c>
      <c r="GH187" s="2" t="str">
        <f t="shared" si="651"/>
        <v/>
      </c>
      <c r="GI187" s="2" t="str">
        <f t="shared" si="652"/>
        <v/>
      </c>
      <c r="GJ187" s="2" t="str">
        <f t="shared" si="653"/>
        <v/>
      </c>
      <c r="GK187" s="2" t="str">
        <f t="shared" si="654"/>
        <v/>
      </c>
      <c r="GL187" s="2" t="str">
        <f t="shared" si="655"/>
        <v/>
      </c>
      <c r="GO187" s="2" t="str">
        <f t="shared" si="656"/>
        <v/>
      </c>
      <c r="GP187" s="2" t="str">
        <f t="shared" si="657"/>
        <v/>
      </c>
      <c r="GS187" s="2" t="str">
        <f t="shared" si="658"/>
        <v/>
      </c>
      <c r="GT187" s="2" t="str">
        <f t="shared" si="659"/>
        <v/>
      </c>
      <c r="GU187" s="2" t="str">
        <f t="shared" si="660"/>
        <v/>
      </c>
      <c r="GV187" s="2" t="str">
        <f t="shared" si="661"/>
        <v/>
      </c>
      <c r="GW187" s="2" t="str">
        <f t="shared" si="662"/>
        <v/>
      </c>
      <c r="GX187" s="2" t="str">
        <f t="shared" si="663"/>
        <v/>
      </c>
      <c r="HA187" s="2" t="str">
        <f t="shared" si="664"/>
        <v/>
      </c>
      <c r="HB187" s="2" t="str">
        <f t="shared" si="665"/>
        <v/>
      </c>
      <c r="HE187" s="2" t="str">
        <f t="shared" si="666"/>
        <v/>
      </c>
      <c r="HF187" s="2" t="str">
        <f t="shared" si="667"/>
        <v/>
      </c>
      <c r="HG187" s="2" t="str">
        <f t="shared" si="668"/>
        <v/>
      </c>
      <c r="HH187" s="2" t="str">
        <f t="shared" si="669"/>
        <v/>
      </c>
      <c r="HI187" s="2" t="str">
        <f t="shared" si="670"/>
        <v/>
      </c>
      <c r="HJ187" s="2" t="str">
        <f t="shared" si="671"/>
        <v/>
      </c>
      <c r="HM187" s="2" t="str">
        <f t="shared" si="672"/>
        <v/>
      </c>
      <c r="HN187" s="2" t="str">
        <f t="shared" si="673"/>
        <v/>
      </c>
      <c r="HQ187" s="2" t="str">
        <f t="shared" si="674"/>
        <v/>
      </c>
      <c r="HR187" s="2" t="str">
        <f t="shared" si="675"/>
        <v/>
      </c>
      <c r="HS187" s="2" t="str">
        <f t="shared" si="676"/>
        <v/>
      </c>
      <c r="HT187" s="2" t="str">
        <f t="shared" si="677"/>
        <v/>
      </c>
      <c r="HU187" s="2" t="str">
        <f t="shared" si="678"/>
        <v/>
      </c>
      <c r="HV187" s="2" t="str">
        <f t="shared" si="679"/>
        <v/>
      </c>
      <c r="HY187" s="2" t="str">
        <f t="shared" si="680"/>
        <v/>
      </c>
      <c r="HZ187" s="2" t="str">
        <f t="shared" si="681"/>
        <v/>
      </c>
      <c r="IC187" s="2" t="str">
        <f t="shared" si="682"/>
        <v/>
      </c>
      <c r="ID187" s="2" t="str">
        <f t="shared" si="683"/>
        <v/>
      </c>
      <c r="IE187" s="2" t="str">
        <f t="shared" si="684"/>
        <v/>
      </c>
      <c r="IF187" s="2" t="str">
        <f t="shared" si="685"/>
        <v/>
      </c>
      <c r="IG187" s="2" t="str">
        <f t="shared" si="686"/>
        <v/>
      </c>
      <c r="IH187" s="2" t="str">
        <f t="shared" si="687"/>
        <v/>
      </c>
      <c r="IK187" s="2" t="str">
        <f t="shared" si="688"/>
        <v/>
      </c>
      <c r="IL187" s="2" t="str">
        <f t="shared" si="689"/>
        <v/>
      </c>
      <c r="IO187" s="2" t="str">
        <f t="shared" si="690"/>
        <v/>
      </c>
      <c r="IP187" s="2" t="str">
        <f t="shared" si="691"/>
        <v/>
      </c>
      <c r="IQ187" s="2" t="str">
        <f t="shared" si="692"/>
        <v/>
      </c>
      <c r="IR187" s="2" t="str">
        <f t="shared" si="693"/>
        <v/>
      </c>
      <c r="IS187" s="2" t="str">
        <f t="shared" si="694"/>
        <v/>
      </c>
      <c r="IT187" s="2" t="str">
        <f t="shared" si="695"/>
        <v/>
      </c>
      <c r="IW187" s="2" t="str">
        <f t="shared" si="696"/>
        <v/>
      </c>
      <c r="IX187" s="2" t="str">
        <f t="shared" si="697"/>
        <v/>
      </c>
      <c r="JA187" s="2" t="str">
        <f t="shared" si="698"/>
        <v/>
      </c>
      <c r="JB187" s="2" t="str">
        <f t="shared" si="699"/>
        <v/>
      </c>
      <c r="JC187" s="2" t="str">
        <f t="shared" si="700"/>
        <v/>
      </c>
      <c r="JD187" s="2" t="str">
        <f t="shared" si="701"/>
        <v/>
      </c>
      <c r="JE187" s="2" t="str">
        <f t="shared" si="702"/>
        <v/>
      </c>
      <c r="JF187" s="2" t="str">
        <f t="shared" si="703"/>
        <v/>
      </c>
      <c r="JI187" s="2" t="str">
        <f t="shared" si="704"/>
        <v/>
      </c>
      <c r="JJ187" s="2" t="str">
        <f t="shared" si="705"/>
        <v/>
      </c>
      <c r="JM187" s="2" t="str">
        <f t="shared" si="706"/>
        <v/>
      </c>
      <c r="JN187" s="2" t="str">
        <f t="shared" si="707"/>
        <v/>
      </c>
      <c r="JO187" s="2" t="str">
        <f t="shared" si="708"/>
        <v/>
      </c>
      <c r="JP187" s="2" t="str">
        <f t="shared" si="709"/>
        <v/>
      </c>
      <c r="JQ187" s="2" t="str">
        <f t="shared" si="710"/>
        <v/>
      </c>
      <c r="JR187" s="2" t="str">
        <f t="shared" si="711"/>
        <v/>
      </c>
      <c r="JU187" s="2" t="str">
        <f t="shared" si="712"/>
        <v/>
      </c>
      <c r="JV187" s="2" t="str">
        <f t="shared" si="713"/>
        <v/>
      </c>
      <c r="JY187" s="2" t="str">
        <f t="shared" si="714"/>
        <v/>
      </c>
      <c r="JZ187" s="2" t="str">
        <f t="shared" si="715"/>
        <v/>
      </c>
      <c r="KA187" s="2" t="str">
        <f t="shared" si="716"/>
        <v/>
      </c>
      <c r="KB187" s="2" t="str">
        <f t="shared" si="717"/>
        <v/>
      </c>
      <c r="KC187" s="2" t="str">
        <f t="shared" si="718"/>
        <v/>
      </c>
      <c r="KD187" s="2" t="str">
        <f t="shared" si="719"/>
        <v/>
      </c>
    </row>
  </sheetData>
  <sortState xmlns:xlrd2="http://schemas.microsoft.com/office/spreadsheetml/2017/richdata2" ref="A19:KF120">
    <sortCondition ref="B19:B120"/>
  </sortState>
  <conditionalFormatting sqref="N133:N167 N11:N21 N23:N26 N46 N53 N55:N83 N91:N131 Z11:Z19 Z61:Z66 Z89:Z92 CH85:CH131 BV85:BV131 BJ85:BJ131 AX85:AX131 N85:N89 Z106:Z131 Z82:Z83 Z76 Z73 N39:N43 N48:N50 N28:N33 Z33 Z39:Z57 Z21:Z27 Z99:Z104 Z95:Z96 EP11:EP131 ED11:ED131 KD11:KD131 JR11:JR131 JF11:JF131 IT11:IT131 IH11:IH131 HV11:HV131 HJ11:HJ131 GX11:GX131 GL11:GL131 FZ11:FZ131 FN11:FN131 FB11:FB131 DR11:DR131 DF11:DF131 CT11:CT131 CH11:CH83 BV11:BV83 BJ11:BJ83 AX11:AX83 AL11:AL83 AL85:AL109 AL111:AL131">
    <cfRule type="containsText" dxfId="58" priority="61" operator="containsText" text="!">
      <formula>NOT(ISERROR(SEARCH("!",N11)))</formula>
    </cfRule>
  </conditionalFormatting>
  <conditionalFormatting sqref="Z133:Z167">
    <cfRule type="containsText" dxfId="57" priority="60" operator="containsText" text="!">
      <formula>NOT(ISERROR(SEARCH("!",Z133)))</formula>
    </cfRule>
  </conditionalFormatting>
  <conditionalFormatting sqref="AL133:AL167">
    <cfRule type="containsText" dxfId="56" priority="59" operator="containsText" text="!">
      <formula>NOT(ISERROR(SEARCH("!",AL133)))</formula>
    </cfRule>
  </conditionalFormatting>
  <conditionalFormatting sqref="AX133:AX167">
    <cfRule type="containsText" dxfId="55" priority="58" operator="containsText" text="!">
      <formula>NOT(ISERROR(SEARCH("!",AX133)))</formula>
    </cfRule>
  </conditionalFormatting>
  <conditionalFormatting sqref="BJ133:BJ167">
    <cfRule type="containsText" dxfId="54" priority="57" operator="containsText" text="!">
      <formula>NOT(ISERROR(SEARCH("!",BJ133)))</formula>
    </cfRule>
  </conditionalFormatting>
  <conditionalFormatting sqref="BV133:BV167">
    <cfRule type="containsText" dxfId="53" priority="56" operator="containsText" text="!">
      <formula>NOT(ISERROR(SEARCH("!",BV133)))</formula>
    </cfRule>
  </conditionalFormatting>
  <conditionalFormatting sqref="CH133:CH167">
    <cfRule type="containsText" dxfId="52" priority="55" operator="containsText" text="!">
      <formula>NOT(ISERROR(SEARCH("!",CH133)))</formula>
    </cfRule>
  </conditionalFormatting>
  <conditionalFormatting sqref="CT133:CT167">
    <cfRule type="containsText" dxfId="51" priority="54" operator="containsText" text="!">
      <formula>NOT(ISERROR(SEARCH("!",CT133)))</formula>
    </cfRule>
  </conditionalFormatting>
  <conditionalFormatting sqref="DF133:DF167">
    <cfRule type="containsText" dxfId="50" priority="53" operator="containsText" text="!">
      <formula>NOT(ISERROR(SEARCH("!",DF133)))</formula>
    </cfRule>
  </conditionalFormatting>
  <conditionalFormatting sqref="DR133:DR167">
    <cfRule type="containsText" dxfId="49" priority="52" operator="containsText" text="!">
      <formula>NOT(ISERROR(SEARCH("!",DR133)))</formula>
    </cfRule>
  </conditionalFormatting>
  <conditionalFormatting sqref="FB133:FB167">
    <cfRule type="containsText" dxfId="48" priority="51" operator="containsText" text="!">
      <formula>NOT(ISERROR(SEARCH("!",FB133)))</formula>
    </cfRule>
  </conditionalFormatting>
  <conditionalFormatting sqref="FN133:FN167">
    <cfRule type="containsText" dxfId="47" priority="50" operator="containsText" text="!">
      <formula>NOT(ISERROR(SEARCH("!",FN133)))</formula>
    </cfRule>
  </conditionalFormatting>
  <conditionalFormatting sqref="FZ133:FZ167">
    <cfRule type="containsText" dxfId="46" priority="49" operator="containsText" text="!">
      <formula>NOT(ISERROR(SEARCH("!",FZ133)))</formula>
    </cfRule>
  </conditionalFormatting>
  <conditionalFormatting sqref="GL133:GL167">
    <cfRule type="containsText" dxfId="45" priority="48" operator="containsText" text="!">
      <formula>NOT(ISERROR(SEARCH("!",GL133)))</formula>
    </cfRule>
  </conditionalFormatting>
  <conditionalFormatting sqref="GX133:GX167">
    <cfRule type="containsText" dxfId="44" priority="47" operator="containsText" text="!">
      <formula>NOT(ISERROR(SEARCH("!",GX133)))</formula>
    </cfRule>
  </conditionalFormatting>
  <conditionalFormatting sqref="HJ133:HJ167">
    <cfRule type="containsText" dxfId="43" priority="46" operator="containsText" text="!">
      <formula>NOT(ISERROR(SEARCH("!",HJ133)))</formula>
    </cfRule>
  </conditionalFormatting>
  <conditionalFormatting sqref="HV133:HV167">
    <cfRule type="containsText" dxfId="42" priority="45" operator="containsText" text="!">
      <formula>NOT(ISERROR(SEARCH("!",HV133)))</formula>
    </cfRule>
  </conditionalFormatting>
  <conditionalFormatting sqref="IH133:IH167">
    <cfRule type="containsText" dxfId="41" priority="44" operator="containsText" text="!">
      <formula>NOT(ISERROR(SEARCH("!",IH133)))</formula>
    </cfRule>
  </conditionalFormatting>
  <conditionalFormatting sqref="IT133:IT167">
    <cfRule type="containsText" dxfId="40" priority="43" operator="containsText" text="!">
      <formula>NOT(ISERROR(SEARCH("!",IT133)))</formula>
    </cfRule>
  </conditionalFormatting>
  <conditionalFormatting sqref="JF133:JF167">
    <cfRule type="containsText" dxfId="39" priority="42" operator="containsText" text="!">
      <formula>NOT(ISERROR(SEARCH("!",JF133)))</formula>
    </cfRule>
  </conditionalFormatting>
  <conditionalFormatting sqref="JR133:JR167">
    <cfRule type="containsText" dxfId="38" priority="41" operator="containsText" text="!">
      <formula>NOT(ISERROR(SEARCH("!",JR133)))</formula>
    </cfRule>
  </conditionalFormatting>
  <conditionalFormatting sqref="KD133:KD167">
    <cfRule type="containsText" dxfId="37" priority="40" operator="containsText" text="!">
      <formula>NOT(ISERROR(SEARCH("!",KD133)))</formula>
    </cfRule>
  </conditionalFormatting>
  <conditionalFormatting sqref="ED133:ED167">
    <cfRule type="containsText" dxfId="36" priority="39" operator="containsText" text="!">
      <formula>NOT(ISERROR(SEARCH("!",ED133)))</formula>
    </cfRule>
  </conditionalFormatting>
  <conditionalFormatting sqref="EP133:EP167">
    <cfRule type="containsText" dxfId="35" priority="38" operator="containsText" text="!">
      <formula>NOT(ISERROR(SEARCH("!",EP133)))</formula>
    </cfRule>
  </conditionalFormatting>
  <conditionalFormatting sqref="N22">
    <cfRule type="containsText" dxfId="34" priority="37" operator="containsText" text="!">
      <formula>NOT(ISERROR(SEARCH("!",N22)))</formula>
    </cfRule>
  </conditionalFormatting>
  <conditionalFormatting sqref="N27">
    <cfRule type="containsText" dxfId="33" priority="36" operator="containsText" text="!">
      <formula>NOT(ISERROR(SEARCH("!",N27)))</formula>
    </cfRule>
  </conditionalFormatting>
  <conditionalFormatting sqref="N44:N45">
    <cfRule type="containsText" dxfId="32" priority="35" operator="containsText" text="!">
      <formula>NOT(ISERROR(SEARCH("!",N44)))</formula>
    </cfRule>
  </conditionalFormatting>
  <conditionalFormatting sqref="N47">
    <cfRule type="containsText" dxfId="31" priority="34" operator="containsText" text="!">
      <formula>NOT(ISERROR(SEARCH("!",N47)))</formula>
    </cfRule>
  </conditionalFormatting>
  <conditionalFormatting sqref="N34:N38">
    <cfRule type="containsText" dxfId="30" priority="33" operator="containsText" text="!">
      <formula>NOT(ISERROR(SEARCH("!",N34)))</formula>
    </cfRule>
  </conditionalFormatting>
  <conditionalFormatting sqref="N51:N52">
    <cfRule type="containsText" dxfId="29" priority="32" operator="containsText" text="!">
      <formula>NOT(ISERROR(SEARCH("!",N51)))</formula>
    </cfRule>
  </conditionalFormatting>
  <conditionalFormatting sqref="N54">
    <cfRule type="containsText" dxfId="28" priority="31" operator="containsText" text="!">
      <formula>NOT(ISERROR(SEARCH("!",N54)))</formula>
    </cfRule>
  </conditionalFormatting>
  <conditionalFormatting sqref="N90">
    <cfRule type="containsText" dxfId="27" priority="30" operator="containsText" text="!">
      <formula>NOT(ISERROR(SEARCH("!",N90)))</formula>
    </cfRule>
  </conditionalFormatting>
  <conditionalFormatting sqref="Z58:Z59">
    <cfRule type="containsText" dxfId="26" priority="28" operator="containsText" text="!">
      <formula>NOT(ISERROR(SEARCH("!",Z58)))</formula>
    </cfRule>
  </conditionalFormatting>
  <conditionalFormatting sqref="Z85:Z87">
    <cfRule type="containsText" dxfId="25" priority="27" operator="containsText" text="!">
      <formula>NOT(ISERROR(SEARCH("!",Z85)))</formula>
    </cfRule>
  </conditionalFormatting>
  <conditionalFormatting sqref="N84 Z84 CH84 BV84 BJ84 AX84 AL84">
    <cfRule type="containsText" dxfId="24" priority="26" operator="containsText" text="!">
      <formula>NOT(ISERROR(SEARCH("!",N84)))</formula>
    </cfRule>
  </conditionalFormatting>
  <conditionalFormatting sqref="Z105">
    <cfRule type="containsText" dxfId="23" priority="25" operator="containsText" text="!">
      <formula>NOT(ISERROR(SEARCH("!",Z105)))</formula>
    </cfRule>
  </conditionalFormatting>
  <conditionalFormatting sqref="Z67">
    <cfRule type="containsText" dxfId="22" priority="24" operator="containsText" text="!">
      <formula>NOT(ISERROR(SEARCH("!",Z67)))</formula>
    </cfRule>
  </conditionalFormatting>
  <conditionalFormatting sqref="Z29">
    <cfRule type="containsText" dxfId="21" priority="23" operator="containsText" text="!">
      <formula>NOT(ISERROR(SEARCH("!",Z29)))</formula>
    </cfRule>
  </conditionalFormatting>
  <conditionalFormatting sqref="Z79:Z81">
    <cfRule type="containsText" dxfId="20" priority="22" operator="containsText" text="!">
      <formula>NOT(ISERROR(SEARCH("!",Z79)))</formula>
    </cfRule>
  </conditionalFormatting>
  <conditionalFormatting sqref="Z77:Z78">
    <cfRule type="containsText" dxfId="19" priority="21" operator="containsText" text="!">
      <formula>NOT(ISERROR(SEARCH("!",Z77)))</formula>
    </cfRule>
  </conditionalFormatting>
  <conditionalFormatting sqref="Z74:Z75">
    <cfRule type="containsText" dxfId="18" priority="20" operator="containsText" text="!">
      <formula>NOT(ISERROR(SEARCH("!",Z74)))</formula>
    </cfRule>
  </conditionalFormatting>
  <conditionalFormatting sqref="Z72">
    <cfRule type="containsText" dxfId="17" priority="19" operator="containsText" text="!">
      <formula>NOT(ISERROR(SEARCH("!",Z72)))</formula>
    </cfRule>
  </conditionalFormatting>
  <conditionalFormatting sqref="Z71">
    <cfRule type="containsText" dxfId="16" priority="18" operator="containsText" text="!">
      <formula>NOT(ISERROR(SEARCH("!",Z71)))</formula>
    </cfRule>
  </conditionalFormatting>
  <conditionalFormatting sqref="Z68:Z70">
    <cfRule type="containsText" dxfId="15" priority="17" operator="containsText" text="!">
      <formula>NOT(ISERROR(SEARCH("!",Z68)))</formula>
    </cfRule>
  </conditionalFormatting>
  <conditionalFormatting sqref="Z60">
    <cfRule type="containsText" dxfId="14" priority="16" operator="containsText" text="!">
      <formula>NOT(ISERROR(SEARCH("!",Z60)))</formula>
    </cfRule>
  </conditionalFormatting>
  <conditionalFormatting sqref="Z34:Z35">
    <cfRule type="containsText" dxfId="13" priority="15" operator="containsText" text="!">
      <formula>NOT(ISERROR(SEARCH("!",Z34)))</formula>
    </cfRule>
  </conditionalFormatting>
  <conditionalFormatting sqref="Z36">
    <cfRule type="containsText" dxfId="12" priority="14" operator="containsText" text="!">
      <formula>NOT(ISERROR(SEARCH("!",Z36)))</formula>
    </cfRule>
  </conditionalFormatting>
  <conditionalFormatting sqref="Z30">
    <cfRule type="containsText" dxfId="11" priority="13" operator="containsText" text="!">
      <formula>NOT(ISERROR(SEARCH("!",Z30)))</formula>
    </cfRule>
  </conditionalFormatting>
  <conditionalFormatting sqref="Z28">
    <cfRule type="containsText" dxfId="10" priority="12" operator="containsText" text="!">
      <formula>NOT(ISERROR(SEARCH("!",Z28)))</formula>
    </cfRule>
  </conditionalFormatting>
  <conditionalFormatting sqref="Z88">
    <cfRule type="containsText" dxfId="9" priority="11" operator="containsText" text="!">
      <formula>NOT(ISERROR(SEARCH("!",Z88)))</formula>
    </cfRule>
  </conditionalFormatting>
  <conditionalFormatting sqref="Z20">
    <cfRule type="containsText" dxfId="8" priority="10" operator="containsText" text="!">
      <formula>NOT(ISERROR(SEARCH("!",Z20)))</formula>
    </cfRule>
  </conditionalFormatting>
  <conditionalFormatting sqref="Z31:Z32">
    <cfRule type="containsText" dxfId="7" priority="9" operator="containsText" text="!">
      <formula>NOT(ISERROR(SEARCH("!",Z31)))</formula>
    </cfRule>
  </conditionalFormatting>
  <conditionalFormatting sqref="Z98">
    <cfRule type="containsText" dxfId="6" priority="8" operator="containsText" text="!">
      <formula>NOT(ISERROR(SEARCH("!",Z98)))</formula>
    </cfRule>
  </conditionalFormatting>
  <conditionalFormatting sqref="Z97">
    <cfRule type="containsText" dxfId="5" priority="7" operator="containsText" text="!">
      <formula>NOT(ISERROR(SEARCH("!",Z97)))</formula>
    </cfRule>
  </conditionalFormatting>
  <conditionalFormatting sqref="Z93">
    <cfRule type="containsText" dxfId="4" priority="6" operator="containsText" text="!">
      <formula>NOT(ISERROR(SEARCH("!",Z93)))</formula>
    </cfRule>
  </conditionalFormatting>
  <conditionalFormatting sqref="Z94">
    <cfRule type="containsText" dxfId="3" priority="5" operator="containsText" text="!">
      <formula>NOT(ISERROR(SEARCH("!",Z94)))</formula>
    </cfRule>
  </conditionalFormatting>
  <conditionalFormatting sqref="Z38">
    <cfRule type="containsText" dxfId="2" priority="3" operator="containsText" text="!">
      <formula>NOT(ISERROR(SEARCH("!",Z38)))</formula>
    </cfRule>
  </conditionalFormatting>
  <conditionalFormatting sqref="Z37">
    <cfRule type="containsText" dxfId="1" priority="2" operator="containsText" text="!">
      <formula>NOT(ISERROR(SEARCH("!",Z37)))</formula>
    </cfRule>
  </conditionalFormatting>
  <conditionalFormatting sqref="AL110">
    <cfRule type="containsText" dxfId="0" priority="1" operator="containsText" text="!">
      <formula>NOT(ISERROR(SEARCH("!",AL110)))</formula>
    </cfRule>
  </conditionalFormatting>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info_parties!$A$1:$A$77</xm:f>
          </x14:formula1>
          <xm:sqref>L46 L53 L55:L187 L48:L50 JP11:JP187 L11:L43 JD11:JD167 CR11:CR187 DD11:DD187 DP11:DP187 EB11:EB187 EN11:EN187 EZ11:EZ187 FL11:FL187 FX11:FX187 GJ11:GJ187 GV11:GV187 HH11:HH187 HT11:HT187 IF11:IF187 IR11:IR187 KB11:KB187 CF11:CF187 BT11:BT187 BH11:BH187 AJ11:AJ187 X11:X187 AV11:AV187</xm:sqref>
        </x14:dataValidation>
        <x14:dataValidation type="list" allowBlank="1" showInputMessage="1" showErrorMessage="1" xr:uid="{00000000-0002-0000-0300-000001000000}">
          <x14:formula1>
            <xm:f>info_parties!$A$1:$A$76</xm:f>
          </x14:formula1>
          <xm:sqref>JD168:JD187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BED2BE"/>
  </sheetPr>
  <dimension ref="A1:JB201"/>
  <sheetViews>
    <sheetView zoomScaleNormal="100" workbookViewId="0">
      <pane xSplit="2" ySplit="10" topLeftCell="CL11" activePane="bottomRight" state="frozen"/>
      <selection activeCell="I6" sqref="I6"/>
      <selection pane="topRight" activeCell="I6" sqref="I6"/>
      <selection pane="bottomLeft" activeCell="I6" sqref="I6"/>
      <selection pane="bottomRight" activeCell="DV24" sqref="DV24:DZ24"/>
    </sheetView>
  </sheetViews>
  <sheetFormatPr defaultColWidth="5.6328125" defaultRowHeight="13.5" customHeight="1"/>
  <cols>
    <col min="1" max="1" width="11.453125" style="2" customWidth="1"/>
    <col min="2" max="2" width="22.90625" style="2" customWidth="1"/>
    <col min="3" max="3" width="11.453125" style="2" customWidth="1"/>
    <col min="4" max="4" width="5.6328125" style="2"/>
    <col min="5" max="5" width="11.453125" style="2" customWidth="1"/>
    <col min="6" max="6" width="17.453125" style="2" bestFit="1" customWidth="1"/>
    <col min="7" max="8" width="5.6328125" style="2"/>
    <col min="9" max="9" width="6" style="2" bestFit="1" customWidth="1"/>
    <col min="10" max="10" width="5.6328125" style="2"/>
    <col min="11" max="11" width="11.453125" style="2" customWidth="1"/>
    <col min="12" max="16" width="5.6328125" style="2"/>
    <col min="17" max="17" width="11.453125" style="2" customWidth="1"/>
    <col min="18" max="22" width="5.6328125" style="2"/>
    <col min="23" max="23" width="11.453125" style="2" customWidth="1"/>
    <col min="24" max="24" width="5.6328125" style="2"/>
    <col min="25" max="25" width="11.453125" style="2" customWidth="1"/>
    <col min="26" max="26" width="6" style="2" bestFit="1" customWidth="1"/>
    <col min="27" max="29" width="5.6328125" style="2"/>
    <col min="30" max="30" width="5.90625" style="2" customWidth="1"/>
    <col min="31" max="31" width="11.453125" style="2" customWidth="1"/>
    <col min="32" max="36" width="5.6328125" style="2"/>
    <col min="37" max="37" width="11.453125" style="2" customWidth="1"/>
    <col min="38" max="42" width="5.6328125" style="2"/>
    <col min="43" max="43" width="11.453125" style="2" customWidth="1"/>
    <col min="44" max="44" width="5.6328125" style="2"/>
    <col min="45" max="45" width="11.453125" style="2" customWidth="1"/>
    <col min="46" max="46" width="6.36328125" style="2" bestFit="1" customWidth="1"/>
    <col min="47" max="48" width="5.6328125" style="2"/>
    <col min="49" max="49" width="6" style="2" bestFit="1" customWidth="1"/>
    <col min="50" max="50" width="5.6328125" style="2"/>
    <col min="51" max="51" width="11.453125" style="2" customWidth="1"/>
    <col min="52" max="56" width="5.6328125" style="2"/>
    <col min="57" max="57" width="11.453125" style="2" customWidth="1"/>
    <col min="58" max="62" width="5.6328125" style="2"/>
    <col min="63" max="63" width="11.453125" style="2" customWidth="1"/>
    <col min="64" max="64" width="5.6328125" style="2"/>
    <col min="65" max="65" width="11.453125" style="2" customWidth="1"/>
    <col min="66" max="67" width="6" style="2" bestFit="1" customWidth="1"/>
    <col min="68" max="68" width="5.6328125" style="2"/>
    <col min="69" max="69" width="6" style="2" bestFit="1" customWidth="1"/>
    <col min="70" max="70" width="5.6328125" style="2"/>
    <col min="71" max="71" width="11.453125" style="2" customWidth="1"/>
    <col min="72" max="76" width="5.6328125" style="2"/>
    <col min="77" max="77" width="11.453125" style="2" customWidth="1"/>
    <col min="78" max="82" width="5.6328125" style="2"/>
    <col min="83" max="83" width="11.453125" style="2" customWidth="1"/>
    <col min="84" max="84" width="5.6328125" style="2"/>
    <col min="85" max="85" width="11.453125" style="2" customWidth="1"/>
    <col min="86" max="90" width="5.6328125" style="2"/>
    <col min="91" max="102" width="1.6328125" style="2" customWidth="1"/>
    <col min="103" max="103" width="11.453125" style="2" customWidth="1"/>
    <col min="104" max="104" width="5.6328125" style="2"/>
    <col min="105" max="105" width="11.453125" style="2" customWidth="1"/>
    <col min="106" max="106" width="6.90625" style="2" bestFit="1" customWidth="1"/>
    <col min="107" max="110" width="5.6328125" style="2"/>
    <col min="111" max="122" width="1.08984375" style="2" customWidth="1"/>
    <col min="123" max="123" width="11.453125" style="2" customWidth="1"/>
    <col min="124" max="124" width="5.6328125" style="2"/>
    <col min="125" max="125" width="11.453125" style="2" customWidth="1"/>
    <col min="126" max="130" width="5.6328125" style="2"/>
    <col min="131" max="131" width="11.453125" style="2" customWidth="1"/>
    <col min="132" max="136" width="5.6328125" style="2"/>
    <col min="137" max="137" width="11.453125" style="2" customWidth="1"/>
    <col min="138" max="142" width="5.6328125" style="2"/>
    <col min="143" max="143" width="11.453125" style="2" customWidth="1"/>
    <col min="144" max="144" width="5.6328125" style="2"/>
    <col min="145" max="145" width="11.453125" style="2" customWidth="1"/>
    <col min="146" max="150" width="5.6328125" style="2"/>
    <col min="151" max="151" width="11.453125" style="2" customWidth="1"/>
    <col min="152" max="156" width="5.6328125" style="2"/>
    <col min="157" max="157" width="11.453125" style="2" customWidth="1"/>
    <col min="158" max="162" width="5.6328125" style="2"/>
    <col min="163" max="163" width="11.453125" style="2" customWidth="1"/>
    <col min="164" max="182" width="5.6328125" style="2"/>
    <col min="183" max="183" width="11.453125" style="2" customWidth="1"/>
    <col min="184"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8" customFormat="1" ht="13.5" customHeight="1">
      <c r="A1" s="13" t="s">
        <v>19</v>
      </c>
      <c r="B1" s="13"/>
      <c r="C1" s="14">
        <v>34497</v>
      </c>
      <c r="D1" s="15"/>
      <c r="E1" s="15"/>
      <c r="F1" s="15"/>
      <c r="G1" s="15"/>
      <c r="H1" s="15"/>
      <c r="I1" s="15"/>
      <c r="J1" s="15"/>
      <c r="K1" s="16"/>
      <c r="L1" s="15"/>
      <c r="M1" s="15"/>
      <c r="N1" s="15"/>
      <c r="O1" s="15"/>
      <c r="P1" s="17"/>
      <c r="Q1" s="15"/>
      <c r="R1" s="15"/>
      <c r="S1" s="15"/>
      <c r="T1" s="15"/>
      <c r="U1" s="15" t="s">
        <v>118</v>
      </c>
      <c r="V1" s="15"/>
      <c r="W1" s="14">
        <v>36324</v>
      </c>
      <c r="X1" s="15"/>
      <c r="Y1" s="15"/>
      <c r="Z1" s="15"/>
      <c r="AA1" s="15"/>
      <c r="AB1" s="15"/>
      <c r="AC1" s="15"/>
      <c r="AD1" s="15"/>
      <c r="AE1" s="16"/>
      <c r="AF1" s="15"/>
      <c r="AG1" s="15"/>
      <c r="AH1" s="15"/>
      <c r="AI1" s="15"/>
      <c r="AJ1" s="17"/>
      <c r="AK1" s="15"/>
      <c r="AL1" s="15"/>
      <c r="AM1" s="15"/>
      <c r="AN1" s="15"/>
      <c r="AO1" s="15" t="s">
        <v>118</v>
      </c>
      <c r="AP1" s="15"/>
      <c r="AQ1" s="14">
        <v>38151</v>
      </c>
      <c r="AR1" s="15"/>
      <c r="AS1" s="15"/>
      <c r="AT1" s="15"/>
      <c r="AU1" s="15"/>
      <c r="AV1" s="15"/>
      <c r="AW1" s="15"/>
      <c r="AX1" s="15"/>
      <c r="AY1" s="16"/>
      <c r="AZ1" s="15"/>
      <c r="BA1" s="15"/>
      <c r="BB1" s="15"/>
      <c r="BC1" s="15"/>
      <c r="BD1" s="17"/>
      <c r="BE1" s="15"/>
      <c r="BF1" s="15"/>
      <c r="BG1" s="15"/>
      <c r="BH1" s="15"/>
      <c r="BI1" s="15" t="s">
        <v>118</v>
      </c>
      <c r="BJ1" s="15"/>
      <c r="BK1" s="14">
        <v>39971</v>
      </c>
      <c r="BL1" s="15"/>
      <c r="BM1" s="15"/>
      <c r="BN1" s="15"/>
      <c r="BO1" s="15"/>
      <c r="BP1" s="15"/>
      <c r="BQ1" s="15"/>
      <c r="BR1" s="15"/>
      <c r="BS1" s="16"/>
      <c r="BT1" s="15"/>
      <c r="BU1" s="15"/>
      <c r="BV1" s="15"/>
      <c r="BW1" s="15"/>
      <c r="BX1" s="17"/>
      <c r="BY1" s="15"/>
      <c r="BZ1" s="15"/>
      <c r="CA1" s="15"/>
      <c r="CB1" s="15"/>
      <c r="CC1" s="15"/>
      <c r="CD1" s="15"/>
      <c r="CE1" s="14">
        <v>41567</v>
      </c>
      <c r="CF1" s="15"/>
      <c r="CG1" s="15"/>
      <c r="CH1" s="15"/>
      <c r="CI1" s="15"/>
      <c r="CJ1" s="15"/>
      <c r="CK1" s="15"/>
      <c r="CL1" s="15"/>
      <c r="CM1" s="16"/>
      <c r="CN1" s="15"/>
      <c r="CO1" s="15"/>
      <c r="CP1" s="15"/>
      <c r="CQ1" s="15"/>
      <c r="CR1" s="17"/>
      <c r="CS1" s="15"/>
      <c r="CT1" s="15"/>
      <c r="CU1" s="15"/>
      <c r="CV1" s="15"/>
      <c r="CW1" s="15"/>
      <c r="CX1" s="15"/>
      <c r="CY1" s="14">
        <v>43387</v>
      </c>
      <c r="CZ1" s="15"/>
      <c r="DA1" s="15"/>
      <c r="DB1" s="15"/>
      <c r="DC1" s="15"/>
      <c r="DD1" s="15"/>
      <c r="DE1" s="15"/>
      <c r="DF1" s="15"/>
      <c r="DG1" s="16"/>
      <c r="DH1" s="15"/>
      <c r="DI1" s="15"/>
      <c r="DJ1" s="15"/>
      <c r="DK1" s="15"/>
      <c r="DL1" s="17"/>
      <c r="DM1" s="15"/>
      <c r="DN1" s="15"/>
      <c r="DO1" s="15"/>
      <c r="DP1" s="15"/>
      <c r="DQ1" s="15"/>
      <c r="DR1" s="15"/>
      <c r="DS1" s="14">
        <v>45201</v>
      </c>
      <c r="DT1" s="15"/>
      <c r="DU1" s="15"/>
      <c r="DV1" s="15"/>
      <c r="DW1" s="15"/>
      <c r="DX1" s="15"/>
      <c r="DY1" s="15"/>
      <c r="DZ1" s="15"/>
      <c r="EA1" s="16"/>
      <c r="EB1" s="15"/>
      <c r="EC1" s="15"/>
      <c r="ED1" s="15"/>
      <c r="EE1" s="15"/>
      <c r="EF1" s="17"/>
      <c r="EG1" s="15"/>
      <c r="EH1" s="15"/>
      <c r="EI1" s="15"/>
      <c r="EJ1" s="15"/>
      <c r="EK1" s="15"/>
      <c r="EL1" s="15"/>
      <c r="EM1" s="14"/>
      <c r="EN1" s="15"/>
      <c r="EO1" s="15"/>
      <c r="EP1" s="15"/>
      <c r="EQ1" s="15"/>
      <c r="ER1" s="15"/>
      <c r="ES1" s="15"/>
      <c r="ET1" s="15"/>
      <c r="EU1" s="16"/>
      <c r="EV1" s="15"/>
      <c r="EW1" s="15"/>
      <c r="EX1" s="15"/>
      <c r="EY1" s="15"/>
      <c r="EZ1" s="17"/>
      <c r="FA1" s="15"/>
      <c r="FB1" s="15"/>
      <c r="FC1" s="15"/>
      <c r="FD1" s="15"/>
      <c r="FE1" s="15"/>
      <c r="FF1" s="15"/>
      <c r="FG1" s="14"/>
      <c r="FH1" s="15"/>
      <c r="FI1" s="15"/>
      <c r="FJ1" s="15"/>
      <c r="FK1" s="15"/>
      <c r="FL1" s="15"/>
      <c r="FM1" s="15"/>
      <c r="FN1" s="15"/>
      <c r="FO1" s="16"/>
      <c r="FP1" s="15"/>
      <c r="FQ1" s="15"/>
      <c r="FR1" s="15"/>
      <c r="FS1" s="15"/>
      <c r="FT1" s="17"/>
      <c r="FU1" s="15"/>
      <c r="FV1" s="15"/>
      <c r="FW1" s="15"/>
      <c r="FX1" s="15"/>
      <c r="FY1" s="15"/>
      <c r="FZ1" s="15"/>
      <c r="GA1" s="14"/>
      <c r="GB1" s="15"/>
      <c r="GC1" s="15"/>
      <c r="GD1" s="15"/>
      <c r="GE1" s="15"/>
      <c r="GF1" s="15"/>
      <c r="GG1" s="15"/>
      <c r="GH1" s="15"/>
      <c r="GI1" s="16"/>
      <c r="GJ1" s="15"/>
      <c r="GK1" s="15"/>
      <c r="GL1" s="15"/>
      <c r="GM1" s="15"/>
      <c r="GN1" s="17"/>
      <c r="GO1" s="15"/>
      <c r="GP1" s="15"/>
      <c r="GQ1" s="15"/>
      <c r="GR1" s="15"/>
      <c r="GS1" s="15"/>
      <c r="GT1" s="15"/>
      <c r="GU1" s="14"/>
      <c r="GV1" s="15"/>
      <c r="GW1" s="15"/>
      <c r="GX1" s="15"/>
      <c r="GY1" s="15"/>
      <c r="GZ1" s="15"/>
      <c r="HA1" s="15"/>
      <c r="HB1" s="15"/>
      <c r="HC1" s="16"/>
      <c r="HD1" s="15"/>
      <c r="HE1" s="15"/>
      <c r="HF1" s="15"/>
      <c r="HG1" s="15"/>
      <c r="HH1" s="17"/>
      <c r="HI1" s="15"/>
      <c r="HJ1" s="15"/>
      <c r="HK1" s="15"/>
      <c r="HL1" s="15"/>
      <c r="HM1" s="15"/>
      <c r="HN1" s="15"/>
      <c r="HO1" s="14"/>
      <c r="HP1" s="15"/>
      <c r="HQ1" s="15"/>
      <c r="HR1" s="15"/>
      <c r="HS1" s="15"/>
      <c r="HT1" s="15"/>
      <c r="HU1" s="15"/>
      <c r="HV1" s="15"/>
      <c r="HW1" s="16"/>
      <c r="HX1" s="15"/>
      <c r="HY1" s="15"/>
      <c r="HZ1" s="15"/>
      <c r="IA1" s="15"/>
      <c r="IB1" s="17"/>
      <c r="IC1" s="15"/>
      <c r="ID1" s="15"/>
      <c r="IE1" s="15"/>
      <c r="IF1" s="15"/>
      <c r="IG1" s="15"/>
      <c r="IH1" s="15"/>
      <c r="II1" s="14"/>
      <c r="IJ1" s="15"/>
      <c r="IK1" s="15"/>
      <c r="IL1" s="15"/>
      <c r="IM1" s="15"/>
      <c r="IN1" s="15"/>
      <c r="IO1" s="15"/>
      <c r="IP1" s="15"/>
      <c r="IQ1" s="16"/>
      <c r="IR1" s="15"/>
      <c r="IS1" s="15"/>
      <c r="IT1" s="15"/>
      <c r="IU1" s="15"/>
      <c r="IV1" s="17"/>
      <c r="IW1" s="15"/>
      <c r="IX1" s="15"/>
      <c r="IY1" s="15"/>
      <c r="IZ1" s="15"/>
      <c r="JA1" s="15"/>
      <c r="JB1" s="15"/>
    </row>
    <row r="2" spans="1:262" s="18" customFormat="1" ht="13.5" customHeight="1">
      <c r="A2" s="13" t="s">
        <v>129</v>
      </c>
      <c r="B2" s="13"/>
      <c r="C2" s="14">
        <v>34497</v>
      </c>
      <c r="D2" s="15"/>
      <c r="E2" s="15"/>
      <c r="F2" s="15"/>
      <c r="G2" s="15"/>
      <c r="H2" s="15"/>
      <c r="I2" s="15"/>
      <c r="J2" s="15"/>
      <c r="K2" s="16"/>
      <c r="L2" s="15"/>
      <c r="M2" s="15"/>
      <c r="N2" s="15"/>
      <c r="O2" s="15"/>
      <c r="P2" s="17"/>
      <c r="Q2" s="15"/>
      <c r="R2" s="15"/>
      <c r="S2" s="15"/>
      <c r="T2" s="15"/>
      <c r="U2" s="15"/>
      <c r="V2" s="15"/>
      <c r="W2" s="14">
        <v>36324</v>
      </c>
      <c r="X2" s="15"/>
      <c r="Y2" s="15"/>
      <c r="Z2" s="15"/>
      <c r="AA2" s="15"/>
      <c r="AB2" s="15"/>
      <c r="AC2" s="15"/>
      <c r="AD2" s="15"/>
      <c r="AE2" s="16"/>
      <c r="AF2" s="15"/>
      <c r="AG2" s="15"/>
      <c r="AH2" s="15"/>
      <c r="AI2" s="15"/>
      <c r="AJ2" s="17"/>
      <c r="AK2" s="15"/>
      <c r="AL2" s="15"/>
      <c r="AM2" s="15"/>
      <c r="AN2" s="15"/>
      <c r="AO2" s="15"/>
      <c r="AP2" s="15"/>
      <c r="AQ2" s="14">
        <v>38151</v>
      </c>
      <c r="AR2" s="15"/>
      <c r="AS2" s="15"/>
      <c r="AT2" s="15"/>
      <c r="AU2" s="15"/>
      <c r="AV2" s="15"/>
      <c r="AW2" s="15"/>
      <c r="AX2" s="15"/>
      <c r="AY2" s="16"/>
      <c r="AZ2" s="15"/>
      <c r="BA2" s="15"/>
      <c r="BB2" s="15"/>
      <c r="BC2" s="15"/>
      <c r="BD2" s="17"/>
      <c r="BE2" s="15"/>
      <c r="BF2" s="15"/>
      <c r="BG2" s="15"/>
      <c r="BH2" s="15"/>
      <c r="BI2" s="15"/>
      <c r="BJ2" s="15"/>
      <c r="BK2" s="14">
        <v>39971</v>
      </c>
      <c r="BL2" s="15"/>
      <c r="BM2" s="15"/>
      <c r="BN2" s="15"/>
      <c r="BO2" s="15"/>
      <c r="BP2" s="15"/>
      <c r="BQ2" s="15"/>
      <c r="BR2" s="15"/>
      <c r="BS2" s="16"/>
      <c r="BT2" s="15"/>
      <c r="BU2" s="15"/>
      <c r="BV2" s="15"/>
      <c r="BW2" s="15"/>
      <c r="BX2" s="17"/>
      <c r="BY2" s="15"/>
      <c r="BZ2" s="15"/>
      <c r="CA2" s="15"/>
      <c r="CB2" s="15"/>
      <c r="CC2" s="15"/>
      <c r="CD2" s="15"/>
      <c r="CE2" s="14">
        <v>41567</v>
      </c>
      <c r="CF2" s="15"/>
      <c r="CG2" s="15"/>
      <c r="CH2" s="15"/>
      <c r="CI2" s="15"/>
      <c r="CJ2" s="15"/>
      <c r="CK2" s="15"/>
      <c r="CL2" s="15"/>
      <c r="CM2" s="16"/>
      <c r="CN2" s="15"/>
      <c r="CO2" s="15"/>
      <c r="CP2" s="15"/>
      <c r="CQ2" s="15"/>
      <c r="CR2" s="17"/>
      <c r="CS2" s="15"/>
      <c r="CT2" s="15"/>
      <c r="CU2" s="15"/>
      <c r="CV2" s="15"/>
      <c r="CW2" s="15"/>
      <c r="CX2" s="15"/>
      <c r="CY2" s="14">
        <v>43387</v>
      </c>
      <c r="CZ2" s="15"/>
      <c r="DA2" s="15"/>
      <c r="DB2" s="15"/>
      <c r="DC2" s="15"/>
      <c r="DD2" s="15"/>
      <c r="DE2" s="15"/>
      <c r="DF2" s="15"/>
      <c r="DG2" s="16"/>
      <c r="DH2" s="15"/>
      <c r="DI2" s="15"/>
      <c r="DJ2" s="15"/>
      <c r="DK2" s="15"/>
      <c r="DL2" s="17"/>
      <c r="DM2" s="15"/>
      <c r="DN2" s="15"/>
      <c r="DO2" s="15"/>
      <c r="DP2" s="15"/>
      <c r="DQ2" s="15"/>
      <c r="DR2" s="15"/>
      <c r="DS2" s="14">
        <v>45201</v>
      </c>
      <c r="DT2" s="15"/>
      <c r="DU2" s="15"/>
      <c r="DV2" s="15"/>
      <c r="DW2" s="15"/>
      <c r="DX2" s="15"/>
      <c r="DY2" s="15"/>
      <c r="DZ2" s="15"/>
      <c r="EA2" s="16"/>
      <c r="EB2" s="15"/>
      <c r="EC2" s="15"/>
      <c r="ED2" s="15"/>
      <c r="EE2" s="15"/>
      <c r="EF2" s="17"/>
      <c r="EG2" s="15"/>
      <c r="EH2" s="15"/>
      <c r="EI2" s="15"/>
      <c r="EJ2" s="15"/>
      <c r="EK2" s="15"/>
      <c r="EL2" s="15"/>
      <c r="EM2" s="14"/>
      <c r="EN2" s="15"/>
      <c r="EO2" s="15"/>
      <c r="EP2" s="15"/>
      <c r="EQ2" s="15"/>
      <c r="ER2" s="15"/>
      <c r="ES2" s="15"/>
      <c r="ET2" s="15"/>
      <c r="EU2" s="16"/>
      <c r="EV2" s="15"/>
      <c r="EW2" s="15"/>
      <c r="EX2" s="15"/>
      <c r="EY2" s="15"/>
      <c r="EZ2" s="17"/>
      <c r="FA2" s="15"/>
      <c r="FB2" s="15"/>
      <c r="FC2" s="15"/>
      <c r="FD2" s="15"/>
      <c r="FE2" s="15"/>
      <c r="FF2" s="15"/>
      <c r="FG2" s="14"/>
      <c r="FH2" s="15"/>
      <c r="FI2" s="15"/>
      <c r="FJ2" s="15"/>
      <c r="FK2" s="15"/>
      <c r="FL2" s="15"/>
      <c r="FM2" s="15"/>
      <c r="FN2" s="15"/>
      <c r="FO2" s="16"/>
      <c r="FP2" s="15"/>
      <c r="FQ2" s="15"/>
      <c r="FR2" s="15"/>
      <c r="FS2" s="15"/>
      <c r="FT2" s="17"/>
      <c r="FU2" s="15"/>
      <c r="FV2" s="15"/>
      <c r="FW2" s="15"/>
      <c r="FX2" s="15"/>
      <c r="FY2" s="15"/>
      <c r="FZ2" s="15"/>
      <c r="GA2" s="14"/>
      <c r="GB2" s="15"/>
      <c r="GC2" s="15"/>
      <c r="GD2" s="15"/>
      <c r="GE2" s="15"/>
      <c r="GF2" s="15"/>
      <c r="GG2" s="15"/>
      <c r="GH2" s="15"/>
      <c r="GI2" s="16"/>
      <c r="GJ2" s="15"/>
      <c r="GK2" s="15"/>
      <c r="GL2" s="15"/>
      <c r="GM2" s="15"/>
      <c r="GN2" s="17"/>
      <c r="GO2" s="15"/>
      <c r="GP2" s="15"/>
      <c r="GQ2" s="15"/>
      <c r="GR2" s="15"/>
      <c r="GS2" s="15"/>
      <c r="GT2" s="15"/>
      <c r="GU2" s="14"/>
      <c r="GV2" s="15"/>
      <c r="GW2" s="15"/>
      <c r="GX2" s="15"/>
      <c r="GY2" s="15"/>
      <c r="GZ2" s="15"/>
      <c r="HA2" s="15"/>
      <c r="HB2" s="15"/>
      <c r="HC2" s="16"/>
      <c r="HD2" s="15"/>
      <c r="HE2" s="15"/>
      <c r="HF2" s="15"/>
      <c r="HG2" s="15"/>
      <c r="HH2" s="17"/>
      <c r="HI2" s="15"/>
      <c r="HJ2" s="15"/>
      <c r="HK2" s="15"/>
      <c r="HL2" s="15"/>
      <c r="HM2" s="15"/>
      <c r="HN2" s="15"/>
      <c r="HO2" s="14"/>
      <c r="HP2" s="15"/>
      <c r="HQ2" s="15"/>
      <c r="HR2" s="15"/>
      <c r="HS2" s="15"/>
      <c r="HT2" s="15"/>
      <c r="HU2" s="15"/>
      <c r="HV2" s="15"/>
      <c r="HW2" s="16"/>
      <c r="HX2" s="15"/>
      <c r="HY2" s="15"/>
      <c r="HZ2" s="15"/>
      <c r="IA2" s="15"/>
      <c r="IB2" s="17"/>
      <c r="IC2" s="15"/>
      <c r="ID2" s="15"/>
      <c r="IE2" s="15"/>
      <c r="IF2" s="15"/>
      <c r="IG2" s="15"/>
      <c r="IH2" s="15"/>
      <c r="II2" s="14"/>
      <c r="IJ2" s="15"/>
      <c r="IK2" s="15"/>
      <c r="IL2" s="15"/>
      <c r="IM2" s="15"/>
      <c r="IN2" s="15"/>
      <c r="IO2" s="15"/>
      <c r="IP2" s="15"/>
      <c r="IQ2" s="16"/>
      <c r="IR2" s="15"/>
      <c r="IS2" s="15"/>
      <c r="IT2" s="15"/>
      <c r="IU2" s="15"/>
      <c r="IV2" s="17"/>
      <c r="IW2" s="15"/>
      <c r="IX2" s="15"/>
      <c r="IY2" s="15"/>
      <c r="IZ2" s="15"/>
      <c r="JA2" s="15"/>
      <c r="JB2" s="15"/>
    </row>
    <row r="3" spans="1:262" ht="13.5" customHeight="1">
      <c r="A3" s="19" t="s">
        <v>21</v>
      </c>
      <c r="B3" s="19"/>
      <c r="C3" s="20">
        <v>60</v>
      </c>
      <c r="D3" s="21"/>
      <c r="E3" s="21"/>
      <c r="F3" s="21"/>
      <c r="G3" s="21"/>
      <c r="H3" s="21"/>
      <c r="I3" s="21"/>
      <c r="J3" s="21"/>
      <c r="K3" s="22"/>
      <c r="L3" s="21"/>
      <c r="M3" s="21"/>
      <c r="N3" s="21"/>
      <c r="O3" s="21"/>
      <c r="P3" s="23"/>
      <c r="Q3" s="21"/>
      <c r="R3" s="21"/>
      <c r="S3" s="21"/>
      <c r="T3" s="21"/>
      <c r="U3" s="21"/>
      <c r="V3" s="21"/>
      <c r="W3" s="20">
        <v>60</v>
      </c>
      <c r="X3" s="21"/>
      <c r="Y3" s="21"/>
      <c r="Z3" s="21"/>
      <c r="AA3" s="21"/>
      <c r="AB3" s="21"/>
      <c r="AC3" s="21"/>
      <c r="AD3" s="21"/>
      <c r="AE3" s="22"/>
      <c r="AF3" s="21"/>
      <c r="AG3" s="21"/>
      <c r="AH3" s="21"/>
      <c r="AI3" s="21"/>
      <c r="AJ3" s="23"/>
      <c r="AK3" s="21"/>
      <c r="AL3" s="21"/>
      <c r="AM3" s="21"/>
      <c r="AN3" s="21"/>
      <c r="AO3" s="21"/>
      <c r="AP3" s="21"/>
      <c r="AQ3" s="20">
        <v>60</v>
      </c>
      <c r="AR3" s="21"/>
      <c r="AS3" s="21"/>
      <c r="AT3" s="21"/>
      <c r="AU3" s="21"/>
      <c r="AV3" s="21"/>
      <c r="AW3" s="21"/>
      <c r="AX3" s="21"/>
      <c r="AY3" s="22"/>
      <c r="AZ3" s="21"/>
      <c r="BA3" s="21"/>
      <c r="BB3" s="21"/>
      <c r="BC3" s="21"/>
      <c r="BD3" s="23"/>
      <c r="BE3" s="21"/>
      <c r="BF3" s="21"/>
      <c r="BG3" s="21"/>
      <c r="BH3" s="21"/>
      <c r="BI3" s="21"/>
      <c r="BJ3" s="21"/>
      <c r="BK3" s="20">
        <v>60</v>
      </c>
      <c r="BL3" s="21"/>
      <c r="BM3" s="21"/>
      <c r="BN3" s="21"/>
      <c r="BO3" s="21"/>
      <c r="BP3" s="21"/>
      <c r="BQ3" s="21"/>
      <c r="BR3" s="21"/>
      <c r="BS3" s="22"/>
      <c r="BT3" s="21"/>
      <c r="BU3" s="21"/>
      <c r="BV3" s="21"/>
      <c r="BW3" s="21"/>
      <c r="BX3" s="23"/>
      <c r="BY3" s="21"/>
      <c r="BZ3" s="21"/>
      <c r="CA3" s="21"/>
      <c r="CB3" s="21"/>
      <c r="CC3" s="21"/>
      <c r="CD3" s="21"/>
      <c r="CE3" s="20">
        <v>60</v>
      </c>
      <c r="CF3" s="21"/>
      <c r="CG3" s="21"/>
      <c r="CH3" s="21"/>
      <c r="CI3" s="21"/>
      <c r="CJ3" s="21"/>
      <c r="CK3" s="21"/>
      <c r="CL3" s="21"/>
      <c r="CM3" s="22"/>
      <c r="CN3" s="21"/>
      <c r="CO3" s="21"/>
      <c r="CP3" s="21"/>
      <c r="CQ3" s="21"/>
      <c r="CR3" s="23"/>
      <c r="CS3" s="21"/>
      <c r="CT3" s="21"/>
      <c r="CU3" s="21"/>
      <c r="CV3" s="21"/>
      <c r="CW3" s="21"/>
      <c r="CX3" s="21"/>
      <c r="CY3" s="20">
        <v>60</v>
      </c>
      <c r="CZ3" s="21"/>
      <c r="DA3" s="21"/>
      <c r="DB3" s="21"/>
      <c r="DC3" s="21"/>
      <c r="DD3" s="21"/>
      <c r="DE3" s="21"/>
      <c r="DF3" s="21"/>
      <c r="DG3" s="22"/>
      <c r="DH3" s="21"/>
      <c r="DI3" s="21"/>
      <c r="DJ3" s="21"/>
      <c r="DK3" s="21"/>
      <c r="DL3" s="23"/>
      <c r="DM3" s="21"/>
      <c r="DN3" s="21"/>
      <c r="DO3" s="21"/>
      <c r="DP3" s="21"/>
      <c r="DQ3" s="21"/>
      <c r="DR3" s="21"/>
      <c r="DS3" s="20">
        <v>60</v>
      </c>
      <c r="DT3" s="21"/>
      <c r="DU3" s="21"/>
      <c r="DV3" s="21"/>
      <c r="DW3" s="21"/>
      <c r="DX3" s="21"/>
      <c r="DY3" s="21"/>
      <c r="DZ3" s="21"/>
      <c r="EA3" s="22"/>
      <c r="EB3" s="21"/>
      <c r="EC3" s="21"/>
      <c r="ED3" s="21"/>
      <c r="EE3" s="21"/>
      <c r="EF3" s="23"/>
      <c r="EG3" s="21"/>
      <c r="EH3" s="21"/>
      <c r="EI3" s="21"/>
      <c r="EJ3" s="21"/>
      <c r="EK3" s="21"/>
      <c r="EL3" s="21"/>
      <c r="EM3" s="20"/>
      <c r="EN3" s="21"/>
      <c r="EO3" s="21"/>
      <c r="EP3" s="21"/>
      <c r="EQ3" s="21"/>
      <c r="ER3" s="21"/>
      <c r="ES3" s="21"/>
      <c r="ET3" s="21"/>
      <c r="EU3" s="22"/>
      <c r="EV3" s="21"/>
      <c r="EW3" s="21"/>
      <c r="EX3" s="21"/>
      <c r="EY3" s="21"/>
      <c r="EZ3" s="23"/>
      <c r="FA3" s="21"/>
      <c r="FB3" s="21"/>
      <c r="FC3" s="21"/>
      <c r="FD3" s="21"/>
      <c r="FE3" s="21"/>
      <c r="FF3" s="21"/>
      <c r="FG3" s="20"/>
      <c r="FH3" s="21"/>
      <c r="FI3" s="21"/>
      <c r="FJ3" s="21"/>
      <c r="FK3" s="21"/>
      <c r="FL3" s="21"/>
      <c r="FM3" s="21"/>
      <c r="FN3" s="21"/>
      <c r="FO3" s="22"/>
      <c r="FP3" s="21"/>
      <c r="FQ3" s="21"/>
      <c r="FR3" s="21"/>
      <c r="FS3" s="21"/>
      <c r="FT3" s="23"/>
      <c r="FU3" s="21"/>
      <c r="FV3" s="21"/>
      <c r="FW3" s="21"/>
      <c r="FX3" s="21"/>
      <c r="FY3" s="21"/>
      <c r="FZ3" s="21"/>
      <c r="GA3" s="20"/>
      <c r="GB3" s="21"/>
      <c r="GC3" s="21"/>
      <c r="GD3" s="21"/>
      <c r="GE3" s="21"/>
      <c r="GF3" s="21"/>
      <c r="GG3" s="21"/>
      <c r="GH3" s="21"/>
      <c r="GI3" s="22"/>
      <c r="GJ3" s="21"/>
      <c r="GK3" s="21"/>
      <c r="GL3" s="21"/>
      <c r="GM3" s="21"/>
      <c r="GN3" s="23"/>
      <c r="GO3" s="21"/>
      <c r="GP3" s="21"/>
      <c r="GQ3" s="21"/>
      <c r="GR3" s="21"/>
      <c r="GS3" s="21"/>
      <c r="GT3" s="21"/>
      <c r="GU3" s="20"/>
      <c r="GV3" s="21"/>
      <c r="GW3" s="21"/>
      <c r="GX3" s="21"/>
      <c r="GY3" s="21"/>
      <c r="GZ3" s="21"/>
      <c r="HA3" s="21"/>
      <c r="HB3" s="21"/>
      <c r="HC3" s="22"/>
      <c r="HD3" s="21"/>
      <c r="HE3" s="21"/>
      <c r="HF3" s="21"/>
      <c r="HG3" s="21"/>
      <c r="HH3" s="23"/>
      <c r="HI3" s="21"/>
      <c r="HJ3" s="21"/>
      <c r="HK3" s="21"/>
      <c r="HL3" s="21"/>
      <c r="HM3" s="21"/>
      <c r="HN3" s="21"/>
      <c r="HO3" s="20"/>
      <c r="HP3" s="21"/>
      <c r="HQ3" s="21"/>
      <c r="HR3" s="21"/>
      <c r="HS3" s="21"/>
      <c r="HT3" s="21"/>
      <c r="HU3" s="21"/>
      <c r="HV3" s="21"/>
      <c r="HW3" s="22"/>
      <c r="HX3" s="21"/>
      <c r="HY3" s="21"/>
      <c r="HZ3" s="21"/>
      <c r="IA3" s="21"/>
      <c r="IB3" s="23"/>
      <c r="IC3" s="21"/>
      <c r="ID3" s="21"/>
      <c r="IE3" s="21"/>
      <c r="IF3" s="21"/>
      <c r="IG3" s="21"/>
      <c r="IH3" s="21"/>
      <c r="II3" s="20"/>
      <c r="IJ3" s="21"/>
      <c r="IK3" s="21"/>
      <c r="IL3" s="21"/>
      <c r="IM3" s="21"/>
      <c r="IN3" s="21"/>
      <c r="IO3" s="21"/>
      <c r="IP3" s="21"/>
      <c r="IQ3" s="22"/>
      <c r="IR3" s="21"/>
      <c r="IS3" s="21"/>
      <c r="IT3" s="21"/>
      <c r="IU3" s="21"/>
      <c r="IV3" s="23"/>
      <c r="IW3" s="21"/>
      <c r="IX3" s="21"/>
      <c r="IY3" s="21"/>
      <c r="IZ3" s="21"/>
      <c r="JA3" s="21"/>
      <c r="JB3" s="21"/>
    </row>
    <row r="4" spans="1:262" s="30" customFormat="1" ht="13.5" customHeight="1">
      <c r="A4" s="24" t="s">
        <v>22</v>
      </c>
      <c r="B4" s="25"/>
      <c r="C4" s="26">
        <v>217131</v>
      </c>
      <c r="D4" s="27"/>
      <c r="E4" s="27"/>
      <c r="F4" s="27"/>
      <c r="G4" s="27"/>
      <c r="H4" s="27"/>
      <c r="I4" s="27"/>
      <c r="J4" s="27"/>
      <c r="K4" s="28"/>
      <c r="L4" s="27"/>
      <c r="M4" s="27"/>
      <c r="N4" s="27"/>
      <c r="O4" s="27"/>
      <c r="P4" s="29"/>
      <c r="Q4" s="27"/>
      <c r="R4" s="27"/>
      <c r="S4" s="27"/>
      <c r="T4" s="27"/>
      <c r="U4" s="27"/>
      <c r="V4" s="27"/>
      <c r="W4" s="26">
        <v>221103</v>
      </c>
      <c r="X4" s="27"/>
      <c r="Y4" s="27"/>
      <c r="Z4" s="27"/>
      <c r="AA4" s="27"/>
      <c r="AB4" s="27"/>
      <c r="AC4" s="27"/>
      <c r="AD4" s="27"/>
      <c r="AE4" s="28"/>
      <c r="AF4" s="27"/>
      <c r="AG4" s="27"/>
      <c r="AH4" s="27"/>
      <c r="AI4" s="27"/>
      <c r="AJ4" s="29"/>
      <c r="AK4" s="27"/>
      <c r="AL4" s="27"/>
      <c r="AM4" s="27"/>
      <c r="AN4" s="27"/>
      <c r="AO4" s="27"/>
      <c r="AP4" s="27"/>
      <c r="AQ4" s="26">
        <v>217683</v>
      </c>
      <c r="AR4" s="27"/>
      <c r="AS4" s="27"/>
      <c r="AT4" s="27"/>
      <c r="AU4" s="27"/>
      <c r="AV4" s="27"/>
      <c r="AW4" s="27"/>
      <c r="AX4" s="27"/>
      <c r="AY4" s="28"/>
      <c r="AZ4" s="27"/>
      <c r="BA4" s="27"/>
      <c r="BB4" s="27"/>
      <c r="BC4" s="27"/>
      <c r="BD4" s="29"/>
      <c r="BE4" s="27"/>
      <c r="BF4" s="27"/>
      <c r="BG4" s="27"/>
      <c r="BH4" s="27"/>
      <c r="BI4" s="27"/>
      <c r="BJ4" s="27"/>
      <c r="BK4" s="26">
        <v>223842</v>
      </c>
      <c r="BL4" s="27"/>
      <c r="BM4" s="27"/>
      <c r="BN4" s="27"/>
      <c r="BO4" s="27"/>
      <c r="BP4" s="27"/>
      <c r="BQ4" s="27"/>
      <c r="BR4" s="27"/>
      <c r="BS4" s="28"/>
      <c r="BT4" s="27"/>
      <c r="BU4" s="27"/>
      <c r="BV4" s="27"/>
      <c r="BW4" s="27"/>
      <c r="BX4" s="29"/>
      <c r="BY4" s="27"/>
      <c r="BZ4" s="27"/>
      <c r="CA4" s="27"/>
      <c r="CB4" s="27"/>
      <c r="CC4" s="27"/>
      <c r="CD4" s="27"/>
      <c r="CE4" s="26">
        <v>239668</v>
      </c>
      <c r="CF4" s="27"/>
      <c r="CG4" s="27"/>
      <c r="CH4" s="27"/>
      <c r="CI4" s="27"/>
      <c r="CJ4" s="27"/>
      <c r="CK4" s="27"/>
      <c r="CL4" s="27"/>
      <c r="CM4" s="28"/>
      <c r="CN4" s="27"/>
      <c r="CO4" s="27"/>
      <c r="CP4" s="27"/>
      <c r="CQ4" s="27"/>
      <c r="CR4" s="29"/>
      <c r="CS4" s="27"/>
      <c r="CT4" s="27"/>
      <c r="CU4" s="27"/>
      <c r="CV4" s="27"/>
      <c r="CW4" s="27"/>
      <c r="CX4" s="27"/>
      <c r="CY4" s="26">
        <v>259887</v>
      </c>
      <c r="CZ4" s="27"/>
      <c r="DA4" s="27"/>
      <c r="DB4" s="27"/>
      <c r="DC4" s="27"/>
      <c r="DD4" s="27"/>
      <c r="DE4" s="27"/>
      <c r="DF4" s="27"/>
      <c r="DG4" s="28"/>
      <c r="DH4" s="27"/>
      <c r="DI4" s="27"/>
      <c r="DJ4" s="27"/>
      <c r="DK4" s="27"/>
      <c r="DL4" s="29"/>
      <c r="DM4" s="27"/>
      <c r="DN4" s="27"/>
      <c r="DO4" s="27"/>
      <c r="DP4" s="27"/>
      <c r="DQ4" s="27"/>
      <c r="DR4" s="27"/>
      <c r="DS4" s="26">
        <v>286739</v>
      </c>
      <c r="DT4" s="27"/>
      <c r="DU4" s="27"/>
      <c r="DV4" s="27"/>
      <c r="DW4" s="27"/>
      <c r="DX4" s="27"/>
      <c r="DY4" s="27"/>
      <c r="DZ4" s="27"/>
      <c r="EA4" s="28"/>
      <c r="EB4" s="27"/>
      <c r="EC4" s="27"/>
      <c r="ED4" s="27"/>
      <c r="EE4" s="27"/>
      <c r="EF4" s="29"/>
      <c r="EG4" s="27"/>
      <c r="EH4" s="27"/>
      <c r="EI4" s="27"/>
      <c r="EJ4" s="27"/>
      <c r="EK4" s="27"/>
      <c r="EL4" s="27"/>
      <c r="EM4" s="26"/>
      <c r="EN4" s="27"/>
      <c r="EO4" s="27"/>
      <c r="EP4" s="27"/>
      <c r="EQ4" s="27"/>
      <c r="ER4" s="27"/>
      <c r="ES4" s="27"/>
      <c r="ET4" s="27"/>
      <c r="EU4" s="28"/>
      <c r="EV4" s="27"/>
      <c r="EW4" s="27"/>
      <c r="EX4" s="27"/>
      <c r="EY4" s="27"/>
      <c r="EZ4" s="29"/>
      <c r="FA4" s="27"/>
      <c r="FB4" s="27"/>
      <c r="FC4" s="27"/>
      <c r="FD4" s="27"/>
      <c r="FE4" s="27"/>
      <c r="FF4" s="27"/>
      <c r="FG4" s="26"/>
      <c r="FH4" s="27"/>
      <c r="FI4" s="27"/>
      <c r="FJ4" s="27"/>
      <c r="FK4" s="27"/>
      <c r="FL4" s="27"/>
      <c r="FM4" s="27"/>
      <c r="FN4" s="27"/>
      <c r="FO4" s="28"/>
      <c r="FP4" s="27"/>
      <c r="FQ4" s="27"/>
      <c r="FR4" s="27"/>
      <c r="FS4" s="27"/>
      <c r="FT4" s="29"/>
      <c r="FU4" s="27"/>
      <c r="FV4" s="27"/>
      <c r="FW4" s="27"/>
      <c r="FX4" s="27"/>
      <c r="FY4" s="27"/>
      <c r="FZ4" s="27"/>
      <c r="GA4" s="26"/>
      <c r="GB4" s="27"/>
      <c r="GC4" s="27"/>
      <c r="GD4" s="27"/>
      <c r="GE4" s="27"/>
      <c r="GF4" s="27"/>
      <c r="GG4" s="27"/>
      <c r="GH4" s="27"/>
      <c r="GI4" s="28"/>
      <c r="GJ4" s="27"/>
      <c r="GK4" s="27"/>
      <c r="GL4" s="27"/>
      <c r="GM4" s="27"/>
      <c r="GN4" s="29"/>
      <c r="GO4" s="27"/>
      <c r="GP4" s="27"/>
      <c r="GQ4" s="27"/>
      <c r="GR4" s="27"/>
      <c r="GS4" s="27"/>
      <c r="GT4" s="27"/>
      <c r="GU4" s="26"/>
      <c r="GV4" s="27"/>
      <c r="GW4" s="27"/>
      <c r="GX4" s="27"/>
      <c r="GY4" s="27"/>
      <c r="GZ4" s="27"/>
      <c r="HA4" s="27"/>
      <c r="HB4" s="27"/>
      <c r="HC4" s="28"/>
      <c r="HD4" s="27"/>
      <c r="HE4" s="27"/>
      <c r="HF4" s="27"/>
      <c r="HG4" s="27"/>
      <c r="HH4" s="29"/>
      <c r="HI4" s="27"/>
      <c r="HJ4" s="27"/>
      <c r="HK4" s="27"/>
      <c r="HL4" s="27"/>
      <c r="HM4" s="27"/>
      <c r="HN4" s="27"/>
      <c r="HO4" s="26"/>
      <c r="HP4" s="27"/>
      <c r="HQ4" s="27"/>
      <c r="HR4" s="27"/>
      <c r="HS4" s="27"/>
      <c r="HT4" s="27"/>
      <c r="HU4" s="27"/>
      <c r="HV4" s="27"/>
      <c r="HW4" s="28"/>
      <c r="HX4" s="27"/>
      <c r="HY4" s="27"/>
      <c r="HZ4" s="27"/>
      <c r="IA4" s="27"/>
      <c r="IB4" s="29"/>
      <c r="IC4" s="27"/>
      <c r="ID4" s="27"/>
      <c r="IE4" s="27"/>
      <c r="IF4" s="27"/>
      <c r="IG4" s="27"/>
      <c r="IH4" s="27"/>
      <c r="II4" s="26"/>
      <c r="IJ4" s="27"/>
      <c r="IK4" s="27"/>
      <c r="IL4" s="27"/>
      <c r="IM4" s="27"/>
      <c r="IN4" s="27"/>
      <c r="IO4" s="27"/>
      <c r="IP4" s="27"/>
      <c r="IQ4" s="28"/>
      <c r="IR4" s="27"/>
      <c r="IS4" s="27"/>
      <c r="IT4" s="27"/>
      <c r="IU4" s="27"/>
      <c r="IV4" s="29"/>
      <c r="IW4" s="27"/>
      <c r="IX4" s="27"/>
      <c r="IY4" s="27"/>
      <c r="IZ4" s="27"/>
      <c r="JA4" s="27"/>
      <c r="JB4" s="27"/>
    </row>
    <row r="5" spans="1:262" s="30" customFormat="1" ht="13.5" customHeight="1">
      <c r="A5" s="24" t="s">
        <v>23</v>
      </c>
      <c r="B5" s="25"/>
      <c r="C5" s="26">
        <v>191724</v>
      </c>
      <c r="D5" s="27"/>
      <c r="E5" s="27"/>
      <c r="F5" s="27"/>
      <c r="G5" s="27"/>
      <c r="H5" s="27"/>
      <c r="I5" s="27"/>
      <c r="J5" s="27"/>
      <c r="K5" s="28"/>
      <c r="L5" s="27"/>
      <c r="M5" s="27"/>
      <c r="N5" s="27"/>
      <c r="O5" s="27"/>
      <c r="P5" s="29"/>
      <c r="Q5" s="27"/>
      <c r="R5" s="27"/>
      <c r="S5" s="27"/>
      <c r="T5" s="27"/>
      <c r="U5" s="27"/>
      <c r="V5" s="27"/>
      <c r="W5" s="26">
        <v>191267</v>
      </c>
      <c r="X5" s="27"/>
      <c r="Y5" s="27"/>
      <c r="Z5" s="27"/>
      <c r="AA5" s="27"/>
      <c r="AB5" s="27"/>
      <c r="AC5" s="27"/>
      <c r="AD5" s="27"/>
      <c r="AE5" s="28"/>
      <c r="AF5" s="27"/>
      <c r="AG5" s="27"/>
      <c r="AH5" s="27"/>
      <c r="AI5" s="27"/>
      <c r="AJ5" s="29"/>
      <c r="AK5" s="27"/>
      <c r="AL5" s="27"/>
      <c r="AM5" s="27"/>
      <c r="AN5" s="27"/>
      <c r="AO5" s="27"/>
      <c r="AP5" s="27"/>
      <c r="AQ5" s="26">
        <v>200092</v>
      </c>
      <c r="AR5" s="27"/>
      <c r="AS5" s="27"/>
      <c r="AT5" s="27"/>
      <c r="AU5" s="27"/>
      <c r="AV5" s="27"/>
      <c r="AW5" s="27"/>
      <c r="AX5" s="27"/>
      <c r="AY5" s="28"/>
      <c r="AZ5" s="27"/>
      <c r="BA5" s="27"/>
      <c r="BB5" s="27"/>
      <c r="BC5" s="27"/>
      <c r="BD5" s="29"/>
      <c r="BE5" s="27"/>
      <c r="BF5" s="27"/>
      <c r="BG5" s="27"/>
      <c r="BH5" s="27"/>
      <c r="BI5" s="27"/>
      <c r="BJ5" s="27"/>
      <c r="BK5" s="26">
        <v>203535</v>
      </c>
      <c r="BL5" s="27"/>
      <c r="BM5" s="27"/>
      <c r="BN5" s="27"/>
      <c r="BO5" s="27"/>
      <c r="BP5" s="27"/>
      <c r="BQ5" s="27"/>
      <c r="BR5" s="27"/>
      <c r="BS5" s="28"/>
      <c r="BT5" s="27"/>
      <c r="BU5" s="27"/>
      <c r="BV5" s="27"/>
      <c r="BW5" s="27"/>
      <c r="BX5" s="29"/>
      <c r="BY5" s="27"/>
      <c r="BZ5" s="27"/>
      <c r="CA5" s="27"/>
      <c r="CB5" s="27"/>
      <c r="CC5" s="27"/>
      <c r="CD5" s="27"/>
      <c r="CE5" s="30">
        <v>218874</v>
      </c>
      <c r="CF5" s="27"/>
      <c r="CG5" s="27"/>
      <c r="CH5" s="27"/>
      <c r="CI5" s="27"/>
      <c r="CJ5" s="27"/>
      <c r="CK5" s="27"/>
      <c r="CL5" s="27"/>
      <c r="CM5" s="28"/>
      <c r="CN5" s="27"/>
      <c r="CO5" s="27"/>
      <c r="CP5" s="27"/>
      <c r="CQ5" s="27"/>
      <c r="CR5" s="29"/>
      <c r="CS5" s="27"/>
      <c r="CT5" s="27"/>
      <c r="CU5" s="27"/>
      <c r="CV5" s="27"/>
      <c r="CW5" s="27"/>
      <c r="CX5" s="27"/>
      <c r="CY5" s="26">
        <v>233014</v>
      </c>
      <c r="CZ5" s="27"/>
      <c r="DA5" s="27"/>
      <c r="DB5" s="27"/>
      <c r="DC5" s="27"/>
      <c r="DD5" s="27"/>
      <c r="DE5" s="27"/>
      <c r="DF5" s="27"/>
      <c r="DG5" s="28"/>
      <c r="DH5" s="27"/>
      <c r="DI5" s="27"/>
      <c r="DJ5" s="27"/>
      <c r="DK5" s="27"/>
      <c r="DL5" s="29"/>
      <c r="DM5" s="27"/>
      <c r="DN5" s="27"/>
      <c r="DO5" s="27"/>
      <c r="DP5" s="27"/>
      <c r="DQ5" s="27"/>
      <c r="DR5" s="27"/>
      <c r="DS5" s="26">
        <v>249968</v>
      </c>
      <c r="DT5" s="27"/>
      <c r="DU5" s="27"/>
      <c r="DV5" s="27"/>
      <c r="DW5" s="27"/>
      <c r="DX5" s="27"/>
      <c r="DY5" s="27"/>
      <c r="DZ5" s="27"/>
      <c r="EA5" s="28"/>
      <c r="EB5" s="27"/>
      <c r="EC5" s="27"/>
      <c r="ED5" s="27"/>
      <c r="EE5" s="27"/>
      <c r="EF5" s="29"/>
      <c r="EG5" s="27"/>
      <c r="EH5" s="27"/>
      <c r="EI5" s="27"/>
      <c r="EJ5" s="27"/>
      <c r="EK5" s="27"/>
      <c r="EL5" s="27"/>
      <c r="EM5" s="26"/>
      <c r="EN5" s="27"/>
      <c r="EO5" s="27"/>
      <c r="EP5" s="27"/>
      <c r="EQ5" s="27"/>
      <c r="ER5" s="27"/>
      <c r="ES5" s="27"/>
      <c r="ET5" s="27"/>
      <c r="EU5" s="28"/>
      <c r="EV5" s="27"/>
      <c r="EW5" s="27"/>
      <c r="EX5" s="27"/>
      <c r="EY5" s="27"/>
      <c r="EZ5" s="29"/>
      <c r="FA5" s="27"/>
      <c r="FB5" s="27"/>
      <c r="FC5" s="27"/>
      <c r="FD5" s="27"/>
      <c r="FE5" s="27"/>
      <c r="FF5" s="27"/>
      <c r="FG5" s="26"/>
      <c r="FH5" s="27"/>
      <c r="FI5" s="27"/>
      <c r="FJ5" s="27"/>
      <c r="FK5" s="27"/>
      <c r="FL5" s="27"/>
      <c r="FM5" s="27"/>
      <c r="FN5" s="27"/>
      <c r="FO5" s="28"/>
      <c r="FP5" s="27"/>
      <c r="FQ5" s="27"/>
      <c r="FR5" s="27"/>
      <c r="FS5" s="27"/>
      <c r="FT5" s="29"/>
      <c r="FU5" s="27"/>
      <c r="FV5" s="27"/>
      <c r="FW5" s="27"/>
      <c r="FX5" s="27"/>
      <c r="FY5" s="27"/>
      <c r="FZ5" s="27"/>
      <c r="GA5" s="26"/>
      <c r="GB5" s="27"/>
      <c r="GC5" s="27"/>
      <c r="GD5" s="27"/>
      <c r="GE5" s="27"/>
      <c r="GF5" s="27"/>
      <c r="GG5" s="27"/>
      <c r="GH5" s="27"/>
      <c r="GI5" s="28"/>
      <c r="GJ5" s="27"/>
      <c r="GK5" s="27"/>
      <c r="GL5" s="27"/>
      <c r="GM5" s="27"/>
      <c r="GN5" s="29"/>
      <c r="GO5" s="27"/>
      <c r="GP5" s="27"/>
      <c r="GQ5" s="27"/>
      <c r="GR5" s="27"/>
      <c r="GS5" s="27"/>
      <c r="GT5" s="27"/>
      <c r="GU5" s="26"/>
      <c r="GV5" s="27"/>
      <c r="GW5" s="27"/>
      <c r="GX5" s="27"/>
      <c r="GY5" s="27"/>
      <c r="GZ5" s="27"/>
      <c r="HA5" s="27"/>
      <c r="HB5" s="27"/>
      <c r="HC5" s="28"/>
      <c r="HD5" s="27"/>
      <c r="HE5" s="27"/>
      <c r="HF5" s="27"/>
      <c r="HG5" s="27"/>
      <c r="HH5" s="29"/>
      <c r="HI5" s="27"/>
      <c r="HJ5" s="27"/>
      <c r="HK5" s="27"/>
      <c r="HL5" s="27"/>
      <c r="HM5" s="27"/>
      <c r="HN5" s="27"/>
      <c r="HO5" s="26"/>
      <c r="HP5" s="27"/>
      <c r="HQ5" s="27"/>
      <c r="HR5" s="27"/>
      <c r="HS5" s="27"/>
      <c r="HT5" s="27"/>
      <c r="HU5" s="27"/>
      <c r="HV5" s="27"/>
      <c r="HW5" s="28"/>
      <c r="HX5" s="27"/>
      <c r="HY5" s="27"/>
      <c r="HZ5" s="27"/>
      <c r="IA5" s="27"/>
      <c r="IB5" s="29"/>
      <c r="IC5" s="27"/>
      <c r="ID5" s="27"/>
      <c r="IE5" s="27"/>
      <c r="IF5" s="27"/>
      <c r="IG5" s="27"/>
      <c r="IH5" s="27"/>
      <c r="II5" s="26"/>
      <c r="IJ5" s="27"/>
      <c r="IK5" s="27"/>
      <c r="IL5" s="27"/>
      <c r="IM5" s="27"/>
      <c r="IN5" s="27"/>
      <c r="IO5" s="27"/>
      <c r="IP5" s="27"/>
      <c r="IQ5" s="28"/>
      <c r="IR5" s="27"/>
      <c r="IS5" s="27"/>
      <c r="IT5" s="27"/>
      <c r="IU5" s="27"/>
      <c r="IV5" s="29"/>
      <c r="IW5" s="27"/>
      <c r="IX5" s="27"/>
      <c r="IY5" s="27"/>
      <c r="IZ5" s="27"/>
      <c r="JA5" s="27"/>
      <c r="JB5" s="27"/>
    </row>
    <row r="6" spans="1:262" s="39" customFormat="1" ht="13.5" customHeight="1">
      <c r="A6" s="31" t="s">
        <v>60</v>
      </c>
      <c r="B6" s="32"/>
      <c r="C6" s="33">
        <v>0.88300000000000001</v>
      </c>
      <c r="D6" s="34"/>
      <c r="E6" s="34"/>
      <c r="F6" s="34"/>
      <c r="G6" s="34"/>
      <c r="H6" s="34"/>
      <c r="I6" s="34"/>
      <c r="J6" s="34"/>
      <c r="K6" s="35"/>
      <c r="L6" s="34"/>
      <c r="M6" s="34"/>
      <c r="N6" s="34"/>
      <c r="O6" s="34"/>
      <c r="P6" s="36"/>
      <c r="Q6" s="34"/>
      <c r="R6" s="34"/>
      <c r="S6" s="34"/>
      <c r="T6" s="34"/>
      <c r="U6" s="34"/>
      <c r="V6" s="34"/>
      <c r="W6" s="37">
        <v>0.8650583664626893</v>
      </c>
      <c r="X6" s="34"/>
      <c r="Y6" s="34"/>
      <c r="Z6" s="34"/>
      <c r="AA6" s="34"/>
      <c r="AB6" s="34"/>
      <c r="AC6" s="34"/>
      <c r="AD6" s="34"/>
      <c r="AE6" s="35"/>
      <c r="AF6" s="34"/>
      <c r="AG6" s="34"/>
      <c r="AH6" s="34"/>
      <c r="AI6" s="34"/>
      <c r="AJ6" s="36"/>
      <c r="AK6" s="34"/>
      <c r="AL6" s="34"/>
      <c r="AM6" s="34"/>
      <c r="AN6" s="34"/>
      <c r="AO6" s="34"/>
      <c r="AP6" s="34"/>
      <c r="AQ6" s="38">
        <v>0.91900000000000004</v>
      </c>
      <c r="AR6" s="34"/>
      <c r="AS6" s="34"/>
      <c r="AT6" s="34"/>
      <c r="AU6" s="34"/>
      <c r="AV6" s="34"/>
      <c r="AW6" s="34"/>
      <c r="AX6" s="34"/>
      <c r="AY6" s="35"/>
      <c r="AZ6" s="34"/>
      <c r="BA6" s="34"/>
      <c r="BB6" s="34"/>
      <c r="BC6" s="34"/>
      <c r="BD6" s="36"/>
      <c r="BE6" s="34"/>
      <c r="BF6" s="34"/>
      <c r="BG6" s="34"/>
      <c r="BH6" s="34"/>
      <c r="BI6" s="34"/>
      <c r="BJ6" s="34"/>
      <c r="BK6" s="38">
        <v>0.90900000000000003</v>
      </c>
      <c r="BL6" s="34"/>
      <c r="BM6" s="34"/>
      <c r="BN6" s="34"/>
      <c r="BO6" s="34"/>
      <c r="BP6" s="34"/>
      <c r="BQ6" s="34"/>
      <c r="BR6" s="34"/>
      <c r="BS6" s="35"/>
      <c r="BT6" s="34"/>
      <c r="BU6" s="34"/>
      <c r="BV6" s="34"/>
      <c r="BW6" s="34"/>
      <c r="BX6" s="36"/>
      <c r="BY6" s="34"/>
      <c r="BZ6" s="34"/>
      <c r="CA6" s="34"/>
      <c r="CB6" s="34"/>
      <c r="CC6" s="34"/>
      <c r="CD6" s="34"/>
      <c r="CE6" s="33">
        <v>0.91300000000000003</v>
      </c>
      <c r="CF6" s="34"/>
      <c r="CG6" s="34"/>
      <c r="CH6" s="34"/>
      <c r="CI6" s="34"/>
      <c r="CJ6" s="34"/>
      <c r="CK6" s="34"/>
      <c r="CL6" s="34"/>
      <c r="CM6" s="35"/>
      <c r="CN6" s="34"/>
      <c r="CO6" s="34"/>
      <c r="CP6" s="34"/>
      <c r="CQ6" s="34"/>
      <c r="CR6" s="36"/>
      <c r="CS6" s="34"/>
      <c r="CT6" s="34"/>
      <c r="CU6" s="34"/>
      <c r="CV6" s="34"/>
      <c r="CW6" s="34"/>
      <c r="CX6" s="34"/>
      <c r="CY6" s="33">
        <f>CY5/CY4</f>
        <v>0.89659736731733408</v>
      </c>
      <c r="CZ6" s="34"/>
      <c r="DA6" s="34"/>
      <c r="DB6" s="34"/>
      <c r="DC6" s="34"/>
      <c r="DD6" s="34"/>
      <c r="DE6" s="34"/>
      <c r="DF6" s="34"/>
      <c r="DG6" s="35"/>
      <c r="DH6" s="34"/>
      <c r="DI6" s="34"/>
      <c r="DJ6" s="34"/>
      <c r="DK6" s="34"/>
      <c r="DL6" s="36"/>
      <c r="DM6" s="34"/>
      <c r="DN6" s="34"/>
      <c r="DO6" s="34"/>
      <c r="DP6" s="34"/>
      <c r="DQ6" s="34"/>
      <c r="DR6" s="34"/>
      <c r="DS6" s="33">
        <f>DS5/DS4</f>
        <v>0.87176142763976994</v>
      </c>
      <c r="DT6" s="34"/>
      <c r="DU6" s="34"/>
      <c r="DV6" s="34"/>
      <c r="DW6" s="34"/>
      <c r="DX6" s="34"/>
      <c r="DY6" s="34"/>
      <c r="DZ6" s="34"/>
      <c r="EA6" s="35"/>
      <c r="EB6" s="34"/>
      <c r="EC6" s="34"/>
      <c r="ED6" s="34"/>
      <c r="EE6" s="34"/>
      <c r="EF6" s="36"/>
      <c r="EG6" s="34"/>
      <c r="EH6" s="34"/>
      <c r="EI6" s="34"/>
      <c r="EJ6" s="34"/>
      <c r="EK6" s="34"/>
      <c r="EL6" s="34"/>
      <c r="EM6" s="33"/>
      <c r="EN6" s="34"/>
      <c r="EO6" s="34"/>
      <c r="EP6" s="34"/>
      <c r="EQ6" s="34"/>
      <c r="ER6" s="34"/>
      <c r="ES6" s="34"/>
      <c r="ET6" s="34"/>
      <c r="EU6" s="35"/>
      <c r="EV6" s="34"/>
      <c r="EW6" s="34"/>
      <c r="EX6" s="34"/>
      <c r="EY6" s="34"/>
      <c r="EZ6" s="36"/>
      <c r="FA6" s="34"/>
      <c r="FB6" s="34"/>
      <c r="FC6" s="34"/>
      <c r="FD6" s="34"/>
      <c r="FE6" s="34"/>
      <c r="FF6" s="34"/>
      <c r="FG6" s="33"/>
      <c r="FH6" s="34"/>
      <c r="FI6" s="34"/>
      <c r="FJ6" s="34"/>
      <c r="FK6" s="34"/>
      <c r="FL6" s="34"/>
      <c r="FM6" s="34"/>
      <c r="FN6" s="34"/>
      <c r="FO6" s="35"/>
      <c r="FP6" s="34"/>
      <c r="FQ6" s="34"/>
      <c r="FR6" s="34"/>
      <c r="FS6" s="34"/>
      <c r="FT6" s="36"/>
      <c r="FU6" s="34"/>
      <c r="FV6" s="34"/>
      <c r="FW6" s="34"/>
      <c r="FX6" s="34"/>
      <c r="FY6" s="34"/>
      <c r="FZ6" s="34"/>
      <c r="GA6" s="33"/>
      <c r="GB6" s="34"/>
      <c r="GC6" s="34"/>
      <c r="GD6" s="34"/>
      <c r="GE6" s="34"/>
      <c r="GF6" s="34"/>
      <c r="GG6" s="34"/>
      <c r="GH6" s="34"/>
      <c r="GI6" s="35"/>
      <c r="GJ6" s="34"/>
      <c r="GK6" s="34"/>
      <c r="GL6" s="34"/>
      <c r="GM6" s="34"/>
      <c r="GN6" s="36"/>
      <c r="GO6" s="34"/>
      <c r="GP6" s="34"/>
      <c r="GQ6" s="34"/>
      <c r="GR6" s="34"/>
      <c r="GS6" s="34"/>
      <c r="GT6" s="34"/>
      <c r="GU6" s="33"/>
      <c r="GV6" s="34"/>
      <c r="GW6" s="34"/>
      <c r="GX6" s="34"/>
      <c r="GY6" s="34"/>
      <c r="GZ6" s="34"/>
      <c r="HA6" s="34"/>
      <c r="HB6" s="34"/>
      <c r="HC6" s="35"/>
      <c r="HD6" s="34"/>
      <c r="HE6" s="34"/>
      <c r="HF6" s="34"/>
      <c r="HG6" s="34"/>
      <c r="HH6" s="36"/>
      <c r="HI6" s="34"/>
      <c r="HJ6" s="34"/>
      <c r="HK6" s="34"/>
      <c r="HL6" s="34"/>
      <c r="HM6" s="34"/>
      <c r="HN6" s="34"/>
      <c r="HO6" s="33"/>
      <c r="HP6" s="34"/>
      <c r="HQ6" s="34"/>
      <c r="HR6" s="34"/>
      <c r="HS6" s="34"/>
      <c r="HT6" s="34"/>
      <c r="HU6" s="34"/>
      <c r="HV6" s="34"/>
      <c r="HW6" s="35"/>
      <c r="HX6" s="34"/>
      <c r="HY6" s="34"/>
      <c r="HZ6" s="34"/>
      <c r="IA6" s="34"/>
      <c r="IB6" s="36"/>
      <c r="IC6" s="34"/>
      <c r="ID6" s="34"/>
      <c r="IE6" s="34"/>
      <c r="IF6" s="34"/>
      <c r="IG6" s="34"/>
      <c r="IH6" s="34"/>
      <c r="II6" s="33"/>
      <c r="IJ6" s="34"/>
      <c r="IK6" s="34"/>
      <c r="IL6" s="34"/>
      <c r="IM6" s="34"/>
      <c r="IN6" s="34"/>
      <c r="IO6" s="34"/>
      <c r="IP6" s="34"/>
      <c r="IQ6" s="35"/>
      <c r="IR6" s="34"/>
      <c r="IS6" s="34"/>
      <c r="IT6" s="34"/>
      <c r="IU6" s="34"/>
      <c r="IV6" s="36"/>
      <c r="IW6" s="34"/>
      <c r="IX6" s="34"/>
      <c r="IY6" s="34"/>
      <c r="IZ6" s="34"/>
      <c r="JA6" s="34"/>
      <c r="JB6" s="34"/>
    </row>
    <row r="7" spans="1:262" s="30" customFormat="1" ht="13.5" customHeight="1">
      <c r="A7" s="24" t="s">
        <v>24</v>
      </c>
      <c r="B7" s="25"/>
      <c r="C7" s="26">
        <v>179276</v>
      </c>
      <c r="D7" s="27"/>
      <c r="E7" s="27"/>
      <c r="F7" s="27"/>
      <c r="G7" s="27"/>
      <c r="H7" s="27"/>
      <c r="I7" s="27"/>
      <c r="J7" s="27"/>
      <c r="K7" s="28"/>
      <c r="L7" s="27"/>
      <c r="M7" s="27"/>
      <c r="N7" s="27"/>
      <c r="O7" s="27"/>
      <c r="P7" s="29"/>
      <c r="Q7" s="27"/>
      <c r="R7" s="27"/>
      <c r="S7" s="27"/>
      <c r="T7" s="27"/>
      <c r="U7" s="27"/>
      <c r="V7" s="27"/>
      <c r="W7" s="26">
        <v>178880</v>
      </c>
      <c r="X7" s="27"/>
      <c r="Y7" s="27"/>
      <c r="Z7" s="27"/>
      <c r="AA7" s="27"/>
      <c r="AB7" s="27"/>
      <c r="AC7" s="27"/>
      <c r="AD7" s="27"/>
      <c r="AE7" s="28"/>
      <c r="AF7" s="27"/>
      <c r="AG7" s="27"/>
      <c r="AH7" s="27"/>
      <c r="AI7" s="27"/>
      <c r="AJ7" s="29"/>
      <c r="AK7" s="27"/>
      <c r="AL7" s="27"/>
      <c r="AM7" s="27"/>
      <c r="AN7" s="27"/>
      <c r="AO7" s="27"/>
      <c r="AP7" s="27"/>
      <c r="AQ7" s="26">
        <v>188910</v>
      </c>
      <c r="AR7" s="27"/>
      <c r="AS7" s="27"/>
      <c r="AT7" s="27"/>
      <c r="AU7" s="27"/>
      <c r="AV7" s="27"/>
      <c r="AW7" s="27"/>
      <c r="AX7" s="27"/>
      <c r="AY7" s="28"/>
      <c r="AZ7" s="27"/>
      <c r="BA7" s="27"/>
      <c r="BB7" s="27"/>
      <c r="BC7" s="27"/>
      <c r="BD7" s="29"/>
      <c r="BE7" s="27"/>
      <c r="BF7" s="27"/>
      <c r="BG7" s="27"/>
      <c r="BH7" s="27"/>
      <c r="BI7" s="27"/>
      <c r="BJ7" s="27"/>
      <c r="BK7" s="26">
        <v>190213</v>
      </c>
      <c r="BL7" s="27"/>
      <c r="BM7" s="27"/>
      <c r="BN7" s="27"/>
      <c r="BO7" s="27"/>
      <c r="BP7" s="27"/>
      <c r="BQ7" s="27"/>
      <c r="BR7" s="27"/>
      <c r="BS7" s="28"/>
      <c r="BT7" s="27"/>
      <c r="BU7" s="27"/>
      <c r="BV7" s="27"/>
      <c r="BW7" s="27"/>
      <c r="BX7" s="29"/>
      <c r="BY7" s="27"/>
      <c r="BZ7" s="27"/>
      <c r="CA7" s="27"/>
      <c r="CB7" s="27"/>
      <c r="CC7" s="27"/>
      <c r="CD7" s="27"/>
      <c r="CE7" s="26">
        <v>204011</v>
      </c>
      <c r="CF7" s="27"/>
      <c r="CG7" s="27"/>
      <c r="CH7" s="27"/>
      <c r="CI7" s="27"/>
      <c r="CJ7" s="27"/>
      <c r="CK7" s="27"/>
      <c r="CL7" s="27"/>
      <c r="CM7" s="28"/>
      <c r="CN7" s="27"/>
      <c r="CO7" s="27"/>
      <c r="CP7" s="27"/>
      <c r="CQ7" s="27"/>
      <c r="CR7" s="29"/>
      <c r="CS7" s="27"/>
      <c r="CT7" s="27"/>
      <c r="CU7" s="27"/>
      <c r="CV7" s="27"/>
      <c r="CW7" s="27"/>
      <c r="CX7" s="27"/>
      <c r="CY7" s="26">
        <v>216177</v>
      </c>
      <c r="CZ7" s="27"/>
      <c r="DA7" s="27"/>
      <c r="DB7" s="27"/>
      <c r="DC7" s="27"/>
      <c r="DD7" s="27"/>
      <c r="DE7" s="27"/>
      <c r="DF7" s="27"/>
      <c r="DG7" s="28"/>
      <c r="DH7" s="27"/>
      <c r="DI7" s="27"/>
      <c r="DJ7" s="27"/>
      <c r="DK7" s="27"/>
      <c r="DL7" s="29"/>
      <c r="DM7" s="27"/>
      <c r="DN7" s="27"/>
      <c r="DO7" s="27"/>
      <c r="DP7" s="27"/>
      <c r="DQ7" s="27"/>
      <c r="DR7" s="27"/>
      <c r="DS7" s="26">
        <v>231344</v>
      </c>
      <c r="DT7" s="27"/>
      <c r="DU7" s="27"/>
      <c r="DV7" s="27"/>
      <c r="DW7" s="27"/>
      <c r="DX7" s="27"/>
      <c r="DY7" s="27"/>
      <c r="DZ7" s="27"/>
      <c r="EA7" s="28"/>
      <c r="EB7" s="27"/>
      <c r="EC7" s="27"/>
      <c r="ED7" s="27"/>
      <c r="EE7" s="27"/>
      <c r="EF7" s="29"/>
      <c r="EG7" s="27"/>
      <c r="EH7" s="27"/>
      <c r="EI7" s="27"/>
      <c r="EJ7" s="27"/>
      <c r="EK7" s="27"/>
      <c r="EL7" s="27"/>
      <c r="EM7" s="26"/>
      <c r="EN7" s="27"/>
      <c r="EO7" s="27"/>
      <c r="EP7" s="27"/>
      <c r="EQ7" s="27"/>
      <c r="ER7" s="27"/>
      <c r="ES7" s="27"/>
      <c r="ET7" s="27"/>
      <c r="EU7" s="28"/>
      <c r="EV7" s="27"/>
      <c r="EW7" s="27"/>
      <c r="EX7" s="27"/>
      <c r="EY7" s="27"/>
      <c r="EZ7" s="29"/>
      <c r="FA7" s="27"/>
      <c r="FB7" s="27"/>
      <c r="FC7" s="27"/>
      <c r="FD7" s="27"/>
      <c r="FE7" s="27"/>
      <c r="FF7" s="27"/>
      <c r="FG7" s="26"/>
      <c r="FH7" s="27"/>
      <c r="FI7" s="27"/>
      <c r="FJ7" s="27"/>
      <c r="FK7" s="27"/>
      <c r="FL7" s="27"/>
      <c r="FM7" s="27"/>
      <c r="FN7" s="27"/>
      <c r="FO7" s="28"/>
      <c r="FP7" s="27"/>
      <c r="FQ7" s="27"/>
      <c r="FR7" s="27"/>
      <c r="FS7" s="27"/>
      <c r="FT7" s="29"/>
      <c r="FU7" s="27"/>
      <c r="FV7" s="27"/>
      <c r="FW7" s="27"/>
      <c r="FX7" s="27"/>
      <c r="FY7" s="27"/>
      <c r="FZ7" s="27"/>
      <c r="GA7" s="26"/>
      <c r="GB7" s="27"/>
      <c r="GC7" s="27"/>
      <c r="GD7" s="27"/>
      <c r="GE7" s="27"/>
      <c r="GF7" s="27"/>
      <c r="GG7" s="27"/>
      <c r="GH7" s="27"/>
      <c r="GI7" s="28"/>
      <c r="GJ7" s="27"/>
      <c r="GK7" s="27"/>
      <c r="GL7" s="27"/>
      <c r="GM7" s="27"/>
      <c r="GN7" s="29"/>
      <c r="GO7" s="27"/>
      <c r="GP7" s="27"/>
      <c r="GQ7" s="27"/>
      <c r="GR7" s="27"/>
      <c r="GS7" s="27"/>
      <c r="GT7" s="27"/>
      <c r="GU7" s="26"/>
      <c r="GV7" s="27"/>
      <c r="GW7" s="27"/>
      <c r="GX7" s="27"/>
      <c r="GY7" s="27"/>
      <c r="GZ7" s="27"/>
      <c r="HA7" s="27"/>
      <c r="HB7" s="27"/>
      <c r="HC7" s="28"/>
      <c r="HD7" s="27"/>
      <c r="HE7" s="27"/>
      <c r="HF7" s="27"/>
      <c r="HG7" s="27"/>
      <c r="HH7" s="29"/>
      <c r="HI7" s="27"/>
      <c r="HJ7" s="27"/>
      <c r="HK7" s="27"/>
      <c r="HL7" s="27"/>
      <c r="HM7" s="27"/>
      <c r="HN7" s="27"/>
      <c r="HO7" s="26"/>
      <c r="HP7" s="27"/>
      <c r="HQ7" s="27"/>
      <c r="HR7" s="27"/>
      <c r="HS7" s="27"/>
      <c r="HT7" s="27"/>
      <c r="HU7" s="27"/>
      <c r="HV7" s="27"/>
      <c r="HW7" s="28"/>
      <c r="HX7" s="27"/>
      <c r="HY7" s="27"/>
      <c r="HZ7" s="27"/>
      <c r="IA7" s="27"/>
      <c r="IB7" s="29"/>
      <c r="IC7" s="27"/>
      <c r="ID7" s="27"/>
      <c r="IE7" s="27"/>
      <c r="IF7" s="27"/>
      <c r="IG7" s="27"/>
      <c r="IH7" s="27"/>
      <c r="II7" s="26"/>
      <c r="IJ7" s="27"/>
      <c r="IK7" s="27"/>
      <c r="IL7" s="27"/>
      <c r="IM7" s="27"/>
      <c r="IN7" s="27"/>
      <c r="IO7" s="27"/>
      <c r="IP7" s="27"/>
      <c r="IQ7" s="28"/>
      <c r="IR7" s="27"/>
      <c r="IS7" s="27"/>
      <c r="IT7" s="27"/>
      <c r="IU7" s="27"/>
      <c r="IV7" s="29"/>
      <c r="IW7" s="27"/>
      <c r="IX7" s="27"/>
      <c r="IY7" s="27"/>
      <c r="IZ7" s="27"/>
      <c r="JA7" s="27"/>
      <c r="JB7" s="27"/>
    </row>
    <row r="8" spans="1:262" s="39" customFormat="1" ht="13.5" customHeight="1">
      <c r="A8" s="31" t="s">
        <v>61</v>
      </c>
      <c r="B8" s="32"/>
      <c r="C8" s="33">
        <v>0.93500000000000005</v>
      </c>
      <c r="D8" s="34"/>
      <c r="E8" s="34"/>
      <c r="F8" s="34"/>
      <c r="G8" s="34"/>
      <c r="H8" s="34"/>
      <c r="I8" s="34"/>
      <c r="J8" s="34"/>
      <c r="K8" s="35"/>
      <c r="L8" s="34"/>
      <c r="M8" s="34"/>
      <c r="N8" s="34"/>
      <c r="O8" s="34"/>
      <c r="P8" s="36"/>
      <c r="Q8" s="34"/>
      <c r="R8" s="34"/>
      <c r="S8" s="34"/>
      <c r="T8" s="34"/>
      <c r="U8" s="34"/>
      <c r="V8" s="34"/>
      <c r="W8" s="37">
        <v>0.935237129248642</v>
      </c>
      <c r="X8" s="34"/>
      <c r="Y8" s="34"/>
      <c r="Z8" s="34"/>
      <c r="AA8" s="34"/>
      <c r="AB8" s="34"/>
      <c r="AC8" s="34"/>
      <c r="AD8" s="34"/>
      <c r="AE8" s="35"/>
      <c r="AF8" s="34"/>
      <c r="AG8" s="34"/>
      <c r="AH8" s="34"/>
      <c r="AI8" s="34"/>
      <c r="AJ8" s="36"/>
      <c r="AK8" s="34"/>
      <c r="AL8" s="34"/>
      <c r="AM8" s="34"/>
      <c r="AN8" s="34"/>
      <c r="AO8" s="34"/>
      <c r="AP8" s="34"/>
      <c r="AQ8" s="38">
        <v>0.94399999999999995</v>
      </c>
      <c r="AR8" s="34"/>
      <c r="AS8" s="34"/>
      <c r="AT8" s="34"/>
      <c r="AU8" s="34"/>
      <c r="AV8" s="34"/>
      <c r="AW8" s="34"/>
      <c r="AX8" s="34"/>
      <c r="AY8" s="35"/>
      <c r="AZ8" s="34"/>
      <c r="BA8" s="34"/>
      <c r="BB8" s="34"/>
      <c r="BC8" s="34"/>
      <c r="BD8" s="36"/>
      <c r="BE8" s="34"/>
      <c r="BF8" s="34"/>
      <c r="BG8" s="34"/>
      <c r="BH8" s="34"/>
      <c r="BI8" s="34"/>
      <c r="BJ8" s="34"/>
      <c r="BK8" s="33">
        <v>0.93500000000000005</v>
      </c>
      <c r="BL8" s="34"/>
      <c r="BM8" s="34"/>
      <c r="BN8" s="34"/>
      <c r="BO8" s="34"/>
      <c r="BP8" s="34"/>
      <c r="BQ8" s="34"/>
      <c r="BR8" s="34"/>
      <c r="BS8" s="35"/>
      <c r="BT8" s="34"/>
      <c r="BU8" s="34"/>
      <c r="BV8" s="34"/>
      <c r="BW8" s="34"/>
      <c r="BX8" s="36"/>
      <c r="BY8" s="34"/>
      <c r="BZ8" s="34"/>
      <c r="CA8" s="34"/>
      <c r="CB8" s="34"/>
      <c r="CC8" s="34"/>
      <c r="CD8" s="34"/>
      <c r="CE8" s="33">
        <v>0.93200000000000005</v>
      </c>
      <c r="CF8" s="34"/>
      <c r="CG8" s="34"/>
      <c r="CH8" s="34"/>
      <c r="CI8" s="34"/>
      <c r="CJ8" s="34"/>
      <c r="CK8" s="34"/>
      <c r="CL8" s="34"/>
      <c r="CM8" s="35"/>
      <c r="CN8" s="34"/>
      <c r="CO8" s="34"/>
      <c r="CP8" s="34"/>
      <c r="CQ8" s="34"/>
      <c r="CR8" s="36"/>
      <c r="CS8" s="34"/>
      <c r="CT8" s="34"/>
      <c r="CU8" s="34"/>
      <c r="CV8" s="34"/>
      <c r="CW8" s="34"/>
      <c r="CX8" s="34"/>
      <c r="CY8" s="33">
        <f>CY7/CY5</f>
        <v>0.92774253907490534</v>
      </c>
      <c r="CZ8" s="34"/>
      <c r="DA8" s="34"/>
      <c r="DB8" s="34"/>
      <c r="DC8" s="34"/>
      <c r="DD8" s="34"/>
      <c r="DE8" s="34"/>
      <c r="DF8" s="34"/>
      <c r="DG8" s="35"/>
      <c r="DH8" s="34"/>
      <c r="DI8" s="34"/>
      <c r="DJ8" s="34"/>
      <c r="DK8" s="34"/>
      <c r="DL8" s="36"/>
      <c r="DM8" s="34"/>
      <c r="DN8" s="34"/>
      <c r="DO8" s="34"/>
      <c r="DP8" s="34"/>
      <c r="DQ8" s="34"/>
      <c r="DR8" s="34"/>
      <c r="DS8" s="33">
        <f>DS7/DS5</f>
        <v>0.92549446329130125</v>
      </c>
      <c r="DT8" s="34"/>
      <c r="DU8" s="34"/>
      <c r="DV8" s="34"/>
      <c r="DW8" s="34"/>
      <c r="DX8" s="34"/>
      <c r="DY8" s="34"/>
      <c r="DZ8" s="34"/>
      <c r="EA8" s="35"/>
      <c r="EB8" s="34"/>
      <c r="EC8" s="34"/>
      <c r="ED8" s="34"/>
      <c r="EE8" s="34"/>
      <c r="EF8" s="36"/>
      <c r="EG8" s="34"/>
      <c r="EH8" s="34"/>
      <c r="EI8" s="34"/>
      <c r="EJ8" s="34"/>
      <c r="EK8" s="34"/>
      <c r="EL8" s="34"/>
      <c r="EM8" s="33"/>
      <c r="EN8" s="34"/>
      <c r="EO8" s="34"/>
      <c r="EP8" s="34"/>
      <c r="EQ8" s="34"/>
      <c r="ER8" s="34"/>
      <c r="ES8" s="34"/>
      <c r="ET8" s="34"/>
      <c r="EU8" s="35"/>
      <c r="EV8" s="34"/>
      <c r="EW8" s="34"/>
      <c r="EX8" s="34"/>
      <c r="EY8" s="34"/>
      <c r="EZ8" s="36"/>
      <c r="FA8" s="34"/>
      <c r="FB8" s="34"/>
      <c r="FC8" s="34"/>
      <c r="FD8" s="34"/>
      <c r="FE8" s="34"/>
      <c r="FF8" s="34"/>
      <c r="FG8" s="33"/>
      <c r="FH8" s="34"/>
      <c r="FI8" s="34"/>
      <c r="FJ8" s="34"/>
      <c r="FK8" s="34"/>
      <c r="FL8" s="34"/>
      <c r="FM8" s="34"/>
      <c r="FN8" s="34"/>
      <c r="FO8" s="35"/>
      <c r="FP8" s="34"/>
      <c r="FQ8" s="34"/>
      <c r="FR8" s="34"/>
      <c r="FS8" s="34"/>
      <c r="FT8" s="36"/>
      <c r="FU8" s="34"/>
      <c r="FV8" s="34"/>
      <c r="FW8" s="34"/>
      <c r="FX8" s="34"/>
      <c r="FY8" s="34"/>
      <c r="FZ8" s="34"/>
      <c r="GA8" s="33"/>
      <c r="GB8" s="34"/>
      <c r="GC8" s="34"/>
      <c r="GD8" s="34"/>
      <c r="GE8" s="34"/>
      <c r="GF8" s="34"/>
      <c r="GG8" s="34"/>
      <c r="GH8" s="34"/>
      <c r="GI8" s="35"/>
      <c r="GJ8" s="34"/>
      <c r="GK8" s="34"/>
      <c r="GL8" s="34"/>
      <c r="GM8" s="34"/>
      <c r="GN8" s="36"/>
      <c r="GO8" s="34"/>
      <c r="GP8" s="34"/>
      <c r="GQ8" s="34"/>
      <c r="GR8" s="34"/>
      <c r="GS8" s="34"/>
      <c r="GT8" s="34"/>
      <c r="GU8" s="33"/>
      <c r="GV8" s="34"/>
      <c r="GW8" s="34"/>
      <c r="GX8" s="34"/>
      <c r="GY8" s="34"/>
      <c r="GZ8" s="34"/>
      <c r="HA8" s="34"/>
      <c r="HB8" s="34"/>
      <c r="HC8" s="35"/>
      <c r="HD8" s="34"/>
      <c r="HE8" s="34"/>
      <c r="HF8" s="34"/>
      <c r="HG8" s="34"/>
      <c r="HH8" s="36"/>
      <c r="HI8" s="34"/>
      <c r="HJ8" s="34"/>
      <c r="HK8" s="34"/>
      <c r="HL8" s="34"/>
      <c r="HM8" s="34"/>
      <c r="HN8" s="34"/>
      <c r="HO8" s="33"/>
      <c r="HP8" s="34"/>
      <c r="HQ8" s="34"/>
      <c r="HR8" s="34"/>
      <c r="HS8" s="34"/>
      <c r="HT8" s="34"/>
      <c r="HU8" s="34"/>
      <c r="HV8" s="34"/>
      <c r="HW8" s="35"/>
      <c r="HX8" s="34"/>
      <c r="HY8" s="34"/>
      <c r="HZ8" s="34"/>
      <c r="IA8" s="34"/>
      <c r="IB8" s="36"/>
      <c r="IC8" s="34"/>
      <c r="ID8" s="34"/>
      <c r="IE8" s="34"/>
      <c r="IF8" s="34"/>
      <c r="IG8" s="34"/>
      <c r="IH8" s="34"/>
      <c r="II8" s="33"/>
      <c r="IJ8" s="34"/>
      <c r="IK8" s="34"/>
      <c r="IL8" s="34"/>
      <c r="IM8" s="34"/>
      <c r="IN8" s="34"/>
      <c r="IO8" s="34"/>
      <c r="IP8" s="34"/>
      <c r="IQ8" s="35"/>
      <c r="IR8" s="34"/>
      <c r="IS8" s="34"/>
      <c r="IT8" s="34"/>
      <c r="IU8" s="34"/>
      <c r="IV8" s="36"/>
      <c r="IW8" s="34"/>
      <c r="IX8" s="34"/>
      <c r="IY8" s="34"/>
      <c r="IZ8" s="34"/>
      <c r="JA8" s="34"/>
      <c r="JB8" s="34"/>
    </row>
    <row r="9" spans="1:262" ht="13.5" customHeight="1">
      <c r="A9" s="19" t="s">
        <v>11</v>
      </c>
      <c r="B9" s="19"/>
      <c r="C9" s="7" t="s">
        <v>488</v>
      </c>
      <c r="D9" s="21"/>
      <c r="E9" s="27"/>
      <c r="F9" s="141"/>
      <c r="G9" s="141"/>
      <c r="H9" s="21"/>
      <c r="I9" s="141"/>
      <c r="J9" s="141"/>
      <c r="K9" s="22"/>
      <c r="L9" s="21"/>
      <c r="M9" s="21"/>
      <c r="N9" s="21"/>
      <c r="O9" s="21"/>
      <c r="P9" s="23"/>
      <c r="Q9" s="21"/>
      <c r="R9" s="21"/>
      <c r="S9" s="21"/>
      <c r="T9" s="21"/>
      <c r="U9" s="21"/>
      <c r="V9" s="21"/>
      <c r="W9" s="7" t="s">
        <v>488</v>
      </c>
      <c r="X9" s="21"/>
      <c r="Y9" s="141"/>
      <c r="Z9" s="141"/>
      <c r="AA9" s="141"/>
      <c r="AB9" s="21"/>
      <c r="AC9" s="141"/>
      <c r="AD9" s="141"/>
      <c r="AE9" s="22"/>
      <c r="AF9" s="21"/>
      <c r="AG9" s="21"/>
      <c r="AH9" s="21"/>
      <c r="AI9" s="21"/>
      <c r="AJ9" s="23"/>
      <c r="AK9" s="21"/>
      <c r="AL9" s="21"/>
      <c r="AM9" s="21"/>
      <c r="AN9" s="21"/>
      <c r="AO9" s="21"/>
      <c r="AP9" s="21"/>
      <c r="AQ9" s="7" t="s">
        <v>488</v>
      </c>
      <c r="AR9" s="21"/>
      <c r="AS9" s="21"/>
      <c r="AT9" s="141"/>
      <c r="AU9" s="141"/>
      <c r="AV9" s="21"/>
      <c r="AW9" s="141"/>
      <c r="AX9" s="141"/>
      <c r="AY9" s="22"/>
      <c r="AZ9" s="21"/>
      <c r="BA9" s="21"/>
      <c r="BB9" s="21"/>
      <c r="BC9" s="21"/>
      <c r="BD9" s="23"/>
      <c r="BE9" s="21"/>
      <c r="BF9" s="21"/>
      <c r="BG9" s="21"/>
      <c r="BH9" s="21"/>
      <c r="BI9" s="21"/>
      <c r="BJ9" s="21"/>
      <c r="BK9" s="7" t="s">
        <v>488</v>
      </c>
      <c r="BL9" s="21"/>
      <c r="BM9" s="21"/>
      <c r="BN9" s="141"/>
      <c r="BO9" s="141"/>
      <c r="BP9" s="21"/>
      <c r="BQ9" s="141"/>
      <c r="BR9" s="141"/>
      <c r="BS9" s="22"/>
      <c r="BT9" s="21"/>
      <c r="BU9" s="21"/>
      <c r="BV9" s="21"/>
      <c r="BW9" s="21"/>
      <c r="BX9" s="23"/>
      <c r="BY9" s="21"/>
      <c r="BZ9" s="21"/>
      <c r="CA9" s="21"/>
      <c r="CB9" s="21"/>
      <c r="CC9" s="21"/>
      <c r="CD9" s="21"/>
      <c r="CE9" s="7" t="s">
        <v>669</v>
      </c>
      <c r="CF9" s="21"/>
      <c r="CG9" s="141"/>
      <c r="CH9" s="141"/>
      <c r="CI9" s="141"/>
      <c r="CJ9" s="21"/>
      <c r="CK9" s="141"/>
      <c r="CL9" s="141"/>
      <c r="CM9" s="22"/>
      <c r="CN9" s="21"/>
      <c r="CO9" s="21"/>
      <c r="CP9" s="21"/>
      <c r="CQ9" s="21"/>
      <c r="CR9" s="23"/>
      <c r="CS9" s="21"/>
      <c r="CT9" s="21"/>
      <c r="CU9" s="21"/>
      <c r="CV9" s="21"/>
      <c r="CW9" s="21"/>
      <c r="CX9" s="21"/>
      <c r="CY9" s="7" t="s">
        <v>779</v>
      </c>
      <c r="CZ9" s="21"/>
      <c r="DA9" s="141"/>
      <c r="DB9" s="141"/>
      <c r="DC9" s="141"/>
      <c r="DD9" s="21"/>
      <c r="DE9" s="141"/>
      <c r="DF9" s="141"/>
      <c r="DG9" s="22"/>
      <c r="DH9" s="21"/>
      <c r="DI9" s="21"/>
      <c r="DJ9" s="21"/>
      <c r="DK9" s="21"/>
      <c r="DL9" s="23"/>
      <c r="DM9" s="21"/>
      <c r="DN9" s="21"/>
      <c r="DO9" s="21"/>
      <c r="DP9" s="21"/>
      <c r="DQ9" s="21"/>
      <c r="DR9" s="21"/>
      <c r="DS9" s="7"/>
      <c r="DT9" s="21"/>
      <c r="DU9" s="21"/>
      <c r="DV9" s="141"/>
      <c r="DW9" s="21"/>
      <c r="DX9" s="21"/>
      <c r="DY9" s="21"/>
      <c r="DZ9" s="21"/>
      <c r="EA9" s="22"/>
      <c r="EB9" s="21"/>
      <c r="EC9" s="21"/>
      <c r="ED9" s="21"/>
      <c r="EE9" s="21"/>
      <c r="EF9" s="23"/>
      <c r="EG9" s="21"/>
      <c r="EH9" s="21"/>
      <c r="EI9" s="21"/>
      <c r="EJ9" s="21"/>
      <c r="EK9" s="21"/>
      <c r="EL9" s="21"/>
      <c r="EM9" s="7"/>
      <c r="EN9" s="21"/>
      <c r="EO9" s="21"/>
      <c r="EP9" s="21"/>
      <c r="EQ9" s="21"/>
      <c r="ER9" s="21"/>
      <c r="ES9" s="21"/>
      <c r="ET9" s="21"/>
      <c r="EU9" s="22"/>
      <c r="EV9" s="21"/>
      <c r="EW9" s="21"/>
      <c r="EX9" s="21"/>
      <c r="EY9" s="21"/>
      <c r="EZ9" s="23"/>
      <c r="FA9" s="21"/>
      <c r="FB9" s="21"/>
      <c r="FC9" s="21"/>
      <c r="FD9" s="21"/>
      <c r="FE9" s="21"/>
      <c r="FF9" s="21"/>
      <c r="FG9" s="7"/>
      <c r="FH9" s="21"/>
      <c r="FI9" s="21"/>
      <c r="FJ9" s="21"/>
      <c r="FK9" s="21"/>
      <c r="FL9" s="21"/>
      <c r="FM9" s="21"/>
      <c r="FN9" s="21"/>
      <c r="FO9" s="22"/>
      <c r="FP9" s="21"/>
      <c r="FQ9" s="21"/>
      <c r="FR9" s="21"/>
      <c r="FS9" s="21"/>
      <c r="FT9" s="23"/>
      <c r="FU9" s="21"/>
      <c r="FV9" s="21"/>
      <c r="FW9" s="21"/>
      <c r="FX9" s="21"/>
      <c r="FY9" s="21"/>
      <c r="FZ9" s="21"/>
      <c r="GA9" s="7"/>
      <c r="GB9" s="21"/>
      <c r="GC9" s="21"/>
      <c r="GD9" s="21"/>
      <c r="GE9" s="21"/>
      <c r="GF9" s="21"/>
      <c r="GG9" s="21"/>
      <c r="GH9" s="21"/>
      <c r="GI9" s="22"/>
      <c r="GJ9" s="21"/>
      <c r="GK9" s="21"/>
      <c r="GL9" s="21"/>
      <c r="GM9" s="21"/>
      <c r="GN9" s="23"/>
      <c r="GO9" s="21"/>
      <c r="GP9" s="21"/>
      <c r="GQ9" s="21"/>
      <c r="GR9" s="21"/>
      <c r="GS9" s="21"/>
      <c r="GT9" s="21"/>
      <c r="GU9" s="7"/>
      <c r="GV9" s="21"/>
      <c r="GW9" s="21"/>
      <c r="GX9" s="21"/>
      <c r="GY9" s="21"/>
      <c r="GZ9" s="21"/>
      <c r="HA9" s="21"/>
      <c r="HB9" s="21"/>
      <c r="HC9" s="22"/>
      <c r="HD9" s="21"/>
      <c r="HE9" s="21"/>
      <c r="HF9" s="21"/>
      <c r="HG9" s="21"/>
      <c r="HH9" s="23"/>
      <c r="HI9" s="21"/>
      <c r="HJ9" s="21"/>
      <c r="HK9" s="21"/>
      <c r="HL9" s="21"/>
      <c r="HM9" s="21"/>
      <c r="HN9" s="21"/>
      <c r="HO9" s="7"/>
      <c r="HP9" s="21"/>
      <c r="HQ9" s="21"/>
      <c r="HR9" s="21"/>
      <c r="HS9" s="21"/>
      <c r="HT9" s="21"/>
      <c r="HU9" s="21"/>
      <c r="HV9" s="21"/>
      <c r="HW9" s="22"/>
      <c r="HX9" s="21"/>
      <c r="HY9" s="21"/>
      <c r="HZ9" s="21"/>
      <c r="IA9" s="21"/>
      <c r="IB9" s="23"/>
      <c r="IC9" s="21"/>
      <c r="ID9" s="21"/>
      <c r="IE9" s="21"/>
      <c r="IF9" s="21"/>
      <c r="IG9" s="21"/>
      <c r="IH9" s="21"/>
      <c r="II9" s="7"/>
      <c r="IJ9" s="21"/>
      <c r="IK9" s="21"/>
      <c r="IL9" s="21"/>
      <c r="IM9" s="21"/>
      <c r="IN9" s="21"/>
      <c r="IO9" s="21"/>
      <c r="IP9" s="21"/>
      <c r="IQ9" s="22"/>
      <c r="IR9" s="21"/>
      <c r="IS9" s="21"/>
      <c r="IT9" s="21"/>
      <c r="IU9" s="21"/>
      <c r="IV9" s="23"/>
      <c r="IW9" s="21"/>
      <c r="IX9" s="21"/>
      <c r="IY9" s="21"/>
      <c r="IZ9" s="21"/>
      <c r="JA9" s="21"/>
      <c r="JB9" s="21"/>
    </row>
    <row r="10" spans="1:262" ht="31.5" customHeight="1">
      <c r="A10" s="41" t="s">
        <v>131</v>
      </c>
      <c r="B10" s="41" t="s">
        <v>32</v>
      </c>
      <c r="C10" s="42" t="s">
        <v>31</v>
      </c>
      <c r="D10" s="41" t="s">
        <v>30</v>
      </c>
      <c r="E10" s="41" t="s">
        <v>96</v>
      </c>
      <c r="F10" s="41" t="s">
        <v>59</v>
      </c>
      <c r="G10" s="41" t="s">
        <v>97</v>
      </c>
      <c r="H10" s="41" t="s">
        <v>98</v>
      </c>
      <c r="I10" s="41" t="s">
        <v>99</v>
      </c>
      <c r="J10" s="41" t="s">
        <v>100</v>
      </c>
      <c r="K10" s="43" t="s">
        <v>101</v>
      </c>
      <c r="L10" s="44" t="s">
        <v>57</v>
      </c>
      <c r="M10" s="44" t="s">
        <v>102</v>
      </c>
      <c r="N10" s="44" t="s">
        <v>103</v>
      </c>
      <c r="O10" s="44" t="s">
        <v>104</v>
      </c>
      <c r="P10" s="45" t="s">
        <v>105</v>
      </c>
      <c r="Q10" s="46" t="s">
        <v>106</v>
      </c>
      <c r="R10" s="46" t="s">
        <v>58</v>
      </c>
      <c r="S10" s="46" t="s">
        <v>107</v>
      </c>
      <c r="T10" s="46" t="s">
        <v>108</v>
      </c>
      <c r="U10" s="46" t="s">
        <v>109</v>
      </c>
      <c r="V10" s="46" t="s">
        <v>132</v>
      </c>
      <c r="W10" s="42" t="s">
        <v>31</v>
      </c>
      <c r="X10" s="41" t="s">
        <v>30</v>
      </c>
      <c r="Y10" s="41" t="s">
        <v>96</v>
      </c>
      <c r="Z10" s="41" t="s">
        <v>59</v>
      </c>
      <c r="AA10" s="41" t="s">
        <v>97</v>
      </c>
      <c r="AB10" s="41" t="s">
        <v>98</v>
      </c>
      <c r="AC10" s="41" t="s">
        <v>99</v>
      </c>
      <c r="AD10" s="41" t="s">
        <v>100</v>
      </c>
      <c r="AE10" s="43" t="s">
        <v>101</v>
      </c>
      <c r="AF10" s="44" t="s">
        <v>57</v>
      </c>
      <c r="AG10" s="44" t="s">
        <v>102</v>
      </c>
      <c r="AH10" s="44" t="s">
        <v>103</v>
      </c>
      <c r="AI10" s="44" t="s">
        <v>104</v>
      </c>
      <c r="AJ10" s="45" t="s">
        <v>105</v>
      </c>
      <c r="AK10" s="46" t="s">
        <v>106</v>
      </c>
      <c r="AL10" s="46" t="s">
        <v>58</v>
      </c>
      <c r="AM10" s="46" t="s">
        <v>107</v>
      </c>
      <c r="AN10" s="46" t="s">
        <v>108</v>
      </c>
      <c r="AO10" s="46" t="s">
        <v>109</v>
      </c>
      <c r="AP10" s="46" t="s">
        <v>132</v>
      </c>
      <c r="AQ10" s="42" t="s">
        <v>31</v>
      </c>
      <c r="AR10" s="41" t="s">
        <v>30</v>
      </c>
      <c r="AS10" s="41" t="s">
        <v>96</v>
      </c>
      <c r="AT10" s="41" t="s">
        <v>59</v>
      </c>
      <c r="AU10" s="41" t="s">
        <v>97</v>
      </c>
      <c r="AV10" s="41" t="s">
        <v>98</v>
      </c>
      <c r="AW10" s="41" t="s">
        <v>99</v>
      </c>
      <c r="AX10" s="41" t="s">
        <v>100</v>
      </c>
      <c r="AY10" s="43" t="s">
        <v>101</v>
      </c>
      <c r="AZ10" s="44" t="s">
        <v>57</v>
      </c>
      <c r="BA10" s="44" t="s">
        <v>102</v>
      </c>
      <c r="BB10" s="44" t="s">
        <v>103</v>
      </c>
      <c r="BC10" s="44" t="s">
        <v>104</v>
      </c>
      <c r="BD10" s="45" t="s">
        <v>105</v>
      </c>
      <c r="BE10" s="46" t="s">
        <v>106</v>
      </c>
      <c r="BF10" s="46" t="s">
        <v>58</v>
      </c>
      <c r="BG10" s="46" t="s">
        <v>107</v>
      </c>
      <c r="BH10" s="46" t="s">
        <v>108</v>
      </c>
      <c r="BI10" s="46" t="s">
        <v>109</v>
      </c>
      <c r="BJ10" s="46" t="s">
        <v>132</v>
      </c>
      <c r="BK10" s="42" t="s">
        <v>31</v>
      </c>
      <c r="BL10" s="41" t="s">
        <v>30</v>
      </c>
      <c r="BM10" s="41" t="s">
        <v>96</v>
      </c>
      <c r="BN10" s="41" t="s">
        <v>59</v>
      </c>
      <c r="BO10" s="41" t="s">
        <v>97</v>
      </c>
      <c r="BP10" s="41" t="s">
        <v>98</v>
      </c>
      <c r="BQ10" s="41" t="s">
        <v>99</v>
      </c>
      <c r="BR10" s="41" t="s">
        <v>100</v>
      </c>
      <c r="BS10" s="43" t="s">
        <v>101</v>
      </c>
      <c r="BT10" s="44" t="s">
        <v>57</v>
      </c>
      <c r="BU10" s="44" t="s">
        <v>102</v>
      </c>
      <c r="BV10" s="44" t="s">
        <v>103</v>
      </c>
      <c r="BW10" s="44" t="s">
        <v>104</v>
      </c>
      <c r="BX10" s="45" t="s">
        <v>105</v>
      </c>
      <c r="BY10" s="46" t="s">
        <v>106</v>
      </c>
      <c r="BZ10" s="46" t="s">
        <v>58</v>
      </c>
      <c r="CA10" s="46" t="s">
        <v>107</v>
      </c>
      <c r="CB10" s="46" t="s">
        <v>108</v>
      </c>
      <c r="CC10" s="46" t="s">
        <v>109</v>
      </c>
      <c r="CD10" s="46" t="s">
        <v>132</v>
      </c>
      <c r="CE10" s="42" t="s">
        <v>31</v>
      </c>
      <c r="CF10" s="41" t="s">
        <v>30</v>
      </c>
      <c r="CG10" s="41" t="s">
        <v>96</v>
      </c>
      <c r="CH10" s="41" t="s">
        <v>59</v>
      </c>
      <c r="CI10" s="41" t="s">
        <v>97</v>
      </c>
      <c r="CJ10" s="41" t="s">
        <v>98</v>
      </c>
      <c r="CK10" s="41" t="s">
        <v>99</v>
      </c>
      <c r="CL10" s="41" t="s">
        <v>100</v>
      </c>
      <c r="CM10" s="43" t="s">
        <v>101</v>
      </c>
      <c r="CN10" s="44" t="s">
        <v>57</v>
      </c>
      <c r="CO10" s="44" t="s">
        <v>102</v>
      </c>
      <c r="CP10" s="44" t="s">
        <v>103</v>
      </c>
      <c r="CQ10" s="44" t="s">
        <v>104</v>
      </c>
      <c r="CR10" s="45" t="s">
        <v>105</v>
      </c>
      <c r="CS10" s="46" t="s">
        <v>106</v>
      </c>
      <c r="CT10" s="46" t="s">
        <v>58</v>
      </c>
      <c r="CU10" s="46" t="s">
        <v>107</v>
      </c>
      <c r="CV10" s="46" t="s">
        <v>108</v>
      </c>
      <c r="CW10" s="46" t="s">
        <v>109</v>
      </c>
      <c r="CX10" s="46" t="s">
        <v>132</v>
      </c>
      <c r="CY10" s="42" t="s">
        <v>31</v>
      </c>
      <c r="CZ10" s="41" t="s">
        <v>30</v>
      </c>
      <c r="DA10" s="41" t="s">
        <v>96</v>
      </c>
      <c r="DB10" s="41" t="s">
        <v>59</v>
      </c>
      <c r="DC10" s="41" t="s">
        <v>97</v>
      </c>
      <c r="DD10" s="41" t="s">
        <v>98</v>
      </c>
      <c r="DE10" s="41" t="s">
        <v>99</v>
      </c>
      <c r="DF10" s="41" t="s">
        <v>100</v>
      </c>
      <c r="DG10" s="43" t="s">
        <v>101</v>
      </c>
      <c r="DH10" s="44" t="s">
        <v>57</v>
      </c>
      <c r="DI10" s="44" t="s">
        <v>102</v>
      </c>
      <c r="DJ10" s="44" t="s">
        <v>103</v>
      </c>
      <c r="DK10" s="44" t="s">
        <v>104</v>
      </c>
      <c r="DL10" s="45" t="s">
        <v>105</v>
      </c>
      <c r="DM10" s="46" t="s">
        <v>106</v>
      </c>
      <c r="DN10" s="46" t="s">
        <v>58</v>
      </c>
      <c r="DO10" s="46" t="s">
        <v>107</v>
      </c>
      <c r="DP10" s="46" t="s">
        <v>108</v>
      </c>
      <c r="DQ10" s="46" t="s">
        <v>109</v>
      </c>
      <c r="DR10" s="46" t="s">
        <v>132</v>
      </c>
      <c r="DS10" s="42" t="s">
        <v>31</v>
      </c>
      <c r="DT10" s="41" t="s">
        <v>30</v>
      </c>
      <c r="DU10" s="41" t="s">
        <v>96</v>
      </c>
      <c r="DV10" s="41" t="s">
        <v>59</v>
      </c>
      <c r="DW10" s="41" t="s">
        <v>97</v>
      </c>
      <c r="DX10" s="41" t="s">
        <v>98</v>
      </c>
      <c r="DY10" s="41" t="s">
        <v>99</v>
      </c>
      <c r="DZ10" s="41" t="s">
        <v>100</v>
      </c>
      <c r="EA10" s="43" t="s">
        <v>101</v>
      </c>
      <c r="EB10" s="44" t="s">
        <v>57</v>
      </c>
      <c r="EC10" s="44" t="s">
        <v>102</v>
      </c>
      <c r="ED10" s="44" t="s">
        <v>103</v>
      </c>
      <c r="EE10" s="44" t="s">
        <v>104</v>
      </c>
      <c r="EF10" s="45" t="s">
        <v>105</v>
      </c>
      <c r="EG10" s="46" t="s">
        <v>106</v>
      </c>
      <c r="EH10" s="46" t="s">
        <v>58</v>
      </c>
      <c r="EI10" s="46" t="s">
        <v>107</v>
      </c>
      <c r="EJ10" s="46" t="s">
        <v>108</v>
      </c>
      <c r="EK10" s="46" t="s">
        <v>109</v>
      </c>
      <c r="EL10" s="46" t="s">
        <v>132</v>
      </c>
      <c r="EM10" s="42" t="s">
        <v>31</v>
      </c>
      <c r="EN10" s="41" t="s">
        <v>30</v>
      </c>
      <c r="EO10" s="41" t="s">
        <v>96</v>
      </c>
      <c r="EP10" s="41" t="s">
        <v>59</v>
      </c>
      <c r="EQ10" s="41" t="s">
        <v>97</v>
      </c>
      <c r="ER10" s="41" t="s">
        <v>98</v>
      </c>
      <c r="ES10" s="41" t="s">
        <v>99</v>
      </c>
      <c r="ET10" s="41" t="s">
        <v>100</v>
      </c>
      <c r="EU10" s="43" t="s">
        <v>101</v>
      </c>
      <c r="EV10" s="44" t="s">
        <v>57</v>
      </c>
      <c r="EW10" s="44" t="s">
        <v>102</v>
      </c>
      <c r="EX10" s="44" t="s">
        <v>103</v>
      </c>
      <c r="EY10" s="44" t="s">
        <v>104</v>
      </c>
      <c r="EZ10" s="45" t="s">
        <v>105</v>
      </c>
      <c r="FA10" s="46" t="s">
        <v>106</v>
      </c>
      <c r="FB10" s="46" t="s">
        <v>58</v>
      </c>
      <c r="FC10" s="46" t="s">
        <v>107</v>
      </c>
      <c r="FD10" s="46" t="s">
        <v>108</v>
      </c>
      <c r="FE10" s="46" t="s">
        <v>109</v>
      </c>
      <c r="FF10" s="46" t="s">
        <v>132</v>
      </c>
      <c r="FG10" s="42" t="s">
        <v>31</v>
      </c>
      <c r="FH10" s="41" t="s">
        <v>30</v>
      </c>
      <c r="FI10" s="41" t="s">
        <v>96</v>
      </c>
      <c r="FJ10" s="41" t="s">
        <v>59</v>
      </c>
      <c r="FK10" s="41" t="s">
        <v>97</v>
      </c>
      <c r="FL10" s="41" t="s">
        <v>98</v>
      </c>
      <c r="FM10" s="41" t="s">
        <v>99</v>
      </c>
      <c r="FN10" s="41" t="s">
        <v>100</v>
      </c>
      <c r="FO10" s="43" t="s">
        <v>101</v>
      </c>
      <c r="FP10" s="44" t="s">
        <v>57</v>
      </c>
      <c r="FQ10" s="44" t="s">
        <v>102</v>
      </c>
      <c r="FR10" s="44" t="s">
        <v>103</v>
      </c>
      <c r="FS10" s="44" t="s">
        <v>104</v>
      </c>
      <c r="FT10" s="45" t="s">
        <v>105</v>
      </c>
      <c r="FU10" s="46" t="s">
        <v>106</v>
      </c>
      <c r="FV10" s="46" t="s">
        <v>58</v>
      </c>
      <c r="FW10" s="46" t="s">
        <v>107</v>
      </c>
      <c r="FX10" s="46" t="s">
        <v>108</v>
      </c>
      <c r="FY10" s="46" t="s">
        <v>109</v>
      </c>
      <c r="FZ10" s="46" t="s">
        <v>132</v>
      </c>
      <c r="GA10" s="42" t="s">
        <v>31</v>
      </c>
      <c r="GB10" s="41" t="s">
        <v>30</v>
      </c>
      <c r="GC10" s="41" t="s">
        <v>96</v>
      </c>
      <c r="GD10" s="41" t="s">
        <v>59</v>
      </c>
      <c r="GE10" s="41" t="s">
        <v>97</v>
      </c>
      <c r="GF10" s="41" t="s">
        <v>98</v>
      </c>
      <c r="GG10" s="41" t="s">
        <v>99</v>
      </c>
      <c r="GH10" s="41" t="s">
        <v>100</v>
      </c>
      <c r="GI10" s="43" t="s">
        <v>101</v>
      </c>
      <c r="GJ10" s="44" t="s">
        <v>57</v>
      </c>
      <c r="GK10" s="44" t="s">
        <v>102</v>
      </c>
      <c r="GL10" s="44" t="s">
        <v>103</v>
      </c>
      <c r="GM10" s="44" t="s">
        <v>104</v>
      </c>
      <c r="GN10" s="45" t="s">
        <v>105</v>
      </c>
      <c r="GO10" s="46" t="s">
        <v>106</v>
      </c>
      <c r="GP10" s="46" t="s">
        <v>58</v>
      </c>
      <c r="GQ10" s="46" t="s">
        <v>107</v>
      </c>
      <c r="GR10" s="46" t="s">
        <v>108</v>
      </c>
      <c r="GS10" s="46" t="s">
        <v>109</v>
      </c>
      <c r="GT10" s="46" t="s">
        <v>132</v>
      </c>
      <c r="GU10" s="42" t="s">
        <v>31</v>
      </c>
      <c r="GV10" s="41" t="s">
        <v>30</v>
      </c>
      <c r="GW10" s="41" t="s">
        <v>96</v>
      </c>
      <c r="GX10" s="41" t="s">
        <v>59</v>
      </c>
      <c r="GY10" s="41" t="s">
        <v>97</v>
      </c>
      <c r="GZ10" s="41" t="s">
        <v>98</v>
      </c>
      <c r="HA10" s="41" t="s">
        <v>99</v>
      </c>
      <c r="HB10" s="41" t="s">
        <v>100</v>
      </c>
      <c r="HC10" s="43" t="s">
        <v>101</v>
      </c>
      <c r="HD10" s="44" t="s">
        <v>57</v>
      </c>
      <c r="HE10" s="44" t="s">
        <v>102</v>
      </c>
      <c r="HF10" s="44" t="s">
        <v>103</v>
      </c>
      <c r="HG10" s="44" t="s">
        <v>104</v>
      </c>
      <c r="HH10" s="45" t="s">
        <v>105</v>
      </c>
      <c r="HI10" s="46" t="s">
        <v>106</v>
      </c>
      <c r="HJ10" s="46" t="s">
        <v>58</v>
      </c>
      <c r="HK10" s="46" t="s">
        <v>107</v>
      </c>
      <c r="HL10" s="46" t="s">
        <v>108</v>
      </c>
      <c r="HM10" s="46" t="s">
        <v>109</v>
      </c>
      <c r="HN10" s="46" t="s">
        <v>132</v>
      </c>
      <c r="HO10" s="42" t="s">
        <v>31</v>
      </c>
      <c r="HP10" s="41" t="s">
        <v>30</v>
      </c>
      <c r="HQ10" s="41" t="s">
        <v>96</v>
      </c>
      <c r="HR10" s="41" t="s">
        <v>59</v>
      </c>
      <c r="HS10" s="41" t="s">
        <v>97</v>
      </c>
      <c r="HT10" s="41" t="s">
        <v>98</v>
      </c>
      <c r="HU10" s="41" t="s">
        <v>99</v>
      </c>
      <c r="HV10" s="41" t="s">
        <v>100</v>
      </c>
      <c r="HW10" s="43" t="s">
        <v>101</v>
      </c>
      <c r="HX10" s="44" t="s">
        <v>57</v>
      </c>
      <c r="HY10" s="44" t="s">
        <v>102</v>
      </c>
      <c r="HZ10" s="44" t="s">
        <v>103</v>
      </c>
      <c r="IA10" s="44" t="s">
        <v>104</v>
      </c>
      <c r="IB10" s="45" t="s">
        <v>105</v>
      </c>
      <c r="IC10" s="46" t="s">
        <v>106</v>
      </c>
      <c r="ID10" s="46" t="s">
        <v>58</v>
      </c>
      <c r="IE10" s="46" t="s">
        <v>107</v>
      </c>
      <c r="IF10" s="46" t="s">
        <v>108</v>
      </c>
      <c r="IG10" s="46" t="s">
        <v>109</v>
      </c>
      <c r="IH10" s="46" t="s">
        <v>132</v>
      </c>
      <c r="II10" s="42" t="s">
        <v>31</v>
      </c>
      <c r="IJ10" s="41" t="s">
        <v>30</v>
      </c>
      <c r="IK10" s="41" t="s">
        <v>96</v>
      </c>
      <c r="IL10" s="41" t="s">
        <v>59</v>
      </c>
      <c r="IM10" s="41" t="s">
        <v>97</v>
      </c>
      <c r="IN10" s="41" t="s">
        <v>98</v>
      </c>
      <c r="IO10" s="41" t="s">
        <v>99</v>
      </c>
      <c r="IP10" s="41" t="s">
        <v>100</v>
      </c>
      <c r="IQ10" s="43" t="s">
        <v>101</v>
      </c>
      <c r="IR10" s="44" t="s">
        <v>57</v>
      </c>
      <c r="IS10" s="44" t="s">
        <v>102</v>
      </c>
      <c r="IT10" s="44" t="s">
        <v>103</v>
      </c>
      <c r="IU10" s="44" t="s">
        <v>104</v>
      </c>
      <c r="IV10" s="45" t="s">
        <v>105</v>
      </c>
      <c r="IW10" s="46" t="s">
        <v>106</v>
      </c>
      <c r="IX10" s="46" t="s">
        <v>58</v>
      </c>
      <c r="IY10" s="46" t="s">
        <v>107</v>
      </c>
      <c r="IZ10" s="46" t="s">
        <v>108</v>
      </c>
      <c r="JA10" s="46" t="s">
        <v>109</v>
      </c>
      <c r="JB10" s="46" t="s">
        <v>132</v>
      </c>
    </row>
    <row r="11" spans="1:262" s="4" customFormat="1" ht="13.5" customHeight="1">
      <c r="A11" s="47" t="s">
        <v>296</v>
      </c>
      <c r="B11" s="2" t="s">
        <v>788</v>
      </c>
      <c r="C11" s="7"/>
      <c r="E11" s="30">
        <v>54336</v>
      </c>
      <c r="F11" s="154">
        <v>0.30299999999999999</v>
      </c>
      <c r="G11" s="155">
        <v>-1.3000000000000001E-2</v>
      </c>
      <c r="H11" s="2">
        <v>21</v>
      </c>
      <c r="I11" s="154">
        <v>0.35000000000000003</v>
      </c>
      <c r="J11" s="155">
        <v>-1.7000000000000001E-2</v>
      </c>
      <c r="K11" s="49"/>
      <c r="L11" s="49"/>
      <c r="M11" s="49"/>
      <c r="P11" s="50"/>
      <c r="Q11" s="30"/>
      <c r="R11" s="49"/>
      <c r="S11" s="49"/>
      <c r="U11" s="49"/>
      <c r="V11" s="49"/>
      <c r="W11" s="7"/>
      <c r="Y11" s="30">
        <v>53833</v>
      </c>
      <c r="Z11" s="154">
        <v>0.30100000000000005</v>
      </c>
      <c r="AA11" s="154">
        <v>-2E-3</v>
      </c>
      <c r="AB11" s="2">
        <v>19</v>
      </c>
      <c r="AC11" s="48">
        <v>0.31666666666666665</v>
      </c>
      <c r="AD11" s="154">
        <f>ROUND(AC11-I11,4)</f>
        <v>-3.3300000000000003E-2</v>
      </c>
      <c r="AE11" s="30"/>
      <c r="AF11" s="49"/>
      <c r="AG11" s="49"/>
      <c r="AH11" s="145"/>
      <c r="AI11" s="49"/>
      <c r="AJ11" s="49"/>
      <c r="AK11" s="30"/>
      <c r="AM11" s="49"/>
      <c r="AO11" s="49"/>
      <c r="AP11" s="49"/>
      <c r="AQ11" s="7"/>
      <c r="AS11" s="30">
        <v>68219</v>
      </c>
      <c r="AT11" s="155">
        <v>0.36109999999999998</v>
      </c>
      <c r="AU11" s="155">
        <v>0.06</v>
      </c>
      <c r="AV11" s="2">
        <v>24</v>
      </c>
      <c r="AW11" s="155">
        <v>0.4</v>
      </c>
      <c r="AX11" s="154">
        <f t="shared" ref="AX11:AX18" si="0">ROUND(AW11-AC11,4)</f>
        <v>8.3299999999999999E-2</v>
      </c>
      <c r="AY11" s="30"/>
      <c r="AZ11" s="49"/>
      <c r="BA11" s="49"/>
      <c r="BD11" s="50"/>
      <c r="BE11" s="30"/>
      <c r="BF11" s="49"/>
      <c r="BG11" s="49"/>
      <c r="BI11" s="49"/>
      <c r="BJ11" s="49"/>
      <c r="BK11" s="7"/>
      <c r="BM11" s="30">
        <v>72293</v>
      </c>
      <c r="BN11" s="48">
        <v>0.38040000000000002</v>
      </c>
      <c r="BO11" s="48">
        <v>1.9099999999999999E-2</v>
      </c>
      <c r="BP11" s="2">
        <v>26</v>
      </c>
      <c r="BQ11" s="48">
        <v>0.433</v>
      </c>
      <c r="BR11" s="48">
        <f t="shared" ref="BR11:BR17" si="1">ROUND(BQ11-AW11,4)</f>
        <v>3.3000000000000002E-2</v>
      </c>
      <c r="BS11" s="30"/>
      <c r="BT11" s="49"/>
      <c r="BU11" s="49"/>
      <c r="BX11" s="50"/>
      <c r="BY11" s="30"/>
      <c r="BZ11" s="49"/>
      <c r="CA11" s="49"/>
      <c r="CC11" s="49"/>
      <c r="CD11" s="49"/>
      <c r="CE11" s="30"/>
      <c r="CG11" s="30">
        <v>69472</v>
      </c>
      <c r="CH11" s="48">
        <f t="shared" ref="CH11:CH17" si="2">CG11/CE$7</f>
        <v>0.34053065766061635</v>
      </c>
      <c r="CI11" s="48">
        <f t="shared" ref="CI11:CI17" si="3">CH11-BN11</f>
        <v>-3.9869342339383662E-2</v>
      </c>
      <c r="CJ11" s="2">
        <v>23</v>
      </c>
      <c r="CK11" s="48">
        <v>0.38329999999999997</v>
      </c>
      <c r="CL11" s="48">
        <f t="shared" ref="CL11:CL17" si="4">CK11-BQ11</f>
        <v>-4.9700000000000022E-2</v>
      </c>
      <c r="CM11" s="30"/>
      <c r="CN11" s="49"/>
      <c r="CO11" s="49"/>
      <c r="CP11" s="49"/>
      <c r="CQ11" s="49"/>
      <c r="CR11" s="49"/>
      <c r="CS11" s="30"/>
      <c r="CT11" s="49"/>
      <c r="CU11" s="49"/>
      <c r="CW11" s="49"/>
      <c r="CX11" s="49"/>
      <c r="CY11" s="7"/>
      <c r="DA11" s="30">
        <v>58538</v>
      </c>
      <c r="DB11" s="48">
        <f>DA11/202592</f>
        <v>0.28894526930974568</v>
      </c>
      <c r="DC11" s="48">
        <f t="shared" ref="DC11:DC17" si="5">DB11-CH11</f>
        <v>-5.1585388350870676E-2</v>
      </c>
      <c r="DD11" s="2">
        <v>21</v>
      </c>
      <c r="DE11" s="48">
        <f>DD11/CY$3</f>
        <v>0.35</v>
      </c>
      <c r="DF11" s="48">
        <f t="shared" ref="DF11:DF17" si="6">DE11-CK11</f>
        <v>-3.3299999999999996E-2</v>
      </c>
      <c r="DG11" s="30"/>
      <c r="DH11" s="49"/>
      <c r="DI11" s="49"/>
      <c r="DJ11" s="49"/>
      <c r="DK11" s="49"/>
      <c r="DL11" s="49"/>
      <c r="DM11" s="30"/>
      <c r="DN11" s="49"/>
      <c r="DO11" s="49"/>
      <c r="DQ11" s="49"/>
      <c r="DR11" s="49"/>
      <c r="DS11" s="7"/>
      <c r="DU11" s="30">
        <v>64681</v>
      </c>
      <c r="DV11" s="48">
        <f>DU11/$DS$7</f>
        <v>0.27958797288885817</v>
      </c>
      <c r="DW11" s="48">
        <f>DV11-DB11</f>
        <v>-9.3572964208875065E-3</v>
      </c>
      <c r="DX11" s="2">
        <v>21</v>
      </c>
      <c r="DY11" s="48">
        <f>DX11/$DS$3</f>
        <v>0.35</v>
      </c>
      <c r="DZ11" s="48">
        <f>DY11-DE11</f>
        <v>0</v>
      </c>
      <c r="EA11" s="30"/>
      <c r="EC11" s="51"/>
      <c r="EF11" s="50"/>
      <c r="EG11" s="30"/>
      <c r="EH11" s="49"/>
      <c r="EI11" s="49"/>
      <c r="EK11" s="49"/>
      <c r="EL11" s="49"/>
      <c r="EM11" s="7"/>
      <c r="EO11" s="30"/>
      <c r="EP11" s="48"/>
      <c r="EQ11" s="48"/>
      <c r="ER11" s="2"/>
      <c r="ES11" s="48"/>
      <c r="ET11" s="48"/>
      <c r="EU11" s="30"/>
      <c r="EV11" s="49"/>
      <c r="EW11" s="49"/>
      <c r="EZ11" s="50"/>
      <c r="FA11" s="30"/>
      <c r="FB11" s="49"/>
      <c r="FC11" s="49"/>
      <c r="FE11" s="49"/>
      <c r="FF11" s="49"/>
      <c r="FG11" s="7"/>
      <c r="FI11" s="30"/>
      <c r="FJ11" s="48"/>
      <c r="FK11" s="48"/>
      <c r="FL11" s="2"/>
      <c r="FM11" s="48"/>
      <c r="FN11" s="48"/>
      <c r="FO11" s="30"/>
      <c r="FP11" s="49"/>
      <c r="FQ11" s="49"/>
      <c r="FT11" s="50"/>
      <c r="FU11" s="30"/>
      <c r="FV11" s="49"/>
      <c r="FW11" s="49"/>
      <c r="FY11" s="49"/>
      <c r="FZ11" s="49"/>
      <c r="GA11" s="7"/>
      <c r="GC11" s="2"/>
      <c r="GD11" s="48"/>
      <c r="GE11" s="2"/>
      <c r="GF11" s="2"/>
      <c r="GG11" s="48"/>
      <c r="GH11" s="2"/>
      <c r="GI11" s="52"/>
      <c r="GN11" s="50"/>
      <c r="GU11" s="7"/>
      <c r="GW11" s="2"/>
      <c r="GX11" s="48"/>
      <c r="GY11" s="2"/>
      <c r="GZ11" s="2"/>
      <c r="HA11" s="48"/>
      <c r="HB11" s="2"/>
      <c r="HC11" s="52"/>
      <c r="HH11" s="50"/>
      <c r="HO11" s="7"/>
      <c r="HQ11" s="2"/>
      <c r="HR11" s="48"/>
      <c r="HS11" s="2"/>
      <c r="HT11" s="2"/>
      <c r="HU11" s="48"/>
      <c r="HV11" s="2"/>
      <c r="HW11" s="52"/>
      <c r="IB11" s="50"/>
      <c r="II11" s="7"/>
      <c r="IK11" s="2"/>
      <c r="IL11" s="48"/>
      <c r="IM11" s="2"/>
      <c r="IN11" s="2"/>
      <c r="IO11" s="48"/>
      <c r="IP11" s="2"/>
      <c r="IQ11" s="52"/>
      <c r="IV11" s="50"/>
    </row>
    <row r="12" spans="1:262" s="4" customFormat="1" ht="13.5" customHeight="1">
      <c r="A12" s="47" t="s">
        <v>298</v>
      </c>
      <c r="B12" s="2" t="s">
        <v>789</v>
      </c>
      <c r="C12" s="7"/>
      <c r="E12" s="30">
        <v>45523</v>
      </c>
      <c r="F12" s="154">
        <v>0.254</v>
      </c>
      <c r="G12" s="155">
        <v>-8.0000000000000002E-3</v>
      </c>
      <c r="H12" s="2">
        <v>17</v>
      </c>
      <c r="I12" s="154">
        <v>0.28300000000000003</v>
      </c>
      <c r="J12" s="155">
        <v>-1.7000000000000001E-2</v>
      </c>
      <c r="K12" s="49"/>
      <c r="L12" s="49"/>
      <c r="M12" s="49"/>
      <c r="P12" s="50"/>
      <c r="Q12" s="30"/>
      <c r="R12" s="49"/>
      <c r="S12" s="49"/>
      <c r="U12" s="49"/>
      <c r="V12" s="49"/>
      <c r="W12" s="7"/>
      <c r="Y12" s="30">
        <v>39867</v>
      </c>
      <c r="Z12" s="155">
        <v>0.222</v>
      </c>
      <c r="AA12" s="155">
        <v>-3.2000000000000001E-2</v>
      </c>
      <c r="AB12" s="146">
        <v>13</v>
      </c>
      <c r="AC12" s="49">
        <v>0.21666666666666667</v>
      </c>
      <c r="AD12" s="154">
        <f>ROUND(AC12-I12,4)</f>
        <v>-6.6299999999999998E-2</v>
      </c>
      <c r="AE12" s="30"/>
      <c r="AF12" s="49"/>
      <c r="AG12" s="49"/>
      <c r="AH12" s="145"/>
      <c r="AI12" s="49"/>
      <c r="AJ12" s="49"/>
      <c r="AK12" s="30"/>
      <c r="AM12" s="49"/>
      <c r="AO12" s="49"/>
      <c r="AP12" s="49"/>
      <c r="AQ12" s="7"/>
      <c r="AS12" s="30">
        <v>44154</v>
      </c>
      <c r="AT12" s="155">
        <v>0.23370000000000002</v>
      </c>
      <c r="AU12" s="155">
        <v>1.1000000000000001E-2</v>
      </c>
      <c r="AV12" s="146">
        <v>14</v>
      </c>
      <c r="AW12" s="155">
        <v>0.23300000000000001</v>
      </c>
      <c r="AX12" s="154">
        <f t="shared" si="0"/>
        <v>1.6299999999999999E-2</v>
      </c>
      <c r="AY12" s="30"/>
      <c r="AZ12" s="49"/>
      <c r="BA12" s="49"/>
      <c r="BB12" s="145"/>
      <c r="BC12" s="49"/>
      <c r="BD12" s="49"/>
      <c r="BE12" s="30"/>
      <c r="BF12" s="49"/>
      <c r="BG12" s="49"/>
      <c r="BI12" s="49"/>
      <c r="BJ12" s="49"/>
      <c r="BK12" s="7"/>
      <c r="BM12" s="30">
        <v>40987</v>
      </c>
      <c r="BN12" s="48">
        <v>0.21559999999999999</v>
      </c>
      <c r="BO12" s="48">
        <v>-1.8100000000000002E-2</v>
      </c>
      <c r="BP12" s="2">
        <v>13</v>
      </c>
      <c r="BQ12" s="48">
        <v>0.217</v>
      </c>
      <c r="BR12" s="48">
        <f t="shared" si="1"/>
        <v>-1.6E-2</v>
      </c>
      <c r="BS12" s="30"/>
      <c r="BT12" s="49"/>
      <c r="BU12" s="49"/>
      <c r="BV12" s="145"/>
      <c r="BW12" s="49"/>
      <c r="BX12" s="49"/>
      <c r="BY12" s="30"/>
      <c r="BZ12" s="49"/>
      <c r="CA12" s="49"/>
      <c r="CC12" s="49"/>
      <c r="CD12" s="49"/>
      <c r="CE12" s="30"/>
      <c r="CG12" s="30">
        <v>39192</v>
      </c>
      <c r="CH12" s="48">
        <f t="shared" si="2"/>
        <v>0.19210728833249188</v>
      </c>
      <c r="CI12" s="48">
        <f t="shared" si="3"/>
        <v>-2.3492711667508104E-2</v>
      </c>
      <c r="CJ12" s="2">
        <v>13</v>
      </c>
      <c r="CK12" s="48">
        <v>0.2167</v>
      </c>
      <c r="CL12" s="48">
        <f t="shared" si="4"/>
        <v>-2.9999999999999472E-4</v>
      </c>
      <c r="CM12" s="30"/>
      <c r="CN12" s="49"/>
      <c r="CO12" s="49"/>
      <c r="CP12" s="145"/>
      <c r="CQ12" s="49"/>
      <c r="CR12" s="49"/>
      <c r="CS12" s="30"/>
      <c r="CT12" s="49"/>
      <c r="CU12" s="49"/>
      <c r="CW12" s="49"/>
      <c r="CX12" s="49"/>
      <c r="CY12" s="7"/>
      <c r="DA12" s="30">
        <v>33981</v>
      </c>
      <c r="DB12" s="48">
        <f t="shared" ref="DB12:DB17" si="7">DA12/202592</f>
        <v>0.16773120360132682</v>
      </c>
      <c r="DC12" s="48">
        <f t="shared" si="5"/>
        <v>-2.4376084731165065E-2</v>
      </c>
      <c r="DD12" s="2">
        <v>10</v>
      </c>
      <c r="DE12" s="48">
        <f t="shared" ref="DE12:DE17" si="8">DD12/CY$3</f>
        <v>0.16666666666666666</v>
      </c>
      <c r="DF12" s="48">
        <f t="shared" si="6"/>
        <v>-5.0033333333333346E-2</v>
      </c>
      <c r="DG12" s="30"/>
      <c r="DH12" s="49"/>
      <c r="DI12" s="49"/>
      <c r="DJ12" s="145"/>
      <c r="DK12" s="49"/>
      <c r="DL12" s="49"/>
      <c r="DM12" s="30"/>
      <c r="DN12" s="49"/>
      <c r="DO12" s="49"/>
      <c r="DQ12" s="49"/>
      <c r="DR12" s="49"/>
      <c r="DS12" s="7"/>
      <c r="DU12" s="30">
        <v>39349</v>
      </c>
      <c r="DV12" s="48">
        <f t="shared" ref="DV12:DV27" si="9">DU12/$DS$7</f>
        <v>0.1700886990801577</v>
      </c>
      <c r="DW12" s="48">
        <f t="shared" ref="DW12:DW27" si="10">DV12-DB12</f>
        <v>2.3574954788308788E-3</v>
      </c>
      <c r="DX12" s="2">
        <v>11</v>
      </c>
      <c r="DY12" s="48">
        <f t="shared" ref="DY12:DY27" si="11">DX12/$DS$3</f>
        <v>0.18333333333333332</v>
      </c>
      <c r="DZ12" s="48">
        <f t="shared" ref="DZ12:DZ27" si="12">DY12-DE12</f>
        <v>1.6666666666666663E-2</v>
      </c>
      <c r="EA12" s="30"/>
      <c r="EC12" s="51"/>
      <c r="EF12" s="50"/>
      <c r="EG12" s="30"/>
      <c r="EH12" s="49"/>
      <c r="EI12" s="49"/>
      <c r="EK12" s="49"/>
      <c r="EL12" s="49"/>
      <c r="EM12" s="7"/>
      <c r="EO12" s="30"/>
      <c r="EP12" s="48"/>
      <c r="EQ12" s="48"/>
      <c r="ER12" s="2"/>
      <c r="ES12" s="48"/>
      <c r="ET12" s="48"/>
      <c r="EU12" s="30"/>
      <c r="EV12" s="49"/>
      <c r="EW12" s="49"/>
      <c r="EZ12" s="50"/>
      <c r="FA12" s="30"/>
      <c r="FB12" s="49"/>
      <c r="FC12" s="49"/>
      <c r="FE12" s="49"/>
      <c r="FF12" s="49"/>
      <c r="FG12" s="7"/>
      <c r="FI12" s="30"/>
      <c r="FJ12" s="48"/>
      <c r="FK12" s="48"/>
      <c r="FL12" s="2"/>
      <c r="FM12" s="48"/>
      <c r="FN12" s="48"/>
      <c r="FO12" s="30"/>
      <c r="FP12" s="49"/>
      <c r="FQ12" s="49"/>
      <c r="FT12" s="50"/>
      <c r="FU12" s="30"/>
      <c r="FV12" s="49"/>
      <c r="FW12" s="49"/>
      <c r="FY12" s="49"/>
      <c r="FZ12" s="49"/>
      <c r="GA12" s="7"/>
      <c r="GC12" s="30"/>
      <c r="GD12" s="48"/>
      <c r="GE12" s="2"/>
      <c r="GF12" s="2"/>
      <c r="GG12" s="48"/>
      <c r="GH12" s="2"/>
      <c r="GI12" s="52"/>
      <c r="GN12" s="50"/>
      <c r="GU12" s="7"/>
      <c r="GW12" s="30"/>
      <c r="GX12" s="48"/>
      <c r="GY12" s="2"/>
      <c r="GZ12" s="2"/>
      <c r="HA12" s="48"/>
      <c r="HB12" s="2"/>
      <c r="HC12" s="52"/>
      <c r="HH12" s="50"/>
      <c r="HO12" s="7"/>
      <c r="HQ12" s="30"/>
      <c r="HR12" s="48"/>
      <c r="HS12" s="2"/>
      <c r="HT12" s="2"/>
      <c r="HU12" s="48"/>
      <c r="HV12" s="2"/>
      <c r="HW12" s="52"/>
      <c r="IB12" s="50"/>
      <c r="II12" s="7"/>
      <c r="IK12" s="30"/>
      <c r="IL12" s="48"/>
      <c r="IM12" s="2"/>
      <c r="IN12" s="2"/>
      <c r="IO12" s="48"/>
      <c r="IP12" s="2"/>
      <c r="IQ12" s="52"/>
      <c r="IV12" s="50"/>
    </row>
    <row r="13" spans="1:262" s="4" customFormat="1" ht="13.5" customHeight="1">
      <c r="A13" s="53" t="s">
        <v>300</v>
      </c>
      <c r="B13" s="2" t="s">
        <v>320</v>
      </c>
      <c r="C13" s="7"/>
      <c r="E13" s="30">
        <v>34572</v>
      </c>
      <c r="F13" s="154">
        <v>0.193</v>
      </c>
      <c r="G13" s="154">
        <v>2.1000000000000001E-2</v>
      </c>
      <c r="H13" s="2">
        <v>12</v>
      </c>
      <c r="I13" s="154">
        <v>0.2</v>
      </c>
      <c r="J13" s="154">
        <v>1.7000000000000001E-2</v>
      </c>
      <c r="K13" s="49"/>
      <c r="L13" s="49"/>
      <c r="M13" s="49"/>
      <c r="P13" s="50"/>
      <c r="Q13" s="30"/>
      <c r="R13" s="49"/>
      <c r="S13" s="49"/>
      <c r="U13" s="49"/>
      <c r="V13" s="49"/>
      <c r="W13" s="7"/>
      <c r="Y13" s="30">
        <v>39985</v>
      </c>
      <c r="Z13" s="155">
        <v>0.22399999999999998</v>
      </c>
      <c r="AA13" s="155">
        <v>3.1000000000000003E-2</v>
      </c>
      <c r="AB13" s="146">
        <v>15</v>
      </c>
      <c r="AC13" s="49">
        <v>0.25</v>
      </c>
      <c r="AD13" s="154">
        <f>ROUND(AC13-I13,4)</f>
        <v>0.05</v>
      </c>
      <c r="AE13" s="30"/>
      <c r="AF13" s="49"/>
      <c r="AG13" s="49"/>
      <c r="AH13" s="145"/>
      <c r="AI13" s="49"/>
      <c r="AJ13" s="49"/>
      <c r="AK13" s="30"/>
      <c r="AM13" s="49"/>
      <c r="AO13" s="49"/>
      <c r="AP13" s="49"/>
      <c r="AQ13" s="7"/>
      <c r="AS13" s="30">
        <v>30316</v>
      </c>
      <c r="AT13" s="155">
        <v>0.1605</v>
      </c>
      <c r="AU13" s="155">
        <v>-6.4000000000000001E-2</v>
      </c>
      <c r="AV13" s="146">
        <v>10</v>
      </c>
      <c r="AW13" s="155">
        <v>0.16700000000000001</v>
      </c>
      <c r="AX13" s="154">
        <f t="shared" si="0"/>
        <v>-8.3000000000000004E-2</v>
      </c>
      <c r="AY13" s="30"/>
      <c r="AZ13" s="49"/>
      <c r="BA13" s="49"/>
      <c r="BB13" s="145"/>
      <c r="BC13" s="49"/>
      <c r="BD13" s="49"/>
      <c r="BE13" s="30"/>
      <c r="BF13" s="49"/>
      <c r="BG13" s="49"/>
      <c r="BI13" s="49"/>
      <c r="BJ13" s="49"/>
      <c r="BK13" s="7"/>
      <c r="BM13" s="30">
        <v>28480</v>
      </c>
      <c r="BN13" s="48">
        <v>0.14990000000000001</v>
      </c>
      <c r="BO13" s="48">
        <v>-1.0700000000000001E-2</v>
      </c>
      <c r="BP13" s="2">
        <v>9</v>
      </c>
      <c r="BQ13" s="48">
        <v>0.15</v>
      </c>
      <c r="BR13" s="48">
        <f t="shared" si="1"/>
        <v>-1.7000000000000001E-2</v>
      </c>
      <c r="BS13" s="30"/>
      <c r="BT13" s="49"/>
      <c r="BU13" s="49"/>
      <c r="BV13" s="145"/>
      <c r="BW13" s="49"/>
      <c r="BX13" s="49"/>
      <c r="BY13" s="30"/>
      <c r="BZ13" s="49"/>
      <c r="CA13" s="49"/>
      <c r="CC13" s="49"/>
      <c r="CD13" s="49"/>
      <c r="CE13" s="30"/>
      <c r="CG13" s="30">
        <v>38915</v>
      </c>
      <c r="CH13" s="48">
        <f t="shared" si="2"/>
        <v>0.19074951840832113</v>
      </c>
      <c r="CI13" s="48">
        <f t="shared" si="3"/>
        <v>4.0849518408321128E-2</v>
      </c>
      <c r="CJ13" s="2">
        <v>13</v>
      </c>
      <c r="CK13" s="48">
        <v>0.2167</v>
      </c>
      <c r="CL13" s="48">
        <f t="shared" si="4"/>
        <v>6.6700000000000009E-2</v>
      </c>
      <c r="CM13" s="30"/>
      <c r="CN13" s="49"/>
      <c r="CO13" s="49"/>
      <c r="CP13" s="145"/>
      <c r="CQ13" s="49"/>
      <c r="CR13" s="49"/>
      <c r="CS13" s="30"/>
      <c r="CT13" s="49"/>
      <c r="CU13" s="49"/>
      <c r="CW13" s="49"/>
      <c r="CX13" s="49"/>
      <c r="CY13" s="7"/>
      <c r="DA13" s="30">
        <v>35454</v>
      </c>
      <c r="DB13" s="48">
        <f t="shared" si="7"/>
        <v>0.17500197441162535</v>
      </c>
      <c r="DC13" s="48">
        <f t="shared" si="5"/>
        <v>-1.5747543996695784E-2</v>
      </c>
      <c r="DD13" s="2">
        <v>12</v>
      </c>
      <c r="DE13" s="48">
        <f t="shared" si="8"/>
        <v>0.2</v>
      </c>
      <c r="DF13" s="48">
        <f t="shared" si="6"/>
        <v>-1.6699999999999993E-2</v>
      </c>
      <c r="DG13" s="30"/>
      <c r="DH13" s="49"/>
      <c r="DI13" s="49"/>
      <c r="DJ13" s="145"/>
      <c r="DK13" s="49"/>
      <c r="DL13" s="49"/>
      <c r="DM13" s="30"/>
      <c r="DN13" s="49"/>
      <c r="DO13" s="49"/>
      <c r="DQ13" s="49"/>
      <c r="DR13" s="49"/>
      <c r="DS13" s="7"/>
      <c r="DU13" s="30">
        <v>41543</v>
      </c>
      <c r="DV13" s="48">
        <f t="shared" si="9"/>
        <v>0.17957241164672522</v>
      </c>
      <c r="DW13" s="48">
        <f t="shared" si="10"/>
        <v>4.5704372350998668E-3</v>
      </c>
      <c r="DX13" s="2">
        <v>14</v>
      </c>
      <c r="DY13" s="48">
        <f t="shared" si="11"/>
        <v>0.23333333333333334</v>
      </c>
      <c r="DZ13" s="48">
        <f t="shared" si="12"/>
        <v>3.3333333333333326E-2</v>
      </c>
      <c r="EA13" s="30"/>
      <c r="EC13" s="51"/>
      <c r="EF13" s="50"/>
      <c r="EG13" s="30"/>
      <c r="EH13" s="49"/>
      <c r="EI13" s="49"/>
      <c r="EK13" s="49"/>
      <c r="EL13" s="49"/>
      <c r="EM13" s="7"/>
      <c r="EO13" s="30"/>
      <c r="EP13" s="48"/>
      <c r="EQ13" s="48"/>
      <c r="ER13" s="2"/>
      <c r="ES13" s="48"/>
      <c r="ET13" s="48"/>
      <c r="EU13" s="30"/>
      <c r="EV13" s="49"/>
      <c r="EW13" s="49"/>
      <c r="EZ13" s="50"/>
      <c r="FA13" s="30"/>
      <c r="FB13" s="49"/>
      <c r="FC13" s="49"/>
      <c r="FE13" s="49"/>
      <c r="FF13" s="49"/>
      <c r="FG13" s="7"/>
      <c r="FI13" s="30"/>
      <c r="FJ13" s="48"/>
      <c r="FK13" s="48"/>
      <c r="FL13" s="2"/>
      <c r="FM13" s="48"/>
      <c r="FN13" s="48"/>
      <c r="FO13" s="30"/>
      <c r="FP13" s="49"/>
      <c r="FQ13" s="49"/>
      <c r="FT13" s="50"/>
      <c r="FU13" s="30"/>
      <c r="FV13" s="49"/>
      <c r="FW13" s="49"/>
      <c r="FY13" s="49"/>
      <c r="FZ13" s="49"/>
      <c r="GA13" s="7"/>
      <c r="GB13" s="54"/>
      <c r="GC13" s="54"/>
      <c r="GD13" s="55"/>
      <c r="GE13" s="2"/>
      <c r="GF13" s="56"/>
      <c r="GG13" s="55"/>
      <c r="GH13" s="2"/>
      <c r="GI13" s="57"/>
      <c r="GJ13" s="2"/>
      <c r="GK13" s="2"/>
      <c r="GL13" s="2"/>
      <c r="GM13" s="2"/>
      <c r="GN13" s="58"/>
      <c r="GO13" s="2"/>
      <c r="GP13" s="2"/>
      <c r="GQ13" s="2"/>
      <c r="GR13" s="2"/>
      <c r="GS13" s="2"/>
      <c r="GT13" s="2"/>
      <c r="GU13" s="7"/>
      <c r="GV13" s="54"/>
      <c r="GW13" s="54"/>
      <c r="GX13" s="55"/>
      <c r="GY13" s="2"/>
      <c r="GZ13" s="56"/>
      <c r="HA13" s="55"/>
      <c r="HB13" s="2"/>
      <c r="HC13" s="57"/>
      <c r="HD13" s="2"/>
      <c r="HE13" s="2"/>
      <c r="HF13" s="2"/>
      <c r="HG13" s="2"/>
      <c r="HH13" s="58"/>
      <c r="HI13" s="2"/>
      <c r="HJ13" s="2"/>
      <c r="HK13" s="2"/>
      <c r="HL13" s="2"/>
      <c r="HM13" s="2"/>
      <c r="HN13" s="2"/>
      <c r="HO13" s="7"/>
      <c r="HP13" s="54"/>
      <c r="HQ13" s="54"/>
      <c r="HR13" s="55"/>
      <c r="HS13" s="2"/>
      <c r="HT13" s="56"/>
      <c r="HU13" s="55"/>
      <c r="HV13" s="2"/>
      <c r="HW13" s="57"/>
      <c r="HX13" s="2"/>
      <c r="HY13" s="2"/>
      <c r="HZ13" s="2"/>
      <c r="IA13" s="2"/>
      <c r="IB13" s="58"/>
      <c r="IC13" s="2"/>
      <c r="ID13" s="2"/>
      <c r="IE13" s="2"/>
      <c r="IF13" s="2"/>
      <c r="IG13" s="2"/>
      <c r="IH13" s="2"/>
      <c r="II13" s="7"/>
      <c r="IJ13" s="54"/>
      <c r="IK13" s="54"/>
      <c r="IL13" s="55"/>
      <c r="IM13" s="2"/>
      <c r="IN13" s="56"/>
      <c r="IO13" s="55"/>
      <c r="IP13" s="2"/>
      <c r="IQ13" s="57"/>
      <c r="IR13" s="2"/>
      <c r="IS13" s="2"/>
      <c r="IT13" s="2"/>
      <c r="IU13" s="2"/>
      <c r="IV13" s="58"/>
      <c r="IW13" s="2"/>
      <c r="IX13" s="2"/>
      <c r="IY13" s="2"/>
      <c r="IZ13" s="2"/>
      <c r="JA13" s="2"/>
      <c r="JB13" s="2"/>
    </row>
    <row r="14" spans="1:262" s="4" customFormat="1" ht="13.5" customHeight="1">
      <c r="A14" s="47" t="s">
        <v>730</v>
      </c>
      <c r="B14" s="2" t="s">
        <v>322</v>
      </c>
      <c r="C14" s="7" t="s">
        <v>324</v>
      </c>
      <c r="E14" s="30">
        <v>17766</v>
      </c>
      <c r="F14" s="154">
        <v>9.9000000000000005E-2</v>
      </c>
      <c r="G14" s="155">
        <v>1.2E-2</v>
      </c>
      <c r="H14" s="2">
        <v>5</v>
      </c>
      <c r="I14" s="154">
        <v>8.3000000000000004E-2</v>
      </c>
      <c r="J14" s="155">
        <v>1.7000000000000001E-2</v>
      </c>
      <c r="K14" s="49"/>
      <c r="L14" s="49"/>
      <c r="M14" s="49"/>
      <c r="P14" s="50"/>
      <c r="Q14" s="30"/>
      <c r="R14" s="49"/>
      <c r="S14" s="49"/>
      <c r="U14" s="49"/>
      <c r="V14" s="49"/>
      <c r="W14" s="2" t="s">
        <v>338</v>
      </c>
      <c r="Y14" s="30">
        <v>16247</v>
      </c>
      <c r="Z14" s="155">
        <v>9.6000000000000002E-2</v>
      </c>
      <c r="AA14" s="155">
        <v>-3.0000000000000001E-3</v>
      </c>
      <c r="AB14" s="146">
        <v>5</v>
      </c>
      <c r="AC14" s="49">
        <v>8.3333333333333329E-2</v>
      </c>
      <c r="AD14" s="154">
        <v>0</v>
      </c>
      <c r="AE14" s="30"/>
      <c r="AF14" s="49"/>
      <c r="AG14" s="49"/>
      <c r="AH14" s="145"/>
      <c r="AI14" s="49"/>
      <c r="AJ14" s="49"/>
      <c r="AK14" s="30"/>
      <c r="AM14" s="49"/>
      <c r="AO14" s="49"/>
      <c r="AP14" s="49"/>
      <c r="AQ14" s="7"/>
      <c r="AS14" s="30">
        <v>21985</v>
      </c>
      <c r="AT14" s="155">
        <v>0.1158</v>
      </c>
      <c r="AU14" s="155">
        <v>2.5000000000000001E-2</v>
      </c>
      <c r="AV14" s="146">
        <v>7</v>
      </c>
      <c r="AW14" s="155">
        <v>0.11699999999999999</v>
      </c>
      <c r="AX14" s="154">
        <f t="shared" si="0"/>
        <v>3.3700000000000001E-2</v>
      </c>
      <c r="AY14" s="30"/>
      <c r="AZ14" s="49"/>
      <c r="BA14" s="49"/>
      <c r="BB14" s="145"/>
      <c r="BC14" s="49"/>
      <c r="BD14" s="49"/>
      <c r="BE14" s="30"/>
      <c r="BF14" s="49"/>
      <c r="BG14" s="49"/>
      <c r="BI14" s="49"/>
      <c r="BJ14" s="49"/>
      <c r="BK14" s="7"/>
      <c r="BM14" s="30">
        <v>22262</v>
      </c>
      <c r="BN14" s="48">
        <v>0.11720000000000001</v>
      </c>
      <c r="BO14" s="48">
        <v>1.4000000000000002E-3</v>
      </c>
      <c r="BP14" s="2">
        <v>7</v>
      </c>
      <c r="BQ14" s="48">
        <v>0.11699999999999999</v>
      </c>
      <c r="BR14" s="48">
        <f t="shared" si="1"/>
        <v>0</v>
      </c>
      <c r="BS14" s="30"/>
      <c r="BT14" s="49"/>
      <c r="BU14" s="49"/>
      <c r="BV14" s="145"/>
      <c r="BW14" s="49"/>
      <c r="BX14" s="49"/>
      <c r="BY14" s="30"/>
      <c r="BZ14" s="49"/>
      <c r="CA14" s="49"/>
      <c r="CC14" s="49"/>
      <c r="CD14" s="49"/>
      <c r="CE14" s="30"/>
      <c r="CG14" s="30">
        <v>21043</v>
      </c>
      <c r="CH14" s="48">
        <f t="shared" si="2"/>
        <v>0.10314639896868306</v>
      </c>
      <c r="CI14" s="48">
        <f t="shared" si="3"/>
        <v>-1.4053601031316948E-2</v>
      </c>
      <c r="CJ14" s="2">
        <v>6</v>
      </c>
      <c r="CK14" s="48">
        <v>0.1</v>
      </c>
      <c r="CL14" s="48">
        <f t="shared" si="4"/>
        <v>-1.6999999999999987E-2</v>
      </c>
      <c r="CM14" s="30"/>
      <c r="CN14" s="49"/>
      <c r="CO14" s="49"/>
      <c r="CP14" s="145"/>
      <c r="CQ14" s="49"/>
      <c r="CR14" s="49"/>
      <c r="CS14" s="30"/>
      <c r="CT14" s="49"/>
      <c r="CU14" s="49"/>
      <c r="CW14" s="49"/>
      <c r="CX14" s="49"/>
      <c r="CY14" s="7"/>
      <c r="DA14" s="30">
        <v>30487</v>
      </c>
      <c r="DB14" s="48">
        <f t="shared" si="7"/>
        <v>0.15048471805401989</v>
      </c>
      <c r="DC14" s="48">
        <f t="shared" si="5"/>
        <v>4.7338319085336825E-2</v>
      </c>
      <c r="DD14" s="2">
        <v>9</v>
      </c>
      <c r="DE14" s="48">
        <f t="shared" si="8"/>
        <v>0.15</v>
      </c>
      <c r="DF14" s="48">
        <f t="shared" si="6"/>
        <v>4.9999999999999989E-2</v>
      </c>
      <c r="DG14" s="30"/>
      <c r="DH14" s="49"/>
      <c r="DI14" s="49"/>
      <c r="DJ14" s="145"/>
      <c r="DK14" s="49"/>
      <c r="DL14" s="49"/>
      <c r="DM14" s="30"/>
      <c r="DN14" s="49"/>
      <c r="DO14" s="49"/>
      <c r="DQ14" s="49"/>
      <c r="DR14" s="49"/>
      <c r="DS14" s="7"/>
      <c r="DU14" s="30">
        <v>18016</v>
      </c>
      <c r="DV14" s="48">
        <f t="shared" si="9"/>
        <v>7.787537174078428E-2</v>
      </c>
      <c r="DW14" s="48">
        <f t="shared" si="10"/>
        <v>-7.2609346313235609E-2</v>
      </c>
      <c r="DX14" s="2">
        <v>4</v>
      </c>
      <c r="DY14" s="48">
        <f t="shared" si="11"/>
        <v>6.6666666666666666E-2</v>
      </c>
      <c r="DZ14" s="48">
        <f t="shared" si="12"/>
        <v>-8.3333333333333329E-2</v>
      </c>
      <c r="EA14" s="30"/>
      <c r="EC14" s="51"/>
      <c r="EF14" s="50"/>
      <c r="EG14" s="30"/>
      <c r="EH14" s="49"/>
      <c r="EI14" s="49"/>
      <c r="EK14" s="49"/>
      <c r="EL14" s="49"/>
      <c r="EM14" s="7"/>
      <c r="EO14" s="30"/>
      <c r="EP14" s="48"/>
      <c r="EQ14" s="48"/>
      <c r="ER14" s="2"/>
      <c r="ES14" s="48"/>
      <c r="ET14" s="48"/>
      <c r="EU14" s="30"/>
      <c r="EV14" s="49"/>
      <c r="EW14" s="49"/>
      <c r="EZ14" s="50"/>
      <c r="FA14" s="30"/>
      <c r="FB14" s="49"/>
      <c r="FC14" s="49"/>
      <c r="FE14" s="49"/>
      <c r="FF14" s="49"/>
      <c r="FG14" s="7"/>
      <c r="FI14" s="30"/>
      <c r="FJ14" s="48"/>
      <c r="FK14" s="48"/>
      <c r="FL14" s="2"/>
      <c r="FM14" s="48"/>
      <c r="FN14" s="48"/>
      <c r="FO14" s="30"/>
      <c r="FP14" s="49"/>
      <c r="FQ14" s="49"/>
      <c r="FT14" s="50"/>
      <c r="FU14" s="30"/>
      <c r="FV14" s="49"/>
      <c r="FW14" s="49"/>
      <c r="FY14" s="49"/>
      <c r="FZ14" s="49"/>
      <c r="GA14" s="7"/>
      <c r="GC14" s="30"/>
      <c r="GD14" s="48"/>
      <c r="GE14" s="2"/>
      <c r="GF14" s="59"/>
      <c r="GG14" s="48"/>
      <c r="GH14" s="2"/>
      <c r="GI14" s="52"/>
      <c r="GN14" s="50"/>
      <c r="GU14" s="7"/>
      <c r="GW14" s="30"/>
      <c r="GX14" s="48"/>
      <c r="GY14" s="2"/>
      <c r="GZ14" s="59"/>
      <c r="HA14" s="48"/>
      <c r="HB14" s="2"/>
      <c r="HC14" s="52"/>
      <c r="HH14" s="50"/>
      <c r="HO14" s="7"/>
      <c r="HQ14" s="30"/>
      <c r="HR14" s="48"/>
      <c r="HS14" s="2"/>
      <c r="HT14" s="59"/>
      <c r="HU14" s="48"/>
      <c r="HV14" s="2"/>
      <c r="HW14" s="52"/>
      <c r="IB14" s="50"/>
      <c r="II14" s="7"/>
      <c r="IK14" s="30"/>
      <c r="IL14" s="48"/>
      <c r="IM14" s="2"/>
      <c r="IN14" s="59"/>
      <c r="IO14" s="48"/>
      <c r="IP14" s="2"/>
      <c r="IQ14" s="52"/>
      <c r="IV14" s="50"/>
    </row>
    <row r="15" spans="1:262" s="4" customFormat="1" ht="13.5" customHeight="1">
      <c r="A15" s="47" t="s">
        <v>748</v>
      </c>
      <c r="B15" s="2" t="s">
        <v>325</v>
      </c>
      <c r="C15" s="7"/>
      <c r="E15" s="30"/>
      <c r="F15" s="154"/>
      <c r="G15" s="154"/>
      <c r="H15" s="2"/>
      <c r="I15" s="154"/>
      <c r="J15" s="154"/>
      <c r="K15" s="49"/>
      <c r="L15" s="49"/>
      <c r="M15" s="49"/>
      <c r="P15" s="50"/>
      <c r="Q15" s="30"/>
      <c r="R15" s="49"/>
      <c r="S15" s="49"/>
      <c r="U15" s="49"/>
      <c r="V15" s="49"/>
      <c r="W15" s="7"/>
      <c r="Y15" s="30">
        <v>5895</v>
      </c>
      <c r="Z15" s="155">
        <v>4.4999999999999998E-2</v>
      </c>
      <c r="AA15" s="155">
        <v>2.7999999999999997E-2</v>
      </c>
      <c r="AB15" s="146">
        <v>1</v>
      </c>
      <c r="AC15" s="49">
        <v>1.6666666666666666E-2</v>
      </c>
      <c r="AD15" s="154">
        <f>ROUND(AC15-I15,4)</f>
        <v>1.67E-2</v>
      </c>
      <c r="AE15" s="30"/>
      <c r="AF15" s="49"/>
      <c r="AG15" s="49"/>
      <c r="AH15" s="145"/>
      <c r="AI15" s="49"/>
      <c r="AJ15" s="49"/>
      <c r="AK15" s="30"/>
      <c r="AM15" s="49"/>
      <c r="AO15" s="49"/>
      <c r="AP15" s="49"/>
      <c r="AQ15" s="7"/>
      <c r="AS15" s="30">
        <v>3586</v>
      </c>
      <c r="AT15" s="155">
        <v>1.9E-2</v>
      </c>
      <c r="AU15" s="155">
        <v>-1.3999999999999999E-2</v>
      </c>
      <c r="AV15" s="146">
        <v>0</v>
      </c>
      <c r="AW15" s="155">
        <v>0</v>
      </c>
      <c r="AX15" s="154">
        <f t="shared" si="0"/>
        <v>-1.67E-2</v>
      </c>
      <c r="AY15" s="30"/>
      <c r="AZ15" s="49"/>
      <c r="BA15" s="49"/>
      <c r="BB15" s="145"/>
      <c r="BC15" s="49"/>
      <c r="BD15" s="49"/>
      <c r="BE15" s="30"/>
      <c r="BF15" s="49"/>
      <c r="BG15" s="49"/>
      <c r="BI15" s="49"/>
      <c r="BJ15" s="49"/>
      <c r="BK15" s="7"/>
      <c r="BM15" s="30">
        <v>6250</v>
      </c>
      <c r="BN15" s="48">
        <v>3.2799999999999996E-2</v>
      </c>
      <c r="BO15" s="48">
        <v>1.41E-2</v>
      </c>
      <c r="BP15" s="2">
        <v>1</v>
      </c>
      <c r="BQ15" s="48">
        <v>1.7000000000000001E-2</v>
      </c>
      <c r="BR15" s="48">
        <f t="shared" si="1"/>
        <v>1.7000000000000001E-2</v>
      </c>
      <c r="BS15" s="30"/>
      <c r="BT15" s="49"/>
      <c r="BU15" s="49"/>
      <c r="BV15" s="145"/>
      <c r="BW15" s="49"/>
      <c r="BX15" s="49"/>
      <c r="BY15" s="30"/>
      <c r="BZ15" s="49"/>
      <c r="CA15" s="49"/>
      <c r="CC15" s="49"/>
      <c r="CD15" s="49"/>
      <c r="CE15" s="30"/>
      <c r="CG15" s="30">
        <v>9111</v>
      </c>
      <c r="CH15" s="48">
        <f t="shared" si="2"/>
        <v>4.4659356603320412E-2</v>
      </c>
      <c r="CI15" s="48">
        <f t="shared" si="3"/>
        <v>1.1859356603320416E-2</v>
      </c>
      <c r="CJ15" s="2">
        <v>2</v>
      </c>
      <c r="CK15" s="48">
        <v>3.3300000000000003E-2</v>
      </c>
      <c r="CL15" s="48">
        <f t="shared" si="4"/>
        <v>1.6300000000000002E-2</v>
      </c>
      <c r="CM15" s="30"/>
      <c r="CN15" s="49"/>
      <c r="CO15" s="49"/>
      <c r="CP15" s="145"/>
      <c r="CQ15" s="49"/>
      <c r="CR15" s="49"/>
      <c r="CS15" s="30"/>
      <c r="CT15" s="49"/>
      <c r="CU15" s="49"/>
      <c r="CW15" s="49"/>
      <c r="CX15" s="49"/>
      <c r="CY15" s="7"/>
      <c r="DA15" s="30">
        <v>10208</v>
      </c>
      <c r="DB15" s="48">
        <f t="shared" si="7"/>
        <v>5.038698467856579E-2</v>
      </c>
      <c r="DC15" s="48">
        <f t="shared" si="5"/>
        <v>5.7276280752453779E-3</v>
      </c>
      <c r="DD15" s="2">
        <v>2</v>
      </c>
      <c r="DE15" s="48">
        <f t="shared" si="8"/>
        <v>3.3333333333333333E-2</v>
      </c>
      <c r="DF15" s="48">
        <f t="shared" si="6"/>
        <v>3.3333333333329662E-5</v>
      </c>
      <c r="DG15" s="30"/>
      <c r="DH15" s="49"/>
      <c r="DI15" s="49"/>
      <c r="DJ15" s="145"/>
      <c r="DK15" s="49"/>
      <c r="DL15" s="49"/>
      <c r="DM15" s="30"/>
      <c r="DN15" s="49"/>
      <c r="DO15" s="49"/>
      <c r="DQ15" s="49"/>
      <c r="DR15" s="49"/>
      <c r="DS15" s="7"/>
      <c r="DU15" s="30">
        <v>7858</v>
      </c>
      <c r="DV15" s="48">
        <f t="shared" si="9"/>
        <v>3.3966733522373609E-2</v>
      </c>
      <c r="DW15" s="48">
        <f t="shared" si="10"/>
        <v>-1.6420251156192181E-2</v>
      </c>
      <c r="DX15" s="2">
        <v>2</v>
      </c>
      <c r="DY15" s="48">
        <f t="shared" si="11"/>
        <v>3.3333333333333333E-2</v>
      </c>
      <c r="DZ15" s="48">
        <f t="shared" si="12"/>
        <v>0</v>
      </c>
      <c r="EA15" s="30"/>
      <c r="EC15" s="51"/>
      <c r="EF15" s="50"/>
      <c r="EG15" s="30"/>
      <c r="EH15" s="49"/>
      <c r="EI15" s="49"/>
      <c r="EK15" s="49"/>
      <c r="EL15" s="49"/>
      <c r="EM15" s="7"/>
      <c r="EO15" s="30"/>
      <c r="EP15" s="48"/>
      <c r="EQ15" s="48"/>
      <c r="ER15" s="2"/>
      <c r="ES15" s="48"/>
      <c r="ET15" s="48"/>
      <c r="EU15" s="30"/>
      <c r="EV15" s="49"/>
      <c r="EW15" s="49"/>
      <c r="EZ15" s="50"/>
      <c r="FA15" s="30"/>
      <c r="FB15" s="49"/>
      <c r="FC15" s="49"/>
      <c r="FE15" s="49"/>
      <c r="FF15" s="49"/>
      <c r="FG15" s="7"/>
      <c r="FI15" s="30"/>
      <c r="FJ15" s="48"/>
      <c r="FK15" s="48"/>
      <c r="FL15" s="2"/>
      <c r="FM15" s="48"/>
      <c r="FN15" s="48"/>
      <c r="FO15" s="30"/>
      <c r="FP15" s="49"/>
      <c r="FQ15" s="49"/>
      <c r="FT15" s="50"/>
      <c r="FU15" s="30"/>
      <c r="FV15" s="49"/>
      <c r="FW15" s="49"/>
      <c r="FY15" s="49"/>
      <c r="FZ15" s="49"/>
      <c r="GA15" s="7"/>
      <c r="GC15" s="30"/>
      <c r="GD15" s="48"/>
      <c r="GE15" s="48"/>
      <c r="GF15" s="2"/>
      <c r="GG15" s="48"/>
      <c r="GH15" s="48"/>
      <c r="GI15" s="52"/>
      <c r="GN15" s="50"/>
      <c r="GU15" s="7"/>
      <c r="GW15" s="30"/>
      <c r="GX15" s="48"/>
      <c r="GY15" s="48"/>
      <c r="GZ15" s="2"/>
      <c r="HA15" s="48"/>
      <c r="HB15" s="48"/>
      <c r="HC15" s="52"/>
      <c r="HH15" s="50"/>
      <c r="HO15" s="7"/>
      <c r="HQ15" s="30"/>
      <c r="HR15" s="48"/>
      <c r="HS15" s="48"/>
      <c r="HT15" s="2"/>
      <c r="HU15" s="48"/>
      <c r="HV15" s="48"/>
      <c r="HW15" s="52"/>
      <c r="IB15" s="50"/>
      <c r="II15" s="7"/>
      <c r="IK15" s="30"/>
      <c r="IL15" s="48"/>
      <c r="IM15" s="48"/>
      <c r="IN15" s="2"/>
      <c r="IO15" s="48"/>
      <c r="IP15" s="48"/>
      <c r="IQ15" s="52"/>
      <c r="IV15" s="50"/>
    </row>
    <row r="16" spans="1:262" s="4" customFormat="1" ht="13.5" customHeight="1">
      <c r="A16" s="47" t="s">
        <v>310</v>
      </c>
      <c r="B16" s="2" t="s">
        <v>790</v>
      </c>
      <c r="C16" s="7"/>
      <c r="E16" s="30">
        <v>16197</v>
      </c>
      <c r="F16" s="154">
        <v>0.09</v>
      </c>
      <c r="G16" s="155">
        <v>1.1000000000000001E-2</v>
      </c>
      <c r="H16" s="2">
        <v>5</v>
      </c>
      <c r="I16" s="154">
        <v>8.3000000000000004E-2</v>
      </c>
      <c r="J16" s="154">
        <v>1.7000000000000001E-2</v>
      </c>
      <c r="K16" s="49"/>
      <c r="L16" s="49"/>
      <c r="M16" s="49"/>
      <c r="P16" s="50"/>
      <c r="Q16" s="30"/>
      <c r="R16" s="49"/>
      <c r="S16" s="49"/>
      <c r="U16" s="49"/>
      <c r="V16" s="49"/>
      <c r="W16" s="7"/>
      <c r="Y16" s="30">
        <v>20233</v>
      </c>
      <c r="Z16" s="155">
        <v>0.10400000000000001</v>
      </c>
      <c r="AA16" s="155">
        <v>1.3999999999999999E-2</v>
      </c>
      <c r="AB16" s="146">
        <v>7</v>
      </c>
      <c r="AC16" s="49">
        <v>0.11666666666666667</v>
      </c>
      <c r="AD16" s="154">
        <f>ROUND(AC16-I16,4)</f>
        <v>3.3700000000000001E-2</v>
      </c>
      <c r="AE16" s="30"/>
      <c r="AF16" s="49"/>
      <c r="AG16" s="49"/>
      <c r="AH16" s="145"/>
      <c r="AI16" s="49"/>
      <c r="AJ16" s="49"/>
      <c r="AK16" s="30"/>
      <c r="AM16" s="49"/>
      <c r="AO16" s="49"/>
      <c r="AP16" s="49"/>
      <c r="AQ16" s="7"/>
      <c r="AS16" s="30">
        <v>18790</v>
      </c>
      <c r="AT16" s="155">
        <v>9.9499999999999991E-2</v>
      </c>
      <c r="AU16" s="155">
        <v>-1.3999999999999999E-2</v>
      </c>
      <c r="AV16" s="146">
        <v>5</v>
      </c>
      <c r="AW16" s="155">
        <v>8.3000000000000004E-2</v>
      </c>
      <c r="AX16" s="154">
        <f t="shared" si="0"/>
        <v>-3.3700000000000001E-2</v>
      </c>
      <c r="AY16" s="30"/>
      <c r="AZ16" s="49"/>
      <c r="BA16" s="49"/>
      <c r="BB16" s="145"/>
      <c r="BC16" s="49"/>
      <c r="BD16" s="49"/>
      <c r="BE16" s="30"/>
      <c r="BF16" s="49"/>
      <c r="BG16" s="49"/>
      <c r="BI16" s="49"/>
      <c r="BJ16" s="49"/>
      <c r="BK16" s="7"/>
      <c r="BM16" s="30">
        <v>15458</v>
      </c>
      <c r="BN16" s="48">
        <v>8.1400000000000014E-2</v>
      </c>
      <c r="BO16" s="48">
        <v>-1.8100000000000002E-2</v>
      </c>
      <c r="BP16" s="2">
        <v>4</v>
      </c>
      <c r="BQ16" s="48">
        <v>6.7000000000000004E-2</v>
      </c>
      <c r="BR16" s="48">
        <f t="shared" si="1"/>
        <v>-1.6E-2</v>
      </c>
      <c r="BS16" s="30"/>
      <c r="BT16" s="49"/>
      <c r="BU16" s="49"/>
      <c r="BV16" s="145"/>
      <c r="BW16" s="49"/>
      <c r="BX16" s="49"/>
      <c r="BY16" s="30"/>
      <c r="BZ16" s="49"/>
      <c r="CA16" s="49"/>
      <c r="CC16" s="49"/>
      <c r="CD16" s="49"/>
      <c r="CE16" s="30"/>
      <c r="CG16" s="30">
        <v>13837</v>
      </c>
      <c r="CH16" s="48">
        <f t="shared" si="2"/>
        <v>6.7824774154334813E-2</v>
      </c>
      <c r="CI16" s="48">
        <f t="shared" si="3"/>
        <v>-1.3575225845665201E-2</v>
      </c>
      <c r="CJ16" s="2">
        <v>3</v>
      </c>
      <c r="CK16" s="48">
        <v>0.05</v>
      </c>
      <c r="CL16" s="48">
        <f t="shared" si="4"/>
        <v>-1.7000000000000001E-2</v>
      </c>
      <c r="CM16" s="30"/>
      <c r="CN16" s="49"/>
      <c r="CO16" s="49"/>
      <c r="CP16" s="145"/>
      <c r="CQ16" s="49"/>
      <c r="CR16" s="49"/>
      <c r="CS16" s="30"/>
      <c r="CT16" s="49"/>
      <c r="CU16" s="49"/>
      <c r="CW16" s="49"/>
      <c r="CX16" s="49"/>
      <c r="CY16" s="7"/>
      <c r="DA16" s="30">
        <v>17336</v>
      </c>
      <c r="DB16" s="48">
        <f t="shared" si="7"/>
        <v>8.5570999842047066E-2</v>
      </c>
      <c r="DC16" s="48">
        <f t="shared" si="5"/>
        <v>1.7746225687712253E-2</v>
      </c>
      <c r="DD16" s="2">
        <v>4</v>
      </c>
      <c r="DE16" s="48">
        <f t="shared" si="8"/>
        <v>6.6666666666666666E-2</v>
      </c>
      <c r="DF16" s="48">
        <f t="shared" si="6"/>
        <v>1.6666666666666663E-2</v>
      </c>
      <c r="DG16" s="30"/>
      <c r="DH16" s="49"/>
      <c r="DI16" s="49"/>
      <c r="DJ16" s="145"/>
      <c r="DK16" s="49"/>
      <c r="DL16" s="49"/>
      <c r="DM16" s="30"/>
      <c r="DN16" s="49"/>
      <c r="DO16" s="49"/>
      <c r="DQ16" s="49"/>
      <c r="DR16" s="49"/>
      <c r="DS16" s="7"/>
      <c r="DU16" s="30">
        <v>20714</v>
      </c>
      <c r="DV16" s="48">
        <f t="shared" si="9"/>
        <v>8.9537658205961684E-2</v>
      </c>
      <c r="DW16" s="48">
        <f t="shared" si="10"/>
        <v>3.9666583639146186E-3</v>
      </c>
      <c r="DX16" s="2">
        <v>5</v>
      </c>
      <c r="DY16" s="48">
        <f t="shared" si="11"/>
        <v>8.3333333333333329E-2</v>
      </c>
      <c r="DZ16" s="48">
        <f t="shared" si="12"/>
        <v>1.6666666666666663E-2</v>
      </c>
      <c r="EA16" s="30"/>
      <c r="EC16" s="51"/>
      <c r="EF16" s="50"/>
      <c r="EG16" s="30"/>
      <c r="EH16" s="49"/>
      <c r="EI16" s="49"/>
      <c r="EK16" s="49"/>
      <c r="EL16" s="49"/>
      <c r="EM16" s="7"/>
      <c r="EO16" s="30"/>
      <c r="EP16" s="48"/>
      <c r="EQ16" s="48"/>
      <c r="ER16" s="2"/>
      <c r="ES16" s="48"/>
      <c r="ET16" s="48"/>
      <c r="EU16" s="30"/>
      <c r="EV16" s="49"/>
      <c r="EW16" s="49"/>
      <c r="EZ16" s="50"/>
      <c r="FA16" s="30"/>
      <c r="FB16" s="49"/>
      <c r="FC16" s="49"/>
      <c r="FE16" s="49"/>
      <c r="FF16" s="49"/>
      <c r="FG16" s="7"/>
      <c r="FI16" s="30"/>
      <c r="FJ16" s="48"/>
      <c r="FK16" s="48"/>
      <c r="FL16" s="2"/>
      <c r="FM16" s="48"/>
      <c r="FN16" s="48"/>
      <c r="FO16" s="30"/>
      <c r="FP16" s="49"/>
      <c r="FQ16" s="49"/>
      <c r="FT16" s="50"/>
      <c r="FU16" s="30"/>
      <c r="FV16" s="49"/>
      <c r="FW16" s="49"/>
      <c r="FY16" s="49"/>
      <c r="FZ16" s="49"/>
      <c r="GA16" s="7"/>
      <c r="GC16" s="30"/>
      <c r="GD16" s="48"/>
      <c r="GF16" s="2"/>
      <c r="GG16" s="48"/>
      <c r="GI16" s="52"/>
      <c r="GN16" s="50"/>
      <c r="GU16" s="7"/>
      <c r="GW16" s="30"/>
      <c r="GX16" s="48"/>
      <c r="GZ16" s="2"/>
      <c r="HA16" s="48"/>
      <c r="HC16" s="52"/>
      <c r="HH16" s="50"/>
      <c r="HO16" s="7"/>
      <c r="HQ16" s="30"/>
      <c r="HR16" s="48"/>
      <c r="HT16" s="2"/>
      <c r="HU16" s="48"/>
      <c r="HW16" s="52"/>
      <c r="IB16" s="50"/>
      <c r="II16" s="7"/>
      <c r="IK16" s="30"/>
      <c r="IL16" s="48"/>
      <c r="IN16" s="2"/>
      <c r="IO16" s="48"/>
      <c r="IQ16" s="52"/>
      <c r="IV16" s="50"/>
    </row>
    <row r="17" spans="1:262" s="4" customFormat="1" ht="13.5" customHeight="1">
      <c r="A17" s="47" t="s">
        <v>312</v>
      </c>
      <c r="B17" s="2" t="s">
        <v>791</v>
      </c>
      <c r="C17" s="7"/>
      <c r="E17" s="30">
        <v>2999</v>
      </c>
      <c r="F17" s="154">
        <v>1.7000000000000001E-2</v>
      </c>
      <c r="G17" s="155">
        <v>-2.7000000000000003E-2</v>
      </c>
      <c r="H17" s="2">
        <v>0</v>
      </c>
      <c r="I17" s="154">
        <v>0</v>
      </c>
      <c r="J17" s="154">
        <v>-1.7000000000000001E-2</v>
      </c>
      <c r="K17" s="49"/>
      <c r="L17" s="49"/>
      <c r="M17" s="49"/>
      <c r="P17" s="50"/>
      <c r="Q17" s="30"/>
      <c r="R17" s="49"/>
      <c r="S17" s="49"/>
      <c r="U17" s="49"/>
      <c r="V17" s="49"/>
      <c r="W17" s="7"/>
      <c r="Y17" s="30"/>
      <c r="Z17" s="155"/>
      <c r="AA17" s="155"/>
      <c r="AB17" s="146"/>
      <c r="AC17" s="49"/>
      <c r="AD17" s="146"/>
      <c r="AE17" s="30"/>
      <c r="AF17" s="49"/>
      <c r="AG17" s="49"/>
      <c r="AH17" s="145"/>
      <c r="AI17" s="49"/>
      <c r="AJ17" s="49"/>
      <c r="AK17" s="30"/>
      <c r="AM17" s="49"/>
      <c r="AO17" s="49"/>
      <c r="AP17" s="49"/>
      <c r="AQ17" s="7"/>
      <c r="AS17" s="30">
        <v>1737</v>
      </c>
      <c r="AT17" s="155">
        <v>9.1999999999999998E-3</v>
      </c>
      <c r="AU17" s="155">
        <v>0</v>
      </c>
      <c r="AV17" s="146">
        <v>0</v>
      </c>
      <c r="AW17" s="155">
        <v>0</v>
      </c>
      <c r="AX17" s="154">
        <f t="shared" si="0"/>
        <v>0</v>
      </c>
      <c r="AY17" s="30"/>
      <c r="AZ17" s="49"/>
      <c r="BA17" s="49"/>
      <c r="BB17" s="145"/>
      <c r="BC17" s="49"/>
      <c r="BD17" s="49"/>
      <c r="BE17" s="30"/>
      <c r="BF17" s="49"/>
      <c r="BG17" s="49"/>
      <c r="BI17" s="49"/>
      <c r="BJ17" s="49"/>
      <c r="BK17" s="7"/>
      <c r="BM17" s="30">
        <v>2798</v>
      </c>
      <c r="BN17" s="48">
        <v>1.47E-2</v>
      </c>
      <c r="BO17" s="48">
        <v>5.6000000000000008E-3</v>
      </c>
      <c r="BP17" s="2">
        <v>0</v>
      </c>
      <c r="BQ17" s="48">
        <v>0</v>
      </c>
      <c r="BR17" s="48">
        <f t="shared" si="1"/>
        <v>0</v>
      </c>
      <c r="BS17" s="30"/>
      <c r="BT17" s="49"/>
      <c r="BU17" s="49"/>
      <c r="BV17" s="145"/>
      <c r="BW17" s="49"/>
      <c r="BX17" s="49"/>
      <c r="BY17" s="30"/>
      <c r="BZ17" s="49"/>
      <c r="CA17" s="49"/>
      <c r="CC17" s="49"/>
      <c r="CD17" s="49"/>
      <c r="CE17" s="30"/>
      <c r="CG17" s="30">
        <v>2932</v>
      </c>
      <c r="CH17" s="48">
        <f t="shared" si="2"/>
        <v>1.4371774071005976E-2</v>
      </c>
      <c r="CI17" s="48">
        <f t="shared" si="3"/>
        <v>-3.2822592899402377E-4</v>
      </c>
      <c r="CJ17" s="2">
        <v>0</v>
      </c>
      <c r="CK17" s="48">
        <v>0</v>
      </c>
      <c r="CL17" s="48">
        <f t="shared" si="4"/>
        <v>0</v>
      </c>
      <c r="CM17" s="30"/>
      <c r="CN17" s="49"/>
      <c r="CO17" s="49"/>
      <c r="CP17" s="145"/>
      <c r="CQ17" s="49"/>
      <c r="CR17" s="49"/>
      <c r="CS17" s="30"/>
      <c r="CT17" s="49"/>
      <c r="CU17" s="49"/>
      <c r="CW17" s="49"/>
      <c r="CX17" s="49"/>
      <c r="CY17" s="7"/>
      <c r="DA17" s="30">
        <v>2311</v>
      </c>
      <c r="DB17" s="48">
        <f t="shared" si="7"/>
        <v>1.1407163165376717E-2</v>
      </c>
      <c r="DC17" s="48">
        <f t="shared" si="5"/>
        <v>-2.9646109056292586E-3</v>
      </c>
      <c r="DD17" s="2">
        <v>0</v>
      </c>
      <c r="DE17" s="48">
        <f t="shared" si="8"/>
        <v>0</v>
      </c>
      <c r="DF17" s="48">
        <f t="shared" si="6"/>
        <v>0</v>
      </c>
      <c r="DG17" s="30"/>
      <c r="DH17" s="49"/>
      <c r="DI17" s="49"/>
      <c r="DJ17" s="145"/>
      <c r="DK17" s="49"/>
      <c r="DL17" s="49"/>
      <c r="DM17" s="30"/>
      <c r="DN17" s="49"/>
      <c r="DO17" s="49"/>
      <c r="DQ17" s="49"/>
      <c r="DR17" s="49"/>
      <c r="DS17" s="7"/>
      <c r="DU17" s="30">
        <v>1168</v>
      </c>
      <c r="DV17" s="48">
        <f t="shared" si="9"/>
        <v>5.0487585586831731E-3</v>
      </c>
      <c r="DW17" s="48">
        <f t="shared" si="10"/>
        <v>-6.3584046066935442E-3</v>
      </c>
      <c r="DX17" s="2">
        <v>0</v>
      </c>
      <c r="DY17" s="48">
        <f t="shared" si="11"/>
        <v>0</v>
      </c>
      <c r="DZ17" s="48">
        <f t="shared" si="12"/>
        <v>0</v>
      </c>
      <c r="EA17" s="30"/>
      <c r="EC17" s="51"/>
      <c r="EF17" s="50"/>
      <c r="EG17" s="30"/>
      <c r="EH17" s="49"/>
      <c r="EI17" s="49"/>
      <c r="EK17" s="49"/>
      <c r="EL17" s="49"/>
      <c r="EM17" s="7"/>
      <c r="EO17" s="30"/>
      <c r="EP17" s="48"/>
      <c r="EQ17" s="48"/>
      <c r="ER17" s="2"/>
      <c r="ES17" s="48"/>
      <c r="ET17" s="48"/>
      <c r="EU17" s="30"/>
      <c r="EV17" s="49"/>
      <c r="EW17" s="49"/>
      <c r="EZ17" s="50"/>
      <c r="FA17" s="30"/>
      <c r="FB17" s="49"/>
      <c r="FC17" s="49"/>
      <c r="FE17" s="49"/>
      <c r="FF17" s="49"/>
      <c r="FG17" s="7"/>
      <c r="FI17" s="30"/>
      <c r="FJ17" s="48"/>
      <c r="FK17" s="48"/>
      <c r="FL17" s="2"/>
      <c r="FM17" s="48"/>
      <c r="FN17" s="48"/>
      <c r="FO17" s="30"/>
      <c r="FP17" s="49"/>
      <c r="FQ17" s="49"/>
      <c r="FT17" s="50"/>
      <c r="FU17" s="30"/>
      <c r="FV17" s="49"/>
      <c r="FW17" s="49"/>
      <c r="FY17" s="49"/>
      <c r="FZ17" s="49"/>
      <c r="GA17" s="7"/>
      <c r="GC17" s="30"/>
      <c r="GD17" s="48"/>
      <c r="GE17" s="2"/>
      <c r="GF17" s="2"/>
      <c r="GG17" s="48"/>
      <c r="GH17" s="2"/>
      <c r="GI17" s="52"/>
      <c r="GN17" s="50"/>
      <c r="GU17" s="7"/>
      <c r="GW17" s="30"/>
      <c r="GX17" s="48"/>
      <c r="GY17" s="2"/>
      <c r="GZ17" s="2"/>
      <c r="HA17" s="48"/>
      <c r="HB17" s="2"/>
      <c r="HC17" s="52"/>
      <c r="HH17" s="50"/>
      <c r="HO17" s="7"/>
      <c r="HQ17" s="30"/>
      <c r="HR17" s="48"/>
      <c r="HS17" s="2"/>
      <c r="HT17" s="2"/>
      <c r="HU17" s="48"/>
      <c r="HV17" s="2"/>
      <c r="HW17" s="52"/>
      <c r="IB17" s="50"/>
      <c r="II17" s="7"/>
      <c r="IK17" s="30"/>
      <c r="IL17" s="48"/>
      <c r="IM17" s="2"/>
      <c r="IN17" s="2"/>
      <c r="IO17" s="48"/>
      <c r="IP17" s="2"/>
      <c r="IQ17" s="52"/>
      <c r="IV17" s="50"/>
    </row>
    <row r="18" spans="1:262" s="4" customFormat="1" ht="13.5" customHeight="1">
      <c r="A18" s="47" t="s">
        <v>307</v>
      </c>
      <c r="B18" s="2" t="s">
        <v>340</v>
      </c>
      <c r="C18" s="7"/>
      <c r="E18" s="30"/>
      <c r="F18" s="154"/>
      <c r="G18" s="155"/>
      <c r="H18" s="2"/>
      <c r="I18" s="154"/>
      <c r="J18" s="154"/>
      <c r="K18" s="49"/>
      <c r="L18" s="49"/>
      <c r="M18" s="49"/>
      <c r="P18" s="50"/>
      <c r="Q18" s="30"/>
      <c r="R18" s="49"/>
      <c r="S18" s="49"/>
      <c r="U18" s="49"/>
      <c r="V18" s="49"/>
      <c r="W18" s="7"/>
      <c r="Y18" s="30"/>
      <c r="Z18" s="155"/>
      <c r="AA18" s="155"/>
      <c r="AB18" s="146"/>
      <c r="AC18" s="49"/>
      <c r="AD18" s="146"/>
      <c r="AE18" s="30"/>
      <c r="AF18" s="49"/>
      <c r="AG18" s="49"/>
      <c r="AH18" s="145"/>
      <c r="AI18" s="49"/>
      <c r="AJ18" s="49"/>
      <c r="AK18" s="30"/>
      <c r="AM18" s="49"/>
      <c r="AO18" s="49"/>
      <c r="AP18" s="49"/>
      <c r="AQ18" s="7"/>
      <c r="AS18" s="30">
        <v>231</v>
      </c>
      <c r="AT18" s="155">
        <v>1.1999999999999999E-3</v>
      </c>
      <c r="AU18" s="155">
        <v>0</v>
      </c>
      <c r="AV18" s="146">
        <v>0</v>
      </c>
      <c r="AW18" s="155">
        <v>0</v>
      </c>
      <c r="AX18" s="154">
        <f t="shared" si="0"/>
        <v>0</v>
      </c>
      <c r="AY18" s="30"/>
      <c r="AZ18" s="49"/>
      <c r="BA18" s="49"/>
      <c r="BB18" s="145"/>
      <c r="BC18" s="49"/>
      <c r="BD18" s="49"/>
      <c r="BE18" s="30"/>
      <c r="BF18" s="49"/>
      <c r="BG18" s="49"/>
      <c r="BI18" s="49"/>
      <c r="BJ18" s="49"/>
      <c r="BK18" s="7"/>
      <c r="BM18" s="30"/>
      <c r="BN18" s="48"/>
      <c r="BO18" s="48"/>
      <c r="BP18" s="2"/>
      <c r="BQ18" s="48"/>
      <c r="BR18" s="49"/>
      <c r="BS18" s="30"/>
      <c r="BT18" s="49"/>
      <c r="BU18" s="49"/>
      <c r="BV18" s="145"/>
      <c r="BW18" s="49"/>
      <c r="BX18" s="49"/>
      <c r="BY18" s="30"/>
      <c r="BZ18" s="49"/>
      <c r="CA18" s="49"/>
      <c r="CC18" s="49"/>
      <c r="CD18" s="49"/>
      <c r="CE18" s="30"/>
      <c r="CG18" s="30"/>
      <c r="CH18" s="48"/>
      <c r="CI18" s="48"/>
      <c r="CJ18" s="2"/>
      <c r="CK18" s="48"/>
      <c r="CL18" s="48"/>
      <c r="CM18" s="30"/>
      <c r="CN18" s="49"/>
      <c r="CO18" s="49"/>
      <c r="CP18" s="145"/>
      <c r="CQ18" s="49"/>
      <c r="CR18" s="49"/>
      <c r="CS18" s="30"/>
      <c r="CT18" s="49"/>
      <c r="CU18" s="49"/>
      <c r="CW18" s="49"/>
      <c r="CX18" s="49"/>
      <c r="CY18" s="7"/>
      <c r="DA18" s="30"/>
      <c r="DB18" s="48"/>
      <c r="DC18" s="48"/>
      <c r="DD18" s="2"/>
      <c r="DE18" s="48"/>
      <c r="DF18" s="48"/>
      <c r="DG18" s="30"/>
      <c r="DH18" s="49"/>
      <c r="DI18" s="49"/>
      <c r="DJ18" s="145"/>
      <c r="DK18" s="49"/>
      <c r="DL18" s="49"/>
      <c r="DM18" s="30"/>
      <c r="DN18" s="49"/>
      <c r="DO18" s="49"/>
      <c r="DQ18" s="49"/>
      <c r="DR18" s="49"/>
      <c r="DS18" s="7"/>
      <c r="DU18" s="30"/>
      <c r="DV18" s="48"/>
      <c r="DW18" s="48"/>
      <c r="DX18" s="2"/>
      <c r="DY18" s="48"/>
      <c r="DZ18" s="48"/>
      <c r="EA18" s="30"/>
      <c r="EC18" s="51"/>
      <c r="EF18" s="50"/>
      <c r="EG18" s="30"/>
      <c r="EH18" s="49"/>
      <c r="EI18" s="49"/>
      <c r="EK18" s="49"/>
      <c r="EL18" s="49"/>
      <c r="EM18" s="7"/>
      <c r="EO18" s="30"/>
      <c r="EP18" s="48"/>
      <c r="EQ18" s="48"/>
      <c r="ER18" s="2"/>
      <c r="ES18" s="48"/>
      <c r="ET18" s="48"/>
      <c r="EU18" s="30"/>
      <c r="EV18" s="49"/>
      <c r="EW18" s="49"/>
      <c r="EZ18" s="50"/>
      <c r="FA18" s="30"/>
      <c r="FB18" s="49"/>
      <c r="FC18" s="49"/>
      <c r="FE18" s="49"/>
      <c r="FF18" s="49"/>
      <c r="FG18" s="7"/>
      <c r="FI18" s="30"/>
      <c r="FJ18" s="48"/>
      <c r="FK18" s="48"/>
      <c r="FL18" s="2"/>
      <c r="FM18" s="48"/>
      <c r="FN18" s="48"/>
      <c r="FO18" s="30"/>
      <c r="FP18" s="49"/>
      <c r="FQ18" s="49"/>
      <c r="FT18" s="50"/>
      <c r="FU18" s="30"/>
      <c r="FV18" s="49"/>
      <c r="FW18" s="49"/>
      <c r="FY18" s="49"/>
      <c r="FZ18" s="49"/>
      <c r="GA18" s="7"/>
      <c r="GC18" s="30"/>
      <c r="GD18" s="48"/>
      <c r="GE18" s="2"/>
      <c r="GF18" s="2"/>
      <c r="GG18" s="48"/>
      <c r="GH18" s="2"/>
      <c r="GI18" s="52"/>
      <c r="GN18" s="50"/>
      <c r="GU18" s="7"/>
      <c r="GW18" s="30"/>
      <c r="GX18" s="48"/>
      <c r="GY18" s="2"/>
      <c r="GZ18" s="2"/>
      <c r="HA18" s="48"/>
      <c r="HB18" s="2"/>
      <c r="HC18" s="52"/>
      <c r="HH18" s="50"/>
      <c r="HO18" s="7"/>
      <c r="HQ18" s="30"/>
      <c r="HR18" s="48"/>
      <c r="HS18" s="2"/>
      <c r="HT18" s="2"/>
      <c r="HU18" s="48"/>
      <c r="HV18" s="2"/>
      <c r="HW18" s="52"/>
      <c r="IB18" s="50"/>
      <c r="II18" s="7"/>
      <c r="IK18" s="30"/>
      <c r="IL18" s="48"/>
      <c r="IM18" s="2"/>
      <c r="IN18" s="2"/>
      <c r="IO18" s="48"/>
      <c r="IP18" s="2"/>
      <c r="IQ18" s="52"/>
      <c r="IV18" s="50"/>
    </row>
    <row r="19" spans="1:262" s="4" customFormat="1" ht="13.5" customHeight="1">
      <c r="A19" s="47" t="s">
        <v>308</v>
      </c>
      <c r="B19" s="2" t="s">
        <v>489</v>
      </c>
      <c r="C19" s="7"/>
      <c r="E19" s="30"/>
      <c r="F19" s="154"/>
      <c r="G19" s="155"/>
      <c r="H19" s="2"/>
      <c r="I19" s="154"/>
      <c r="J19" s="155"/>
      <c r="K19" s="49"/>
      <c r="L19" s="49"/>
      <c r="M19" s="49"/>
      <c r="P19" s="50"/>
      <c r="Q19" s="30"/>
      <c r="R19" s="49"/>
      <c r="S19" s="49"/>
      <c r="U19" s="49"/>
      <c r="V19" s="49"/>
      <c r="W19" s="7"/>
      <c r="Y19" s="30"/>
      <c r="Z19" s="155"/>
      <c r="AA19" s="155"/>
      <c r="AB19" s="146"/>
      <c r="AC19" s="49"/>
      <c r="AD19" s="146"/>
      <c r="AE19" s="30"/>
      <c r="AF19" s="49"/>
      <c r="AG19" s="49"/>
      <c r="AH19" s="145"/>
      <c r="AI19" s="49"/>
      <c r="AJ19" s="49"/>
      <c r="AK19" s="30"/>
      <c r="AM19" s="49"/>
      <c r="AO19" s="49"/>
      <c r="AP19" s="49"/>
      <c r="AQ19" s="7"/>
      <c r="AS19" s="30"/>
      <c r="AT19" s="49"/>
      <c r="AU19" s="49"/>
      <c r="AV19" s="146"/>
      <c r="AW19" s="49"/>
      <c r="AX19" s="146"/>
      <c r="AY19" s="30"/>
      <c r="AZ19" s="49"/>
      <c r="BA19" s="49"/>
      <c r="BB19" s="145"/>
      <c r="BC19" s="49"/>
      <c r="BD19" s="49"/>
      <c r="BE19" s="30"/>
      <c r="BF19" s="49"/>
      <c r="BG19" s="49"/>
      <c r="BI19" s="49"/>
      <c r="BJ19" s="49"/>
      <c r="BK19" s="7"/>
      <c r="BM19" s="30">
        <v>1536</v>
      </c>
      <c r="BN19" s="48">
        <v>8.1000000000000013E-3</v>
      </c>
      <c r="BO19" s="48">
        <v>-8.1000000000000013E-3</v>
      </c>
      <c r="BP19" s="2">
        <v>0</v>
      </c>
      <c r="BQ19" s="48">
        <v>0</v>
      </c>
      <c r="BR19" s="48">
        <f>ROUND(BQ19-AW19,4)</f>
        <v>0</v>
      </c>
      <c r="BS19" s="30"/>
      <c r="BT19" s="49"/>
      <c r="BU19" s="49"/>
      <c r="BV19" s="145"/>
      <c r="BW19" s="49"/>
      <c r="BX19" s="49"/>
      <c r="BY19" s="30"/>
      <c r="BZ19" s="49"/>
      <c r="CA19" s="49"/>
      <c r="CC19" s="49"/>
      <c r="CD19" s="49"/>
      <c r="CE19" s="30"/>
      <c r="CG19" s="30"/>
      <c r="CH19" s="48"/>
      <c r="CI19" s="48"/>
      <c r="CJ19" s="2"/>
      <c r="CK19" s="48"/>
      <c r="CL19" s="48"/>
      <c r="CM19" s="30"/>
      <c r="CN19" s="49"/>
      <c r="CO19" s="49"/>
      <c r="CP19" s="145"/>
      <c r="CQ19" s="49"/>
      <c r="CR19" s="49"/>
      <c r="CS19" s="30"/>
      <c r="CT19" s="49"/>
      <c r="CU19" s="49"/>
      <c r="CW19" s="49"/>
      <c r="CX19" s="49"/>
      <c r="CY19" s="7"/>
      <c r="DA19" s="30"/>
      <c r="DB19" s="48"/>
      <c r="DC19" s="48"/>
      <c r="DD19" s="2"/>
      <c r="DE19" s="48"/>
      <c r="DF19" s="48"/>
      <c r="DG19" s="30"/>
      <c r="DH19" s="49"/>
      <c r="DI19" s="49"/>
      <c r="DJ19" s="145"/>
      <c r="DK19" s="49"/>
      <c r="DL19" s="49"/>
      <c r="DM19" s="30"/>
      <c r="DN19" s="49"/>
      <c r="DO19" s="49"/>
      <c r="DQ19" s="49"/>
      <c r="DR19" s="49"/>
      <c r="DS19" s="7"/>
      <c r="DU19" s="30"/>
      <c r="DV19" s="48"/>
      <c r="DW19" s="48"/>
      <c r="DX19" s="2"/>
      <c r="DY19" s="48"/>
      <c r="DZ19" s="48"/>
      <c r="EA19" s="30"/>
      <c r="EC19" s="51"/>
      <c r="EF19" s="50"/>
      <c r="EG19" s="30"/>
      <c r="EH19" s="49"/>
      <c r="EI19" s="49"/>
      <c r="EK19" s="49"/>
      <c r="EL19" s="49"/>
      <c r="EM19" s="7"/>
      <c r="EO19" s="30"/>
      <c r="EP19" s="48"/>
      <c r="EQ19" s="48"/>
      <c r="ER19" s="2"/>
      <c r="ES19" s="48"/>
      <c r="ET19" s="48"/>
      <c r="EU19" s="30"/>
      <c r="EV19" s="49"/>
      <c r="EW19" s="49"/>
      <c r="EZ19" s="50"/>
      <c r="FA19" s="30"/>
      <c r="FB19" s="49"/>
      <c r="FC19" s="49"/>
      <c r="FE19" s="49"/>
      <c r="FF19" s="49"/>
      <c r="FG19" s="7"/>
      <c r="FI19" s="30"/>
      <c r="FJ19" s="48"/>
      <c r="FK19" s="48"/>
      <c r="FL19" s="2"/>
      <c r="FM19" s="48"/>
      <c r="FN19" s="48"/>
      <c r="FO19" s="30"/>
      <c r="FP19" s="49"/>
      <c r="FQ19" s="49"/>
      <c r="FT19" s="50"/>
      <c r="FU19" s="30"/>
      <c r="FV19" s="49"/>
      <c r="FW19" s="49"/>
      <c r="FY19" s="49"/>
      <c r="FZ19" s="49"/>
      <c r="GA19" s="7"/>
      <c r="GC19" s="30"/>
      <c r="GD19" s="48"/>
      <c r="GE19" s="2"/>
      <c r="GF19" s="2"/>
      <c r="GG19" s="48"/>
      <c r="GH19" s="2"/>
      <c r="GI19" s="52"/>
      <c r="GN19" s="50"/>
      <c r="GU19" s="7"/>
      <c r="GW19" s="30"/>
      <c r="GX19" s="48"/>
      <c r="GY19" s="2"/>
      <c r="GZ19" s="2"/>
      <c r="HA19" s="48"/>
      <c r="HB19" s="2"/>
      <c r="HC19" s="52"/>
      <c r="HH19" s="50"/>
      <c r="HO19" s="7"/>
      <c r="HQ19" s="30"/>
      <c r="HR19" s="48"/>
      <c r="HS19" s="2"/>
      <c r="HT19" s="2"/>
      <c r="HU19" s="48"/>
      <c r="HV19" s="2"/>
      <c r="HW19" s="52"/>
      <c r="IB19" s="50"/>
      <c r="II19" s="7"/>
      <c r="IK19" s="30"/>
      <c r="IL19" s="48"/>
      <c r="IM19" s="2"/>
      <c r="IN19" s="2"/>
      <c r="IO19" s="48"/>
      <c r="IP19" s="2"/>
      <c r="IQ19" s="52"/>
      <c r="IV19" s="50"/>
    </row>
    <row r="20" spans="1:262" s="4" customFormat="1" ht="13.5" customHeight="1">
      <c r="A20" s="47" t="s">
        <v>660</v>
      </c>
      <c r="B20" s="2" t="s">
        <v>792</v>
      </c>
      <c r="C20" s="7"/>
      <c r="E20" s="30"/>
      <c r="F20" s="154"/>
      <c r="G20" s="155"/>
      <c r="H20" s="2"/>
      <c r="I20" s="154"/>
      <c r="J20" s="155"/>
      <c r="K20" s="49"/>
      <c r="L20" s="49"/>
      <c r="M20" s="49"/>
      <c r="P20" s="50"/>
      <c r="Q20" s="30"/>
      <c r="R20" s="49"/>
      <c r="S20" s="49"/>
      <c r="U20" s="49"/>
      <c r="V20" s="49"/>
      <c r="W20" s="7"/>
      <c r="Y20" s="30"/>
      <c r="Z20" s="155"/>
      <c r="AA20" s="155"/>
      <c r="AB20" s="146"/>
      <c r="AC20" s="49"/>
      <c r="AD20" s="146"/>
      <c r="AE20" s="30"/>
      <c r="AF20" s="49"/>
      <c r="AG20" s="49"/>
      <c r="AH20" s="145"/>
      <c r="AI20" s="49"/>
      <c r="AJ20" s="49"/>
      <c r="AK20" s="30"/>
      <c r="AM20" s="49"/>
      <c r="AO20" s="49"/>
      <c r="AP20" s="49"/>
      <c r="AQ20" s="7"/>
      <c r="AS20" s="30"/>
      <c r="AT20" s="49"/>
      <c r="AU20" s="49"/>
      <c r="AV20" s="146"/>
      <c r="AW20" s="49"/>
      <c r="AX20" s="146"/>
      <c r="AY20" s="30"/>
      <c r="AZ20" s="49"/>
      <c r="BA20" s="49"/>
      <c r="BB20" s="145"/>
      <c r="BC20" s="49"/>
      <c r="BD20" s="49"/>
      <c r="BE20" s="30"/>
      <c r="BF20" s="49"/>
      <c r="BG20" s="49"/>
      <c r="BI20" s="49"/>
      <c r="BJ20" s="49"/>
      <c r="BK20" s="7"/>
      <c r="BM20" s="30"/>
      <c r="BN20" s="154"/>
      <c r="BO20" s="154"/>
      <c r="BP20" s="2"/>
      <c r="BQ20" s="154"/>
      <c r="BR20" s="154"/>
      <c r="BS20" s="30"/>
      <c r="BT20" s="49"/>
      <c r="BU20" s="49"/>
      <c r="BV20" s="145"/>
      <c r="BW20" s="49"/>
      <c r="BX20" s="49"/>
      <c r="BY20" s="30"/>
      <c r="BZ20" s="49"/>
      <c r="CA20" s="49"/>
      <c r="CC20" s="49"/>
      <c r="CD20" s="49"/>
      <c r="CE20" s="30"/>
      <c r="CG20" s="30">
        <v>6032</v>
      </c>
      <c r="CH20" s="48">
        <f>CG20/CE$7</f>
        <v>2.9567033150173276E-2</v>
      </c>
      <c r="CI20" s="48">
        <f>CH20-BN20</f>
        <v>2.9567033150173276E-2</v>
      </c>
      <c r="CJ20" s="2">
        <v>0</v>
      </c>
      <c r="CK20" s="48">
        <v>0</v>
      </c>
      <c r="CL20" s="48">
        <f>CK20-BQ20</f>
        <v>0</v>
      </c>
      <c r="CM20" s="30"/>
      <c r="CN20" s="49"/>
      <c r="CO20" s="49"/>
      <c r="CP20" s="145"/>
      <c r="CQ20" s="49"/>
      <c r="CR20" s="49"/>
      <c r="CS20" s="30"/>
      <c r="CT20" s="49"/>
      <c r="CU20" s="49"/>
      <c r="CW20" s="49"/>
      <c r="CX20" s="49"/>
      <c r="CY20" s="7"/>
      <c r="DA20" s="30">
        <v>13394</v>
      </c>
      <c r="DB20" s="48">
        <f t="shared" ref="DB20" si="13">DA20/202592</f>
        <v>6.6113173274364237E-2</v>
      </c>
      <c r="DC20" s="48">
        <f t="shared" ref="DC20" si="14">DB20-CH20</f>
        <v>3.6546140124190961E-2</v>
      </c>
      <c r="DD20" s="2">
        <v>2</v>
      </c>
      <c r="DE20" s="48">
        <f>DD20/CY$3</f>
        <v>3.3333333333333333E-2</v>
      </c>
      <c r="DF20" s="48">
        <f t="shared" ref="DF20" si="15">DE20-CK20</f>
        <v>3.3333333333333333E-2</v>
      </c>
      <c r="DG20" s="30"/>
      <c r="DH20" s="49"/>
      <c r="DI20" s="49"/>
      <c r="DJ20" s="145"/>
      <c r="DK20" s="49"/>
      <c r="DL20" s="49"/>
      <c r="DM20" s="30"/>
      <c r="DN20" s="49"/>
      <c r="DO20" s="49"/>
      <c r="DQ20" s="49"/>
      <c r="DR20" s="49"/>
      <c r="DS20" s="7"/>
      <c r="DU20" s="30">
        <v>14431</v>
      </c>
      <c r="DV20" s="48">
        <f t="shared" si="9"/>
        <v>6.2378968116743899E-2</v>
      </c>
      <c r="DW20" s="48">
        <f t="shared" si="10"/>
        <v>-3.7342051576203378E-3</v>
      </c>
      <c r="DX20" s="2">
        <v>3</v>
      </c>
      <c r="DY20" s="48">
        <f t="shared" si="11"/>
        <v>0.05</v>
      </c>
      <c r="DZ20" s="48">
        <f t="shared" si="12"/>
        <v>1.666666666666667E-2</v>
      </c>
      <c r="EA20" s="30"/>
      <c r="EC20" s="51"/>
      <c r="EF20" s="50"/>
      <c r="EG20" s="30"/>
      <c r="EH20" s="49"/>
      <c r="EI20" s="49"/>
      <c r="EK20" s="49"/>
      <c r="EL20" s="49"/>
      <c r="EM20" s="7"/>
      <c r="EO20" s="30"/>
      <c r="EP20" s="48"/>
      <c r="EQ20" s="48"/>
      <c r="ER20" s="2"/>
      <c r="ES20" s="48"/>
      <c r="ET20" s="48"/>
      <c r="EU20" s="30"/>
      <c r="EV20" s="49"/>
      <c r="EW20" s="49"/>
      <c r="EZ20" s="50"/>
      <c r="FA20" s="30"/>
      <c r="FB20" s="49"/>
      <c r="FC20" s="49"/>
      <c r="FE20" s="49"/>
      <c r="FF20" s="49"/>
      <c r="FG20" s="7"/>
      <c r="FI20" s="30"/>
      <c r="FJ20" s="48"/>
      <c r="FK20" s="48"/>
      <c r="FL20" s="2"/>
      <c r="FM20" s="48"/>
      <c r="FN20" s="48"/>
      <c r="FO20" s="30"/>
      <c r="FP20" s="49"/>
      <c r="FQ20" s="49"/>
      <c r="FT20" s="50"/>
      <c r="FU20" s="30"/>
      <c r="FV20" s="49"/>
      <c r="FW20" s="49"/>
      <c r="FY20" s="49"/>
      <c r="FZ20" s="49"/>
      <c r="GA20" s="7"/>
      <c r="GC20" s="30"/>
      <c r="GD20" s="48"/>
      <c r="GE20" s="2"/>
      <c r="GF20" s="2"/>
      <c r="GG20" s="48"/>
      <c r="GH20" s="2"/>
      <c r="GI20" s="52"/>
      <c r="GN20" s="50"/>
      <c r="GU20" s="7"/>
      <c r="GW20" s="30"/>
      <c r="GX20" s="48"/>
      <c r="GY20" s="2"/>
      <c r="GZ20" s="2"/>
      <c r="HA20" s="48"/>
      <c r="HB20" s="2"/>
      <c r="HC20" s="52"/>
      <c r="HH20" s="50"/>
      <c r="HO20" s="7"/>
      <c r="HQ20" s="30"/>
      <c r="HR20" s="48"/>
      <c r="HS20" s="2"/>
      <c r="HT20" s="2"/>
      <c r="HU20" s="48"/>
      <c r="HV20" s="2"/>
      <c r="HW20" s="52"/>
      <c r="IB20" s="50"/>
      <c r="II20" s="7"/>
      <c r="IK20" s="30"/>
      <c r="IL20" s="48"/>
      <c r="IM20" s="2"/>
      <c r="IN20" s="2"/>
      <c r="IO20" s="48"/>
      <c r="IP20" s="2"/>
      <c r="IQ20" s="52"/>
      <c r="IV20" s="50"/>
    </row>
    <row r="21" spans="1:262" s="4" customFormat="1" ht="13.5" customHeight="1">
      <c r="A21" s="47" t="s">
        <v>661</v>
      </c>
      <c r="B21" s="2" t="s">
        <v>659</v>
      </c>
      <c r="C21" s="7"/>
      <c r="E21" s="30"/>
      <c r="F21" s="154"/>
      <c r="G21" s="155"/>
      <c r="H21" s="2"/>
      <c r="I21" s="154"/>
      <c r="J21" s="155"/>
      <c r="K21" s="49"/>
      <c r="L21" s="49"/>
      <c r="M21" s="49"/>
      <c r="P21" s="50"/>
      <c r="Q21" s="30"/>
      <c r="R21" s="49"/>
      <c r="S21" s="49"/>
      <c r="U21" s="49"/>
      <c r="V21" s="49"/>
      <c r="W21" s="7"/>
      <c r="Y21" s="30"/>
      <c r="Z21" s="155"/>
      <c r="AA21" s="155"/>
      <c r="AB21" s="146"/>
      <c r="AC21" s="49"/>
      <c r="AD21" s="146"/>
      <c r="AE21" s="30"/>
      <c r="AF21" s="49"/>
      <c r="AG21" s="49"/>
      <c r="AH21" s="145"/>
      <c r="AI21" s="49"/>
      <c r="AJ21" s="49"/>
      <c r="AK21" s="30"/>
      <c r="AM21" s="49"/>
      <c r="AO21" s="49"/>
      <c r="AP21" s="49"/>
      <c r="AQ21" s="7"/>
      <c r="AS21" s="30"/>
      <c r="AT21" s="49"/>
      <c r="AU21" s="49"/>
      <c r="AV21" s="146"/>
      <c r="AW21" s="49"/>
      <c r="AX21" s="146"/>
      <c r="AY21" s="30"/>
      <c r="AZ21" s="49"/>
      <c r="BA21" s="49"/>
      <c r="BB21" s="145"/>
      <c r="BC21" s="49"/>
      <c r="BD21" s="49"/>
      <c r="BE21" s="30"/>
      <c r="BF21" s="49"/>
      <c r="BG21" s="49"/>
      <c r="BI21" s="49"/>
      <c r="BJ21" s="49"/>
      <c r="BK21" s="7"/>
      <c r="BM21" s="30"/>
      <c r="BN21" s="154"/>
      <c r="BO21" s="154"/>
      <c r="BP21" s="2"/>
      <c r="BQ21" s="154"/>
      <c r="BR21" s="154"/>
      <c r="BS21" s="30"/>
      <c r="BT21" s="49"/>
      <c r="BU21" s="49"/>
      <c r="BV21" s="145"/>
      <c r="BW21" s="49"/>
      <c r="BX21" s="49"/>
      <c r="BY21" s="30"/>
      <c r="BZ21" s="49"/>
      <c r="CA21" s="49"/>
      <c r="CC21" s="49"/>
      <c r="CD21" s="49"/>
      <c r="CE21" s="30"/>
      <c r="CG21" s="30">
        <v>3476</v>
      </c>
      <c r="CH21" s="48">
        <f>CG21/CE$7</f>
        <v>1.7038296954575979E-2</v>
      </c>
      <c r="CI21" s="48">
        <f>CH21-BN21</f>
        <v>1.7038296954575979E-2</v>
      </c>
      <c r="CJ21" s="2">
        <v>0</v>
      </c>
      <c r="CK21" s="48">
        <v>0</v>
      </c>
      <c r="CL21" s="48">
        <f>CK21-BQ21</f>
        <v>0</v>
      </c>
      <c r="CM21" s="30"/>
      <c r="CN21" s="49"/>
      <c r="CO21" s="49"/>
      <c r="CP21" s="145"/>
      <c r="CQ21" s="49"/>
      <c r="CR21" s="49"/>
      <c r="CS21" s="30"/>
      <c r="CT21" s="49"/>
      <c r="CU21" s="49"/>
      <c r="CW21" s="49"/>
      <c r="CX21" s="49"/>
      <c r="CY21" s="7"/>
      <c r="DA21" s="30"/>
      <c r="DB21" s="48"/>
      <c r="DC21" s="48"/>
      <c r="DD21" s="2"/>
      <c r="DE21" s="48"/>
      <c r="DF21" s="48"/>
      <c r="DG21" s="30"/>
      <c r="DH21" s="49"/>
      <c r="DI21" s="49"/>
      <c r="DJ21" s="145"/>
      <c r="DK21" s="49"/>
      <c r="DL21" s="49"/>
      <c r="DM21" s="30"/>
      <c r="DN21" s="49"/>
      <c r="DO21" s="49"/>
      <c r="DQ21" s="49"/>
      <c r="DR21" s="49"/>
      <c r="DS21" s="7"/>
      <c r="DU21" s="30"/>
      <c r="DV21" s="48"/>
      <c r="DW21" s="48"/>
      <c r="DX21" s="2"/>
      <c r="DY21" s="48"/>
      <c r="DZ21" s="48"/>
      <c r="EA21" s="30"/>
      <c r="EC21" s="51"/>
      <c r="EF21" s="50"/>
      <c r="EG21" s="30"/>
      <c r="EH21" s="49"/>
      <c r="EI21" s="49"/>
      <c r="EK21" s="49"/>
      <c r="EL21" s="49"/>
      <c r="EM21" s="7"/>
      <c r="EO21" s="30"/>
      <c r="EP21" s="48"/>
      <c r="EQ21" s="48"/>
      <c r="ER21" s="2"/>
      <c r="ES21" s="48"/>
      <c r="ET21" s="48"/>
      <c r="EU21" s="30"/>
      <c r="EV21" s="49"/>
      <c r="EW21" s="49"/>
      <c r="EZ21" s="50"/>
      <c r="FA21" s="30"/>
      <c r="FB21" s="49"/>
      <c r="FC21" s="49"/>
      <c r="FE21" s="49"/>
      <c r="FF21" s="49"/>
      <c r="FG21" s="7"/>
      <c r="FI21" s="30"/>
      <c r="FJ21" s="48"/>
      <c r="FK21" s="48"/>
      <c r="FL21" s="2"/>
      <c r="FM21" s="48"/>
      <c r="FN21" s="48"/>
      <c r="FO21" s="30"/>
      <c r="FP21" s="49"/>
      <c r="FQ21" s="49"/>
      <c r="FT21" s="50"/>
      <c r="FU21" s="30"/>
      <c r="FV21" s="49"/>
      <c r="FW21" s="49"/>
      <c r="FY21" s="49"/>
      <c r="FZ21" s="49"/>
      <c r="GA21" s="7"/>
      <c r="GC21" s="30"/>
      <c r="GD21" s="48"/>
      <c r="GE21" s="2"/>
      <c r="GF21" s="2"/>
      <c r="GG21" s="48"/>
      <c r="GH21" s="2"/>
      <c r="GI21" s="52"/>
      <c r="GN21" s="50"/>
      <c r="GU21" s="7"/>
      <c r="GW21" s="30"/>
      <c r="GX21" s="48"/>
      <c r="GY21" s="2"/>
      <c r="GZ21" s="2"/>
      <c r="HA21" s="48"/>
      <c r="HB21" s="2"/>
      <c r="HC21" s="52"/>
      <c r="HH21" s="50"/>
      <c r="HO21" s="7"/>
      <c r="HQ21" s="30"/>
      <c r="HR21" s="48"/>
      <c r="HS21" s="2"/>
      <c r="HT21" s="2"/>
      <c r="HU21" s="48"/>
      <c r="HV21" s="2"/>
      <c r="HW21" s="52"/>
      <c r="IB21" s="50"/>
      <c r="II21" s="7"/>
      <c r="IK21" s="30"/>
      <c r="IL21" s="48"/>
      <c r="IM21" s="2"/>
      <c r="IN21" s="2"/>
      <c r="IO21" s="48"/>
      <c r="IP21" s="2"/>
      <c r="IQ21" s="52"/>
      <c r="IV21" s="50"/>
    </row>
    <row r="22" spans="1:262" s="4" customFormat="1" ht="13.5" customHeight="1">
      <c r="A22" s="47" t="s">
        <v>314</v>
      </c>
      <c r="B22" s="2" t="s">
        <v>490</v>
      </c>
      <c r="C22" s="7"/>
      <c r="E22" s="30">
        <v>7284</v>
      </c>
      <c r="F22" s="154">
        <v>4.4000000000000004E-2</v>
      </c>
      <c r="G22" s="155">
        <v>0.01</v>
      </c>
      <c r="H22" s="2">
        <v>0</v>
      </c>
      <c r="I22" s="154">
        <v>0</v>
      </c>
      <c r="J22" s="154">
        <v>0</v>
      </c>
      <c r="K22" s="49"/>
      <c r="L22" s="49"/>
      <c r="M22" s="49"/>
      <c r="P22" s="50"/>
      <c r="Q22" s="30"/>
      <c r="R22" s="49"/>
      <c r="S22" s="49"/>
      <c r="U22" s="49"/>
      <c r="V22" s="49"/>
      <c r="W22" s="7"/>
      <c r="Y22" s="30">
        <v>2819</v>
      </c>
      <c r="Z22" s="155">
        <v>1.5700000000000002E-2</v>
      </c>
      <c r="AA22" s="155">
        <v>0</v>
      </c>
      <c r="AB22" s="146">
        <v>0</v>
      </c>
      <c r="AC22" s="49">
        <v>0</v>
      </c>
      <c r="AD22" s="154">
        <f>ROUND(AC22-I22,4)</f>
        <v>0</v>
      </c>
      <c r="AE22" s="30"/>
      <c r="AF22" s="49"/>
      <c r="AG22" s="49"/>
      <c r="AH22" s="145"/>
      <c r="AI22" s="49"/>
      <c r="AJ22" s="49"/>
      <c r="AK22" s="30"/>
      <c r="AM22" s="49"/>
      <c r="AO22" s="49"/>
      <c r="AP22" s="49"/>
      <c r="AQ22" s="7"/>
      <c r="AS22" s="30"/>
      <c r="AT22" s="49"/>
      <c r="AU22" s="49"/>
      <c r="AV22" s="146"/>
      <c r="AW22" s="49"/>
      <c r="AX22" s="146"/>
      <c r="AY22" s="30"/>
      <c r="AZ22" s="49"/>
      <c r="BA22" s="49"/>
      <c r="BB22" s="145"/>
      <c r="BC22" s="49"/>
      <c r="BD22" s="49"/>
      <c r="BE22" s="30"/>
      <c r="BF22" s="49"/>
      <c r="BG22" s="49"/>
      <c r="BI22" s="49"/>
      <c r="BJ22" s="49"/>
      <c r="BK22" s="7"/>
      <c r="BM22" s="30"/>
      <c r="BN22" s="48"/>
      <c r="BO22" s="48"/>
      <c r="BP22" s="2"/>
      <c r="BQ22" s="48"/>
      <c r="BR22" s="146"/>
      <c r="BS22" s="30"/>
      <c r="BT22" s="49"/>
      <c r="BU22" s="49"/>
      <c r="BV22" s="145"/>
      <c r="BW22" s="49"/>
      <c r="BX22" s="49"/>
      <c r="BY22" s="30"/>
      <c r="BZ22" s="49"/>
      <c r="CA22" s="49"/>
      <c r="CC22" s="49"/>
      <c r="CD22" s="49"/>
      <c r="CE22" s="30"/>
      <c r="CG22" s="30"/>
      <c r="CH22" s="48"/>
      <c r="CI22" s="48"/>
      <c r="CJ22" s="2"/>
      <c r="CK22" s="48"/>
      <c r="CL22" s="48"/>
      <c r="CM22" s="30"/>
      <c r="CN22" s="49"/>
      <c r="CO22" s="49"/>
      <c r="CP22" s="145"/>
      <c r="CQ22" s="49"/>
      <c r="CR22" s="49"/>
      <c r="CS22" s="30"/>
      <c r="CT22" s="49"/>
      <c r="CU22" s="49"/>
      <c r="CW22" s="49"/>
      <c r="CX22" s="49"/>
      <c r="CY22" s="7"/>
      <c r="DA22" s="30"/>
      <c r="DB22" s="48"/>
      <c r="DC22" s="48"/>
      <c r="DD22" s="2"/>
      <c r="DE22" s="48"/>
      <c r="DF22" s="48"/>
      <c r="DG22" s="30"/>
      <c r="DH22" s="49"/>
      <c r="DI22" s="49"/>
      <c r="DJ22" s="145"/>
      <c r="DK22" s="49"/>
      <c r="DL22" s="49"/>
      <c r="DM22" s="30"/>
      <c r="DN22" s="49"/>
      <c r="DO22" s="49"/>
      <c r="DQ22" s="49"/>
      <c r="DR22" s="49"/>
      <c r="DS22" s="7"/>
      <c r="DU22" s="30"/>
      <c r="DV22" s="48"/>
      <c r="DW22" s="48"/>
      <c r="DX22" s="2"/>
      <c r="DY22" s="48"/>
      <c r="DZ22" s="48"/>
      <c r="EA22" s="30"/>
      <c r="EC22" s="51"/>
      <c r="EF22" s="50"/>
      <c r="EG22" s="30"/>
      <c r="EH22" s="49"/>
      <c r="EI22" s="49"/>
      <c r="EK22" s="49"/>
      <c r="EL22" s="49"/>
      <c r="EM22" s="7"/>
      <c r="EO22" s="30"/>
      <c r="EP22" s="48"/>
      <c r="EQ22" s="48"/>
      <c r="ER22" s="2"/>
      <c r="ES22" s="48"/>
      <c r="ET22" s="48"/>
      <c r="EU22" s="30"/>
      <c r="EV22" s="49"/>
      <c r="EW22" s="49"/>
      <c r="EZ22" s="50"/>
      <c r="FA22" s="30"/>
      <c r="FB22" s="49"/>
      <c r="FC22" s="49"/>
      <c r="FE22" s="49"/>
      <c r="FF22" s="49"/>
      <c r="FG22" s="7"/>
      <c r="FI22" s="30"/>
      <c r="FJ22" s="48"/>
      <c r="FK22" s="48"/>
      <c r="FL22" s="2"/>
      <c r="FM22" s="48"/>
      <c r="FN22" s="48"/>
      <c r="FO22" s="30"/>
      <c r="FP22" s="49"/>
      <c r="FQ22" s="49"/>
      <c r="FT22" s="50"/>
      <c r="FU22" s="30"/>
      <c r="FV22" s="49"/>
      <c r="FW22" s="49"/>
      <c r="FY22" s="49"/>
      <c r="FZ22" s="49"/>
      <c r="GA22" s="7"/>
      <c r="GC22" s="2"/>
      <c r="GD22" s="48"/>
      <c r="GE22" s="30"/>
      <c r="GF22" s="30"/>
      <c r="GG22" s="48"/>
      <c r="GH22" s="30"/>
      <c r="GI22" s="52"/>
      <c r="GN22" s="50"/>
      <c r="GU22" s="7"/>
      <c r="GW22" s="2"/>
      <c r="GX22" s="48"/>
      <c r="GY22" s="30"/>
      <c r="GZ22" s="30"/>
      <c r="HA22" s="48"/>
      <c r="HB22" s="30"/>
      <c r="HC22" s="52"/>
      <c r="HH22" s="50"/>
      <c r="HO22" s="7"/>
      <c r="HQ22" s="2"/>
      <c r="HR22" s="48"/>
      <c r="HS22" s="30"/>
      <c r="HT22" s="30"/>
      <c r="HU22" s="48"/>
      <c r="HV22" s="30"/>
      <c r="HW22" s="52"/>
      <c r="IB22" s="50"/>
      <c r="II22" s="7"/>
      <c r="IK22" s="2"/>
      <c r="IL22" s="48"/>
      <c r="IM22" s="30"/>
      <c r="IN22" s="30"/>
      <c r="IO22" s="48"/>
      <c r="IP22" s="30"/>
      <c r="IQ22" s="52"/>
      <c r="IV22" s="50"/>
    </row>
    <row r="23" spans="1:262" s="4" customFormat="1" ht="13.5" customHeight="1">
      <c r="A23" s="47" t="s">
        <v>780</v>
      </c>
      <c r="B23" s="2" t="s">
        <v>781</v>
      </c>
      <c r="C23" s="7"/>
      <c r="E23" s="30"/>
      <c r="F23" s="154"/>
      <c r="G23" s="155"/>
      <c r="H23" s="2"/>
      <c r="I23" s="154"/>
      <c r="J23" s="155"/>
      <c r="K23" s="49"/>
      <c r="L23" s="49"/>
      <c r="M23" s="49"/>
      <c r="P23" s="50"/>
      <c r="Q23" s="30"/>
      <c r="R23" s="49"/>
      <c r="S23" s="49"/>
      <c r="U23" s="49"/>
      <c r="V23" s="49"/>
      <c r="W23" s="7"/>
      <c r="Y23" s="30"/>
      <c r="Z23" s="155"/>
      <c r="AA23" s="155"/>
      <c r="AB23" s="146"/>
      <c r="AC23" s="49"/>
      <c r="AD23" s="146"/>
      <c r="AE23" s="30"/>
      <c r="AF23" s="49"/>
      <c r="AG23" s="49"/>
      <c r="AH23" s="145"/>
      <c r="AI23" s="49"/>
      <c r="AJ23" s="49"/>
      <c r="AK23" s="30"/>
      <c r="AM23" s="49"/>
      <c r="AO23" s="49"/>
      <c r="AP23" s="49"/>
      <c r="AQ23" s="7"/>
      <c r="AS23" s="30"/>
      <c r="AT23" s="49"/>
      <c r="AU23" s="49"/>
      <c r="AV23" s="146"/>
      <c r="AW23" s="49"/>
      <c r="AX23" s="146"/>
      <c r="AY23" s="30"/>
      <c r="AZ23" s="49"/>
      <c r="BA23" s="49"/>
      <c r="BB23" s="145"/>
      <c r="BC23" s="49"/>
      <c r="BD23" s="49"/>
      <c r="BE23" s="30"/>
      <c r="BF23" s="49"/>
      <c r="BG23" s="49"/>
      <c r="BI23" s="49"/>
      <c r="BJ23" s="49"/>
      <c r="BK23" s="7"/>
      <c r="BM23" s="30"/>
      <c r="BN23" s="154"/>
      <c r="BO23" s="154"/>
      <c r="BP23" s="2"/>
      <c r="BQ23" s="154"/>
      <c r="BR23" s="154"/>
      <c r="BS23" s="30"/>
      <c r="BT23" s="49"/>
      <c r="BU23" s="49"/>
      <c r="BV23" s="145"/>
      <c r="BW23" s="49"/>
      <c r="BX23" s="49"/>
      <c r="BY23" s="30"/>
      <c r="BZ23" s="49"/>
      <c r="CA23" s="49"/>
      <c r="CC23" s="49"/>
      <c r="CD23" s="49"/>
      <c r="CE23" s="30"/>
      <c r="CG23" s="30"/>
      <c r="CH23" s="48"/>
      <c r="CI23" s="48"/>
      <c r="CJ23" s="2"/>
      <c r="CK23" s="48"/>
      <c r="CL23" s="48"/>
      <c r="CM23" s="30"/>
      <c r="CN23" s="49"/>
      <c r="CO23" s="49"/>
      <c r="CP23" s="145"/>
      <c r="CQ23" s="49"/>
      <c r="CR23" s="49"/>
      <c r="CS23" s="30"/>
      <c r="CT23" s="49"/>
      <c r="CU23" s="49"/>
      <c r="CW23" s="49"/>
      <c r="CX23" s="49"/>
      <c r="CY23" s="7"/>
      <c r="DA23" s="30">
        <v>418</v>
      </c>
      <c r="DB23" s="48">
        <f t="shared" ref="DB23:DB24" si="16">DA23/202592</f>
        <v>2.0632601484757542E-3</v>
      </c>
      <c r="DC23" s="48">
        <f t="shared" ref="DC23:DC24" si="17">DB23-CH23</f>
        <v>2.0632601484757542E-3</v>
      </c>
      <c r="DD23" s="2">
        <v>0</v>
      </c>
      <c r="DE23" s="48">
        <f>DD23/CY$3</f>
        <v>0</v>
      </c>
      <c r="DF23" s="48">
        <f t="shared" ref="DF23:DF24" si="18">DE23-CK23</f>
        <v>0</v>
      </c>
      <c r="DG23" s="30"/>
      <c r="DH23" s="49"/>
      <c r="DI23" s="49"/>
      <c r="DJ23" s="145"/>
      <c r="DK23" s="49"/>
      <c r="DL23" s="49"/>
      <c r="DM23" s="30"/>
      <c r="DN23" s="49"/>
      <c r="DO23" s="49"/>
      <c r="DQ23" s="49"/>
      <c r="DR23" s="49"/>
      <c r="DS23" s="7"/>
      <c r="DU23" s="30">
        <v>462</v>
      </c>
      <c r="DV23" s="48">
        <f t="shared" si="9"/>
        <v>1.9970260737257072E-3</v>
      </c>
      <c r="DW23" s="48">
        <f t="shared" si="10"/>
        <v>-6.6234074750046949E-5</v>
      </c>
      <c r="DX23" s="2">
        <v>0</v>
      </c>
      <c r="DY23" s="48">
        <f t="shared" si="11"/>
        <v>0</v>
      </c>
      <c r="DZ23" s="48">
        <f t="shared" si="12"/>
        <v>0</v>
      </c>
      <c r="EA23" s="30"/>
      <c r="EC23" s="51"/>
      <c r="EF23" s="50"/>
      <c r="EG23" s="30"/>
      <c r="EH23" s="49"/>
      <c r="EI23" s="49"/>
      <c r="EK23" s="49"/>
      <c r="EL23" s="49"/>
      <c r="EM23" s="7"/>
      <c r="EO23" s="30"/>
      <c r="EP23" s="48"/>
      <c r="EQ23" s="48"/>
      <c r="ER23" s="2"/>
      <c r="ES23" s="48"/>
      <c r="ET23" s="48"/>
      <c r="EU23" s="30"/>
      <c r="EV23" s="49"/>
      <c r="EW23" s="49"/>
      <c r="EZ23" s="50"/>
      <c r="FA23" s="30"/>
      <c r="FB23" s="49"/>
      <c r="FC23" s="49"/>
      <c r="FE23" s="49"/>
      <c r="FF23" s="49"/>
      <c r="FG23" s="7"/>
      <c r="FI23" s="30"/>
      <c r="FJ23" s="48"/>
      <c r="FK23" s="48"/>
      <c r="FL23" s="2"/>
      <c r="FM23" s="48"/>
      <c r="FN23" s="48"/>
      <c r="FO23" s="30"/>
      <c r="FP23" s="49"/>
      <c r="FQ23" s="49"/>
      <c r="FT23" s="50"/>
      <c r="FU23" s="30"/>
      <c r="FV23" s="49"/>
      <c r="FW23" s="49"/>
      <c r="FY23" s="49"/>
      <c r="FZ23" s="49"/>
      <c r="GA23" s="7"/>
      <c r="GC23" s="30"/>
      <c r="GD23" s="48"/>
      <c r="GE23" s="2"/>
      <c r="GF23" s="2"/>
      <c r="GG23" s="48"/>
      <c r="GH23" s="2"/>
      <c r="GI23" s="52"/>
      <c r="GN23" s="50"/>
      <c r="GU23" s="7"/>
      <c r="GW23" s="30"/>
      <c r="GX23" s="48"/>
      <c r="GY23" s="2"/>
      <c r="GZ23" s="2"/>
      <c r="HA23" s="48"/>
      <c r="HB23" s="2"/>
      <c r="HC23" s="52"/>
      <c r="HH23" s="50"/>
      <c r="HO23" s="7"/>
      <c r="HQ23" s="30"/>
      <c r="HR23" s="48"/>
      <c r="HS23" s="2"/>
      <c r="HT23" s="2"/>
      <c r="HU23" s="48"/>
      <c r="HV23" s="2"/>
      <c r="HW23" s="52"/>
      <c r="IB23" s="50"/>
      <c r="II23" s="7"/>
      <c r="IK23" s="30"/>
      <c r="IL23" s="48"/>
      <c r="IM23" s="2"/>
      <c r="IN23" s="2"/>
      <c r="IO23" s="48"/>
      <c r="IP23" s="2"/>
      <c r="IQ23" s="52"/>
      <c r="IV23" s="50"/>
    </row>
    <row r="24" spans="1:262" s="4" customFormat="1" ht="13.5" customHeight="1">
      <c r="A24" s="47" t="s">
        <v>784</v>
      </c>
      <c r="B24" s="2" t="s">
        <v>785</v>
      </c>
      <c r="C24" s="7"/>
      <c r="E24" s="30"/>
      <c r="F24" s="154"/>
      <c r="G24" s="155"/>
      <c r="H24" s="2"/>
      <c r="I24" s="154"/>
      <c r="J24" s="155"/>
      <c r="K24" s="49"/>
      <c r="L24" s="49"/>
      <c r="M24" s="49"/>
      <c r="P24" s="50"/>
      <c r="Q24" s="30"/>
      <c r="R24" s="49"/>
      <c r="S24" s="49"/>
      <c r="U24" s="49"/>
      <c r="V24" s="49"/>
      <c r="W24" s="7"/>
      <c r="Y24" s="30"/>
      <c r="Z24" s="155"/>
      <c r="AA24" s="155"/>
      <c r="AB24" s="146"/>
      <c r="AC24" s="49"/>
      <c r="AD24" s="146"/>
      <c r="AE24" s="30"/>
      <c r="AF24" s="49"/>
      <c r="AG24" s="49"/>
      <c r="AH24" s="145"/>
      <c r="AI24" s="49"/>
      <c r="AJ24" s="49"/>
      <c r="AK24" s="30"/>
      <c r="AM24" s="49"/>
      <c r="AO24" s="49"/>
      <c r="AP24" s="49"/>
      <c r="AQ24" s="7"/>
      <c r="AS24" s="30"/>
      <c r="AT24" s="49"/>
      <c r="AU24" s="49"/>
      <c r="AV24" s="146"/>
      <c r="AW24" s="49"/>
      <c r="AX24" s="146"/>
      <c r="AY24" s="30"/>
      <c r="AZ24" s="49"/>
      <c r="BA24" s="49"/>
      <c r="BB24" s="145"/>
      <c r="BC24" s="49"/>
      <c r="BD24" s="49"/>
      <c r="BE24" s="30"/>
      <c r="BF24" s="49"/>
      <c r="BG24" s="49"/>
      <c r="BI24" s="49"/>
      <c r="BJ24" s="49"/>
      <c r="BK24" s="7"/>
      <c r="BM24" s="30"/>
      <c r="BN24" s="154"/>
      <c r="BO24" s="154"/>
      <c r="BP24" s="2"/>
      <c r="BQ24" s="154"/>
      <c r="BR24" s="154"/>
      <c r="BS24" s="30"/>
      <c r="BT24" s="49"/>
      <c r="BU24" s="49"/>
      <c r="BV24" s="145"/>
      <c r="BW24" s="49"/>
      <c r="BX24" s="49"/>
      <c r="BY24" s="30"/>
      <c r="BZ24" s="49"/>
      <c r="CA24" s="49"/>
      <c r="CC24" s="49"/>
      <c r="CD24" s="49"/>
      <c r="CE24" s="30"/>
      <c r="CG24" s="30"/>
      <c r="CH24" s="48"/>
      <c r="CI24" s="48"/>
      <c r="CJ24" s="2"/>
      <c r="CK24" s="48"/>
      <c r="CL24" s="48"/>
      <c r="CM24" s="30"/>
      <c r="CN24" s="49"/>
      <c r="CO24" s="49"/>
      <c r="CP24" s="145"/>
      <c r="CQ24" s="49"/>
      <c r="CR24" s="49"/>
      <c r="CS24" s="30"/>
      <c r="CT24" s="49"/>
      <c r="CU24" s="49"/>
      <c r="CW24" s="49"/>
      <c r="CX24" s="49"/>
      <c r="CY24" s="7"/>
      <c r="DA24" s="30">
        <v>465</v>
      </c>
      <c r="DB24" s="48">
        <f t="shared" si="16"/>
        <v>2.2952535144526933E-3</v>
      </c>
      <c r="DC24" s="48">
        <f t="shared" si="17"/>
        <v>2.2952535144526933E-3</v>
      </c>
      <c r="DD24" s="2">
        <v>0</v>
      </c>
      <c r="DE24" s="48">
        <f>DD24/CY$3</f>
        <v>0</v>
      </c>
      <c r="DF24" s="48">
        <f t="shared" si="18"/>
        <v>0</v>
      </c>
      <c r="DG24" s="30"/>
      <c r="DH24" s="49"/>
      <c r="DI24" s="49"/>
      <c r="DJ24" s="145"/>
      <c r="DK24" s="49"/>
      <c r="DL24" s="49"/>
      <c r="DM24" s="30"/>
      <c r="DN24" s="49"/>
      <c r="DO24" s="49"/>
      <c r="DQ24" s="49"/>
      <c r="DR24" s="49"/>
      <c r="DS24" s="7"/>
      <c r="DU24" s="30"/>
      <c r="DV24" s="48"/>
      <c r="DW24" s="48"/>
      <c r="DX24" s="2"/>
      <c r="DY24" s="48"/>
      <c r="DZ24" s="48"/>
      <c r="EA24" s="30"/>
      <c r="EC24" s="51"/>
      <c r="EF24" s="50"/>
      <c r="EG24" s="30"/>
      <c r="EH24" s="49"/>
      <c r="EI24" s="49"/>
      <c r="EK24" s="49"/>
      <c r="EL24" s="49"/>
      <c r="EM24" s="7"/>
      <c r="EO24" s="30"/>
      <c r="EP24" s="48"/>
      <c r="EQ24" s="48"/>
      <c r="ER24" s="2"/>
      <c r="ES24" s="48"/>
      <c r="ET24" s="48"/>
      <c r="EU24" s="30"/>
      <c r="EV24" s="49"/>
      <c r="EW24" s="49"/>
      <c r="EZ24" s="50"/>
      <c r="FA24" s="30"/>
      <c r="FB24" s="49"/>
      <c r="FC24" s="49"/>
      <c r="FE24" s="49"/>
      <c r="FF24" s="49"/>
      <c r="FG24" s="7"/>
      <c r="FI24" s="30"/>
      <c r="FJ24" s="48"/>
      <c r="FK24" s="48"/>
      <c r="FL24" s="2"/>
      <c r="FM24" s="48"/>
      <c r="FN24" s="48"/>
      <c r="FO24" s="30"/>
      <c r="FP24" s="49"/>
      <c r="FQ24" s="49"/>
      <c r="FT24" s="50"/>
      <c r="FU24" s="30"/>
      <c r="FV24" s="49"/>
      <c r="FW24" s="49"/>
      <c r="FY24" s="49"/>
      <c r="FZ24" s="49"/>
      <c r="GA24" s="7"/>
      <c r="GC24" s="30"/>
      <c r="GD24" s="48"/>
      <c r="GE24" s="2"/>
      <c r="GF24" s="2"/>
      <c r="GG24" s="48"/>
      <c r="GH24" s="2"/>
      <c r="GI24" s="52"/>
      <c r="GN24" s="50"/>
      <c r="GU24" s="7"/>
      <c r="GW24" s="30"/>
      <c r="GX24" s="48"/>
      <c r="GY24" s="2"/>
      <c r="GZ24" s="2"/>
      <c r="HA24" s="48"/>
      <c r="HB24" s="2"/>
      <c r="HC24" s="52"/>
      <c r="HH24" s="50"/>
      <c r="HO24" s="7"/>
      <c r="HQ24" s="30"/>
      <c r="HR24" s="48"/>
      <c r="HS24" s="2"/>
      <c r="HT24" s="2"/>
      <c r="HU24" s="48"/>
      <c r="HV24" s="2"/>
      <c r="HW24" s="52"/>
      <c r="IB24" s="50"/>
      <c r="II24" s="7"/>
      <c r="IK24" s="30"/>
      <c r="IL24" s="48"/>
      <c r="IM24" s="2"/>
      <c r="IN24" s="2"/>
      <c r="IO24" s="48"/>
      <c r="IP24" s="2"/>
      <c r="IQ24" s="52"/>
      <c r="IV24" s="50"/>
    </row>
    <row r="25" spans="1:262" s="4" customFormat="1" ht="13.5" customHeight="1">
      <c r="A25" s="47" t="s">
        <v>793</v>
      </c>
      <c r="B25" s="2" t="s">
        <v>794</v>
      </c>
      <c r="C25" s="7"/>
      <c r="E25" s="30"/>
      <c r="F25" s="48"/>
      <c r="G25" s="49"/>
      <c r="H25" s="2"/>
      <c r="I25" s="48"/>
      <c r="J25" s="49"/>
      <c r="K25" s="49"/>
      <c r="L25" s="49"/>
      <c r="M25" s="49"/>
      <c r="P25" s="50"/>
      <c r="Q25" s="30"/>
      <c r="R25" s="49"/>
      <c r="S25" s="49"/>
      <c r="U25" s="49"/>
      <c r="V25" s="49"/>
      <c r="W25" s="7"/>
      <c r="Y25" s="30"/>
      <c r="Z25" s="49"/>
      <c r="AA25" s="49"/>
      <c r="AB25" s="145"/>
      <c r="AC25" s="49"/>
      <c r="AD25" s="49"/>
      <c r="AE25" s="30"/>
      <c r="AF25" s="49"/>
      <c r="AG25" s="49"/>
      <c r="AH25" s="145"/>
      <c r="AI25" s="49"/>
      <c r="AJ25" s="49"/>
      <c r="AK25" s="30"/>
      <c r="AM25" s="49"/>
      <c r="AO25" s="49"/>
      <c r="AP25" s="49"/>
      <c r="AQ25" s="7"/>
      <c r="AS25" s="30"/>
      <c r="AT25" s="49"/>
      <c r="AU25" s="49"/>
      <c r="AV25" s="145"/>
      <c r="AW25" s="49"/>
      <c r="AX25" s="49"/>
      <c r="AY25" s="30"/>
      <c r="AZ25" s="49"/>
      <c r="BA25" s="49"/>
      <c r="BB25" s="145"/>
      <c r="BC25" s="49"/>
      <c r="BD25" s="49"/>
      <c r="BE25" s="30"/>
      <c r="BF25" s="49"/>
      <c r="BG25" s="49"/>
      <c r="BI25" s="49"/>
      <c r="BJ25" s="49"/>
      <c r="BK25" s="7"/>
      <c r="BM25" s="30"/>
      <c r="BN25" s="48"/>
      <c r="BO25" s="48"/>
      <c r="BP25" s="2"/>
      <c r="BQ25" s="48"/>
      <c r="BR25" s="48"/>
      <c r="BS25" s="26"/>
      <c r="BT25" s="49"/>
      <c r="BU25" s="49"/>
      <c r="BV25" s="145"/>
      <c r="BW25" s="49"/>
      <c r="BX25" s="49"/>
      <c r="BY25" s="30"/>
      <c r="BZ25" s="49"/>
      <c r="CA25" s="49"/>
      <c r="CC25" s="49"/>
      <c r="CD25" s="49"/>
      <c r="CE25" s="30"/>
      <c r="CG25" s="30"/>
      <c r="CH25" s="48"/>
      <c r="CI25" s="48"/>
      <c r="CJ25" s="2"/>
      <c r="CK25" s="48"/>
      <c r="CL25" s="48"/>
      <c r="CM25" s="30"/>
      <c r="CN25" s="49"/>
      <c r="CO25" s="49"/>
      <c r="CP25" s="145"/>
      <c r="CQ25" s="49"/>
      <c r="CR25" s="49"/>
      <c r="CS25" s="30"/>
      <c r="CT25" s="49"/>
      <c r="CU25" s="49"/>
      <c r="CW25" s="49"/>
      <c r="CX25" s="49"/>
      <c r="CY25" s="7"/>
      <c r="DA25" s="30"/>
      <c r="DB25" s="48"/>
      <c r="DC25" s="48"/>
      <c r="DD25" s="2"/>
      <c r="DE25" s="48"/>
      <c r="DF25" s="48"/>
      <c r="DG25" s="30"/>
      <c r="DH25" s="49"/>
      <c r="DI25" s="49"/>
      <c r="DJ25" s="145"/>
      <c r="DK25" s="49"/>
      <c r="DL25" s="49"/>
      <c r="DM25" s="30"/>
      <c r="DN25" s="49"/>
      <c r="DO25" s="49"/>
      <c r="DQ25" s="49"/>
      <c r="DR25" s="49"/>
      <c r="DS25" s="7"/>
      <c r="DU25" s="30">
        <v>359</v>
      </c>
      <c r="DV25" s="48">
        <f t="shared" si="9"/>
        <v>1.5518016460336122E-3</v>
      </c>
      <c r="DW25" s="48">
        <f t="shared" si="10"/>
        <v>1.5518016460336122E-3</v>
      </c>
      <c r="DX25" s="2">
        <v>0</v>
      </c>
      <c r="DY25" s="48">
        <f t="shared" si="11"/>
        <v>0</v>
      </c>
      <c r="DZ25" s="48">
        <f t="shared" si="12"/>
        <v>0</v>
      </c>
      <c r="EA25" s="30"/>
      <c r="EC25" s="51"/>
      <c r="EF25" s="50"/>
      <c r="EG25" s="30"/>
      <c r="EH25" s="49"/>
      <c r="EI25" s="49"/>
      <c r="EK25" s="49"/>
      <c r="EL25" s="49"/>
      <c r="EM25" s="7"/>
      <c r="EO25" s="30"/>
      <c r="EP25" s="48"/>
      <c r="EQ25" s="48"/>
      <c r="ER25" s="2"/>
      <c r="ES25" s="48"/>
      <c r="ET25" s="48"/>
      <c r="EU25" s="30"/>
      <c r="EV25" s="49"/>
      <c r="EW25" s="49"/>
      <c r="EZ25" s="50"/>
      <c r="FA25" s="30"/>
      <c r="FB25" s="49"/>
      <c r="FC25" s="49"/>
      <c r="FE25" s="49"/>
      <c r="FF25" s="49"/>
      <c r="FG25" s="7"/>
      <c r="FI25" s="30"/>
      <c r="FJ25" s="48"/>
      <c r="FK25" s="48"/>
      <c r="FL25" s="2"/>
      <c r="FM25" s="48"/>
      <c r="FN25" s="48"/>
      <c r="FO25" s="30"/>
      <c r="FP25" s="49"/>
      <c r="FQ25" s="49"/>
      <c r="FT25" s="50"/>
      <c r="FU25" s="30"/>
      <c r="FV25" s="49"/>
      <c r="FW25" s="49"/>
      <c r="FY25" s="49"/>
      <c r="FZ25" s="49"/>
      <c r="GA25" s="7"/>
      <c r="GC25" s="2"/>
      <c r="GD25" s="48"/>
      <c r="GE25" s="2"/>
      <c r="GF25" s="2"/>
      <c r="GG25" s="48"/>
      <c r="GH25" s="2"/>
      <c r="GI25" s="52"/>
      <c r="GN25" s="50"/>
      <c r="GU25" s="7"/>
      <c r="GW25" s="2"/>
      <c r="GX25" s="48"/>
      <c r="GY25" s="2"/>
      <c r="GZ25" s="2"/>
      <c r="HA25" s="48"/>
      <c r="HB25" s="2"/>
      <c r="HC25" s="52"/>
      <c r="HH25" s="50"/>
      <c r="HO25" s="7"/>
      <c r="HQ25" s="2"/>
      <c r="HR25" s="48"/>
      <c r="HS25" s="2"/>
      <c r="HT25" s="2"/>
      <c r="HU25" s="48"/>
      <c r="HV25" s="2"/>
      <c r="HW25" s="52"/>
      <c r="IB25" s="50"/>
      <c r="II25" s="7"/>
      <c r="IK25" s="2"/>
      <c r="IL25" s="48"/>
      <c r="IM25" s="2"/>
      <c r="IN25" s="2"/>
      <c r="IO25" s="48"/>
      <c r="IP25" s="2"/>
      <c r="IQ25" s="52"/>
      <c r="IV25" s="50"/>
    </row>
    <row r="26" spans="1:262" s="4" customFormat="1" ht="13.5" customHeight="1">
      <c r="A26" s="47" t="s">
        <v>914</v>
      </c>
      <c r="B26" s="2" t="s">
        <v>915</v>
      </c>
      <c r="C26" s="7"/>
      <c r="E26" s="30"/>
      <c r="F26" s="48"/>
      <c r="G26" s="48"/>
      <c r="H26" s="2"/>
      <c r="I26" s="48"/>
      <c r="J26" s="48"/>
      <c r="K26" s="49"/>
      <c r="L26" s="49"/>
      <c r="M26" s="49"/>
      <c r="P26" s="50"/>
      <c r="Q26" s="30"/>
      <c r="R26" s="49"/>
      <c r="S26" s="49"/>
      <c r="U26" s="49"/>
      <c r="V26" s="49"/>
      <c r="W26" s="7"/>
      <c r="Y26" s="30"/>
      <c r="Z26" s="49"/>
      <c r="AA26" s="49"/>
      <c r="AB26" s="145"/>
      <c r="AC26" s="49"/>
      <c r="AD26" s="49"/>
      <c r="AE26" s="30"/>
      <c r="AF26" s="49"/>
      <c r="AG26" s="49"/>
      <c r="AH26" s="145"/>
      <c r="AI26" s="49"/>
      <c r="AJ26" s="49"/>
      <c r="AK26" s="30"/>
      <c r="AM26" s="49"/>
      <c r="AO26" s="49"/>
      <c r="AP26" s="49"/>
      <c r="AQ26" s="7"/>
      <c r="AS26" s="30"/>
      <c r="AT26" s="49"/>
      <c r="AU26" s="49"/>
      <c r="AV26" s="145"/>
      <c r="AW26" s="49"/>
      <c r="AX26" s="49"/>
      <c r="AY26" s="30"/>
      <c r="AZ26" s="49"/>
      <c r="BA26" s="49"/>
      <c r="BB26" s="145"/>
      <c r="BC26" s="49"/>
      <c r="BD26" s="49"/>
      <c r="BE26" s="30"/>
      <c r="BF26" s="49"/>
      <c r="BG26" s="49"/>
      <c r="BI26" s="49"/>
      <c r="BJ26" s="49"/>
      <c r="BK26" s="7"/>
      <c r="BM26" s="30"/>
      <c r="BN26" s="48"/>
      <c r="BO26" s="48"/>
      <c r="BP26" s="2"/>
      <c r="BQ26" s="48"/>
      <c r="BR26" s="48"/>
      <c r="BS26" s="26"/>
      <c r="BT26" s="49"/>
      <c r="BU26" s="49"/>
      <c r="BV26" s="145"/>
      <c r="BW26" s="49"/>
      <c r="BX26" s="49"/>
      <c r="BY26" s="30"/>
      <c r="BZ26" s="49"/>
      <c r="CA26" s="49"/>
      <c r="CC26" s="49"/>
      <c r="CD26" s="49"/>
      <c r="CE26" s="30"/>
      <c r="CG26" s="30"/>
      <c r="CH26" s="48"/>
      <c r="CI26" s="48"/>
      <c r="CJ26" s="2"/>
      <c r="CK26" s="48"/>
      <c r="CL26" s="48"/>
      <c r="CM26" s="30"/>
      <c r="CN26" s="49"/>
      <c r="CO26" s="49"/>
      <c r="CP26" s="145"/>
      <c r="CQ26" s="49"/>
      <c r="CR26" s="49"/>
      <c r="CS26" s="30"/>
      <c r="CT26" s="49"/>
      <c r="CU26" s="49"/>
      <c r="CW26" s="49"/>
      <c r="CX26" s="49"/>
      <c r="CY26" s="7"/>
      <c r="DA26" s="30"/>
      <c r="DB26" s="48"/>
      <c r="DC26" s="48"/>
      <c r="DD26" s="2"/>
      <c r="DE26" s="48"/>
      <c r="DF26" s="48"/>
      <c r="DG26" s="30"/>
      <c r="DH26" s="49"/>
      <c r="DI26" s="49"/>
      <c r="DJ26" s="145"/>
      <c r="DK26" s="49"/>
      <c r="DL26" s="49"/>
      <c r="DM26" s="30"/>
      <c r="DN26" s="49"/>
      <c r="DO26" s="49"/>
      <c r="DQ26" s="49"/>
      <c r="DR26" s="49"/>
      <c r="DS26" s="7"/>
      <c r="DU26" s="30">
        <v>5589</v>
      </c>
      <c r="DV26" s="48">
        <f t="shared" si="9"/>
        <v>2.4158828411370081E-2</v>
      </c>
      <c r="DW26" s="48">
        <f t="shared" si="10"/>
        <v>2.4158828411370081E-2</v>
      </c>
      <c r="DX26" s="2">
        <v>0</v>
      </c>
      <c r="DY26" s="48">
        <f t="shared" si="11"/>
        <v>0</v>
      </c>
      <c r="DZ26" s="48">
        <f t="shared" si="12"/>
        <v>0</v>
      </c>
      <c r="EA26" s="30"/>
      <c r="EC26" s="51"/>
      <c r="EF26" s="50"/>
      <c r="EG26" s="30"/>
      <c r="EH26" s="49"/>
      <c r="EI26" s="49"/>
      <c r="EK26" s="49"/>
      <c r="EL26" s="49"/>
      <c r="EM26" s="7"/>
      <c r="EO26" s="30"/>
      <c r="EP26" s="48"/>
      <c r="EQ26" s="48"/>
      <c r="ER26" s="2"/>
      <c r="ES26" s="48"/>
      <c r="ET26" s="48"/>
      <c r="EU26" s="30"/>
      <c r="EV26" s="49"/>
      <c r="EW26" s="49"/>
      <c r="EZ26" s="50"/>
      <c r="FA26" s="30"/>
      <c r="FB26" s="49"/>
      <c r="FC26" s="49"/>
      <c r="FE26" s="49"/>
      <c r="FF26" s="49"/>
      <c r="FG26" s="7"/>
      <c r="FI26" s="30"/>
      <c r="FJ26" s="48"/>
      <c r="FK26" s="48"/>
      <c r="FL26" s="2"/>
      <c r="FM26" s="48"/>
      <c r="FN26" s="48"/>
      <c r="FO26" s="30"/>
      <c r="FP26" s="49"/>
      <c r="FQ26" s="49"/>
      <c r="FT26" s="50"/>
      <c r="FU26" s="30"/>
      <c r="FV26" s="49"/>
      <c r="FW26" s="49"/>
      <c r="FY26" s="49"/>
      <c r="FZ26" s="49"/>
      <c r="GA26" s="7"/>
      <c r="GC26" s="2"/>
      <c r="GD26" s="48"/>
      <c r="GE26" s="2"/>
      <c r="GF26" s="2"/>
      <c r="GG26" s="48"/>
      <c r="GH26" s="2"/>
      <c r="GI26" s="52"/>
      <c r="GN26" s="50"/>
      <c r="GU26" s="7"/>
      <c r="GW26" s="2"/>
      <c r="GX26" s="48"/>
      <c r="GY26" s="2"/>
      <c r="GZ26" s="2"/>
      <c r="HA26" s="48"/>
      <c r="HB26" s="2"/>
      <c r="HC26" s="52"/>
      <c r="HH26" s="50"/>
      <c r="HO26" s="7"/>
      <c r="HQ26" s="2"/>
      <c r="HR26" s="48"/>
      <c r="HS26" s="2"/>
      <c r="HT26" s="2"/>
      <c r="HU26" s="48"/>
      <c r="HV26" s="2"/>
      <c r="HW26" s="52"/>
      <c r="IB26" s="50"/>
      <c r="II26" s="7"/>
      <c r="IK26" s="2"/>
      <c r="IL26" s="48"/>
      <c r="IM26" s="2"/>
      <c r="IN26" s="2"/>
      <c r="IO26" s="48"/>
      <c r="IP26" s="2"/>
      <c r="IQ26" s="52"/>
      <c r="IV26" s="50"/>
    </row>
    <row r="27" spans="1:262" s="4" customFormat="1" ht="13.5" customHeight="1">
      <c r="A27" s="47" t="s">
        <v>917</v>
      </c>
      <c r="B27" s="2" t="s">
        <v>918</v>
      </c>
      <c r="C27" s="7"/>
      <c r="E27" s="30"/>
      <c r="F27" s="48"/>
      <c r="G27" s="49"/>
      <c r="H27" s="2"/>
      <c r="I27" s="48"/>
      <c r="J27" s="49"/>
      <c r="K27" s="49"/>
      <c r="L27" s="49"/>
      <c r="M27" s="49"/>
      <c r="P27" s="50"/>
      <c r="Q27" s="30"/>
      <c r="R27" s="49"/>
      <c r="S27" s="49"/>
      <c r="U27" s="49"/>
      <c r="V27" s="49"/>
      <c r="W27" s="7"/>
      <c r="Y27" s="30"/>
      <c r="Z27" s="48"/>
      <c r="AA27" s="48"/>
      <c r="AB27" s="2"/>
      <c r="AC27" s="48"/>
      <c r="AD27" s="48"/>
      <c r="AE27" s="30"/>
      <c r="AF27" s="49"/>
      <c r="AG27" s="49"/>
      <c r="AH27" s="145"/>
      <c r="AI27" s="49"/>
      <c r="AJ27" s="49"/>
      <c r="AK27" s="30"/>
      <c r="AM27" s="49"/>
      <c r="AO27" s="49"/>
      <c r="AP27" s="49"/>
      <c r="AQ27" s="7"/>
      <c r="AS27" s="30"/>
      <c r="AT27" s="49"/>
      <c r="AU27" s="49"/>
      <c r="AV27" s="2"/>
      <c r="AW27" s="49"/>
      <c r="AX27" s="49"/>
      <c r="AY27" s="30"/>
      <c r="AZ27" s="49"/>
      <c r="BA27" s="49"/>
      <c r="BB27" s="145"/>
      <c r="BC27" s="49"/>
      <c r="BD27" s="49"/>
      <c r="BE27" s="30"/>
      <c r="BF27" s="49"/>
      <c r="BG27" s="49"/>
      <c r="BI27" s="49"/>
      <c r="BJ27" s="49"/>
      <c r="BK27" s="7"/>
      <c r="BM27" s="30"/>
      <c r="BN27" s="48"/>
      <c r="BO27" s="48"/>
      <c r="BP27" s="2"/>
      <c r="BQ27" s="48"/>
      <c r="BR27" s="48"/>
      <c r="BS27" s="26"/>
      <c r="BT27" s="49"/>
      <c r="BU27" s="49"/>
      <c r="BV27" s="145"/>
      <c r="BW27" s="49"/>
      <c r="BX27" s="49"/>
      <c r="BY27" s="30"/>
      <c r="BZ27" s="49"/>
      <c r="CA27" s="49"/>
      <c r="CC27" s="49"/>
      <c r="CD27" s="49"/>
      <c r="CE27" s="30"/>
      <c r="CG27" s="30"/>
      <c r="CH27" s="48"/>
      <c r="CI27" s="48"/>
      <c r="CJ27" s="2"/>
      <c r="CK27" s="48"/>
      <c r="CL27" s="48"/>
      <c r="CM27" s="30"/>
      <c r="CN27" s="49"/>
      <c r="CO27" s="49"/>
      <c r="CP27" s="145"/>
      <c r="CQ27" s="49"/>
      <c r="CR27" s="49"/>
      <c r="CS27" s="30"/>
      <c r="CT27" s="49"/>
      <c r="CU27" s="49"/>
      <c r="CW27" s="49"/>
      <c r="CX27" s="49"/>
      <c r="CY27" s="7"/>
      <c r="DA27" s="30"/>
      <c r="DB27" s="48"/>
      <c r="DC27" s="48"/>
      <c r="DD27" s="2"/>
      <c r="DE27" s="48"/>
      <c r="DF27" s="48"/>
      <c r="DG27" s="30"/>
      <c r="DH27" s="49"/>
      <c r="DI27" s="49"/>
      <c r="DJ27" s="145"/>
      <c r="DK27" s="49"/>
      <c r="DL27" s="49"/>
      <c r="DM27" s="30"/>
      <c r="DN27" s="49"/>
      <c r="DO27" s="49"/>
      <c r="DQ27" s="49"/>
      <c r="DR27" s="49"/>
      <c r="DS27" s="7"/>
      <c r="DU27" s="30">
        <v>2666</v>
      </c>
      <c r="DV27" s="48">
        <f t="shared" si="9"/>
        <v>1.1523964312884709E-2</v>
      </c>
      <c r="DW27" s="48">
        <f t="shared" si="10"/>
        <v>1.1523964312884709E-2</v>
      </c>
      <c r="DX27" s="2">
        <v>0</v>
      </c>
      <c r="DY27" s="48">
        <f t="shared" si="11"/>
        <v>0</v>
      </c>
      <c r="DZ27" s="48">
        <f t="shared" si="12"/>
        <v>0</v>
      </c>
      <c r="EA27" s="30"/>
      <c r="EC27" s="51"/>
      <c r="EF27" s="50"/>
      <c r="EG27" s="30"/>
      <c r="EH27" s="49"/>
      <c r="EI27" s="49"/>
      <c r="EK27" s="49"/>
      <c r="EL27" s="49"/>
      <c r="EM27" s="7"/>
      <c r="EO27" s="30"/>
      <c r="EP27" s="48"/>
      <c r="EQ27" s="48"/>
      <c r="ER27" s="2"/>
      <c r="ES27" s="48"/>
      <c r="ET27" s="48"/>
      <c r="EU27" s="30"/>
      <c r="EV27" s="49"/>
      <c r="EW27" s="49"/>
      <c r="EZ27" s="50"/>
      <c r="FA27" s="30"/>
      <c r="FB27" s="49"/>
      <c r="FC27" s="49"/>
      <c r="FE27" s="49"/>
      <c r="FF27" s="49"/>
      <c r="FG27" s="7"/>
      <c r="FI27" s="30"/>
      <c r="FJ27" s="48"/>
      <c r="FK27" s="48"/>
      <c r="FL27" s="2"/>
      <c r="FM27" s="48"/>
      <c r="FN27" s="48"/>
      <c r="FO27" s="30"/>
      <c r="FP27" s="49"/>
      <c r="FQ27" s="49"/>
      <c r="FT27" s="50"/>
      <c r="FU27" s="30"/>
      <c r="FV27" s="49"/>
      <c r="FW27" s="49"/>
      <c r="FY27" s="49"/>
      <c r="FZ27" s="49"/>
      <c r="GA27" s="20"/>
      <c r="GB27" s="54"/>
      <c r="GC27" s="54"/>
      <c r="GD27" s="55"/>
      <c r="GE27" s="30"/>
      <c r="GF27" s="30"/>
      <c r="GG27" s="48"/>
      <c r="GH27" s="30"/>
      <c r="GI27" s="57"/>
      <c r="GJ27" s="2"/>
      <c r="GK27" s="2"/>
      <c r="GL27" s="2"/>
      <c r="GM27" s="2"/>
      <c r="GN27" s="58"/>
      <c r="GO27" s="2"/>
      <c r="GP27" s="2"/>
      <c r="GQ27" s="2"/>
      <c r="GR27" s="2"/>
      <c r="GS27" s="2"/>
      <c r="GT27" s="2"/>
      <c r="GU27" s="20"/>
      <c r="GV27" s="54"/>
      <c r="GW27" s="54"/>
      <c r="GX27" s="55"/>
      <c r="GY27" s="30"/>
      <c r="GZ27" s="30"/>
      <c r="HA27" s="48"/>
      <c r="HB27" s="30"/>
      <c r="HC27" s="57"/>
      <c r="HD27" s="2"/>
      <c r="HE27" s="2"/>
      <c r="HF27" s="2"/>
      <c r="HG27" s="2"/>
      <c r="HH27" s="58"/>
      <c r="HI27" s="2"/>
      <c r="HJ27" s="2"/>
      <c r="HK27" s="2"/>
      <c r="HL27" s="2"/>
      <c r="HM27" s="2"/>
      <c r="HN27" s="2"/>
      <c r="HO27" s="20"/>
      <c r="HP27" s="54"/>
      <c r="HQ27" s="54"/>
      <c r="HR27" s="55"/>
      <c r="HS27" s="30"/>
      <c r="HT27" s="30"/>
      <c r="HU27" s="48"/>
      <c r="HV27" s="30"/>
      <c r="HW27" s="57"/>
      <c r="HX27" s="2"/>
      <c r="HY27" s="2"/>
      <c r="HZ27" s="2"/>
      <c r="IA27" s="2"/>
      <c r="IB27" s="58"/>
      <c r="IC27" s="2"/>
      <c r="ID27" s="2"/>
      <c r="IE27" s="2"/>
      <c r="IF27" s="2"/>
      <c r="IG27" s="2"/>
      <c r="IH27" s="2"/>
      <c r="II27" s="20"/>
      <c r="IJ27" s="54"/>
      <c r="IK27" s="54"/>
      <c r="IL27" s="55"/>
      <c r="IM27" s="30"/>
      <c r="IN27" s="30"/>
      <c r="IO27" s="48"/>
      <c r="IP27" s="30"/>
      <c r="IQ27" s="57"/>
      <c r="IR27" s="2"/>
      <c r="IS27" s="2"/>
      <c r="IT27" s="2"/>
      <c r="IU27" s="2"/>
      <c r="IV27" s="58"/>
      <c r="IW27" s="2"/>
      <c r="IX27" s="2"/>
      <c r="IY27" s="2"/>
      <c r="IZ27" s="2"/>
      <c r="JA27" s="2"/>
      <c r="JB27" s="2"/>
    </row>
    <row r="28" spans="1:262" s="4" customFormat="1" ht="13.5" customHeight="1">
      <c r="A28" s="47"/>
      <c r="B28" s="2"/>
      <c r="C28" s="7"/>
      <c r="E28" s="30"/>
      <c r="F28" s="48"/>
      <c r="G28" s="49"/>
      <c r="H28" s="2"/>
      <c r="I28" s="48"/>
      <c r="J28" s="49"/>
      <c r="K28" s="49"/>
      <c r="L28" s="49"/>
      <c r="M28" s="49"/>
      <c r="P28" s="50"/>
      <c r="Q28" s="30"/>
      <c r="R28" s="49"/>
      <c r="S28" s="49"/>
      <c r="U28" s="49"/>
      <c r="V28" s="49"/>
      <c r="W28" s="7"/>
      <c r="Y28" s="30"/>
      <c r="Z28" s="48"/>
      <c r="AA28" s="48"/>
      <c r="AB28" s="2"/>
      <c r="AC28" s="48"/>
      <c r="AD28" s="48"/>
      <c r="AE28" s="30"/>
      <c r="AF28" s="49"/>
      <c r="AG28" s="49"/>
      <c r="AH28" s="145"/>
      <c r="AI28" s="49"/>
      <c r="AJ28" s="49"/>
      <c r="AK28" s="30"/>
      <c r="AM28" s="49"/>
      <c r="AO28" s="49"/>
      <c r="AP28" s="49"/>
      <c r="AQ28" s="7"/>
      <c r="AS28" s="30"/>
      <c r="AT28" s="49"/>
      <c r="AU28" s="49"/>
      <c r="AV28" s="2"/>
      <c r="AW28" s="49"/>
      <c r="AX28" s="49"/>
      <c r="AY28" s="30"/>
      <c r="AZ28" s="49"/>
      <c r="BA28" s="49"/>
      <c r="BB28" s="145"/>
      <c r="BC28" s="49"/>
      <c r="BD28" s="49"/>
      <c r="BE28" s="30"/>
      <c r="BF28" s="49"/>
      <c r="BG28" s="49"/>
      <c r="BI28" s="49"/>
      <c r="BJ28" s="49"/>
      <c r="BK28" s="7"/>
      <c r="BM28" s="30"/>
      <c r="BN28" s="48"/>
      <c r="BO28" s="48"/>
      <c r="BP28" s="2"/>
      <c r="BQ28" s="48"/>
      <c r="BR28" s="48"/>
      <c r="BS28" s="26"/>
      <c r="BT28" s="49"/>
      <c r="BU28" s="49"/>
      <c r="BV28" s="145"/>
      <c r="BW28" s="49"/>
      <c r="BX28" s="49"/>
      <c r="BY28" s="30"/>
      <c r="BZ28" s="49"/>
      <c r="CA28" s="49"/>
      <c r="CC28" s="49"/>
      <c r="CD28" s="49"/>
      <c r="CE28" s="30"/>
      <c r="CG28" s="30"/>
      <c r="CH28" s="48"/>
      <c r="CI28" s="48"/>
      <c r="CJ28" s="2"/>
      <c r="CK28" s="48"/>
      <c r="CL28" s="48"/>
      <c r="CM28" s="30"/>
      <c r="CN28" s="49"/>
      <c r="CO28" s="49"/>
      <c r="CP28" s="145"/>
      <c r="CQ28" s="49"/>
      <c r="CR28" s="49"/>
      <c r="CS28" s="30"/>
      <c r="CT28" s="49"/>
      <c r="CU28" s="49"/>
      <c r="CW28" s="49"/>
      <c r="CX28" s="49"/>
      <c r="CY28" s="7"/>
      <c r="DA28" s="30"/>
      <c r="DB28" s="48"/>
      <c r="DC28" s="48"/>
      <c r="DD28" s="2"/>
      <c r="DE28" s="48"/>
      <c r="DF28" s="48"/>
      <c r="DG28" s="30"/>
      <c r="DH28" s="49"/>
      <c r="DI28" s="49"/>
      <c r="DJ28" s="145"/>
      <c r="DK28" s="49"/>
      <c r="DL28" s="49"/>
      <c r="DM28" s="30"/>
      <c r="DN28" s="49"/>
      <c r="DO28" s="49"/>
      <c r="DQ28" s="49"/>
      <c r="DR28" s="49"/>
      <c r="DS28" s="7"/>
      <c r="DU28" s="30"/>
      <c r="DV28" s="48"/>
      <c r="DW28" s="48"/>
      <c r="DX28" s="2"/>
      <c r="DY28" s="48"/>
      <c r="DZ28" s="48"/>
      <c r="EA28" s="30"/>
      <c r="EC28" s="51"/>
      <c r="EF28" s="50"/>
      <c r="EG28" s="30"/>
      <c r="EH28" s="49"/>
      <c r="EI28" s="49"/>
      <c r="EK28" s="49"/>
      <c r="EL28" s="49"/>
      <c r="EM28" s="7"/>
      <c r="EO28" s="30"/>
      <c r="EP28" s="48"/>
      <c r="EQ28" s="48"/>
      <c r="ER28" s="2"/>
      <c r="ES28" s="48"/>
      <c r="ET28" s="48"/>
      <c r="EU28" s="30"/>
      <c r="EV28" s="49"/>
      <c r="EW28" s="49"/>
      <c r="EZ28" s="50"/>
      <c r="FA28" s="30"/>
      <c r="FB28" s="49"/>
      <c r="FC28" s="49"/>
      <c r="FE28" s="49"/>
      <c r="FF28" s="49"/>
      <c r="FG28" s="7"/>
      <c r="FI28" s="30"/>
      <c r="FJ28" s="48"/>
      <c r="FK28" s="48"/>
      <c r="FL28" s="2"/>
      <c r="FM28" s="48"/>
      <c r="FN28" s="48"/>
      <c r="FO28" s="30"/>
      <c r="FP28" s="49"/>
      <c r="FQ28" s="49"/>
      <c r="FT28" s="50"/>
      <c r="FU28" s="30"/>
      <c r="FV28" s="49"/>
      <c r="FW28" s="49"/>
      <c r="FY28" s="49"/>
      <c r="FZ28" s="49"/>
      <c r="GA28" s="20"/>
      <c r="GB28" s="54"/>
      <c r="GC28" s="54"/>
      <c r="GD28" s="55"/>
      <c r="GE28" s="30"/>
      <c r="GF28" s="30"/>
      <c r="GG28" s="48"/>
      <c r="GH28" s="30"/>
      <c r="GI28" s="57"/>
      <c r="GJ28" s="2"/>
      <c r="GK28" s="2"/>
      <c r="GL28" s="2"/>
      <c r="GM28" s="2"/>
      <c r="GN28" s="58"/>
      <c r="GO28" s="2"/>
      <c r="GP28" s="2"/>
      <c r="GQ28" s="2"/>
      <c r="GR28" s="2"/>
      <c r="GS28" s="2"/>
      <c r="GT28" s="2"/>
      <c r="GU28" s="20"/>
      <c r="GV28" s="54"/>
      <c r="GW28" s="54"/>
      <c r="GX28" s="55"/>
      <c r="GY28" s="30"/>
      <c r="GZ28" s="30"/>
      <c r="HA28" s="48"/>
      <c r="HB28" s="30"/>
      <c r="HC28" s="57"/>
      <c r="HD28" s="2"/>
      <c r="HE28" s="2"/>
      <c r="HF28" s="2"/>
      <c r="HG28" s="2"/>
      <c r="HH28" s="58"/>
      <c r="HI28" s="2"/>
      <c r="HJ28" s="2"/>
      <c r="HK28" s="2"/>
      <c r="HL28" s="2"/>
      <c r="HM28" s="2"/>
      <c r="HN28" s="2"/>
      <c r="HO28" s="20"/>
      <c r="HP28" s="54"/>
      <c r="HQ28" s="54"/>
      <c r="HR28" s="55"/>
      <c r="HS28" s="30"/>
      <c r="HT28" s="30"/>
      <c r="HU28" s="48"/>
      <c r="HV28" s="30"/>
      <c r="HW28" s="57"/>
      <c r="HX28" s="2"/>
      <c r="HY28" s="2"/>
      <c r="HZ28" s="2"/>
      <c r="IA28" s="2"/>
      <c r="IB28" s="58"/>
      <c r="IC28" s="2"/>
      <c r="ID28" s="2"/>
      <c r="IE28" s="2"/>
      <c r="IF28" s="2"/>
      <c r="IG28" s="2"/>
      <c r="IH28" s="2"/>
      <c r="II28" s="20"/>
      <c r="IJ28" s="54"/>
      <c r="IK28" s="54"/>
      <c r="IL28" s="55"/>
      <c r="IM28" s="30"/>
      <c r="IN28" s="30"/>
      <c r="IO28" s="48"/>
      <c r="IP28" s="30"/>
      <c r="IQ28" s="57"/>
      <c r="IR28" s="2"/>
      <c r="IS28" s="2"/>
      <c r="IT28" s="2"/>
      <c r="IU28" s="2"/>
      <c r="IV28" s="58"/>
      <c r="IW28" s="2"/>
      <c r="IX28" s="2"/>
      <c r="IY28" s="2"/>
      <c r="IZ28" s="2"/>
      <c r="JA28" s="2"/>
      <c r="JB28" s="2"/>
    </row>
    <row r="29" spans="1:262" s="4" customFormat="1" ht="13.5" customHeight="1">
      <c r="A29" s="47"/>
      <c r="B29" s="2"/>
      <c r="C29" s="7"/>
      <c r="E29" s="30"/>
      <c r="F29" s="48"/>
      <c r="G29" s="48"/>
      <c r="H29" s="2"/>
      <c r="I29" s="48"/>
      <c r="J29" s="48"/>
      <c r="K29" s="49"/>
      <c r="L29" s="49"/>
      <c r="M29" s="49"/>
      <c r="P29" s="50"/>
      <c r="Q29" s="30"/>
      <c r="R29" s="49"/>
      <c r="S29" s="49"/>
      <c r="U29" s="49"/>
      <c r="V29" s="49"/>
      <c r="W29" s="7"/>
      <c r="Y29" s="30"/>
      <c r="Z29" s="48"/>
      <c r="AA29" s="48"/>
      <c r="AB29" s="2"/>
      <c r="AC29" s="48"/>
      <c r="AD29" s="48"/>
      <c r="AE29" s="30"/>
      <c r="AF29" s="49"/>
      <c r="AG29" s="49"/>
      <c r="AH29" s="145"/>
      <c r="AI29" s="49"/>
      <c r="AJ29" s="49"/>
      <c r="AK29" s="30"/>
      <c r="AM29" s="49"/>
      <c r="AO29" s="49"/>
      <c r="AP29" s="49"/>
      <c r="AQ29" s="7"/>
      <c r="AS29" s="30"/>
      <c r="AT29" s="49"/>
      <c r="AU29" s="49"/>
      <c r="AV29" s="2"/>
      <c r="AW29" s="49"/>
      <c r="AX29" s="49"/>
      <c r="AY29" s="30"/>
      <c r="AZ29" s="49"/>
      <c r="BA29" s="49"/>
      <c r="BB29" s="145"/>
      <c r="BC29" s="49"/>
      <c r="BD29" s="49"/>
      <c r="BE29" s="30"/>
      <c r="BF29" s="49"/>
      <c r="BG29" s="49"/>
      <c r="BI29" s="49"/>
      <c r="BJ29" s="49"/>
      <c r="BK29" s="7"/>
      <c r="BM29" s="30"/>
      <c r="BN29" s="48"/>
      <c r="BO29" s="48"/>
      <c r="BP29" s="2"/>
      <c r="BQ29" s="48"/>
      <c r="BR29" s="48"/>
      <c r="BS29" s="26"/>
      <c r="BT29" s="49"/>
      <c r="BU29" s="49"/>
      <c r="BV29" s="145"/>
      <c r="BW29" s="49"/>
      <c r="BX29" s="49"/>
      <c r="BY29" s="30"/>
      <c r="BZ29" s="49"/>
      <c r="CA29" s="49"/>
      <c r="CC29" s="49"/>
      <c r="CD29" s="49"/>
      <c r="CE29" s="30"/>
      <c r="CG29" s="30"/>
      <c r="CH29" s="48"/>
      <c r="CI29" s="48"/>
      <c r="CJ29" s="2"/>
      <c r="CK29" s="48"/>
      <c r="CL29" s="48"/>
      <c r="CM29" s="30"/>
      <c r="CN29" s="49"/>
      <c r="CO29" s="49"/>
      <c r="CP29" s="145"/>
      <c r="CQ29" s="49"/>
      <c r="CR29" s="49"/>
      <c r="CS29" s="30"/>
      <c r="CT29" s="49"/>
      <c r="CU29" s="49"/>
      <c r="CW29" s="49"/>
      <c r="CX29" s="49"/>
      <c r="CY29" s="7"/>
      <c r="DA29" s="30"/>
      <c r="DB29" s="48"/>
      <c r="DC29" s="48"/>
      <c r="DD29" s="2"/>
      <c r="DE29" s="48"/>
      <c r="DF29" s="48"/>
      <c r="DG29" s="30"/>
      <c r="DH29" s="49"/>
      <c r="DI29" s="49"/>
      <c r="DJ29" s="145"/>
      <c r="DK29" s="49"/>
      <c r="DL29" s="49"/>
      <c r="DM29" s="30"/>
      <c r="DN29" s="49"/>
      <c r="DO29" s="49"/>
      <c r="DQ29" s="49"/>
      <c r="DR29" s="49"/>
      <c r="DS29" s="7"/>
      <c r="DU29" s="30"/>
      <c r="DV29" s="48"/>
      <c r="DW29" s="48"/>
      <c r="DX29" s="2"/>
      <c r="DY29" s="48"/>
      <c r="DZ29" s="48"/>
      <c r="EA29" s="30"/>
      <c r="EC29" s="51"/>
      <c r="EF29" s="50"/>
      <c r="EG29" s="30"/>
      <c r="EH29" s="49"/>
      <c r="EI29" s="49"/>
      <c r="EK29" s="49"/>
      <c r="EL29" s="49"/>
      <c r="EM29" s="7"/>
      <c r="EO29" s="30"/>
      <c r="EP29" s="48"/>
      <c r="EQ29" s="48"/>
      <c r="ER29" s="2"/>
      <c r="ES29" s="48"/>
      <c r="ET29" s="48"/>
      <c r="EU29" s="30"/>
      <c r="EV29" s="49"/>
      <c r="EW29" s="49"/>
      <c r="EZ29" s="50"/>
      <c r="FA29" s="30"/>
      <c r="FB29" s="49"/>
      <c r="FC29" s="49"/>
      <c r="FE29" s="49"/>
      <c r="FF29" s="49"/>
      <c r="FG29" s="7"/>
      <c r="FI29" s="30"/>
      <c r="FJ29" s="48"/>
      <c r="FK29" s="48"/>
      <c r="FL29" s="2"/>
      <c r="FM29" s="48"/>
      <c r="FN29" s="48"/>
      <c r="FO29" s="30"/>
      <c r="FP29" s="49"/>
      <c r="FQ29" s="49"/>
      <c r="FT29" s="50"/>
      <c r="FU29" s="30"/>
      <c r="FV29" s="49"/>
      <c r="FW29" s="49"/>
      <c r="FY29" s="49"/>
      <c r="FZ29" s="49"/>
      <c r="GA29" s="20"/>
      <c r="GB29" s="54"/>
      <c r="GC29" s="54"/>
      <c r="GD29" s="55"/>
      <c r="GE29" s="30"/>
      <c r="GF29" s="30"/>
      <c r="GG29" s="48"/>
      <c r="GH29" s="30"/>
      <c r="GI29" s="57"/>
      <c r="GJ29" s="2"/>
      <c r="GK29" s="2"/>
      <c r="GL29" s="2"/>
      <c r="GM29" s="2"/>
      <c r="GN29" s="58"/>
      <c r="GO29" s="2"/>
      <c r="GP29" s="2"/>
      <c r="GQ29" s="2"/>
      <c r="GR29" s="2"/>
      <c r="GS29" s="2"/>
      <c r="GT29" s="2"/>
      <c r="GU29" s="20"/>
      <c r="GV29" s="54"/>
      <c r="GW29" s="54"/>
      <c r="GX29" s="55"/>
      <c r="GY29" s="30"/>
      <c r="GZ29" s="30"/>
      <c r="HA29" s="48"/>
      <c r="HB29" s="30"/>
      <c r="HC29" s="57"/>
      <c r="HD29" s="2"/>
      <c r="HE29" s="2"/>
      <c r="HF29" s="2"/>
      <c r="HG29" s="2"/>
      <c r="HH29" s="58"/>
      <c r="HI29" s="2"/>
      <c r="HJ29" s="2"/>
      <c r="HK29" s="2"/>
      <c r="HL29" s="2"/>
      <c r="HM29" s="2"/>
      <c r="HN29" s="2"/>
      <c r="HO29" s="20"/>
      <c r="HP29" s="54"/>
      <c r="HQ29" s="54"/>
      <c r="HR29" s="55"/>
      <c r="HS29" s="30"/>
      <c r="HT29" s="30"/>
      <c r="HU29" s="48"/>
      <c r="HV29" s="30"/>
      <c r="HW29" s="57"/>
      <c r="HX29" s="2"/>
      <c r="HY29" s="2"/>
      <c r="HZ29" s="2"/>
      <c r="IA29" s="2"/>
      <c r="IB29" s="58"/>
      <c r="IC29" s="2"/>
      <c r="ID29" s="2"/>
      <c r="IE29" s="2"/>
      <c r="IF29" s="2"/>
      <c r="IG29" s="2"/>
      <c r="IH29" s="2"/>
      <c r="II29" s="20"/>
      <c r="IJ29" s="54"/>
      <c r="IK29" s="54"/>
      <c r="IL29" s="55"/>
      <c r="IM29" s="30"/>
      <c r="IN29" s="30"/>
      <c r="IO29" s="48"/>
      <c r="IP29" s="30"/>
      <c r="IQ29" s="57"/>
      <c r="IR29" s="2"/>
      <c r="IS29" s="2"/>
      <c r="IT29" s="2"/>
      <c r="IU29" s="2"/>
      <c r="IV29" s="58"/>
      <c r="IW29" s="2"/>
      <c r="IX29" s="2"/>
      <c r="IY29" s="2"/>
      <c r="IZ29" s="2"/>
      <c r="JA29" s="2"/>
      <c r="JB29" s="2"/>
    </row>
    <row r="30" spans="1:262" s="4" customFormat="1" ht="13.5" customHeight="1">
      <c r="A30" s="47"/>
      <c r="B30" s="2"/>
      <c r="C30" s="7"/>
      <c r="E30" s="30"/>
      <c r="F30" s="48"/>
      <c r="G30" s="48"/>
      <c r="H30" s="2"/>
      <c r="I30" s="48"/>
      <c r="J30" s="48"/>
      <c r="K30" s="49"/>
      <c r="L30" s="49"/>
      <c r="M30" s="49"/>
      <c r="P30" s="50"/>
      <c r="Q30" s="30"/>
      <c r="R30" s="49"/>
      <c r="S30" s="49"/>
      <c r="U30" s="49"/>
      <c r="V30" s="49"/>
      <c r="W30" s="7"/>
      <c r="Y30" s="30"/>
      <c r="Z30" s="49"/>
      <c r="AA30" s="49"/>
      <c r="AB30" s="145"/>
      <c r="AC30" s="49"/>
      <c r="AD30" s="49"/>
      <c r="AE30" s="30"/>
      <c r="AF30" s="49"/>
      <c r="AG30" s="49"/>
      <c r="AH30" s="145"/>
      <c r="AI30" s="49"/>
      <c r="AJ30" s="49"/>
      <c r="AK30" s="30"/>
      <c r="AM30" s="49"/>
      <c r="AO30" s="49"/>
      <c r="AP30" s="49"/>
      <c r="AQ30" s="7"/>
      <c r="AS30" s="30"/>
      <c r="AT30" s="49"/>
      <c r="AU30" s="49"/>
      <c r="AV30" s="145"/>
      <c r="AW30" s="49"/>
      <c r="AX30" s="49"/>
      <c r="AY30" s="30"/>
      <c r="AZ30" s="49"/>
      <c r="BA30" s="49"/>
      <c r="BB30" s="145"/>
      <c r="BC30" s="49"/>
      <c r="BD30" s="49"/>
      <c r="BE30" s="30"/>
      <c r="BF30" s="49"/>
      <c r="BG30" s="49"/>
      <c r="BI30" s="49"/>
      <c r="BJ30" s="49"/>
      <c r="BK30" s="7"/>
      <c r="BM30" s="30"/>
      <c r="BN30" s="48"/>
      <c r="BO30" s="48"/>
      <c r="BP30" s="2"/>
      <c r="BQ30" s="48"/>
      <c r="BR30" s="48"/>
      <c r="BS30" s="26"/>
      <c r="BT30" s="49"/>
      <c r="BU30" s="49"/>
      <c r="BV30" s="145"/>
      <c r="BW30" s="49"/>
      <c r="BX30" s="49"/>
      <c r="BY30" s="30"/>
      <c r="BZ30" s="49"/>
      <c r="CA30" s="49"/>
      <c r="CC30" s="49"/>
      <c r="CD30" s="49"/>
      <c r="CE30" s="30"/>
      <c r="CG30" s="30"/>
      <c r="CH30" s="48"/>
      <c r="CI30" s="48"/>
      <c r="CJ30" s="2"/>
      <c r="CK30" s="48"/>
      <c r="CL30" s="48"/>
      <c r="CM30" s="30"/>
      <c r="CN30" s="49"/>
      <c r="CO30" s="49"/>
      <c r="CP30" s="145"/>
      <c r="CQ30" s="49"/>
      <c r="CR30" s="49"/>
      <c r="CS30" s="30"/>
      <c r="CT30" s="49"/>
      <c r="CU30" s="49"/>
      <c r="CW30" s="49"/>
      <c r="CX30" s="49"/>
      <c r="CY30" s="7"/>
      <c r="DA30" s="30"/>
      <c r="DB30" s="48"/>
      <c r="DC30" s="48"/>
      <c r="DD30" s="2"/>
      <c r="DE30" s="48"/>
      <c r="DF30" s="48"/>
      <c r="DG30" s="30"/>
      <c r="DH30" s="49"/>
      <c r="DI30" s="49"/>
      <c r="DJ30" s="145"/>
      <c r="DK30" s="49"/>
      <c r="DL30" s="49"/>
      <c r="DM30" s="30"/>
      <c r="DN30" s="49"/>
      <c r="DO30" s="49"/>
      <c r="DQ30" s="49"/>
      <c r="DR30" s="49"/>
      <c r="DS30" s="7"/>
      <c r="DU30" s="30"/>
      <c r="DV30" s="48"/>
      <c r="DW30" s="48"/>
      <c r="DX30" s="2"/>
      <c r="DY30" s="48"/>
      <c r="DZ30" s="48"/>
      <c r="EA30" s="30"/>
      <c r="EC30" s="51"/>
      <c r="EF30" s="50"/>
      <c r="EG30" s="30"/>
      <c r="EH30" s="49"/>
      <c r="EI30" s="49"/>
      <c r="EK30" s="49"/>
      <c r="EL30" s="49"/>
      <c r="EM30" s="7"/>
      <c r="EO30" s="30"/>
      <c r="EP30" s="48"/>
      <c r="EQ30" s="48"/>
      <c r="ER30" s="2"/>
      <c r="ES30" s="48"/>
      <c r="ET30" s="48"/>
      <c r="EU30" s="30"/>
      <c r="EV30" s="49"/>
      <c r="EW30" s="49"/>
      <c r="EZ30" s="50"/>
      <c r="FA30" s="30"/>
      <c r="FB30" s="49"/>
      <c r="FC30" s="49"/>
      <c r="FE30" s="49"/>
      <c r="FF30" s="49"/>
      <c r="FG30" s="7"/>
      <c r="FI30" s="30"/>
      <c r="FJ30" s="48"/>
      <c r="FK30" s="48"/>
      <c r="FL30" s="2"/>
      <c r="FM30" s="48"/>
      <c r="FN30" s="48"/>
      <c r="FO30" s="30"/>
      <c r="FP30" s="49"/>
      <c r="FQ30" s="49"/>
      <c r="FT30" s="50"/>
      <c r="FU30" s="30"/>
      <c r="FV30" s="49"/>
      <c r="FW30" s="49"/>
      <c r="FY30" s="49"/>
      <c r="FZ30" s="49"/>
      <c r="GA30" s="7"/>
      <c r="GC30" s="2"/>
      <c r="GD30" s="48"/>
      <c r="GE30" s="2"/>
      <c r="GF30" s="2"/>
      <c r="GG30" s="48"/>
      <c r="GH30" s="2"/>
      <c r="GI30" s="52"/>
      <c r="GN30" s="50"/>
      <c r="GU30" s="7"/>
      <c r="GW30" s="2"/>
      <c r="GX30" s="48"/>
      <c r="GY30" s="2"/>
      <c r="GZ30" s="2"/>
      <c r="HA30" s="48"/>
      <c r="HB30" s="2"/>
      <c r="HC30" s="52"/>
      <c r="HH30" s="50"/>
      <c r="HO30" s="7"/>
      <c r="HQ30" s="2"/>
      <c r="HR30" s="48"/>
      <c r="HS30" s="2"/>
      <c r="HT30" s="2"/>
      <c r="HU30" s="48"/>
      <c r="HV30" s="2"/>
      <c r="HW30" s="52"/>
      <c r="IB30" s="50"/>
      <c r="II30" s="7"/>
      <c r="IK30" s="2"/>
      <c r="IL30" s="48"/>
      <c r="IM30" s="2"/>
      <c r="IN30" s="2"/>
      <c r="IO30" s="48"/>
      <c r="IP30" s="2"/>
      <c r="IQ30" s="52"/>
      <c r="IV30" s="50"/>
    </row>
    <row r="31" spans="1:262" s="4" customFormat="1" ht="13.5" customHeight="1">
      <c r="A31" s="47"/>
      <c r="B31" s="2"/>
      <c r="C31" s="7"/>
      <c r="E31" s="30"/>
      <c r="F31" s="48"/>
      <c r="G31" s="48"/>
      <c r="H31" s="2"/>
      <c r="I31" s="48"/>
      <c r="J31" s="48"/>
      <c r="K31" s="49"/>
      <c r="L31" s="49"/>
      <c r="M31" s="49"/>
      <c r="P31" s="50"/>
      <c r="Q31" s="30"/>
      <c r="R31" s="49"/>
      <c r="S31" s="49"/>
      <c r="U31" s="49"/>
      <c r="V31" s="49"/>
      <c r="W31" s="7"/>
      <c r="Y31" s="30"/>
      <c r="Z31" s="49"/>
      <c r="AA31" s="49"/>
      <c r="AB31" s="145"/>
      <c r="AC31" s="49"/>
      <c r="AD31" s="49"/>
      <c r="AE31" s="30"/>
      <c r="AF31" s="49"/>
      <c r="AG31" s="49"/>
      <c r="AH31" s="145"/>
      <c r="AI31" s="49"/>
      <c r="AJ31" s="49"/>
      <c r="AK31" s="30"/>
      <c r="AM31" s="49"/>
      <c r="AO31" s="49"/>
      <c r="AP31" s="49"/>
      <c r="AQ31" s="7"/>
      <c r="AS31" s="30"/>
      <c r="AT31" s="49"/>
      <c r="AU31" s="49"/>
      <c r="AV31" s="145"/>
      <c r="AW31" s="49"/>
      <c r="AX31" s="49"/>
      <c r="AY31" s="30"/>
      <c r="AZ31" s="49"/>
      <c r="BA31" s="49"/>
      <c r="BB31" s="145"/>
      <c r="BC31" s="49"/>
      <c r="BD31" s="49"/>
      <c r="BE31" s="30"/>
      <c r="BF31" s="49"/>
      <c r="BG31" s="49"/>
      <c r="BI31" s="49"/>
      <c r="BJ31" s="49"/>
      <c r="BK31" s="7"/>
      <c r="BM31" s="30"/>
      <c r="BN31" s="48"/>
      <c r="BO31" s="48"/>
      <c r="BP31" s="2"/>
      <c r="BQ31" s="48"/>
      <c r="BR31" s="48"/>
      <c r="BS31" s="26"/>
      <c r="BT31" s="49"/>
      <c r="BU31" s="49"/>
      <c r="BV31" s="145"/>
      <c r="BW31" s="49"/>
      <c r="BX31" s="49"/>
      <c r="BY31" s="30"/>
      <c r="BZ31" s="49"/>
      <c r="CA31" s="49"/>
      <c r="CC31" s="49"/>
      <c r="CD31" s="49"/>
      <c r="CE31" s="30"/>
      <c r="CG31" s="30"/>
      <c r="CH31" s="48"/>
      <c r="CI31" s="48"/>
      <c r="CJ31" s="2"/>
      <c r="CK31" s="48"/>
      <c r="CL31" s="48"/>
      <c r="CM31" s="30"/>
      <c r="CN31" s="49"/>
      <c r="CO31" s="49"/>
      <c r="CP31" s="145"/>
      <c r="CQ31" s="49"/>
      <c r="CR31" s="49"/>
      <c r="CS31" s="30"/>
      <c r="CT31" s="49"/>
      <c r="CU31" s="49"/>
      <c r="CW31" s="49"/>
      <c r="CX31" s="49"/>
      <c r="CY31" s="7"/>
      <c r="DA31" s="30"/>
      <c r="DB31" s="48"/>
      <c r="DC31" s="48"/>
      <c r="DD31" s="2"/>
      <c r="DE31" s="48"/>
      <c r="DF31" s="48"/>
      <c r="DG31" s="30"/>
      <c r="DH31" s="49"/>
      <c r="DI31" s="49"/>
      <c r="DJ31" s="145"/>
      <c r="DK31" s="49"/>
      <c r="DL31" s="49"/>
      <c r="DM31" s="30"/>
      <c r="DN31" s="49"/>
      <c r="DO31" s="49"/>
      <c r="DQ31" s="49"/>
      <c r="DR31" s="49"/>
      <c r="DS31" s="7"/>
      <c r="DU31" s="30"/>
      <c r="DV31" s="48"/>
      <c r="DW31" s="48"/>
      <c r="DX31" s="2"/>
      <c r="DY31" s="48"/>
      <c r="DZ31" s="48"/>
      <c r="EA31" s="30"/>
      <c r="EC31" s="51"/>
      <c r="EF31" s="50"/>
      <c r="EG31" s="30"/>
      <c r="EH31" s="49"/>
      <c r="EI31" s="49"/>
      <c r="EK31" s="49"/>
      <c r="EL31" s="49"/>
      <c r="EM31" s="7"/>
      <c r="EO31" s="30"/>
      <c r="EP31" s="48"/>
      <c r="EQ31" s="48"/>
      <c r="ER31" s="2"/>
      <c r="ES31" s="48"/>
      <c r="ET31" s="48"/>
      <c r="EU31" s="30"/>
      <c r="EV31" s="49"/>
      <c r="EW31" s="49"/>
      <c r="EZ31" s="50"/>
      <c r="FA31" s="30"/>
      <c r="FB31" s="49"/>
      <c r="FC31" s="49"/>
      <c r="FE31" s="49"/>
      <c r="FF31" s="49"/>
      <c r="FG31" s="7"/>
      <c r="FI31" s="30"/>
      <c r="FJ31" s="48"/>
      <c r="FK31" s="48"/>
      <c r="FL31" s="2"/>
      <c r="FM31" s="48"/>
      <c r="FN31" s="48"/>
      <c r="FO31" s="30"/>
      <c r="FP31" s="49"/>
      <c r="FQ31" s="49"/>
      <c r="FT31" s="50"/>
      <c r="FU31" s="30"/>
      <c r="FV31" s="49"/>
      <c r="FW31" s="49"/>
      <c r="FY31" s="49"/>
      <c r="FZ31" s="49"/>
      <c r="GA31" s="7"/>
      <c r="GC31" s="2"/>
      <c r="GD31" s="48"/>
      <c r="GE31" s="2"/>
      <c r="GF31" s="2"/>
      <c r="GG31" s="48"/>
      <c r="GH31" s="2"/>
      <c r="GI31" s="52"/>
      <c r="GN31" s="50"/>
      <c r="GU31" s="7"/>
      <c r="GW31" s="2"/>
      <c r="GX31" s="48"/>
      <c r="GY31" s="2"/>
      <c r="GZ31" s="2"/>
      <c r="HA31" s="48"/>
      <c r="HB31" s="2"/>
      <c r="HC31" s="52"/>
      <c r="HH31" s="50"/>
      <c r="HO31" s="7"/>
      <c r="HQ31" s="2"/>
      <c r="HR31" s="48"/>
      <c r="HS31" s="2"/>
      <c r="HT31" s="2"/>
      <c r="HU31" s="48"/>
      <c r="HV31" s="2"/>
      <c r="HW31" s="52"/>
      <c r="IB31" s="50"/>
      <c r="II31" s="7"/>
      <c r="IK31" s="2"/>
      <c r="IL31" s="48"/>
      <c r="IM31" s="2"/>
      <c r="IN31" s="2"/>
      <c r="IO31" s="48"/>
      <c r="IP31" s="2"/>
      <c r="IQ31" s="52"/>
      <c r="IV31" s="50"/>
    </row>
    <row r="32" spans="1:262" s="4" customFormat="1" ht="13.5" customHeight="1">
      <c r="A32" s="47"/>
      <c r="B32" s="2"/>
      <c r="C32" s="7"/>
      <c r="E32" s="30"/>
      <c r="F32" s="48"/>
      <c r="G32" s="48"/>
      <c r="H32" s="2"/>
      <c r="I32" s="48"/>
      <c r="J32" s="48"/>
      <c r="K32" s="49"/>
      <c r="L32" s="49"/>
      <c r="M32" s="49"/>
      <c r="P32" s="50"/>
      <c r="Q32" s="30"/>
      <c r="R32" s="49"/>
      <c r="S32" s="49"/>
      <c r="U32" s="49"/>
      <c r="V32" s="49"/>
      <c r="W32" s="7"/>
      <c r="Y32" s="30"/>
      <c r="Z32" s="49"/>
      <c r="AA32" s="49"/>
      <c r="AB32" s="145"/>
      <c r="AC32" s="49"/>
      <c r="AD32" s="49"/>
      <c r="AE32" s="30"/>
      <c r="AF32" s="49"/>
      <c r="AG32" s="49"/>
      <c r="AH32" s="145"/>
      <c r="AI32" s="49"/>
      <c r="AJ32" s="49"/>
      <c r="AK32" s="30"/>
      <c r="AM32" s="49"/>
      <c r="AO32" s="49"/>
      <c r="AP32" s="49"/>
      <c r="AQ32" s="7"/>
      <c r="AS32" s="30"/>
      <c r="AT32" s="49"/>
      <c r="AU32" s="49"/>
      <c r="AV32" s="145"/>
      <c r="AW32" s="49"/>
      <c r="AX32" s="49"/>
      <c r="AY32" s="30"/>
      <c r="AZ32" s="49"/>
      <c r="BA32" s="49"/>
      <c r="BB32" s="145"/>
      <c r="BC32" s="49"/>
      <c r="BD32" s="49"/>
      <c r="BE32" s="30"/>
      <c r="BF32" s="49"/>
      <c r="BG32" s="49"/>
      <c r="BI32" s="49"/>
      <c r="BJ32" s="49"/>
      <c r="BK32" s="7"/>
      <c r="BM32" s="30"/>
      <c r="BN32" s="48"/>
      <c r="BO32" s="48"/>
      <c r="BP32" s="2"/>
      <c r="BQ32" s="48"/>
      <c r="BR32" s="48"/>
      <c r="BS32" s="26"/>
      <c r="BT32" s="49"/>
      <c r="BU32" s="49"/>
      <c r="BV32" s="145"/>
      <c r="BW32" s="49"/>
      <c r="BX32" s="49"/>
      <c r="BY32" s="30"/>
      <c r="BZ32" s="49"/>
      <c r="CA32" s="49"/>
      <c r="CC32" s="49"/>
      <c r="CD32" s="49"/>
      <c r="CE32" s="30"/>
      <c r="CG32" s="30"/>
      <c r="CH32" s="48"/>
      <c r="CI32" s="48"/>
      <c r="CJ32" s="2"/>
      <c r="CK32" s="48"/>
      <c r="CL32" s="48"/>
      <c r="CM32" s="30"/>
      <c r="CN32" s="49"/>
      <c r="CO32" s="49"/>
      <c r="CP32" s="145"/>
      <c r="CQ32" s="49"/>
      <c r="CR32" s="49"/>
      <c r="CS32" s="30"/>
      <c r="CT32" s="49"/>
      <c r="CU32" s="49"/>
      <c r="CW32" s="49"/>
      <c r="CX32" s="49"/>
      <c r="CY32" s="7"/>
      <c r="DA32" s="30"/>
      <c r="DB32" s="48"/>
      <c r="DC32" s="48"/>
      <c r="DD32" s="2"/>
      <c r="DE32" s="48"/>
      <c r="DF32" s="48"/>
      <c r="DG32" s="30"/>
      <c r="DH32" s="49"/>
      <c r="DI32" s="49"/>
      <c r="DJ32" s="145"/>
      <c r="DK32" s="49"/>
      <c r="DL32" s="49"/>
      <c r="DM32" s="30"/>
      <c r="DN32" s="49"/>
      <c r="DO32" s="49"/>
      <c r="DQ32" s="49"/>
      <c r="DR32" s="49"/>
      <c r="DS32" s="7"/>
      <c r="DU32" s="30"/>
      <c r="DV32" s="48"/>
      <c r="DW32" s="48"/>
      <c r="DX32" s="2"/>
      <c r="DY32" s="48"/>
      <c r="DZ32" s="48"/>
      <c r="EA32" s="30"/>
      <c r="EC32" s="51"/>
      <c r="EF32" s="50"/>
      <c r="EG32" s="30"/>
      <c r="EH32" s="49"/>
      <c r="EI32" s="49"/>
      <c r="EK32" s="49"/>
      <c r="EL32" s="49"/>
      <c r="EM32" s="7"/>
      <c r="EO32" s="30"/>
      <c r="EP32" s="48"/>
      <c r="EQ32" s="48"/>
      <c r="ER32" s="2"/>
      <c r="ES32" s="48"/>
      <c r="ET32" s="48"/>
      <c r="EU32" s="30"/>
      <c r="EV32" s="49"/>
      <c r="EW32" s="49"/>
      <c r="EZ32" s="50"/>
      <c r="FA32" s="30"/>
      <c r="FB32" s="49"/>
      <c r="FC32" s="49"/>
      <c r="FE32" s="49"/>
      <c r="FF32" s="49"/>
      <c r="FG32" s="7"/>
      <c r="FI32" s="30"/>
      <c r="FJ32" s="48"/>
      <c r="FK32" s="48"/>
      <c r="FL32" s="2"/>
      <c r="FM32" s="48"/>
      <c r="FN32" s="48"/>
      <c r="FO32" s="30"/>
      <c r="FP32" s="49"/>
      <c r="FQ32" s="49"/>
      <c r="FT32" s="50"/>
      <c r="FU32" s="30"/>
      <c r="FV32" s="49"/>
      <c r="FW32" s="49"/>
      <c r="FY32" s="49"/>
      <c r="FZ32" s="49"/>
      <c r="GA32" s="7"/>
      <c r="GC32" s="2"/>
      <c r="GD32" s="48"/>
      <c r="GE32" s="2"/>
      <c r="GF32" s="2"/>
      <c r="GG32" s="48"/>
      <c r="GH32" s="2"/>
      <c r="GI32" s="52"/>
      <c r="GN32" s="50"/>
      <c r="GU32" s="7"/>
      <c r="GW32" s="2"/>
      <c r="GX32" s="48"/>
      <c r="GY32" s="2"/>
      <c r="GZ32" s="2"/>
      <c r="HA32" s="48"/>
      <c r="HB32" s="2"/>
      <c r="HC32" s="52"/>
      <c r="HH32" s="50"/>
      <c r="HO32" s="7"/>
      <c r="HQ32" s="2"/>
      <c r="HR32" s="48"/>
      <c r="HS32" s="2"/>
      <c r="HT32" s="2"/>
      <c r="HU32" s="48"/>
      <c r="HV32" s="2"/>
      <c r="HW32" s="52"/>
      <c r="IB32" s="50"/>
      <c r="II32" s="7"/>
      <c r="IK32" s="2"/>
      <c r="IL32" s="48"/>
      <c r="IM32" s="2"/>
      <c r="IN32" s="2"/>
      <c r="IO32" s="48"/>
      <c r="IP32" s="2"/>
      <c r="IQ32" s="52"/>
      <c r="IV32" s="50"/>
    </row>
    <row r="33" spans="1:262" s="4" customFormat="1" ht="13.5" customHeight="1">
      <c r="A33" s="47"/>
      <c r="B33" s="2"/>
      <c r="C33" s="7"/>
      <c r="E33" s="30"/>
      <c r="F33" s="48"/>
      <c r="G33" s="48"/>
      <c r="H33" s="2"/>
      <c r="I33" s="48"/>
      <c r="J33" s="48"/>
      <c r="K33" s="49"/>
      <c r="L33" s="49"/>
      <c r="M33" s="49"/>
      <c r="P33" s="50"/>
      <c r="Q33" s="30"/>
      <c r="R33" s="49"/>
      <c r="S33" s="49"/>
      <c r="U33" s="49"/>
      <c r="V33" s="49"/>
      <c r="W33" s="7"/>
      <c r="Y33" s="30"/>
      <c r="Z33" s="49"/>
      <c r="AA33" s="49"/>
      <c r="AB33" s="145"/>
      <c r="AC33" s="49"/>
      <c r="AD33" s="49"/>
      <c r="AE33" s="30"/>
      <c r="AF33" s="49"/>
      <c r="AG33" s="49"/>
      <c r="AH33" s="145"/>
      <c r="AI33" s="49"/>
      <c r="AJ33" s="49"/>
      <c r="AK33" s="30"/>
      <c r="AM33" s="49"/>
      <c r="AO33" s="49"/>
      <c r="AP33" s="49"/>
      <c r="AQ33" s="7"/>
      <c r="AS33" s="30"/>
      <c r="AT33" s="49"/>
      <c r="AU33" s="49"/>
      <c r="AV33" s="145"/>
      <c r="AW33" s="49"/>
      <c r="AX33" s="49"/>
      <c r="AY33" s="30"/>
      <c r="AZ33" s="49"/>
      <c r="BA33" s="49"/>
      <c r="BB33" s="145"/>
      <c r="BC33" s="49"/>
      <c r="BD33" s="49"/>
      <c r="BE33" s="30"/>
      <c r="BF33" s="49"/>
      <c r="BG33" s="49"/>
      <c r="BI33" s="49"/>
      <c r="BJ33" s="49"/>
      <c r="BK33" s="7"/>
      <c r="BM33" s="30"/>
      <c r="BN33" s="48"/>
      <c r="BO33" s="48"/>
      <c r="BP33" s="2"/>
      <c r="BQ33" s="48"/>
      <c r="BR33" s="48"/>
      <c r="BS33" s="26"/>
      <c r="BT33" s="49"/>
      <c r="BU33" s="49"/>
      <c r="BV33" s="145"/>
      <c r="BW33" s="49"/>
      <c r="BX33" s="49"/>
      <c r="BY33" s="30"/>
      <c r="BZ33" s="49"/>
      <c r="CA33" s="49"/>
      <c r="CC33" s="49"/>
      <c r="CD33" s="49"/>
      <c r="CE33" s="30"/>
      <c r="CG33" s="30"/>
      <c r="CH33" s="48"/>
      <c r="CI33" s="48"/>
      <c r="CJ33" s="2"/>
      <c r="CK33" s="48"/>
      <c r="CL33" s="48"/>
      <c r="CM33" s="30"/>
      <c r="CN33" s="49"/>
      <c r="CO33" s="49"/>
      <c r="CP33" s="145"/>
      <c r="CQ33" s="49"/>
      <c r="CR33" s="49"/>
      <c r="CS33" s="30"/>
      <c r="CT33" s="49"/>
      <c r="CU33" s="49"/>
      <c r="CW33" s="49"/>
      <c r="CX33" s="49"/>
      <c r="CY33" s="7"/>
      <c r="DA33" s="30"/>
      <c r="DB33" s="48"/>
      <c r="DC33" s="48"/>
      <c r="DD33" s="2"/>
      <c r="DE33" s="48"/>
      <c r="DF33" s="48"/>
      <c r="DG33" s="30"/>
      <c r="DH33" s="49"/>
      <c r="DI33" s="49"/>
      <c r="DJ33" s="145"/>
      <c r="DK33" s="49"/>
      <c r="DL33" s="49"/>
      <c r="DM33" s="30"/>
      <c r="DN33" s="49"/>
      <c r="DO33" s="49"/>
      <c r="DQ33" s="49"/>
      <c r="DR33" s="49"/>
      <c r="DS33" s="7"/>
      <c r="DU33" s="30"/>
      <c r="DV33" s="48"/>
      <c r="DW33" s="48"/>
      <c r="DX33" s="2"/>
      <c r="DY33" s="48"/>
      <c r="DZ33" s="48"/>
      <c r="EA33" s="30"/>
      <c r="EC33" s="51"/>
      <c r="EF33" s="50"/>
      <c r="EG33" s="30"/>
      <c r="EH33" s="49"/>
      <c r="EI33" s="49"/>
      <c r="EK33" s="49"/>
      <c r="EL33" s="49"/>
      <c r="EM33" s="7"/>
      <c r="EO33" s="30"/>
      <c r="EP33" s="48"/>
      <c r="EQ33" s="48"/>
      <c r="ER33" s="2"/>
      <c r="ES33" s="48"/>
      <c r="ET33" s="48"/>
      <c r="EU33" s="30"/>
      <c r="EV33" s="49"/>
      <c r="EW33" s="49"/>
      <c r="EZ33" s="50"/>
      <c r="FA33" s="30"/>
      <c r="FB33" s="49"/>
      <c r="FC33" s="49"/>
      <c r="FE33" s="49"/>
      <c r="FF33" s="49"/>
      <c r="FG33" s="7"/>
      <c r="FI33" s="30"/>
      <c r="FJ33" s="48"/>
      <c r="FK33" s="48"/>
      <c r="FL33" s="2"/>
      <c r="FM33" s="48"/>
      <c r="FN33" s="48"/>
      <c r="FO33" s="30"/>
      <c r="FP33" s="49"/>
      <c r="FQ33" s="49"/>
      <c r="FT33" s="50"/>
      <c r="FU33" s="30"/>
      <c r="FV33" s="49"/>
      <c r="FW33" s="49"/>
      <c r="FY33" s="49"/>
      <c r="FZ33" s="49"/>
      <c r="GA33" s="7"/>
      <c r="GC33" s="2"/>
      <c r="GD33" s="48"/>
      <c r="GE33" s="2"/>
      <c r="GF33" s="2"/>
      <c r="GG33" s="48"/>
      <c r="GH33" s="2"/>
      <c r="GI33" s="52"/>
      <c r="GN33" s="50"/>
      <c r="GU33" s="7"/>
      <c r="GW33" s="2"/>
      <c r="GX33" s="48"/>
      <c r="GY33" s="2"/>
      <c r="GZ33" s="2"/>
      <c r="HA33" s="48"/>
      <c r="HB33" s="2"/>
      <c r="HC33" s="52"/>
      <c r="HH33" s="50"/>
      <c r="HO33" s="7"/>
      <c r="HQ33" s="2"/>
      <c r="HR33" s="48"/>
      <c r="HS33" s="2"/>
      <c r="HT33" s="2"/>
      <c r="HU33" s="48"/>
      <c r="HV33" s="2"/>
      <c r="HW33" s="52"/>
      <c r="IB33" s="50"/>
      <c r="II33" s="7"/>
      <c r="IK33" s="2"/>
      <c r="IL33" s="48"/>
      <c r="IM33" s="2"/>
      <c r="IN33" s="2"/>
      <c r="IO33" s="48"/>
      <c r="IP33" s="2"/>
      <c r="IQ33" s="52"/>
      <c r="IV33" s="50"/>
    </row>
    <row r="34" spans="1:262" s="4" customFormat="1" ht="13.5" customHeight="1">
      <c r="A34" s="47"/>
      <c r="B34" s="2"/>
      <c r="C34" s="7"/>
      <c r="E34" s="30"/>
      <c r="F34" s="48"/>
      <c r="G34" s="48"/>
      <c r="H34" s="2"/>
      <c r="I34" s="48"/>
      <c r="J34" s="48"/>
      <c r="K34" s="49"/>
      <c r="L34" s="49"/>
      <c r="M34" s="49"/>
      <c r="P34" s="50"/>
      <c r="Q34" s="30"/>
      <c r="R34" s="49"/>
      <c r="S34" s="49"/>
      <c r="U34" s="49"/>
      <c r="V34" s="49"/>
      <c r="W34" s="7"/>
      <c r="Y34" s="30"/>
      <c r="Z34" s="48"/>
      <c r="AA34" s="48"/>
      <c r="AB34" s="2"/>
      <c r="AC34" s="48"/>
      <c r="AD34" s="48"/>
      <c r="AE34" s="30"/>
      <c r="AF34" s="49"/>
      <c r="AG34" s="49"/>
      <c r="AH34" s="145"/>
      <c r="AI34" s="49"/>
      <c r="AJ34" s="49"/>
      <c r="AK34" s="30"/>
      <c r="AM34" s="49"/>
      <c r="AO34" s="49"/>
      <c r="AP34" s="49"/>
      <c r="AQ34" s="7"/>
      <c r="AS34" s="30"/>
      <c r="AT34" s="49"/>
      <c r="AU34" s="49"/>
      <c r="AV34" s="2"/>
      <c r="AW34" s="49"/>
      <c r="AX34" s="49"/>
      <c r="AY34" s="30"/>
      <c r="AZ34" s="49"/>
      <c r="BA34" s="49"/>
      <c r="BB34" s="145"/>
      <c r="BC34" s="49"/>
      <c r="BD34" s="49"/>
      <c r="BE34" s="30"/>
      <c r="BF34" s="49"/>
      <c r="BG34" s="49"/>
      <c r="BI34" s="49"/>
      <c r="BJ34" s="49"/>
      <c r="BK34" s="7"/>
      <c r="BM34" s="30"/>
      <c r="BN34" s="48"/>
      <c r="BO34" s="48"/>
      <c r="BP34" s="2"/>
      <c r="BQ34" s="48"/>
      <c r="BR34" s="48"/>
      <c r="BS34" s="26"/>
      <c r="BT34" s="49"/>
      <c r="BU34" s="49"/>
      <c r="BV34" s="145"/>
      <c r="BW34" s="49"/>
      <c r="BX34" s="49"/>
      <c r="BY34" s="30"/>
      <c r="BZ34" s="49"/>
      <c r="CA34" s="49"/>
      <c r="CC34" s="49"/>
      <c r="CD34" s="49"/>
      <c r="CE34" s="30"/>
      <c r="CG34" s="30"/>
      <c r="CH34" s="48"/>
      <c r="CI34" s="48"/>
      <c r="CJ34" s="2"/>
      <c r="CK34" s="48"/>
      <c r="CL34" s="48"/>
      <c r="CM34" s="30"/>
      <c r="CN34" s="49"/>
      <c r="CO34" s="49"/>
      <c r="CP34" s="145"/>
      <c r="CQ34" s="49"/>
      <c r="CR34" s="49"/>
      <c r="CS34" s="30"/>
      <c r="CT34" s="49"/>
      <c r="CU34" s="49"/>
      <c r="CW34" s="49"/>
      <c r="CX34" s="49"/>
      <c r="CY34" s="7"/>
      <c r="DA34" s="30"/>
      <c r="DB34" s="48"/>
      <c r="DC34" s="48"/>
      <c r="DD34" s="2"/>
      <c r="DE34" s="48"/>
      <c r="DF34" s="48"/>
      <c r="DG34" s="30"/>
      <c r="DH34" s="49"/>
      <c r="DI34" s="49"/>
      <c r="DJ34" s="145"/>
      <c r="DK34" s="49"/>
      <c r="DL34" s="49"/>
      <c r="DM34" s="30"/>
      <c r="DN34" s="49"/>
      <c r="DO34" s="49"/>
      <c r="DQ34" s="49"/>
      <c r="DR34" s="49"/>
      <c r="DS34" s="7"/>
      <c r="DU34" s="30"/>
      <c r="DV34" s="48"/>
      <c r="DW34" s="48"/>
      <c r="DX34" s="2"/>
      <c r="DY34" s="48"/>
      <c r="DZ34" s="48"/>
      <c r="EA34" s="30"/>
      <c r="EC34" s="51"/>
      <c r="EF34" s="50"/>
      <c r="EG34" s="30"/>
      <c r="EH34" s="49"/>
      <c r="EI34" s="49"/>
      <c r="EK34" s="49"/>
      <c r="EL34" s="49"/>
      <c r="EM34" s="7"/>
      <c r="EO34" s="30"/>
      <c r="EP34" s="48"/>
      <c r="EQ34" s="48"/>
      <c r="ER34" s="2"/>
      <c r="ES34" s="48"/>
      <c r="ET34" s="48"/>
      <c r="EU34" s="30"/>
      <c r="EV34" s="49"/>
      <c r="EW34" s="49"/>
      <c r="EZ34" s="50"/>
      <c r="FA34" s="30"/>
      <c r="FB34" s="49"/>
      <c r="FC34" s="49"/>
      <c r="FE34" s="49"/>
      <c r="FF34" s="49"/>
      <c r="FG34" s="7"/>
      <c r="FI34" s="30"/>
      <c r="FJ34" s="48"/>
      <c r="FK34" s="48"/>
      <c r="FL34" s="2"/>
      <c r="FM34" s="48"/>
      <c r="FN34" s="48"/>
      <c r="FO34" s="30"/>
      <c r="FP34" s="49"/>
      <c r="FQ34" s="49"/>
      <c r="FT34" s="50"/>
      <c r="FU34" s="30"/>
      <c r="FV34" s="49"/>
      <c r="FW34" s="49"/>
      <c r="FY34" s="49"/>
      <c r="FZ34" s="49"/>
      <c r="GA34" s="20"/>
      <c r="GB34" s="54"/>
      <c r="GC34" s="54"/>
      <c r="GD34" s="55"/>
      <c r="GE34" s="2"/>
      <c r="GF34" s="56"/>
      <c r="GG34" s="55"/>
      <c r="GH34" s="2"/>
      <c r="GI34" s="57"/>
      <c r="GJ34" s="2"/>
      <c r="GK34" s="2"/>
      <c r="GL34" s="2"/>
      <c r="GM34" s="2"/>
      <c r="GN34" s="58"/>
      <c r="GO34" s="2"/>
      <c r="GP34" s="2"/>
      <c r="GQ34" s="2"/>
      <c r="GR34" s="2"/>
      <c r="GS34" s="2"/>
      <c r="GT34" s="2"/>
      <c r="GU34" s="20"/>
      <c r="GV34" s="54"/>
      <c r="GW34" s="54"/>
      <c r="GX34" s="55"/>
      <c r="GY34" s="2"/>
      <c r="GZ34" s="56"/>
      <c r="HA34" s="55"/>
      <c r="HB34" s="2"/>
      <c r="HC34" s="57"/>
      <c r="HD34" s="2"/>
      <c r="HE34" s="2"/>
      <c r="HF34" s="2"/>
      <c r="HG34" s="2"/>
      <c r="HH34" s="58"/>
      <c r="HI34" s="2"/>
      <c r="HJ34" s="2"/>
      <c r="HK34" s="2"/>
      <c r="HL34" s="2"/>
      <c r="HM34" s="2"/>
      <c r="HN34" s="2"/>
      <c r="HO34" s="20"/>
      <c r="HP34" s="54"/>
      <c r="HQ34" s="54"/>
      <c r="HR34" s="55"/>
      <c r="HS34" s="2"/>
      <c r="HT34" s="56"/>
      <c r="HU34" s="55"/>
      <c r="HV34" s="2"/>
      <c r="HW34" s="57"/>
      <c r="HX34" s="2"/>
      <c r="HY34" s="2"/>
      <c r="HZ34" s="2"/>
      <c r="IA34" s="2"/>
      <c r="IB34" s="58"/>
      <c r="IC34" s="2"/>
      <c r="ID34" s="2"/>
      <c r="IE34" s="2"/>
      <c r="IF34" s="2"/>
      <c r="IG34" s="2"/>
      <c r="IH34" s="2"/>
      <c r="II34" s="20"/>
      <c r="IJ34" s="54"/>
      <c r="IK34" s="54"/>
      <c r="IL34" s="55"/>
      <c r="IM34" s="2"/>
      <c r="IN34" s="56"/>
      <c r="IO34" s="55"/>
      <c r="IP34" s="2"/>
      <c r="IQ34" s="57"/>
      <c r="IR34" s="2"/>
      <c r="IS34" s="2"/>
      <c r="IT34" s="2"/>
      <c r="IU34" s="2"/>
      <c r="IV34" s="58"/>
      <c r="IW34" s="2"/>
      <c r="IX34" s="2"/>
      <c r="IY34" s="2"/>
      <c r="IZ34" s="2"/>
      <c r="JA34" s="2"/>
      <c r="JB34" s="2"/>
    </row>
    <row r="35" spans="1:262" s="4" customFormat="1" ht="13.5" customHeight="1">
      <c r="A35" s="47"/>
      <c r="B35" s="2"/>
      <c r="C35" s="7"/>
      <c r="E35" s="30"/>
      <c r="F35" s="48"/>
      <c r="G35" s="49"/>
      <c r="H35" s="2"/>
      <c r="I35" s="48"/>
      <c r="J35" s="49"/>
      <c r="K35" s="49"/>
      <c r="L35" s="49"/>
      <c r="M35" s="49"/>
      <c r="P35" s="50"/>
      <c r="Q35" s="30"/>
      <c r="R35" s="49"/>
      <c r="S35" s="49"/>
      <c r="U35" s="49"/>
      <c r="V35" s="49"/>
      <c r="W35" s="7"/>
      <c r="Y35" s="30"/>
      <c r="Z35" s="48"/>
      <c r="AA35" s="48"/>
      <c r="AB35" s="2"/>
      <c r="AC35" s="48"/>
      <c r="AD35" s="48"/>
      <c r="AE35" s="30"/>
      <c r="AF35" s="49"/>
      <c r="AG35" s="49"/>
      <c r="AH35" s="145"/>
      <c r="AI35" s="49"/>
      <c r="AJ35" s="49"/>
      <c r="AK35" s="30"/>
      <c r="AM35" s="49"/>
      <c r="AO35" s="49"/>
      <c r="AP35" s="49"/>
      <c r="AQ35" s="7"/>
      <c r="AS35" s="30"/>
      <c r="AT35" s="49"/>
      <c r="AU35" s="49"/>
      <c r="AV35" s="2"/>
      <c r="AW35" s="49"/>
      <c r="AX35" s="49"/>
      <c r="AY35" s="30"/>
      <c r="AZ35" s="49"/>
      <c r="BA35" s="49"/>
      <c r="BB35" s="145"/>
      <c r="BC35" s="49"/>
      <c r="BD35" s="49"/>
      <c r="BE35" s="30"/>
      <c r="BF35" s="49"/>
      <c r="BG35" s="49"/>
      <c r="BI35" s="49"/>
      <c r="BJ35" s="49"/>
      <c r="BK35" s="7"/>
      <c r="BM35" s="30"/>
      <c r="BN35" s="48"/>
      <c r="BO35" s="48"/>
      <c r="BP35" s="2"/>
      <c r="BQ35" s="48"/>
      <c r="BR35" s="48"/>
      <c r="BS35" s="26"/>
      <c r="BT35" s="49"/>
      <c r="BU35" s="49"/>
      <c r="BV35" s="145"/>
      <c r="BW35" s="49"/>
      <c r="BX35" s="49"/>
      <c r="BY35" s="30"/>
      <c r="BZ35" s="49"/>
      <c r="CA35" s="49"/>
      <c r="CC35" s="49"/>
      <c r="CD35" s="49"/>
      <c r="CE35" s="30"/>
      <c r="CG35" s="30"/>
      <c r="CH35" s="48"/>
      <c r="CI35" s="48"/>
      <c r="CJ35" s="2"/>
      <c r="CK35" s="48"/>
      <c r="CL35" s="48"/>
      <c r="CM35" s="30"/>
      <c r="CN35" s="49"/>
      <c r="CO35" s="49"/>
      <c r="CP35" s="145"/>
      <c r="CQ35" s="49"/>
      <c r="CR35" s="49"/>
      <c r="CS35" s="30"/>
      <c r="CT35" s="49"/>
      <c r="CU35" s="49"/>
      <c r="CW35" s="49"/>
      <c r="CX35" s="49"/>
      <c r="CY35" s="7"/>
      <c r="DA35" s="30"/>
      <c r="DB35" s="48"/>
      <c r="DC35" s="48"/>
      <c r="DD35" s="2"/>
      <c r="DE35" s="48"/>
      <c r="DF35" s="48"/>
      <c r="DG35" s="30"/>
      <c r="DH35" s="49"/>
      <c r="DI35" s="49"/>
      <c r="DJ35" s="145"/>
      <c r="DK35" s="49"/>
      <c r="DL35" s="49"/>
      <c r="DM35" s="30"/>
      <c r="DN35" s="49"/>
      <c r="DO35" s="49"/>
      <c r="DQ35" s="49"/>
      <c r="DR35" s="49"/>
      <c r="DS35" s="7"/>
      <c r="DU35" s="30"/>
      <c r="DV35" s="48"/>
      <c r="DW35" s="48"/>
      <c r="DX35" s="2"/>
      <c r="DY35" s="48"/>
      <c r="DZ35" s="48"/>
      <c r="EA35" s="30"/>
      <c r="EC35" s="51"/>
      <c r="EF35" s="50"/>
      <c r="EG35" s="30"/>
      <c r="EH35" s="49"/>
      <c r="EI35" s="49"/>
      <c r="EK35" s="49"/>
      <c r="EL35" s="49"/>
      <c r="EM35" s="7"/>
      <c r="EO35" s="30"/>
      <c r="EP35" s="48"/>
      <c r="EQ35" s="48"/>
      <c r="ER35" s="2"/>
      <c r="ES35" s="48"/>
      <c r="ET35" s="48"/>
      <c r="EU35" s="30"/>
      <c r="EV35" s="49"/>
      <c r="EW35" s="49"/>
      <c r="EZ35" s="50"/>
      <c r="FA35" s="30"/>
      <c r="FB35" s="49"/>
      <c r="FC35" s="49"/>
      <c r="FE35" s="49"/>
      <c r="FF35" s="49"/>
      <c r="FG35" s="7"/>
      <c r="FI35" s="30"/>
      <c r="FJ35" s="48"/>
      <c r="FK35" s="48"/>
      <c r="FL35" s="2"/>
      <c r="FM35" s="48"/>
      <c r="FN35" s="48"/>
      <c r="FO35" s="30"/>
      <c r="FP35" s="49"/>
      <c r="FQ35" s="49"/>
      <c r="FT35" s="50"/>
      <c r="FU35" s="30"/>
      <c r="FV35" s="49"/>
      <c r="FW35" s="49"/>
      <c r="FY35" s="49"/>
      <c r="FZ35" s="49"/>
      <c r="GA35" s="20"/>
      <c r="GB35" s="54"/>
      <c r="GC35" s="54"/>
      <c r="GD35" s="55"/>
      <c r="GE35" s="2"/>
      <c r="GF35" s="56"/>
      <c r="GG35" s="55"/>
      <c r="GH35" s="2"/>
      <c r="GI35" s="57"/>
      <c r="GJ35" s="2"/>
      <c r="GK35" s="2"/>
      <c r="GL35" s="2"/>
      <c r="GM35" s="2"/>
      <c r="GN35" s="58"/>
      <c r="GO35" s="2"/>
      <c r="GP35" s="2"/>
      <c r="GQ35" s="2"/>
      <c r="GR35" s="2"/>
      <c r="GS35" s="2"/>
      <c r="GT35" s="2"/>
      <c r="GU35" s="20"/>
      <c r="GV35" s="54"/>
      <c r="GW35" s="54"/>
      <c r="GX35" s="55"/>
      <c r="GY35" s="2"/>
      <c r="GZ35" s="56"/>
      <c r="HA35" s="55"/>
      <c r="HB35" s="2"/>
      <c r="HC35" s="57"/>
      <c r="HD35" s="2"/>
      <c r="HE35" s="2"/>
      <c r="HF35" s="2"/>
      <c r="HG35" s="2"/>
      <c r="HH35" s="58"/>
      <c r="HI35" s="2"/>
      <c r="HJ35" s="2"/>
      <c r="HK35" s="2"/>
      <c r="HL35" s="2"/>
      <c r="HM35" s="2"/>
      <c r="HN35" s="2"/>
      <c r="HO35" s="20"/>
      <c r="HP35" s="54"/>
      <c r="HQ35" s="54"/>
      <c r="HR35" s="55"/>
      <c r="HS35" s="2"/>
      <c r="HT35" s="56"/>
      <c r="HU35" s="55"/>
      <c r="HV35" s="2"/>
      <c r="HW35" s="57"/>
      <c r="HX35" s="2"/>
      <c r="HY35" s="2"/>
      <c r="HZ35" s="2"/>
      <c r="IA35" s="2"/>
      <c r="IB35" s="58"/>
      <c r="IC35" s="2"/>
      <c r="ID35" s="2"/>
      <c r="IE35" s="2"/>
      <c r="IF35" s="2"/>
      <c r="IG35" s="2"/>
      <c r="IH35" s="2"/>
      <c r="II35" s="20"/>
      <c r="IJ35" s="54"/>
      <c r="IK35" s="54"/>
      <c r="IL35" s="55"/>
      <c r="IM35" s="2"/>
      <c r="IN35" s="56"/>
      <c r="IO35" s="55"/>
      <c r="IP35" s="2"/>
      <c r="IQ35" s="57"/>
      <c r="IR35" s="2"/>
      <c r="IS35" s="2"/>
      <c r="IT35" s="2"/>
      <c r="IU35" s="2"/>
      <c r="IV35" s="58"/>
      <c r="IW35" s="2"/>
      <c r="IX35" s="2"/>
      <c r="IY35" s="2"/>
      <c r="IZ35" s="2"/>
      <c r="JA35" s="2"/>
      <c r="JB35" s="2"/>
    </row>
    <row r="36" spans="1:262" s="4" customFormat="1" ht="13.5" customHeight="1">
      <c r="A36" s="47"/>
      <c r="B36" s="2"/>
      <c r="C36" s="7"/>
      <c r="E36" s="30"/>
      <c r="F36" s="48"/>
      <c r="G36" s="49"/>
      <c r="H36" s="2"/>
      <c r="I36" s="48"/>
      <c r="J36" s="49"/>
      <c r="K36" s="49"/>
      <c r="L36" s="49"/>
      <c r="M36" s="49"/>
      <c r="P36" s="50"/>
      <c r="Q36" s="30"/>
      <c r="R36" s="49"/>
      <c r="S36" s="49"/>
      <c r="U36" s="49"/>
      <c r="V36" s="49"/>
      <c r="W36" s="7"/>
      <c r="Y36" s="30"/>
      <c r="Z36" s="48"/>
      <c r="AA36" s="48"/>
      <c r="AB36" s="2"/>
      <c r="AC36" s="48"/>
      <c r="AD36" s="48"/>
      <c r="AE36" s="30"/>
      <c r="AF36" s="49"/>
      <c r="AG36" s="49"/>
      <c r="AH36" s="145"/>
      <c r="AI36" s="49"/>
      <c r="AJ36" s="49"/>
      <c r="AK36" s="30"/>
      <c r="AM36" s="49"/>
      <c r="AO36" s="49"/>
      <c r="AP36" s="49"/>
      <c r="AQ36" s="7"/>
      <c r="AS36" s="30"/>
      <c r="AT36" s="49"/>
      <c r="AU36" s="49"/>
      <c r="AV36" s="2"/>
      <c r="AW36" s="49"/>
      <c r="AX36" s="49"/>
      <c r="AY36" s="30"/>
      <c r="AZ36" s="49"/>
      <c r="BA36" s="49"/>
      <c r="BB36" s="145"/>
      <c r="BC36" s="49"/>
      <c r="BD36" s="49"/>
      <c r="BE36" s="30"/>
      <c r="BF36" s="49"/>
      <c r="BG36" s="49"/>
      <c r="BI36" s="49"/>
      <c r="BJ36" s="49"/>
      <c r="BK36" s="7"/>
      <c r="BM36" s="30"/>
      <c r="BN36" s="48"/>
      <c r="BO36" s="48"/>
      <c r="BP36" s="2"/>
      <c r="BQ36" s="48"/>
      <c r="BR36" s="48"/>
      <c r="BS36" s="26"/>
      <c r="BT36" s="49"/>
      <c r="BU36" s="49"/>
      <c r="BV36" s="145"/>
      <c r="BW36" s="49"/>
      <c r="BX36" s="49"/>
      <c r="BY36" s="30"/>
      <c r="BZ36" s="49"/>
      <c r="CA36" s="49"/>
      <c r="CC36" s="49"/>
      <c r="CD36" s="49"/>
      <c r="CE36" s="30"/>
      <c r="CG36" s="30"/>
      <c r="CH36" s="48"/>
      <c r="CI36" s="48"/>
      <c r="CJ36" s="2"/>
      <c r="CK36" s="48"/>
      <c r="CL36" s="48"/>
      <c r="CM36" s="30"/>
      <c r="CN36" s="49"/>
      <c r="CO36" s="49"/>
      <c r="CP36" s="145"/>
      <c r="CQ36" s="49"/>
      <c r="CR36" s="49"/>
      <c r="CS36" s="30"/>
      <c r="CT36" s="49"/>
      <c r="CU36" s="49"/>
      <c r="CW36" s="49"/>
      <c r="CX36" s="49"/>
      <c r="CY36" s="7"/>
      <c r="DA36" s="30"/>
      <c r="DB36" s="48"/>
      <c r="DC36" s="48"/>
      <c r="DD36" s="2"/>
      <c r="DE36" s="48"/>
      <c r="DF36" s="48"/>
      <c r="DG36" s="30"/>
      <c r="DH36" s="49"/>
      <c r="DI36" s="49"/>
      <c r="DJ36" s="145"/>
      <c r="DK36" s="49"/>
      <c r="DL36" s="49"/>
      <c r="DM36" s="30"/>
      <c r="DN36" s="49"/>
      <c r="DO36" s="49"/>
      <c r="DQ36" s="49"/>
      <c r="DR36" s="49"/>
      <c r="DS36" s="7"/>
      <c r="DU36" s="30"/>
      <c r="DV36" s="48"/>
      <c r="DW36" s="48"/>
      <c r="DX36" s="2"/>
      <c r="DY36" s="48"/>
      <c r="DZ36" s="48"/>
      <c r="EA36" s="30"/>
      <c r="EC36" s="51"/>
      <c r="EF36" s="50"/>
      <c r="EG36" s="30"/>
      <c r="EH36" s="49"/>
      <c r="EI36" s="49"/>
      <c r="EK36" s="49"/>
      <c r="EL36" s="49"/>
      <c r="EM36" s="7"/>
      <c r="EO36" s="30"/>
      <c r="EP36" s="48"/>
      <c r="EQ36" s="48"/>
      <c r="ER36" s="2"/>
      <c r="ES36" s="48"/>
      <c r="ET36" s="48"/>
      <c r="EU36" s="30"/>
      <c r="EV36" s="49"/>
      <c r="EW36" s="49"/>
      <c r="EZ36" s="50"/>
      <c r="FA36" s="30"/>
      <c r="FB36" s="49"/>
      <c r="FC36" s="49"/>
      <c r="FE36" s="49"/>
      <c r="FF36" s="49"/>
      <c r="FG36" s="7"/>
      <c r="FI36" s="30"/>
      <c r="FJ36" s="48"/>
      <c r="FK36" s="48"/>
      <c r="FL36" s="2"/>
      <c r="FM36" s="48"/>
      <c r="FN36" s="48"/>
      <c r="FO36" s="30"/>
      <c r="FP36" s="49"/>
      <c r="FQ36" s="49"/>
      <c r="FT36" s="50"/>
      <c r="FU36" s="30"/>
      <c r="FV36" s="49"/>
      <c r="FW36" s="49"/>
      <c r="FY36" s="49"/>
      <c r="FZ36" s="49"/>
      <c r="GA36" s="20"/>
      <c r="GB36" s="54"/>
      <c r="GC36" s="54"/>
      <c r="GD36" s="55"/>
      <c r="GE36" s="2"/>
      <c r="GF36" s="56"/>
      <c r="GG36" s="55"/>
      <c r="GH36" s="2"/>
      <c r="GI36" s="57"/>
      <c r="GJ36" s="2"/>
      <c r="GK36" s="2"/>
      <c r="GL36" s="2"/>
      <c r="GM36" s="2"/>
      <c r="GN36" s="58"/>
      <c r="GO36" s="2"/>
      <c r="GP36" s="2"/>
      <c r="GQ36" s="2"/>
      <c r="GR36" s="2"/>
      <c r="GS36" s="2"/>
      <c r="GT36" s="2"/>
      <c r="GU36" s="20"/>
      <c r="GV36" s="54"/>
      <c r="GW36" s="54"/>
      <c r="GX36" s="55"/>
      <c r="GY36" s="2"/>
      <c r="GZ36" s="56"/>
      <c r="HA36" s="55"/>
      <c r="HB36" s="2"/>
      <c r="HC36" s="57"/>
      <c r="HD36" s="2"/>
      <c r="HE36" s="2"/>
      <c r="HF36" s="2"/>
      <c r="HG36" s="2"/>
      <c r="HH36" s="58"/>
      <c r="HI36" s="2"/>
      <c r="HJ36" s="2"/>
      <c r="HK36" s="2"/>
      <c r="HL36" s="2"/>
      <c r="HM36" s="2"/>
      <c r="HN36" s="2"/>
      <c r="HO36" s="20"/>
      <c r="HP36" s="54"/>
      <c r="HQ36" s="54"/>
      <c r="HR36" s="55"/>
      <c r="HS36" s="2"/>
      <c r="HT36" s="56"/>
      <c r="HU36" s="55"/>
      <c r="HV36" s="2"/>
      <c r="HW36" s="57"/>
      <c r="HX36" s="2"/>
      <c r="HY36" s="2"/>
      <c r="HZ36" s="2"/>
      <c r="IA36" s="2"/>
      <c r="IB36" s="58"/>
      <c r="IC36" s="2"/>
      <c r="ID36" s="2"/>
      <c r="IE36" s="2"/>
      <c r="IF36" s="2"/>
      <c r="IG36" s="2"/>
      <c r="IH36" s="2"/>
      <c r="II36" s="20"/>
      <c r="IJ36" s="54"/>
      <c r="IK36" s="54"/>
      <c r="IL36" s="55"/>
      <c r="IM36" s="2"/>
      <c r="IN36" s="56"/>
      <c r="IO36" s="55"/>
      <c r="IP36" s="2"/>
      <c r="IQ36" s="57"/>
      <c r="IR36" s="2"/>
      <c r="IS36" s="2"/>
      <c r="IT36" s="2"/>
      <c r="IU36" s="2"/>
      <c r="IV36" s="58"/>
      <c r="IW36" s="2"/>
      <c r="IX36" s="2"/>
      <c r="IY36" s="2"/>
      <c r="IZ36" s="2"/>
      <c r="JA36" s="2"/>
      <c r="JB36" s="2"/>
    </row>
    <row r="37" spans="1:262" s="4" customFormat="1" ht="13.5" customHeight="1">
      <c r="A37" s="47"/>
      <c r="B37" s="2"/>
      <c r="C37" s="7"/>
      <c r="E37" s="30"/>
      <c r="F37" s="48"/>
      <c r="G37" s="49"/>
      <c r="H37" s="2"/>
      <c r="I37" s="48"/>
      <c r="J37" s="49"/>
      <c r="K37" s="49"/>
      <c r="L37" s="49"/>
      <c r="M37" s="49"/>
      <c r="P37" s="50"/>
      <c r="Q37" s="30"/>
      <c r="R37" s="49"/>
      <c r="S37" s="49"/>
      <c r="U37" s="49"/>
      <c r="V37" s="49"/>
      <c r="W37" s="7"/>
      <c r="Y37" s="30"/>
      <c r="Z37" s="48"/>
      <c r="AA37" s="48"/>
      <c r="AB37" s="2"/>
      <c r="AC37" s="48"/>
      <c r="AD37" s="48"/>
      <c r="AE37" s="30"/>
      <c r="AF37" s="49"/>
      <c r="AG37" s="49"/>
      <c r="AH37" s="145"/>
      <c r="AI37" s="49"/>
      <c r="AJ37" s="49"/>
      <c r="AK37" s="30"/>
      <c r="AM37" s="49"/>
      <c r="AO37" s="49"/>
      <c r="AP37" s="49"/>
      <c r="AQ37" s="7"/>
      <c r="AS37" s="30"/>
      <c r="AT37" s="49"/>
      <c r="AU37" s="49"/>
      <c r="AV37" s="2"/>
      <c r="AW37" s="49"/>
      <c r="AX37" s="49"/>
      <c r="AY37" s="30"/>
      <c r="AZ37" s="49"/>
      <c r="BA37" s="49"/>
      <c r="BB37" s="145"/>
      <c r="BC37" s="49"/>
      <c r="BD37" s="49"/>
      <c r="BE37" s="30"/>
      <c r="BF37" s="49"/>
      <c r="BG37" s="49"/>
      <c r="BI37" s="49"/>
      <c r="BJ37" s="49"/>
      <c r="BK37" s="7"/>
      <c r="BM37" s="30"/>
      <c r="BN37" s="48"/>
      <c r="BO37" s="48"/>
      <c r="BP37" s="2"/>
      <c r="BQ37" s="48"/>
      <c r="BR37" s="48"/>
      <c r="BS37" s="26"/>
      <c r="BT37" s="49"/>
      <c r="BU37" s="49"/>
      <c r="BV37" s="145"/>
      <c r="BW37" s="49"/>
      <c r="BX37" s="49"/>
      <c r="BY37" s="30"/>
      <c r="BZ37" s="49"/>
      <c r="CA37" s="49"/>
      <c r="CC37" s="49"/>
      <c r="CD37" s="49"/>
      <c r="CE37" s="30"/>
      <c r="CG37" s="30"/>
      <c r="CH37" s="48"/>
      <c r="CI37" s="48"/>
      <c r="CJ37" s="2"/>
      <c r="CK37" s="48"/>
      <c r="CL37" s="48"/>
      <c r="CM37" s="30"/>
      <c r="CN37" s="49"/>
      <c r="CO37" s="49"/>
      <c r="CP37" s="145"/>
      <c r="CQ37" s="49"/>
      <c r="CR37" s="49"/>
      <c r="CS37" s="30"/>
      <c r="CT37" s="49"/>
      <c r="CU37" s="49"/>
      <c r="CW37" s="49"/>
      <c r="CX37" s="49"/>
      <c r="CY37" s="7"/>
      <c r="DA37" s="30"/>
      <c r="DB37" s="48"/>
      <c r="DC37" s="48"/>
      <c r="DD37" s="2"/>
      <c r="DE37" s="48"/>
      <c r="DF37" s="48"/>
      <c r="DG37" s="30"/>
      <c r="DH37" s="49"/>
      <c r="DI37" s="49"/>
      <c r="DL37" s="50"/>
      <c r="DM37" s="30"/>
      <c r="DN37" s="49"/>
      <c r="DO37" s="49"/>
      <c r="DQ37" s="49"/>
      <c r="DR37" s="49"/>
      <c r="DS37" s="7"/>
      <c r="DU37" s="30"/>
      <c r="DV37" s="48"/>
      <c r="DW37" s="48"/>
      <c r="DX37" s="2"/>
      <c r="DY37" s="48"/>
      <c r="DZ37" s="48"/>
      <c r="EA37" s="30"/>
      <c r="EC37" s="51"/>
      <c r="EF37" s="50"/>
      <c r="EG37" s="30"/>
      <c r="EH37" s="49"/>
      <c r="EI37" s="49"/>
      <c r="EK37" s="49"/>
      <c r="EL37" s="49"/>
      <c r="EM37" s="7"/>
      <c r="EO37" s="30"/>
      <c r="EP37" s="48"/>
      <c r="EQ37" s="48"/>
      <c r="ER37" s="2"/>
      <c r="ES37" s="48"/>
      <c r="ET37" s="48"/>
      <c r="EU37" s="30"/>
      <c r="EV37" s="49"/>
      <c r="EW37" s="49"/>
      <c r="EZ37" s="50"/>
      <c r="FA37" s="30"/>
      <c r="FB37" s="49"/>
      <c r="FC37" s="49"/>
      <c r="FE37" s="49"/>
      <c r="FF37" s="49"/>
      <c r="FG37" s="7"/>
      <c r="FI37" s="30"/>
      <c r="FJ37" s="48"/>
      <c r="FK37" s="48"/>
      <c r="FL37" s="2"/>
      <c r="FM37" s="48"/>
      <c r="FN37" s="48"/>
      <c r="FO37" s="30"/>
      <c r="FP37" s="49"/>
      <c r="FQ37" s="49"/>
      <c r="FT37" s="50"/>
      <c r="FU37" s="30"/>
      <c r="FV37" s="49"/>
      <c r="FW37" s="49"/>
      <c r="FY37" s="49"/>
      <c r="FZ37" s="49"/>
      <c r="GA37" s="20"/>
      <c r="GB37" s="54"/>
      <c r="GC37" s="54"/>
      <c r="GD37" s="55"/>
      <c r="GE37" s="30"/>
      <c r="GF37" s="30"/>
      <c r="GG37" s="48"/>
      <c r="GH37" s="30"/>
      <c r="GI37" s="57"/>
      <c r="GJ37" s="2"/>
      <c r="GK37" s="2"/>
      <c r="GL37" s="2"/>
      <c r="GM37" s="2"/>
      <c r="GN37" s="58"/>
      <c r="GO37" s="2"/>
      <c r="GP37" s="2"/>
      <c r="GQ37" s="2"/>
      <c r="GR37" s="2"/>
      <c r="GS37" s="2"/>
      <c r="GT37" s="2"/>
      <c r="GU37" s="20"/>
      <c r="GV37" s="54"/>
      <c r="GW37" s="54"/>
      <c r="GX37" s="55"/>
      <c r="GY37" s="30"/>
      <c r="GZ37" s="30"/>
      <c r="HA37" s="48"/>
      <c r="HB37" s="30"/>
      <c r="HC37" s="57"/>
      <c r="HD37" s="2"/>
      <c r="HE37" s="2"/>
      <c r="HF37" s="2"/>
      <c r="HG37" s="2"/>
      <c r="HH37" s="58"/>
      <c r="HI37" s="2"/>
      <c r="HJ37" s="2"/>
      <c r="HK37" s="2"/>
      <c r="HL37" s="2"/>
      <c r="HM37" s="2"/>
      <c r="HN37" s="2"/>
      <c r="HO37" s="20"/>
      <c r="HP37" s="54"/>
      <c r="HQ37" s="54"/>
      <c r="HR37" s="55"/>
      <c r="HS37" s="30"/>
      <c r="HT37" s="30"/>
      <c r="HU37" s="48"/>
      <c r="HV37" s="30"/>
      <c r="HW37" s="57"/>
      <c r="HX37" s="2"/>
      <c r="HY37" s="2"/>
      <c r="HZ37" s="2"/>
      <c r="IA37" s="2"/>
      <c r="IB37" s="58"/>
      <c r="IC37" s="2"/>
      <c r="ID37" s="2"/>
      <c r="IE37" s="2"/>
      <c r="IF37" s="2"/>
      <c r="IG37" s="2"/>
      <c r="IH37" s="2"/>
      <c r="II37" s="20"/>
      <c r="IJ37" s="54"/>
      <c r="IK37" s="54"/>
      <c r="IL37" s="55"/>
      <c r="IM37" s="30"/>
      <c r="IN37" s="30"/>
      <c r="IO37" s="48"/>
      <c r="IP37" s="30"/>
      <c r="IQ37" s="57"/>
      <c r="IR37" s="2"/>
      <c r="IS37" s="2"/>
      <c r="IT37" s="2"/>
      <c r="IU37" s="2"/>
      <c r="IV37" s="58"/>
      <c r="IW37" s="2"/>
      <c r="IX37" s="2"/>
      <c r="IY37" s="2"/>
      <c r="IZ37" s="2"/>
      <c r="JA37" s="2"/>
      <c r="JB37" s="2"/>
    </row>
    <row r="38" spans="1:262" s="4" customFormat="1" ht="13.5" customHeight="1">
      <c r="A38" s="47"/>
      <c r="B38" s="2"/>
      <c r="C38" s="7"/>
      <c r="E38" s="30"/>
      <c r="F38" s="48"/>
      <c r="G38" s="49"/>
      <c r="H38" s="2"/>
      <c r="I38" s="48"/>
      <c r="J38" s="49"/>
      <c r="K38" s="30"/>
      <c r="L38" s="49"/>
      <c r="M38" s="49"/>
      <c r="P38" s="50"/>
      <c r="Q38" s="30"/>
      <c r="R38" s="49"/>
      <c r="S38" s="49"/>
      <c r="U38" s="49"/>
      <c r="V38" s="49"/>
      <c r="W38" s="7"/>
      <c r="Y38" s="30"/>
      <c r="Z38" s="48"/>
      <c r="AA38" s="48"/>
      <c r="AB38" s="2"/>
      <c r="AC38" s="48"/>
      <c r="AD38" s="48"/>
      <c r="AE38" s="30"/>
      <c r="AF38" s="49"/>
      <c r="AG38" s="49"/>
      <c r="AJ38" s="50"/>
      <c r="AK38" s="30"/>
      <c r="AM38" s="49"/>
      <c r="AO38" s="49"/>
      <c r="AP38" s="49"/>
      <c r="AQ38" s="7"/>
      <c r="AS38" s="30"/>
      <c r="AT38" s="48"/>
      <c r="AU38" s="48"/>
      <c r="AV38" s="2"/>
      <c r="AW38" s="49"/>
      <c r="AX38" s="49"/>
      <c r="AY38" s="30"/>
      <c r="AZ38" s="49"/>
      <c r="BA38" s="49"/>
      <c r="BD38" s="50"/>
      <c r="BE38" s="30"/>
      <c r="BF38" s="49"/>
      <c r="BG38" s="49"/>
      <c r="BI38" s="49"/>
      <c r="BJ38" s="49"/>
      <c r="BK38" s="7"/>
      <c r="BM38" s="30"/>
      <c r="BN38" s="48"/>
      <c r="BO38" s="48"/>
      <c r="BP38" s="2"/>
      <c r="BQ38" s="48"/>
      <c r="BR38" s="48"/>
      <c r="BS38" s="26"/>
      <c r="BT38" s="49"/>
      <c r="BU38" s="49"/>
      <c r="BX38" s="50"/>
      <c r="BY38" s="30"/>
      <c r="BZ38" s="49"/>
      <c r="CA38" s="49"/>
      <c r="CC38" s="49"/>
      <c r="CD38" s="49"/>
      <c r="CE38" s="30"/>
      <c r="CG38" s="30"/>
      <c r="CH38" s="48"/>
      <c r="CI38" s="48"/>
      <c r="CJ38" s="2"/>
      <c r="CK38" s="48"/>
      <c r="CL38" s="48"/>
      <c r="CM38" s="30"/>
      <c r="CN38" s="49"/>
      <c r="CO38" s="49"/>
      <c r="CR38" s="50"/>
      <c r="CS38" s="30"/>
      <c r="CT38" s="49"/>
      <c r="CU38" s="49"/>
      <c r="CW38" s="49"/>
      <c r="CX38" s="49"/>
      <c r="CY38" s="7"/>
      <c r="DA38" s="30"/>
      <c r="DB38" s="48"/>
      <c r="DC38" s="48"/>
      <c r="DD38" s="2"/>
      <c r="DE38" s="48"/>
      <c r="DF38" s="48"/>
      <c r="DG38" s="30"/>
      <c r="DH38" s="49"/>
      <c r="DI38" s="49"/>
      <c r="DL38" s="50"/>
      <c r="DM38" s="30"/>
      <c r="DN38" s="49"/>
      <c r="DO38" s="49"/>
      <c r="DQ38" s="49"/>
      <c r="DR38" s="49"/>
      <c r="DS38" s="7"/>
      <c r="DU38" s="30"/>
      <c r="DV38" s="48"/>
      <c r="DW38" s="48"/>
      <c r="DX38" s="2"/>
      <c r="DY38" s="48"/>
      <c r="DZ38" s="48"/>
      <c r="EA38" s="30"/>
      <c r="EC38" s="51"/>
      <c r="EF38" s="50"/>
      <c r="EG38" s="30"/>
      <c r="EH38" s="49"/>
      <c r="EI38" s="49"/>
      <c r="EK38" s="49"/>
      <c r="EL38" s="49"/>
      <c r="EM38" s="7"/>
      <c r="EO38" s="30"/>
      <c r="EP38" s="48"/>
      <c r="EQ38" s="48"/>
      <c r="ER38" s="2"/>
      <c r="ES38" s="48"/>
      <c r="ET38" s="48"/>
      <c r="EU38" s="30"/>
      <c r="EV38" s="49"/>
      <c r="EW38" s="49"/>
      <c r="EZ38" s="50"/>
      <c r="FA38" s="30"/>
      <c r="FB38" s="49"/>
      <c r="FC38" s="49"/>
      <c r="FE38" s="49"/>
      <c r="FF38" s="49"/>
      <c r="FG38" s="7"/>
      <c r="FI38" s="30"/>
      <c r="FJ38" s="48"/>
      <c r="FK38" s="48"/>
      <c r="FL38" s="2"/>
      <c r="FM38" s="48"/>
      <c r="FN38" s="48"/>
      <c r="FO38" s="30"/>
      <c r="FP38" s="49"/>
      <c r="FQ38" s="49"/>
      <c r="FT38" s="50"/>
      <c r="FU38" s="30"/>
      <c r="FV38" s="49"/>
      <c r="FW38" s="49"/>
      <c r="FY38" s="49"/>
      <c r="FZ38" s="49"/>
      <c r="GA38" s="20"/>
      <c r="GB38" s="54"/>
      <c r="GC38" s="54"/>
      <c r="GD38" s="55"/>
      <c r="GE38" s="2"/>
      <c r="GF38" s="56"/>
      <c r="GG38" s="55"/>
      <c r="GH38" s="2"/>
      <c r="GI38" s="57"/>
      <c r="GJ38" s="2"/>
      <c r="GK38" s="2"/>
      <c r="GL38" s="2"/>
      <c r="GM38" s="2"/>
      <c r="GN38" s="58"/>
      <c r="GO38" s="2"/>
      <c r="GP38" s="2"/>
      <c r="GQ38" s="2"/>
      <c r="GR38" s="2"/>
      <c r="GS38" s="2"/>
      <c r="GT38" s="2"/>
      <c r="GU38" s="20"/>
      <c r="GV38" s="54"/>
      <c r="GW38" s="54"/>
      <c r="GX38" s="55"/>
      <c r="GY38" s="2"/>
      <c r="GZ38" s="56"/>
      <c r="HA38" s="55"/>
      <c r="HB38" s="2"/>
      <c r="HC38" s="57"/>
      <c r="HD38" s="2"/>
      <c r="HE38" s="2"/>
      <c r="HF38" s="2"/>
      <c r="HG38" s="2"/>
      <c r="HH38" s="58"/>
      <c r="HI38" s="2"/>
      <c r="HJ38" s="2"/>
      <c r="HK38" s="2"/>
      <c r="HL38" s="2"/>
      <c r="HM38" s="2"/>
      <c r="HN38" s="2"/>
      <c r="HO38" s="20"/>
      <c r="HP38" s="54"/>
      <c r="HQ38" s="54"/>
      <c r="HR38" s="55"/>
      <c r="HS38" s="2"/>
      <c r="HT38" s="56"/>
      <c r="HU38" s="55"/>
      <c r="HV38" s="2"/>
      <c r="HW38" s="57"/>
      <c r="HX38" s="2"/>
      <c r="HY38" s="2"/>
      <c r="HZ38" s="2"/>
      <c r="IA38" s="2"/>
      <c r="IB38" s="58"/>
      <c r="IC38" s="2"/>
      <c r="ID38" s="2"/>
      <c r="IE38" s="2"/>
      <c r="IF38" s="2"/>
      <c r="IG38" s="2"/>
      <c r="IH38" s="2"/>
      <c r="II38" s="20"/>
      <c r="IJ38" s="54"/>
      <c r="IK38" s="54"/>
      <c r="IL38" s="55"/>
      <c r="IM38" s="2"/>
      <c r="IN38" s="56"/>
      <c r="IO38" s="55"/>
      <c r="IP38" s="2"/>
      <c r="IQ38" s="57"/>
      <c r="IR38" s="2"/>
      <c r="IS38" s="2"/>
      <c r="IT38" s="2"/>
      <c r="IU38" s="2"/>
      <c r="IV38" s="58"/>
      <c r="IW38" s="2"/>
      <c r="IX38" s="2"/>
      <c r="IY38" s="2"/>
      <c r="IZ38" s="2"/>
      <c r="JA38" s="2"/>
      <c r="JB38" s="2"/>
    </row>
    <row r="39" spans="1:262" s="4" customFormat="1" ht="13.5" customHeight="1">
      <c r="A39" s="47"/>
      <c r="B39" s="2"/>
      <c r="C39" s="7"/>
      <c r="E39" s="30"/>
      <c r="F39" s="48"/>
      <c r="G39" s="49"/>
      <c r="H39" s="2"/>
      <c r="I39" s="48"/>
      <c r="J39" s="49"/>
      <c r="K39" s="30"/>
      <c r="L39" s="49"/>
      <c r="M39" s="49"/>
      <c r="P39" s="50"/>
      <c r="Q39" s="30"/>
      <c r="R39" s="49"/>
      <c r="S39" s="49"/>
      <c r="U39" s="49"/>
      <c r="V39" s="49"/>
      <c r="W39" s="7"/>
      <c r="Y39" s="30"/>
      <c r="Z39" s="48"/>
      <c r="AA39" s="48"/>
      <c r="AB39" s="2"/>
      <c r="AC39" s="48"/>
      <c r="AD39" s="48"/>
      <c r="AE39" s="30"/>
      <c r="AF39" s="49"/>
      <c r="AG39" s="49"/>
      <c r="AJ39" s="50"/>
      <c r="AK39" s="30"/>
      <c r="AM39" s="49"/>
      <c r="AO39" s="49"/>
      <c r="AP39" s="49"/>
      <c r="AQ39" s="7"/>
      <c r="AS39" s="30"/>
      <c r="AT39" s="48"/>
      <c r="AU39" s="48"/>
      <c r="AV39" s="2"/>
      <c r="AW39" s="49"/>
      <c r="AX39" s="49"/>
      <c r="AY39" s="30"/>
      <c r="AZ39" s="49"/>
      <c r="BA39" s="49"/>
      <c r="BD39" s="50"/>
      <c r="BE39" s="30"/>
      <c r="BF39" s="49"/>
      <c r="BG39" s="49"/>
      <c r="BI39" s="49"/>
      <c r="BJ39" s="49"/>
      <c r="BK39" s="7"/>
      <c r="BM39" s="30"/>
      <c r="BN39" s="48"/>
      <c r="BO39" s="48"/>
      <c r="BP39" s="2"/>
      <c r="BQ39" s="48"/>
      <c r="BR39" s="48"/>
      <c r="BS39" s="26"/>
      <c r="BT39" s="49"/>
      <c r="BU39" s="49"/>
      <c r="BX39" s="50"/>
      <c r="BY39" s="30"/>
      <c r="BZ39" s="49"/>
      <c r="CA39" s="49"/>
      <c r="CC39" s="49"/>
      <c r="CD39" s="49"/>
      <c r="CE39" s="30"/>
      <c r="CG39" s="30"/>
      <c r="CH39" s="48"/>
      <c r="CI39" s="48"/>
      <c r="CJ39" s="2"/>
      <c r="CK39" s="48"/>
      <c r="CL39" s="48"/>
      <c r="CM39" s="30"/>
      <c r="CN39" s="49"/>
      <c r="CO39" s="49"/>
      <c r="CR39" s="50"/>
      <c r="CS39" s="30"/>
      <c r="CT39" s="49"/>
      <c r="CU39" s="49"/>
      <c r="CW39" s="49"/>
      <c r="CX39" s="49"/>
      <c r="CY39" s="7"/>
      <c r="DA39" s="30"/>
      <c r="DB39" s="48"/>
      <c r="DC39" s="48"/>
      <c r="DD39" s="2"/>
      <c r="DE39" s="48"/>
      <c r="DF39" s="48"/>
      <c r="DG39" s="30"/>
      <c r="DH39" s="49"/>
      <c r="DI39" s="49"/>
      <c r="DL39" s="50"/>
      <c r="DM39" s="30"/>
      <c r="DN39" s="49"/>
      <c r="DO39" s="49"/>
      <c r="DQ39" s="49"/>
      <c r="DR39" s="49"/>
      <c r="DS39" s="7"/>
      <c r="EA39" s="30"/>
      <c r="EC39" s="51"/>
      <c r="EF39" s="50"/>
      <c r="EG39" s="30"/>
      <c r="EH39" s="49"/>
      <c r="EI39" s="49"/>
      <c r="EK39" s="49"/>
      <c r="EL39" s="49"/>
      <c r="EM39" s="7"/>
      <c r="EO39" s="30"/>
      <c r="EP39" s="48"/>
      <c r="EQ39" s="48"/>
      <c r="ER39" s="2"/>
      <c r="ES39" s="48"/>
      <c r="ET39" s="48"/>
      <c r="EU39" s="30"/>
      <c r="EV39" s="49"/>
      <c r="EW39" s="49"/>
      <c r="EZ39" s="50"/>
      <c r="FA39" s="30"/>
      <c r="FB39" s="49"/>
      <c r="FC39" s="49"/>
      <c r="FE39" s="49"/>
      <c r="FF39" s="49"/>
      <c r="FG39" s="7"/>
      <c r="FI39" s="30"/>
      <c r="FJ39" s="48"/>
      <c r="FK39" s="48"/>
      <c r="FL39" s="2"/>
      <c r="FM39" s="48"/>
      <c r="FN39" s="48"/>
      <c r="FO39" s="30"/>
      <c r="FP39" s="49"/>
      <c r="FQ39" s="49"/>
      <c r="FT39" s="50"/>
      <c r="FU39" s="30"/>
      <c r="FV39" s="49"/>
      <c r="FW39" s="49"/>
      <c r="FY39" s="49"/>
      <c r="FZ39" s="49"/>
      <c r="GA39" s="20"/>
      <c r="GB39" s="54"/>
      <c r="GC39" s="54"/>
      <c r="GD39" s="55"/>
      <c r="GE39" s="2"/>
      <c r="GF39" s="56"/>
      <c r="GG39" s="55"/>
      <c r="GH39" s="2"/>
      <c r="GI39" s="57"/>
      <c r="GJ39" s="2"/>
      <c r="GK39" s="2"/>
      <c r="GL39" s="2"/>
      <c r="GM39" s="2"/>
      <c r="GN39" s="58"/>
      <c r="GO39" s="2"/>
      <c r="GP39" s="2"/>
      <c r="GQ39" s="2"/>
      <c r="GR39" s="2"/>
      <c r="GS39" s="2"/>
      <c r="GT39" s="2"/>
      <c r="GU39" s="20"/>
      <c r="GV39" s="54"/>
      <c r="GW39" s="54"/>
      <c r="GX39" s="55"/>
      <c r="GY39" s="2"/>
      <c r="GZ39" s="56"/>
      <c r="HA39" s="55"/>
      <c r="HB39" s="2"/>
      <c r="HC39" s="57"/>
      <c r="HD39" s="2"/>
      <c r="HE39" s="2"/>
      <c r="HF39" s="2"/>
      <c r="HG39" s="2"/>
      <c r="HH39" s="58"/>
      <c r="HI39" s="2"/>
      <c r="HJ39" s="2"/>
      <c r="HK39" s="2"/>
      <c r="HL39" s="2"/>
      <c r="HM39" s="2"/>
      <c r="HN39" s="2"/>
      <c r="HO39" s="20"/>
      <c r="HP39" s="54"/>
      <c r="HQ39" s="54"/>
      <c r="HR39" s="55"/>
      <c r="HS39" s="2"/>
      <c r="HT39" s="56"/>
      <c r="HU39" s="55"/>
      <c r="HV39" s="2"/>
      <c r="HW39" s="57"/>
      <c r="HX39" s="2"/>
      <c r="HY39" s="2"/>
      <c r="HZ39" s="2"/>
      <c r="IA39" s="2"/>
      <c r="IB39" s="58"/>
      <c r="IC39" s="2"/>
      <c r="ID39" s="2"/>
      <c r="IE39" s="2"/>
      <c r="IF39" s="2"/>
      <c r="IG39" s="2"/>
      <c r="IH39" s="2"/>
      <c r="II39" s="20"/>
      <c r="IJ39" s="54"/>
      <c r="IK39" s="54"/>
      <c r="IL39" s="55"/>
      <c r="IM39" s="2"/>
      <c r="IN39" s="56"/>
      <c r="IO39" s="55"/>
      <c r="IP39" s="2"/>
      <c r="IQ39" s="57"/>
      <c r="IR39" s="2"/>
      <c r="IS39" s="2"/>
      <c r="IT39" s="2"/>
      <c r="IU39" s="2"/>
      <c r="IV39" s="58"/>
      <c r="IW39" s="2"/>
      <c r="IX39" s="2"/>
      <c r="IY39" s="2"/>
      <c r="IZ39" s="2"/>
      <c r="JA39" s="2"/>
      <c r="JB39" s="2"/>
    </row>
    <row r="40" spans="1:262" s="4" customFormat="1" ht="13.5" customHeight="1">
      <c r="A40" s="47"/>
      <c r="B40" s="2"/>
      <c r="C40" s="7"/>
      <c r="E40" s="30"/>
      <c r="F40" s="48"/>
      <c r="G40" s="49"/>
      <c r="H40" s="2"/>
      <c r="I40" s="48"/>
      <c r="J40" s="49"/>
      <c r="K40" s="30"/>
      <c r="L40" s="49"/>
      <c r="M40" s="49"/>
      <c r="P40" s="50"/>
      <c r="Q40" s="30"/>
      <c r="R40" s="49"/>
      <c r="S40" s="49"/>
      <c r="U40" s="49"/>
      <c r="V40" s="49"/>
      <c r="W40" s="7"/>
      <c r="Y40" s="30"/>
      <c r="Z40" s="48"/>
      <c r="AA40" s="48"/>
      <c r="AB40" s="2"/>
      <c r="AC40" s="48"/>
      <c r="AD40" s="48"/>
      <c r="AE40" s="30"/>
      <c r="AF40" s="49"/>
      <c r="AG40" s="49"/>
      <c r="AJ40" s="50"/>
      <c r="AK40" s="30"/>
      <c r="AM40" s="49"/>
      <c r="AO40" s="49"/>
      <c r="AP40" s="49"/>
      <c r="AQ40" s="7"/>
      <c r="AS40" s="30"/>
      <c r="AT40" s="48"/>
      <c r="AU40" s="48"/>
      <c r="AV40" s="2"/>
      <c r="AW40" s="49"/>
      <c r="AX40" s="49"/>
      <c r="AY40" s="30"/>
      <c r="AZ40" s="49"/>
      <c r="BA40" s="49"/>
      <c r="BD40" s="50"/>
      <c r="BE40" s="30"/>
      <c r="BF40" s="49"/>
      <c r="BG40" s="49"/>
      <c r="BI40" s="49"/>
      <c r="BJ40" s="49"/>
      <c r="BK40" s="7"/>
      <c r="BM40" s="30"/>
      <c r="BN40" s="48"/>
      <c r="BO40" s="48"/>
      <c r="BP40" s="2"/>
      <c r="BQ40" s="48"/>
      <c r="BR40" s="48"/>
      <c r="BS40" s="26"/>
      <c r="BT40" s="49"/>
      <c r="BU40" s="49"/>
      <c r="BX40" s="50"/>
      <c r="BY40" s="30"/>
      <c r="BZ40" s="49"/>
      <c r="CA40" s="49"/>
      <c r="CC40" s="49"/>
      <c r="CD40" s="49"/>
      <c r="CE40" s="30"/>
      <c r="CG40" s="30"/>
      <c r="CH40" s="48"/>
      <c r="CI40" s="48"/>
      <c r="CJ40" s="2"/>
      <c r="CK40" s="48"/>
      <c r="CL40" s="48"/>
      <c r="CM40" s="30"/>
      <c r="CN40" s="49"/>
      <c r="CO40" s="49"/>
      <c r="CR40" s="50"/>
      <c r="CS40" s="30"/>
      <c r="CT40" s="49"/>
      <c r="CU40" s="49"/>
      <c r="CW40" s="49"/>
      <c r="CX40" s="49"/>
      <c r="CY40" s="7"/>
      <c r="DA40" s="30"/>
      <c r="DB40" s="48"/>
      <c r="DC40" s="48"/>
      <c r="DD40" s="2"/>
      <c r="DE40" s="48"/>
      <c r="DF40" s="48"/>
      <c r="DG40" s="30"/>
      <c r="DH40" s="49"/>
      <c r="DI40" s="49"/>
      <c r="DL40" s="50"/>
      <c r="DM40" s="30"/>
      <c r="DN40" s="49"/>
      <c r="DO40" s="49"/>
      <c r="DQ40" s="49"/>
      <c r="DR40" s="49"/>
      <c r="DS40" s="7"/>
      <c r="DU40" s="30"/>
      <c r="DV40" s="48"/>
      <c r="DW40" s="48"/>
      <c r="DX40" s="2"/>
      <c r="DY40" s="48"/>
      <c r="DZ40" s="48"/>
      <c r="EA40" s="30"/>
      <c r="EC40" s="51"/>
      <c r="EF40" s="50"/>
      <c r="EG40" s="30"/>
      <c r="EH40" s="49"/>
      <c r="EI40" s="49"/>
      <c r="EK40" s="49"/>
      <c r="EL40" s="49"/>
      <c r="EM40" s="7"/>
      <c r="EO40" s="30"/>
      <c r="EP40" s="48"/>
      <c r="EQ40" s="48"/>
      <c r="ER40" s="2"/>
      <c r="ES40" s="48"/>
      <c r="ET40" s="48"/>
      <c r="EU40" s="30"/>
      <c r="EV40" s="49"/>
      <c r="EW40" s="49"/>
      <c r="EZ40" s="50"/>
      <c r="FA40" s="30"/>
      <c r="FB40" s="49"/>
      <c r="FC40" s="49"/>
      <c r="FE40" s="49"/>
      <c r="FF40" s="49"/>
      <c r="FG40" s="7"/>
      <c r="FI40" s="30"/>
      <c r="FJ40" s="48"/>
      <c r="FK40" s="48"/>
      <c r="FL40" s="2"/>
      <c r="FM40" s="48"/>
      <c r="FN40" s="48"/>
      <c r="FO40" s="30"/>
      <c r="FP40" s="49"/>
      <c r="FQ40" s="49"/>
      <c r="FT40" s="50"/>
      <c r="FU40" s="30"/>
      <c r="FV40" s="49"/>
      <c r="FW40" s="49"/>
      <c r="FY40" s="49"/>
      <c r="FZ40" s="49"/>
      <c r="GA40" s="20"/>
      <c r="GB40" s="54"/>
      <c r="GC40" s="54"/>
      <c r="GD40" s="55"/>
      <c r="GE40" s="2"/>
      <c r="GF40" s="56"/>
      <c r="GG40" s="55"/>
      <c r="GH40" s="2"/>
      <c r="GI40" s="57"/>
      <c r="GJ40" s="2"/>
      <c r="GK40" s="2"/>
      <c r="GL40" s="2"/>
      <c r="GM40" s="2"/>
      <c r="GN40" s="58"/>
      <c r="GO40" s="2"/>
      <c r="GP40" s="2"/>
      <c r="GQ40" s="2"/>
      <c r="GR40" s="2"/>
      <c r="GS40" s="2"/>
      <c r="GT40" s="2"/>
      <c r="GU40" s="20"/>
      <c r="GV40" s="54"/>
      <c r="GW40" s="54"/>
      <c r="GX40" s="55"/>
      <c r="GY40" s="2"/>
      <c r="GZ40" s="56"/>
      <c r="HA40" s="55"/>
      <c r="HB40" s="2"/>
      <c r="HC40" s="57"/>
      <c r="HD40" s="2"/>
      <c r="HE40" s="2"/>
      <c r="HF40" s="2"/>
      <c r="HG40" s="2"/>
      <c r="HH40" s="58"/>
      <c r="HI40" s="2"/>
      <c r="HJ40" s="2"/>
      <c r="HK40" s="2"/>
      <c r="HL40" s="2"/>
      <c r="HM40" s="2"/>
      <c r="HN40" s="2"/>
      <c r="HO40" s="20"/>
      <c r="HP40" s="54"/>
      <c r="HQ40" s="54"/>
      <c r="HR40" s="55"/>
      <c r="HS40" s="2"/>
      <c r="HT40" s="56"/>
      <c r="HU40" s="55"/>
      <c r="HV40" s="2"/>
      <c r="HW40" s="57"/>
      <c r="HX40" s="2"/>
      <c r="HY40" s="2"/>
      <c r="HZ40" s="2"/>
      <c r="IA40" s="2"/>
      <c r="IB40" s="58"/>
      <c r="IC40" s="2"/>
      <c r="ID40" s="2"/>
      <c r="IE40" s="2"/>
      <c r="IF40" s="2"/>
      <c r="IG40" s="2"/>
      <c r="IH40" s="2"/>
      <c r="II40" s="20"/>
      <c r="IJ40" s="54"/>
      <c r="IK40" s="54"/>
      <c r="IL40" s="55"/>
      <c r="IM40" s="2"/>
      <c r="IN40" s="56"/>
      <c r="IO40" s="55"/>
      <c r="IP40" s="2"/>
      <c r="IQ40" s="57"/>
      <c r="IR40" s="2"/>
      <c r="IS40" s="2"/>
      <c r="IT40" s="2"/>
      <c r="IU40" s="2"/>
      <c r="IV40" s="58"/>
      <c r="IW40" s="2"/>
      <c r="IX40" s="2"/>
      <c r="IY40" s="2"/>
      <c r="IZ40" s="2"/>
      <c r="JA40" s="2"/>
      <c r="JB40" s="2"/>
    </row>
    <row r="41" spans="1:262" s="4" customFormat="1" ht="13.5" customHeight="1">
      <c r="A41" s="47"/>
      <c r="B41" s="2"/>
      <c r="C41" s="7"/>
      <c r="E41" s="30"/>
      <c r="F41" s="48"/>
      <c r="G41" s="49"/>
      <c r="H41" s="2"/>
      <c r="I41" s="48"/>
      <c r="J41" s="49"/>
      <c r="K41" s="30"/>
      <c r="L41" s="49"/>
      <c r="M41" s="49"/>
      <c r="P41" s="50"/>
      <c r="Q41" s="30"/>
      <c r="R41" s="49"/>
      <c r="S41" s="49"/>
      <c r="U41" s="49"/>
      <c r="V41" s="49"/>
      <c r="W41" s="7"/>
      <c r="Y41" s="30"/>
      <c r="Z41" s="48"/>
      <c r="AA41" s="48"/>
      <c r="AB41" s="2"/>
      <c r="AC41" s="48"/>
      <c r="AD41" s="48"/>
      <c r="AE41" s="30"/>
      <c r="AF41" s="49"/>
      <c r="AG41" s="49"/>
      <c r="AJ41" s="50"/>
      <c r="AK41" s="30"/>
      <c r="AM41" s="49"/>
      <c r="AO41" s="49"/>
      <c r="AP41" s="49"/>
      <c r="AQ41" s="7"/>
      <c r="AS41" s="30"/>
      <c r="AT41" s="48"/>
      <c r="AU41" s="48"/>
      <c r="AV41" s="2"/>
      <c r="AW41" s="49"/>
      <c r="AX41" s="49"/>
      <c r="AY41" s="30"/>
      <c r="AZ41" s="49"/>
      <c r="BA41" s="49"/>
      <c r="BD41" s="50"/>
      <c r="BE41" s="30"/>
      <c r="BF41" s="49"/>
      <c r="BG41" s="49"/>
      <c r="BI41" s="49"/>
      <c r="BJ41" s="49"/>
      <c r="BK41" s="7"/>
      <c r="BM41" s="30"/>
      <c r="BN41" s="48"/>
      <c r="BO41" s="48"/>
      <c r="BP41" s="2"/>
      <c r="BQ41" s="48"/>
      <c r="BR41" s="48"/>
      <c r="BS41" s="26"/>
      <c r="BT41" s="49"/>
      <c r="BU41" s="49"/>
      <c r="BX41" s="50"/>
      <c r="BY41" s="30"/>
      <c r="BZ41" s="49"/>
      <c r="CA41" s="49"/>
      <c r="CC41" s="49"/>
      <c r="CD41" s="49"/>
      <c r="CE41" s="30"/>
      <c r="CG41" s="30"/>
      <c r="CH41" s="48"/>
      <c r="CI41" s="48"/>
      <c r="CJ41" s="2"/>
      <c r="CK41" s="48"/>
      <c r="CL41" s="48"/>
      <c r="CM41" s="30"/>
      <c r="CN41" s="49"/>
      <c r="CO41" s="49"/>
      <c r="CR41" s="50"/>
      <c r="CS41" s="30"/>
      <c r="CT41" s="49"/>
      <c r="CU41" s="49"/>
      <c r="CW41" s="49"/>
      <c r="CX41" s="49"/>
      <c r="CY41" s="7"/>
      <c r="DA41" s="30"/>
      <c r="DB41" s="48"/>
      <c r="DC41" s="48"/>
      <c r="DD41" s="2"/>
      <c r="DE41" s="48"/>
      <c r="DF41" s="48"/>
      <c r="DG41" s="30"/>
      <c r="DH41" s="49"/>
      <c r="DI41" s="49"/>
      <c r="DL41" s="50"/>
      <c r="DM41" s="30"/>
      <c r="DN41" s="49"/>
      <c r="DO41" s="49"/>
      <c r="DQ41" s="49"/>
      <c r="DR41" s="49"/>
      <c r="DS41" s="7"/>
      <c r="DU41" s="30"/>
      <c r="DV41" s="48"/>
      <c r="DW41" s="48"/>
      <c r="DX41" s="2"/>
      <c r="DY41" s="48"/>
      <c r="DZ41" s="48"/>
      <c r="EA41" s="30"/>
      <c r="EC41" s="51"/>
      <c r="EF41" s="50"/>
      <c r="EG41" s="30"/>
      <c r="EH41" s="49"/>
      <c r="EI41" s="49"/>
      <c r="EK41" s="49"/>
      <c r="EL41" s="49"/>
      <c r="EM41" s="7"/>
      <c r="EO41" s="30"/>
      <c r="EP41" s="48"/>
      <c r="EQ41" s="48"/>
      <c r="ER41" s="2"/>
      <c r="ES41" s="48"/>
      <c r="ET41" s="48"/>
      <c r="EU41" s="30"/>
      <c r="EV41" s="49"/>
      <c r="EW41" s="49"/>
      <c r="EZ41" s="50"/>
      <c r="FA41" s="30"/>
      <c r="FB41" s="49"/>
      <c r="FC41" s="49"/>
      <c r="FE41" s="49"/>
      <c r="FF41" s="49"/>
      <c r="FG41" s="7"/>
      <c r="FI41" s="30"/>
      <c r="FJ41" s="48"/>
      <c r="FK41" s="48"/>
      <c r="FL41" s="2"/>
      <c r="FM41" s="48"/>
      <c r="FN41" s="48"/>
      <c r="FO41" s="30"/>
      <c r="FP41" s="49"/>
      <c r="FQ41" s="49"/>
      <c r="FT41" s="50"/>
      <c r="FU41" s="30"/>
      <c r="FV41" s="49"/>
      <c r="FW41" s="49"/>
      <c r="FY41" s="49"/>
      <c r="FZ41" s="49"/>
      <c r="GA41" s="20"/>
      <c r="GB41" s="54"/>
      <c r="GC41" s="54"/>
      <c r="GD41" s="55"/>
      <c r="GE41" s="2"/>
      <c r="GF41" s="56"/>
      <c r="GG41" s="55"/>
      <c r="GH41" s="2"/>
      <c r="GI41" s="57"/>
      <c r="GJ41" s="2"/>
      <c r="GK41" s="2"/>
      <c r="GL41" s="2"/>
      <c r="GM41" s="2"/>
      <c r="GN41" s="58"/>
      <c r="GO41" s="2"/>
      <c r="GP41" s="2"/>
      <c r="GQ41" s="2"/>
      <c r="GR41" s="2"/>
      <c r="GS41" s="2"/>
      <c r="GT41" s="2"/>
      <c r="GU41" s="20"/>
      <c r="GV41" s="54"/>
      <c r="GW41" s="54"/>
      <c r="GX41" s="55"/>
      <c r="GY41" s="2"/>
      <c r="GZ41" s="56"/>
      <c r="HA41" s="55"/>
      <c r="HB41" s="2"/>
      <c r="HC41" s="57"/>
      <c r="HD41" s="2"/>
      <c r="HE41" s="2"/>
      <c r="HF41" s="2"/>
      <c r="HG41" s="2"/>
      <c r="HH41" s="58"/>
      <c r="HI41" s="2"/>
      <c r="HJ41" s="2"/>
      <c r="HK41" s="2"/>
      <c r="HL41" s="2"/>
      <c r="HM41" s="2"/>
      <c r="HN41" s="2"/>
      <c r="HO41" s="20"/>
      <c r="HP41" s="54"/>
      <c r="HQ41" s="54"/>
      <c r="HR41" s="55"/>
      <c r="HS41" s="2"/>
      <c r="HT41" s="56"/>
      <c r="HU41" s="55"/>
      <c r="HV41" s="2"/>
      <c r="HW41" s="57"/>
      <c r="HX41" s="2"/>
      <c r="HY41" s="2"/>
      <c r="HZ41" s="2"/>
      <c r="IA41" s="2"/>
      <c r="IB41" s="58"/>
      <c r="IC41" s="2"/>
      <c r="ID41" s="2"/>
      <c r="IE41" s="2"/>
      <c r="IF41" s="2"/>
      <c r="IG41" s="2"/>
      <c r="IH41" s="2"/>
      <c r="II41" s="20"/>
      <c r="IJ41" s="54"/>
      <c r="IK41" s="54"/>
      <c r="IL41" s="55"/>
      <c r="IM41" s="2"/>
      <c r="IN41" s="56"/>
      <c r="IO41" s="55"/>
      <c r="IP41" s="2"/>
      <c r="IQ41" s="57"/>
      <c r="IR41" s="2"/>
      <c r="IS41" s="2"/>
      <c r="IT41" s="2"/>
      <c r="IU41" s="2"/>
      <c r="IV41" s="58"/>
      <c r="IW41" s="2"/>
      <c r="IX41" s="2"/>
      <c r="IY41" s="2"/>
      <c r="IZ41" s="2"/>
      <c r="JA41" s="2"/>
      <c r="JB41" s="2"/>
    </row>
    <row r="42" spans="1:262" s="4" customFormat="1" ht="13.5" customHeight="1">
      <c r="A42" s="47"/>
      <c r="B42" s="2"/>
      <c r="C42" s="7"/>
      <c r="E42" s="30"/>
      <c r="F42" s="48"/>
      <c r="G42" s="49"/>
      <c r="H42" s="2"/>
      <c r="I42" s="48"/>
      <c r="J42" s="49"/>
      <c r="K42" s="30"/>
      <c r="L42" s="49"/>
      <c r="M42" s="49"/>
      <c r="P42" s="50"/>
      <c r="Q42" s="30"/>
      <c r="R42" s="49"/>
      <c r="S42" s="49"/>
      <c r="U42" s="49"/>
      <c r="V42" s="49"/>
      <c r="W42" s="7"/>
      <c r="Y42" s="30"/>
      <c r="Z42" s="48"/>
      <c r="AA42" s="48"/>
      <c r="AB42" s="2"/>
      <c r="AC42" s="48"/>
      <c r="AD42" s="48"/>
      <c r="AE42" s="30"/>
      <c r="AF42" s="49"/>
      <c r="AG42" s="49"/>
      <c r="AJ42" s="50"/>
      <c r="AK42" s="30"/>
      <c r="AM42" s="49"/>
      <c r="AO42" s="49"/>
      <c r="AP42" s="49"/>
      <c r="AQ42" s="7"/>
      <c r="AS42" s="30"/>
      <c r="AT42" s="48"/>
      <c r="AU42" s="48"/>
      <c r="AV42" s="2"/>
      <c r="AW42" s="49"/>
      <c r="AX42" s="49"/>
      <c r="AY42" s="30"/>
      <c r="AZ42" s="49"/>
      <c r="BA42" s="49"/>
      <c r="BD42" s="50"/>
      <c r="BE42" s="30"/>
      <c r="BF42" s="49"/>
      <c r="BG42" s="49"/>
      <c r="BI42" s="49"/>
      <c r="BJ42" s="49"/>
      <c r="BK42" s="7"/>
      <c r="BM42" s="30"/>
      <c r="BN42" s="48"/>
      <c r="BO42" s="48"/>
      <c r="BP42" s="2"/>
      <c r="BQ42" s="48"/>
      <c r="BR42" s="48"/>
      <c r="BS42" s="26"/>
      <c r="BT42" s="49"/>
      <c r="BU42" s="49"/>
      <c r="BX42" s="50"/>
      <c r="BY42" s="30"/>
      <c r="BZ42" s="49"/>
      <c r="CA42" s="49"/>
      <c r="CC42" s="49"/>
      <c r="CD42" s="49"/>
      <c r="CE42" s="30"/>
      <c r="CG42" s="30"/>
      <c r="CH42" s="48"/>
      <c r="CI42" s="48"/>
      <c r="CJ42" s="2"/>
      <c r="CK42" s="48"/>
      <c r="CL42" s="48"/>
      <c r="CM42" s="30"/>
      <c r="CN42" s="49"/>
      <c r="CO42" s="49"/>
      <c r="CR42" s="50"/>
      <c r="CS42" s="30"/>
      <c r="CT42" s="49"/>
      <c r="CU42" s="49"/>
      <c r="CW42" s="49"/>
      <c r="CX42" s="49"/>
      <c r="CY42" s="7"/>
      <c r="DA42" s="30"/>
      <c r="DB42" s="48"/>
      <c r="DC42" s="48"/>
      <c r="DD42" s="2"/>
      <c r="DE42" s="48"/>
      <c r="DF42" s="48"/>
      <c r="DG42" s="30"/>
      <c r="DH42" s="49"/>
      <c r="DI42" s="49"/>
      <c r="DL42" s="50"/>
      <c r="DM42" s="30"/>
      <c r="DN42" s="49"/>
      <c r="DO42" s="49"/>
      <c r="DQ42" s="49"/>
      <c r="DR42" s="49"/>
      <c r="DS42" s="7"/>
      <c r="DU42" s="30"/>
      <c r="DV42" s="48"/>
      <c r="DW42" s="48"/>
      <c r="DX42" s="2"/>
      <c r="DY42" s="48"/>
      <c r="DZ42" s="48"/>
      <c r="EA42" s="30"/>
      <c r="EC42" s="51"/>
      <c r="EF42" s="50"/>
      <c r="EG42" s="30"/>
      <c r="EH42" s="49"/>
      <c r="EI42" s="49"/>
      <c r="EK42" s="49"/>
      <c r="EL42" s="49"/>
      <c r="EM42" s="7"/>
      <c r="EO42" s="30"/>
      <c r="EP42" s="48"/>
      <c r="EQ42" s="48"/>
      <c r="ER42" s="2"/>
      <c r="ES42" s="48"/>
      <c r="ET42" s="48"/>
      <c r="EU42" s="30"/>
      <c r="EV42" s="49"/>
      <c r="EW42" s="49"/>
      <c r="EZ42" s="50"/>
      <c r="FA42" s="30"/>
      <c r="FB42" s="49"/>
      <c r="FC42" s="49"/>
      <c r="FE42" s="49"/>
      <c r="FF42" s="49"/>
      <c r="FG42" s="7"/>
      <c r="FI42" s="30"/>
      <c r="FJ42" s="48"/>
      <c r="FK42" s="48"/>
      <c r="FL42" s="2"/>
      <c r="FM42" s="48"/>
      <c r="FN42" s="48"/>
      <c r="FO42" s="30"/>
      <c r="FP42" s="49"/>
      <c r="FQ42" s="49"/>
      <c r="FT42" s="50"/>
      <c r="FU42" s="30"/>
      <c r="FV42" s="49"/>
      <c r="FW42" s="49"/>
      <c r="FY42" s="49"/>
      <c r="FZ42" s="49"/>
      <c r="GA42" s="20"/>
      <c r="GB42" s="54"/>
      <c r="GC42" s="54"/>
      <c r="GD42" s="55"/>
      <c r="GE42" s="2"/>
      <c r="GF42" s="56"/>
      <c r="GG42" s="55"/>
      <c r="GH42" s="2"/>
      <c r="GI42" s="57"/>
      <c r="GJ42" s="2"/>
      <c r="GK42" s="2"/>
      <c r="GL42" s="2"/>
      <c r="GM42" s="2"/>
      <c r="GN42" s="58"/>
      <c r="GO42" s="2"/>
      <c r="GP42" s="2"/>
      <c r="GQ42" s="2"/>
      <c r="GR42" s="2"/>
      <c r="GS42" s="2"/>
      <c r="GT42" s="2"/>
      <c r="GU42" s="20"/>
      <c r="GV42" s="54"/>
      <c r="GW42" s="54"/>
      <c r="GX42" s="55"/>
      <c r="GY42" s="2"/>
      <c r="GZ42" s="56"/>
      <c r="HA42" s="55"/>
      <c r="HB42" s="2"/>
      <c r="HC42" s="57"/>
      <c r="HD42" s="2"/>
      <c r="HE42" s="2"/>
      <c r="HF42" s="2"/>
      <c r="HG42" s="2"/>
      <c r="HH42" s="58"/>
      <c r="HI42" s="2"/>
      <c r="HJ42" s="2"/>
      <c r="HK42" s="2"/>
      <c r="HL42" s="2"/>
      <c r="HM42" s="2"/>
      <c r="HN42" s="2"/>
      <c r="HO42" s="20"/>
      <c r="HP42" s="54"/>
      <c r="HQ42" s="54"/>
      <c r="HR42" s="55"/>
      <c r="HS42" s="2"/>
      <c r="HT42" s="56"/>
      <c r="HU42" s="55"/>
      <c r="HV42" s="2"/>
      <c r="HW42" s="57"/>
      <c r="HX42" s="2"/>
      <c r="HY42" s="2"/>
      <c r="HZ42" s="2"/>
      <c r="IA42" s="2"/>
      <c r="IB42" s="58"/>
      <c r="IC42" s="2"/>
      <c r="ID42" s="2"/>
      <c r="IE42" s="2"/>
      <c r="IF42" s="2"/>
      <c r="IG42" s="2"/>
      <c r="IH42" s="2"/>
      <c r="II42" s="20"/>
      <c r="IJ42" s="54"/>
      <c r="IK42" s="54"/>
      <c r="IL42" s="55"/>
      <c r="IM42" s="2"/>
      <c r="IN42" s="56"/>
      <c r="IO42" s="55"/>
      <c r="IP42" s="2"/>
      <c r="IQ42" s="57"/>
      <c r="IR42" s="2"/>
      <c r="IS42" s="2"/>
      <c r="IT42" s="2"/>
      <c r="IU42" s="2"/>
      <c r="IV42" s="58"/>
      <c r="IW42" s="2"/>
      <c r="IX42" s="2"/>
      <c r="IY42" s="2"/>
      <c r="IZ42" s="2"/>
      <c r="JA42" s="2"/>
      <c r="JB42" s="2"/>
    </row>
    <row r="43" spans="1:262" s="4" customFormat="1" ht="13.5" customHeight="1">
      <c r="A43" s="47"/>
      <c r="B43" s="2"/>
      <c r="C43" s="7"/>
      <c r="E43" s="30"/>
      <c r="F43" s="48"/>
      <c r="G43" s="49"/>
      <c r="H43" s="2"/>
      <c r="I43" s="48"/>
      <c r="J43" s="49"/>
      <c r="K43" s="30"/>
      <c r="L43" s="49"/>
      <c r="M43" s="49"/>
      <c r="P43" s="50"/>
      <c r="Q43" s="30"/>
      <c r="R43" s="49"/>
      <c r="S43" s="49"/>
      <c r="U43" s="49"/>
      <c r="V43" s="49"/>
      <c r="W43" s="7"/>
      <c r="Y43" s="30"/>
      <c r="Z43" s="48"/>
      <c r="AA43" s="48"/>
      <c r="AB43" s="2"/>
      <c r="AC43" s="48"/>
      <c r="AD43" s="48"/>
      <c r="AE43" s="30"/>
      <c r="AF43" s="49"/>
      <c r="AG43" s="49"/>
      <c r="AJ43" s="50"/>
      <c r="AK43" s="30"/>
      <c r="AM43" s="49"/>
      <c r="AO43" s="49"/>
      <c r="AP43" s="49"/>
      <c r="AQ43" s="7"/>
      <c r="AS43" s="30"/>
      <c r="AT43" s="48"/>
      <c r="AU43" s="48"/>
      <c r="AV43" s="2"/>
      <c r="AW43" s="49"/>
      <c r="AX43" s="49"/>
      <c r="AY43" s="30"/>
      <c r="AZ43" s="49"/>
      <c r="BA43" s="49"/>
      <c r="BD43" s="50"/>
      <c r="BE43" s="30"/>
      <c r="BF43" s="49"/>
      <c r="BG43" s="49"/>
      <c r="BI43" s="49"/>
      <c r="BJ43" s="49"/>
      <c r="BK43" s="7"/>
      <c r="BM43" s="30"/>
      <c r="BN43" s="48"/>
      <c r="BO43" s="48"/>
      <c r="BP43" s="2"/>
      <c r="BQ43" s="48"/>
      <c r="BR43" s="48"/>
      <c r="BS43" s="26"/>
      <c r="BT43" s="49"/>
      <c r="BU43" s="49"/>
      <c r="BX43" s="50"/>
      <c r="BY43" s="30"/>
      <c r="BZ43" s="49"/>
      <c r="CA43" s="49"/>
      <c r="CC43" s="49"/>
      <c r="CD43" s="49"/>
      <c r="CE43" s="30"/>
      <c r="CG43" s="30"/>
      <c r="CH43" s="48"/>
      <c r="CI43" s="48"/>
      <c r="CJ43" s="2"/>
      <c r="CK43" s="48"/>
      <c r="CL43" s="48"/>
      <c r="CM43" s="30"/>
      <c r="CN43" s="49"/>
      <c r="CO43" s="49"/>
      <c r="CR43" s="50"/>
      <c r="CS43" s="30"/>
      <c r="CT43" s="49"/>
      <c r="CU43" s="49"/>
      <c r="CW43" s="49"/>
      <c r="CX43" s="49"/>
      <c r="CY43" s="7"/>
      <c r="DA43" s="30"/>
      <c r="DB43" s="48"/>
      <c r="DC43" s="48"/>
      <c r="DD43" s="2"/>
      <c r="DE43" s="48"/>
      <c r="DF43" s="48"/>
      <c r="DG43" s="30"/>
      <c r="DH43" s="49"/>
      <c r="DI43" s="49"/>
      <c r="DL43" s="50"/>
      <c r="DM43" s="30"/>
      <c r="DN43" s="49"/>
      <c r="DO43" s="49"/>
      <c r="DQ43" s="49"/>
      <c r="DR43" s="49"/>
      <c r="DS43" s="7"/>
      <c r="DU43" s="30"/>
      <c r="DV43" s="48"/>
      <c r="DW43" s="48"/>
      <c r="DX43" s="2"/>
      <c r="DY43" s="48"/>
      <c r="DZ43" s="48"/>
      <c r="EA43" s="30"/>
      <c r="EC43" s="51"/>
      <c r="EF43" s="50"/>
      <c r="EG43" s="30"/>
      <c r="EH43" s="49"/>
      <c r="EI43" s="49"/>
      <c r="EK43" s="49"/>
      <c r="EL43" s="49"/>
      <c r="EM43" s="7"/>
      <c r="EO43" s="30"/>
      <c r="EP43" s="48"/>
      <c r="EQ43" s="48"/>
      <c r="ER43" s="2"/>
      <c r="ES43" s="48"/>
      <c r="ET43" s="48"/>
      <c r="EU43" s="30"/>
      <c r="EV43" s="49"/>
      <c r="EW43" s="49"/>
      <c r="EZ43" s="50"/>
      <c r="FA43" s="30"/>
      <c r="FB43" s="49"/>
      <c r="FC43" s="49"/>
      <c r="FE43" s="49"/>
      <c r="FF43" s="49"/>
      <c r="FG43" s="7"/>
      <c r="FI43" s="30"/>
      <c r="FJ43" s="48"/>
      <c r="FK43" s="48"/>
      <c r="FL43" s="2"/>
      <c r="FM43" s="48"/>
      <c r="FN43" s="48"/>
      <c r="FO43" s="30"/>
      <c r="FP43" s="49"/>
      <c r="FQ43" s="49"/>
      <c r="FT43" s="50"/>
      <c r="FU43" s="30"/>
      <c r="FV43" s="49"/>
      <c r="FW43" s="49"/>
      <c r="FY43" s="49"/>
      <c r="FZ43" s="49"/>
      <c r="GA43" s="20"/>
      <c r="GB43" s="54"/>
      <c r="GC43" s="54"/>
      <c r="GD43" s="55"/>
      <c r="GE43" s="2"/>
      <c r="GF43" s="56"/>
      <c r="GG43" s="55"/>
      <c r="GH43" s="2"/>
      <c r="GI43" s="57"/>
      <c r="GJ43" s="2"/>
      <c r="GK43" s="2"/>
      <c r="GL43" s="2"/>
      <c r="GM43" s="2"/>
      <c r="GN43" s="58"/>
      <c r="GO43" s="2"/>
      <c r="GP43" s="2"/>
      <c r="GQ43" s="2"/>
      <c r="GR43" s="2"/>
      <c r="GS43" s="2"/>
      <c r="GT43" s="2"/>
      <c r="GU43" s="20"/>
      <c r="GV43" s="54"/>
      <c r="GW43" s="54"/>
      <c r="GX43" s="55"/>
      <c r="GY43" s="2"/>
      <c r="GZ43" s="56"/>
      <c r="HA43" s="55"/>
      <c r="HB43" s="2"/>
      <c r="HC43" s="57"/>
      <c r="HD43" s="2"/>
      <c r="HE43" s="2"/>
      <c r="HF43" s="2"/>
      <c r="HG43" s="2"/>
      <c r="HH43" s="58"/>
      <c r="HI43" s="2"/>
      <c r="HJ43" s="2"/>
      <c r="HK43" s="2"/>
      <c r="HL43" s="2"/>
      <c r="HM43" s="2"/>
      <c r="HN43" s="2"/>
      <c r="HO43" s="20"/>
      <c r="HP43" s="54"/>
      <c r="HQ43" s="54"/>
      <c r="HR43" s="55"/>
      <c r="HS43" s="2"/>
      <c r="HT43" s="56"/>
      <c r="HU43" s="55"/>
      <c r="HV43" s="2"/>
      <c r="HW43" s="57"/>
      <c r="HX43" s="2"/>
      <c r="HY43" s="2"/>
      <c r="HZ43" s="2"/>
      <c r="IA43" s="2"/>
      <c r="IB43" s="58"/>
      <c r="IC43" s="2"/>
      <c r="ID43" s="2"/>
      <c r="IE43" s="2"/>
      <c r="IF43" s="2"/>
      <c r="IG43" s="2"/>
      <c r="IH43" s="2"/>
      <c r="II43" s="20"/>
      <c r="IJ43" s="54"/>
      <c r="IK43" s="54"/>
      <c r="IL43" s="55"/>
      <c r="IM43" s="2"/>
      <c r="IN43" s="56"/>
      <c r="IO43" s="55"/>
      <c r="IP43" s="2"/>
      <c r="IQ43" s="57"/>
      <c r="IR43" s="2"/>
      <c r="IS43" s="2"/>
      <c r="IT43" s="2"/>
      <c r="IU43" s="2"/>
      <c r="IV43" s="58"/>
      <c r="IW43" s="2"/>
      <c r="IX43" s="2"/>
      <c r="IY43" s="2"/>
      <c r="IZ43" s="2"/>
      <c r="JA43" s="2"/>
      <c r="JB43" s="2"/>
    </row>
    <row r="44" spans="1:262" s="4" customFormat="1" ht="13.5" customHeight="1">
      <c r="A44" s="47"/>
      <c r="B44" s="2"/>
      <c r="C44" s="7"/>
      <c r="E44" s="30"/>
      <c r="F44" s="48"/>
      <c r="G44" s="49"/>
      <c r="H44" s="2"/>
      <c r="I44" s="48"/>
      <c r="J44" s="49"/>
      <c r="K44" s="30"/>
      <c r="L44" s="49"/>
      <c r="M44" s="49"/>
      <c r="P44" s="50"/>
      <c r="Q44" s="30"/>
      <c r="R44" s="49"/>
      <c r="S44" s="49"/>
      <c r="U44" s="49"/>
      <c r="V44" s="49"/>
      <c r="W44" s="7"/>
      <c r="Y44" s="30"/>
      <c r="Z44" s="48"/>
      <c r="AA44" s="48"/>
      <c r="AB44" s="2"/>
      <c r="AC44" s="48"/>
      <c r="AD44" s="48"/>
      <c r="AE44" s="30"/>
      <c r="AF44" s="49"/>
      <c r="AG44" s="49"/>
      <c r="AJ44" s="50"/>
      <c r="AK44" s="30"/>
      <c r="AM44" s="49"/>
      <c r="AO44" s="49"/>
      <c r="AP44" s="49"/>
      <c r="AQ44" s="7"/>
      <c r="AS44" s="30"/>
      <c r="AT44" s="48"/>
      <c r="AU44" s="48"/>
      <c r="AV44" s="2"/>
      <c r="AW44" s="49"/>
      <c r="AX44" s="49"/>
      <c r="AY44" s="30"/>
      <c r="AZ44" s="49"/>
      <c r="BA44" s="49"/>
      <c r="BD44" s="50"/>
      <c r="BE44" s="30"/>
      <c r="BF44" s="49"/>
      <c r="BG44" s="49"/>
      <c r="BI44" s="49"/>
      <c r="BJ44" s="49"/>
      <c r="BK44" s="7"/>
      <c r="BM44" s="30"/>
      <c r="BN44" s="48"/>
      <c r="BO44" s="48"/>
      <c r="BP44" s="2"/>
      <c r="BQ44" s="48"/>
      <c r="BR44" s="48"/>
      <c r="BS44" s="26"/>
      <c r="BT44" s="49"/>
      <c r="BU44" s="49"/>
      <c r="BX44" s="50"/>
      <c r="BY44" s="30"/>
      <c r="BZ44" s="49"/>
      <c r="CA44" s="49"/>
      <c r="CC44" s="49"/>
      <c r="CD44" s="49"/>
      <c r="CE44" s="30"/>
      <c r="CG44" s="30"/>
      <c r="CH44" s="48"/>
      <c r="CI44" s="48"/>
      <c r="CJ44" s="2"/>
      <c r="CK44" s="48"/>
      <c r="CL44" s="48"/>
      <c r="CM44" s="30"/>
      <c r="CN44" s="49"/>
      <c r="CO44" s="49"/>
      <c r="CR44" s="50"/>
      <c r="CS44" s="30"/>
      <c r="CT44" s="49"/>
      <c r="CU44" s="49"/>
      <c r="CW44" s="49"/>
      <c r="CX44" s="49"/>
      <c r="CY44" s="7"/>
      <c r="DA44" s="30"/>
      <c r="DB44" s="48"/>
      <c r="DC44" s="48"/>
      <c r="DD44" s="2"/>
      <c r="DE44" s="48"/>
      <c r="DF44" s="48"/>
      <c r="DG44" s="30"/>
      <c r="DH44" s="49"/>
      <c r="DI44" s="49"/>
      <c r="DL44" s="50"/>
      <c r="DM44" s="30"/>
      <c r="DN44" s="49"/>
      <c r="DO44" s="49"/>
      <c r="DQ44" s="49"/>
      <c r="DR44" s="49"/>
      <c r="DS44" s="7"/>
      <c r="DU44" s="30"/>
      <c r="DV44" s="48"/>
      <c r="DW44" s="48"/>
      <c r="DX44" s="2"/>
      <c r="DY44" s="48"/>
      <c r="DZ44" s="48"/>
      <c r="EA44" s="30"/>
      <c r="EC44" s="51"/>
      <c r="EF44" s="50"/>
      <c r="EG44" s="30"/>
      <c r="EH44" s="49"/>
      <c r="EI44" s="49"/>
      <c r="EK44" s="49"/>
      <c r="EL44" s="49"/>
      <c r="EM44" s="7"/>
      <c r="EO44" s="30"/>
      <c r="EP44" s="48"/>
      <c r="EQ44" s="48"/>
      <c r="ER44" s="2"/>
      <c r="ES44" s="48"/>
      <c r="ET44" s="48"/>
      <c r="EU44" s="30"/>
      <c r="EV44" s="49"/>
      <c r="EW44" s="49"/>
      <c r="EZ44" s="50"/>
      <c r="FA44" s="30"/>
      <c r="FB44" s="49"/>
      <c r="FC44" s="49"/>
      <c r="FE44" s="49"/>
      <c r="FF44" s="49"/>
      <c r="FG44" s="7"/>
      <c r="FI44" s="30"/>
      <c r="FJ44" s="48"/>
      <c r="FK44" s="48"/>
      <c r="FL44" s="2"/>
      <c r="FM44" s="48"/>
      <c r="FN44" s="48"/>
      <c r="FO44" s="30"/>
      <c r="FP44" s="49"/>
      <c r="FQ44" s="49"/>
      <c r="FT44" s="50"/>
      <c r="FU44" s="30"/>
      <c r="FV44" s="49"/>
      <c r="FW44" s="49"/>
      <c r="FY44" s="49"/>
      <c r="FZ44" s="49"/>
      <c r="GA44" s="20"/>
      <c r="GB44" s="54"/>
      <c r="GC44" s="54"/>
      <c r="GD44" s="55"/>
      <c r="GE44" s="2"/>
      <c r="GF44" s="56"/>
      <c r="GG44" s="55"/>
      <c r="GH44" s="2"/>
      <c r="GI44" s="57"/>
      <c r="GJ44" s="2"/>
      <c r="GK44" s="2"/>
      <c r="GL44" s="2"/>
      <c r="GM44" s="2"/>
      <c r="GN44" s="58"/>
      <c r="GO44" s="2"/>
      <c r="GP44" s="2"/>
      <c r="GQ44" s="2"/>
      <c r="GR44" s="2"/>
      <c r="GS44" s="2"/>
      <c r="GT44" s="2"/>
      <c r="GU44" s="20"/>
      <c r="GV44" s="54"/>
      <c r="GW44" s="54"/>
      <c r="GX44" s="55"/>
      <c r="GY44" s="2"/>
      <c r="GZ44" s="56"/>
      <c r="HA44" s="55"/>
      <c r="HB44" s="2"/>
      <c r="HC44" s="57"/>
      <c r="HD44" s="2"/>
      <c r="HE44" s="2"/>
      <c r="HF44" s="2"/>
      <c r="HG44" s="2"/>
      <c r="HH44" s="58"/>
      <c r="HI44" s="2"/>
      <c r="HJ44" s="2"/>
      <c r="HK44" s="2"/>
      <c r="HL44" s="2"/>
      <c r="HM44" s="2"/>
      <c r="HN44" s="2"/>
      <c r="HO44" s="20"/>
      <c r="HP44" s="54"/>
      <c r="HQ44" s="54"/>
      <c r="HR44" s="55"/>
      <c r="HS44" s="2"/>
      <c r="HT44" s="56"/>
      <c r="HU44" s="55"/>
      <c r="HV44" s="2"/>
      <c r="HW44" s="57"/>
      <c r="HX44" s="2"/>
      <c r="HY44" s="2"/>
      <c r="HZ44" s="2"/>
      <c r="IA44" s="2"/>
      <c r="IB44" s="58"/>
      <c r="IC44" s="2"/>
      <c r="ID44" s="2"/>
      <c r="IE44" s="2"/>
      <c r="IF44" s="2"/>
      <c r="IG44" s="2"/>
      <c r="IH44" s="2"/>
      <c r="II44" s="20"/>
      <c r="IJ44" s="54"/>
      <c r="IK44" s="54"/>
      <c r="IL44" s="55"/>
      <c r="IM44" s="2"/>
      <c r="IN44" s="56"/>
      <c r="IO44" s="55"/>
      <c r="IP44" s="2"/>
      <c r="IQ44" s="57"/>
      <c r="IR44" s="2"/>
      <c r="IS44" s="2"/>
      <c r="IT44" s="2"/>
      <c r="IU44" s="2"/>
      <c r="IV44" s="58"/>
      <c r="IW44" s="2"/>
      <c r="IX44" s="2"/>
      <c r="IY44" s="2"/>
      <c r="IZ44" s="2"/>
      <c r="JA44" s="2"/>
      <c r="JB44" s="2"/>
    </row>
    <row r="45" spans="1:262" s="4" customFormat="1" ht="13.5" customHeight="1">
      <c r="A45" s="47"/>
      <c r="B45" s="2"/>
      <c r="C45" s="7"/>
      <c r="E45" s="30"/>
      <c r="F45" s="48"/>
      <c r="G45" s="49"/>
      <c r="H45" s="2"/>
      <c r="I45" s="48"/>
      <c r="J45" s="49"/>
      <c r="K45" s="30"/>
      <c r="L45" s="49"/>
      <c r="M45" s="49"/>
      <c r="P45" s="50"/>
      <c r="Q45" s="30"/>
      <c r="R45" s="49"/>
      <c r="S45" s="49"/>
      <c r="U45" s="49"/>
      <c r="V45" s="49"/>
      <c r="W45" s="7"/>
      <c r="Y45" s="30"/>
      <c r="Z45" s="48"/>
      <c r="AA45" s="48"/>
      <c r="AB45" s="2"/>
      <c r="AC45" s="48"/>
      <c r="AD45" s="48"/>
      <c r="AE45" s="30"/>
      <c r="AF45" s="49"/>
      <c r="AG45" s="49"/>
      <c r="AJ45" s="50"/>
      <c r="AK45" s="30"/>
      <c r="AM45" s="49"/>
      <c r="AO45" s="49"/>
      <c r="AP45" s="49"/>
      <c r="AQ45" s="7"/>
      <c r="AS45" s="30"/>
      <c r="AT45" s="48"/>
      <c r="AU45" s="48"/>
      <c r="AV45" s="2"/>
      <c r="AW45" s="49"/>
      <c r="AX45" s="49"/>
      <c r="AY45" s="30"/>
      <c r="AZ45" s="49"/>
      <c r="BA45" s="49"/>
      <c r="BD45" s="50"/>
      <c r="BE45" s="30"/>
      <c r="BF45" s="49"/>
      <c r="BG45" s="49"/>
      <c r="BI45" s="49"/>
      <c r="BJ45" s="49"/>
      <c r="BK45" s="7"/>
      <c r="BM45" s="30"/>
      <c r="BN45" s="48"/>
      <c r="BO45" s="48"/>
      <c r="BP45" s="2"/>
      <c r="BQ45" s="48"/>
      <c r="BR45" s="48"/>
      <c r="BS45" s="26"/>
      <c r="BT45" s="49"/>
      <c r="BU45" s="49"/>
      <c r="BX45" s="50"/>
      <c r="BY45" s="30"/>
      <c r="BZ45" s="49"/>
      <c r="CA45" s="49"/>
      <c r="CC45" s="49"/>
      <c r="CD45" s="49"/>
      <c r="CE45" s="30"/>
      <c r="CG45" s="30"/>
      <c r="CH45" s="48"/>
      <c r="CI45" s="48"/>
      <c r="CJ45" s="2"/>
      <c r="CK45" s="48"/>
      <c r="CL45" s="48"/>
      <c r="CM45" s="30"/>
      <c r="CN45" s="49"/>
      <c r="CO45" s="49"/>
      <c r="CR45" s="50"/>
      <c r="CS45" s="30"/>
      <c r="CT45" s="49"/>
      <c r="CU45" s="49"/>
      <c r="CW45" s="49"/>
      <c r="CX45" s="49"/>
      <c r="CY45" s="7"/>
      <c r="DA45" s="30"/>
      <c r="DB45" s="48"/>
      <c r="DC45" s="48"/>
      <c r="DD45" s="2"/>
      <c r="DE45" s="48"/>
      <c r="DF45" s="48"/>
      <c r="DG45" s="30"/>
      <c r="DH45" s="49"/>
      <c r="DI45" s="49"/>
      <c r="DL45" s="50"/>
      <c r="DM45" s="30"/>
      <c r="DN45" s="49"/>
      <c r="DO45" s="49"/>
      <c r="DQ45" s="49"/>
      <c r="DR45" s="49"/>
      <c r="DS45" s="7"/>
      <c r="DU45" s="30"/>
      <c r="DV45" s="48"/>
      <c r="DW45" s="48"/>
      <c r="DX45" s="2"/>
      <c r="DY45" s="48"/>
      <c r="DZ45" s="48"/>
      <c r="EA45" s="30"/>
      <c r="EC45" s="51"/>
      <c r="EF45" s="50"/>
      <c r="EG45" s="30"/>
      <c r="EH45" s="49"/>
      <c r="EI45" s="49"/>
      <c r="EK45" s="49"/>
      <c r="EL45" s="49"/>
      <c r="EM45" s="7"/>
      <c r="EO45" s="30"/>
      <c r="EP45" s="48"/>
      <c r="EQ45" s="48"/>
      <c r="ER45" s="2"/>
      <c r="ES45" s="48"/>
      <c r="ET45" s="48"/>
      <c r="EU45" s="30"/>
      <c r="EV45" s="49"/>
      <c r="EW45" s="49"/>
      <c r="EZ45" s="50"/>
      <c r="FA45" s="30"/>
      <c r="FB45" s="49"/>
      <c r="FC45" s="49"/>
      <c r="FE45" s="49"/>
      <c r="FF45" s="49"/>
      <c r="FG45" s="7"/>
      <c r="FI45" s="30"/>
      <c r="FJ45" s="48"/>
      <c r="FK45" s="48"/>
      <c r="FL45" s="2"/>
      <c r="FM45" s="48"/>
      <c r="FN45" s="48"/>
      <c r="FO45" s="30"/>
      <c r="FP45" s="49"/>
      <c r="FQ45" s="49"/>
      <c r="FT45" s="50"/>
      <c r="FU45" s="30"/>
      <c r="FV45" s="49"/>
      <c r="FW45" s="49"/>
      <c r="FY45" s="49"/>
      <c r="FZ45" s="49"/>
      <c r="GA45" s="20"/>
      <c r="GB45" s="54"/>
      <c r="GC45" s="54"/>
      <c r="GD45" s="55"/>
      <c r="GE45" s="2"/>
      <c r="GF45" s="56"/>
      <c r="GG45" s="55"/>
      <c r="GH45" s="2"/>
      <c r="GI45" s="57"/>
      <c r="GJ45" s="2"/>
      <c r="GK45" s="2"/>
      <c r="GL45" s="2"/>
      <c r="GM45" s="2"/>
      <c r="GN45" s="58"/>
      <c r="GO45" s="2"/>
      <c r="GP45" s="2"/>
      <c r="GQ45" s="2"/>
      <c r="GR45" s="2"/>
      <c r="GS45" s="2"/>
      <c r="GT45" s="2"/>
      <c r="GU45" s="20"/>
      <c r="GV45" s="54"/>
      <c r="GW45" s="54"/>
      <c r="GX45" s="55"/>
      <c r="GY45" s="2"/>
      <c r="GZ45" s="56"/>
      <c r="HA45" s="55"/>
      <c r="HB45" s="2"/>
      <c r="HC45" s="57"/>
      <c r="HD45" s="2"/>
      <c r="HE45" s="2"/>
      <c r="HF45" s="2"/>
      <c r="HG45" s="2"/>
      <c r="HH45" s="58"/>
      <c r="HI45" s="2"/>
      <c r="HJ45" s="2"/>
      <c r="HK45" s="2"/>
      <c r="HL45" s="2"/>
      <c r="HM45" s="2"/>
      <c r="HN45" s="2"/>
      <c r="HO45" s="20"/>
      <c r="HP45" s="54"/>
      <c r="HQ45" s="54"/>
      <c r="HR45" s="55"/>
      <c r="HS45" s="2"/>
      <c r="HT45" s="56"/>
      <c r="HU45" s="55"/>
      <c r="HV45" s="2"/>
      <c r="HW45" s="57"/>
      <c r="HX45" s="2"/>
      <c r="HY45" s="2"/>
      <c r="HZ45" s="2"/>
      <c r="IA45" s="2"/>
      <c r="IB45" s="58"/>
      <c r="IC45" s="2"/>
      <c r="ID45" s="2"/>
      <c r="IE45" s="2"/>
      <c r="IF45" s="2"/>
      <c r="IG45" s="2"/>
      <c r="IH45" s="2"/>
      <c r="II45" s="20"/>
      <c r="IJ45" s="54"/>
      <c r="IK45" s="54"/>
      <c r="IL45" s="55"/>
      <c r="IM45" s="2"/>
      <c r="IN45" s="56"/>
      <c r="IO45" s="55"/>
      <c r="IP45" s="2"/>
      <c r="IQ45" s="57"/>
      <c r="IR45" s="2"/>
      <c r="IS45" s="2"/>
      <c r="IT45" s="2"/>
      <c r="IU45" s="2"/>
      <c r="IV45" s="58"/>
      <c r="IW45" s="2"/>
      <c r="IX45" s="2"/>
      <c r="IY45" s="2"/>
      <c r="IZ45" s="2"/>
      <c r="JA45" s="2"/>
      <c r="JB45" s="2"/>
    </row>
    <row r="46" spans="1:262" s="4" customFormat="1" ht="13.5" customHeight="1">
      <c r="A46" s="47"/>
      <c r="B46" s="2"/>
      <c r="C46" s="7"/>
      <c r="E46" s="30"/>
      <c r="F46" s="48"/>
      <c r="G46" s="49"/>
      <c r="H46" s="2"/>
      <c r="I46" s="48"/>
      <c r="J46" s="49"/>
      <c r="K46" s="30"/>
      <c r="L46" s="49"/>
      <c r="M46" s="49"/>
      <c r="P46" s="50"/>
      <c r="Q46" s="30"/>
      <c r="R46" s="49"/>
      <c r="S46" s="49"/>
      <c r="U46" s="49"/>
      <c r="V46" s="49"/>
      <c r="W46" s="7"/>
      <c r="Y46" s="30"/>
      <c r="Z46" s="48"/>
      <c r="AA46" s="48"/>
      <c r="AB46" s="2"/>
      <c r="AC46" s="48"/>
      <c r="AD46" s="48"/>
      <c r="AE46" s="30"/>
      <c r="AF46" s="49"/>
      <c r="AG46" s="49"/>
      <c r="AJ46" s="50"/>
      <c r="AK46" s="30"/>
      <c r="AM46" s="49"/>
      <c r="AO46" s="49"/>
      <c r="AP46" s="49"/>
      <c r="AQ46" s="7"/>
      <c r="AS46" s="30"/>
      <c r="AT46" s="48"/>
      <c r="AU46" s="48"/>
      <c r="AV46" s="2"/>
      <c r="AW46" s="49"/>
      <c r="AX46" s="49"/>
      <c r="AY46" s="30"/>
      <c r="AZ46" s="49"/>
      <c r="BA46" s="49"/>
      <c r="BD46" s="50"/>
      <c r="BE46" s="30"/>
      <c r="BF46" s="49"/>
      <c r="BG46" s="49"/>
      <c r="BI46" s="49"/>
      <c r="BJ46" s="49"/>
      <c r="BK46" s="7"/>
      <c r="BM46" s="30"/>
      <c r="BN46" s="48"/>
      <c r="BO46" s="48"/>
      <c r="BP46" s="2"/>
      <c r="BQ46" s="48"/>
      <c r="BR46" s="48"/>
      <c r="BS46" s="26"/>
      <c r="BT46" s="49"/>
      <c r="BU46" s="49"/>
      <c r="BX46" s="50"/>
      <c r="BY46" s="30"/>
      <c r="BZ46" s="49"/>
      <c r="CA46" s="49"/>
      <c r="CC46" s="49"/>
      <c r="CD46" s="49"/>
      <c r="CE46" s="30"/>
      <c r="CG46" s="30"/>
      <c r="CH46" s="48"/>
      <c r="CI46" s="48"/>
      <c r="CJ46" s="2"/>
      <c r="CK46" s="48"/>
      <c r="CL46" s="48"/>
      <c r="CM46" s="30"/>
      <c r="CN46" s="49"/>
      <c r="CO46" s="49"/>
      <c r="CR46" s="50"/>
      <c r="CS46" s="30"/>
      <c r="CT46" s="49"/>
      <c r="CU46" s="49"/>
      <c r="CW46" s="49"/>
      <c r="CX46" s="49"/>
      <c r="CY46" s="7"/>
      <c r="DA46" s="30"/>
      <c r="DB46" s="48"/>
      <c r="DC46" s="48"/>
      <c r="DD46" s="2"/>
      <c r="DE46" s="48"/>
      <c r="DF46" s="48"/>
      <c r="DG46" s="30"/>
      <c r="DH46" s="49"/>
      <c r="DI46" s="49"/>
      <c r="DL46" s="50"/>
      <c r="DM46" s="30"/>
      <c r="DN46" s="49"/>
      <c r="DO46" s="49"/>
      <c r="DQ46" s="49"/>
      <c r="DR46" s="49"/>
      <c r="DS46" s="7"/>
      <c r="DU46" s="30"/>
      <c r="DV46" s="48"/>
      <c r="DW46" s="48"/>
      <c r="DX46" s="2"/>
      <c r="DY46" s="48"/>
      <c r="DZ46" s="48"/>
      <c r="EA46" s="30"/>
      <c r="EC46" s="51"/>
      <c r="EF46" s="50"/>
      <c r="EG46" s="30"/>
      <c r="EH46" s="49"/>
      <c r="EI46" s="49"/>
      <c r="EK46" s="49"/>
      <c r="EL46" s="49"/>
      <c r="EM46" s="7"/>
      <c r="EO46" s="30"/>
      <c r="EP46" s="48"/>
      <c r="EQ46" s="48"/>
      <c r="ER46" s="2"/>
      <c r="ES46" s="48"/>
      <c r="ET46" s="48"/>
      <c r="EU46" s="30"/>
      <c r="EV46" s="49"/>
      <c r="EW46" s="49"/>
      <c r="EZ46" s="50"/>
      <c r="FA46" s="30"/>
      <c r="FB46" s="49"/>
      <c r="FC46" s="49"/>
      <c r="FE46" s="49"/>
      <c r="FF46" s="49"/>
      <c r="FG46" s="7"/>
      <c r="FI46" s="30"/>
      <c r="FJ46" s="48"/>
      <c r="FK46" s="48"/>
      <c r="FL46" s="2"/>
      <c r="FM46" s="48"/>
      <c r="FN46" s="48"/>
      <c r="FO46" s="30"/>
      <c r="FP46" s="49"/>
      <c r="FQ46" s="49"/>
      <c r="FT46" s="50"/>
      <c r="FU46" s="30"/>
      <c r="FV46" s="49"/>
      <c r="FW46" s="49"/>
      <c r="FY46" s="49"/>
      <c r="FZ46" s="49"/>
      <c r="GA46" s="20"/>
      <c r="GB46" s="54"/>
      <c r="GC46" s="54"/>
      <c r="GD46" s="55"/>
      <c r="GE46" s="2"/>
      <c r="GF46" s="56"/>
      <c r="GG46" s="55"/>
      <c r="GH46" s="2"/>
      <c r="GI46" s="57"/>
      <c r="GJ46" s="2"/>
      <c r="GK46" s="2"/>
      <c r="GL46" s="2"/>
      <c r="GM46" s="2"/>
      <c r="GN46" s="58"/>
      <c r="GO46" s="2"/>
      <c r="GP46" s="2"/>
      <c r="GQ46" s="2"/>
      <c r="GR46" s="2"/>
      <c r="GS46" s="2"/>
      <c r="GT46" s="2"/>
      <c r="GU46" s="20"/>
      <c r="GV46" s="54"/>
      <c r="GW46" s="54"/>
      <c r="GX46" s="55"/>
      <c r="GY46" s="2"/>
      <c r="GZ46" s="56"/>
      <c r="HA46" s="55"/>
      <c r="HB46" s="2"/>
      <c r="HC46" s="57"/>
      <c r="HD46" s="2"/>
      <c r="HE46" s="2"/>
      <c r="HF46" s="2"/>
      <c r="HG46" s="2"/>
      <c r="HH46" s="58"/>
      <c r="HI46" s="2"/>
      <c r="HJ46" s="2"/>
      <c r="HK46" s="2"/>
      <c r="HL46" s="2"/>
      <c r="HM46" s="2"/>
      <c r="HN46" s="2"/>
      <c r="HO46" s="20"/>
      <c r="HP46" s="54"/>
      <c r="HQ46" s="54"/>
      <c r="HR46" s="55"/>
      <c r="HS46" s="2"/>
      <c r="HT46" s="56"/>
      <c r="HU46" s="55"/>
      <c r="HV46" s="2"/>
      <c r="HW46" s="57"/>
      <c r="HX46" s="2"/>
      <c r="HY46" s="2"/>
      <c r="HZ46" s="2"/>
      <c r="IA46" s="2"/>
      <c r="IB46" s="58"/>
      <c r="IC46" s="2"/>
      <c r="ID46" s="2"/>
      <c r="IE46" s="2"/>
      <c r="IF46" s="2"/>
      <c r="IG46" s="2"/>
      <c r="IH46" s="2"/>
      <c r="II46" s="20"/>
      <c r="IJ46" s="54"/>
      <c r="IK46" s="54"/>
      <c r="IL46" s="55"/>
      <c r="IM46" s="2"/>
      <c r="IN46" s="56"/>
      <c r="IO46" s="55"/>
      <c r="IP46" s="2"/>
      <c r="IQ46" s="57"/>
      <c r="IR46" s="2"/>
      <c r="IS46" s="2"/>
      <c r="IT46" s="2"/>
      <c r="IU46" s="2"/>
      <c r="IV46" s="58"/>
      <c r="IW46" s="2"/>
      <c r="IX46" s="2"/>
      <c r="IY46" s="2"/>
      <c r="IZ46" s="2"/>
      <c r="JA46" s="2"/>
      <c r="JB46" s="2"/>
    </row>
    <row r="47" spans="1:262" s="4" customFormat="1" ht="13.5" customHeight="1">
      <c r="A47" s="47"/>
      <c r="B47" s="2"/>
      <c r="C47" s="7"/>
      <c r="E47" s="30"/>
      <c r="F47" s="48"/>
      <c r="G47" s="49"/>
      <c r="H47" s="2"/>
      <c r="I47" s="48"/>
      <c r="J47" s="49"/>
      <c r="K47" s="30"/>
      <c r="L47" s="49"/>
      <c r="M47" s="49"/>
      <c r="P47" s="50"/>
      <c r="Q47" s="30"/>
      <c r="R47" s="49"/>
      <c r="S47" s="49"/>
      <c r="U47" s="49"/>
      <c r="V47" s="49"/>
      <c r="W47" s="7"/>
      <c r="Y47" s="30"/>
      <c r="Z47" s="48"/>
      <c r="AA47" s="48"/>
      <c r="AB47" s="2"/>
      <c r="AC47" s="48"/>
      <c r="AD47" s="48"/>
      <c r="AE47" s="30"/>
      <c r="AF47" s="49"/>
      <c r="AG47" s="49"/>
      <c r="AJ47" s="50"/>
      <c r="AK47" s="30"/>
      <c r="AM47" s="49"/>
      <c r="AO47" s="49"/>
      <c r="AP47" s="49"/>
      <c r="AQ47" s="7"/>
      <c r="AS47" s="30"/>
      <c r="AT47" s="48"/>
      <c r="AU47" s="48"/>
      <c r="AV47" s="2"/>
      <c r="AW47" s="49"/>
      <c r="AX47" s="49"/>
      <c r="AY47" s="30"/>
      <c r="AZ47" s="49"/>
      <c r="BA47" s="49"/>
      <c r="BD47" s="50"/>
      <c r="BE47" s="30"/>
      <c r="BF47" s="49"/>
      <c r="BG47" s="49"/>
      <c r="BI47" s="49"/>
      <c r="BJ47" s="49"/>
      <c r="BK47" s="7"/>
      <c r="BM47" s="30"/>
      <c r="BN47" s="48"/>
      <c r="BO47" s="48"/>
      <c r="BP47" s="2"/>
      <c r="BQ47" s="48"/>
      <c r="BR47" s="48"/>
      <c r="BS47" s="26"/>
      <c r="BT47" s="49"/>
      <c r="BU47" s="49"/>
      <c r="BX47" s="50"/>
      <c r="BY47" s="30"/>
      <c r="BZ47" s="49"/>
      <c r="CA47" s="49"/>
      <c r="CC47" s="49"/>
      <c r="CD47" s="49"/>
      <c r="CE47" s="30"/>
      <c r="CG47" s="30"/>
      <c r="CH47" s="48"/>
      <c r="CI47" s="48"/>
      <c r="CJ47" s="2"/>
      <c r="CK47" s="48"/>
      <c r="CL47" s="48"/>
      <c r="CM47" s="30"/>
      <c r="CN47" s="49"/>
      <c r="CO47" s="49"/>
      <c r="CR47" s="50"/>
      <c r="CS47" s="30"/>
      <c r="CT47" s="49"/>
      <c r="CU47" s="49"/>
      <c r="CW47" s="49"/>
      <c r="CX47" s="49"/>
      <c r="CY47" s="7"/>
      <c r="DA47" s="30"/>
      <c r="DB47" s="48"/>
      <c r="DC47" s="48"/>
      <c r="DD47" s="2"/>
      <c r="DE47" s="48"/>
      <c r="DF47" s="48"/>
      <c r="DG47" s="30"/>
      <c r="DH47" s="49"/>
      <c r="DI47" s="49"/>
      <c r="DL47" s="50"/>
      <c r="DM47" s="30"/>
      <c r="DN47" s="49"/>
      <c r="DO47" s="49"/>
      <c r="DQ47" s="49"/>
      <c r="DR47" s="49"/>
      <c r="DS47" s="7"/>
      <c r="DU47" s="30"/>
      <c r="DV47" s="48"/>
      <c r="DW47" s="48"/>
      <c r="DX47" s="2"/>
      <c r="DY47" s="48"/>
      <c r="DZ47" s="48"/>
      <c r="EA47" s="30"/>
      <c r="EC47" s="51"/>
      <c r="EF47" s="50"/>
      <c r="EG47" s="30"/>
      <c r="EH47" s="49"/>
      <c r="EI47" s="49"/>
      <c r="EK47" s="49"/>
      <c r="EL47" s="49"/>
      <c r="EM47" s="7"/>
      <c r="EO47" s="30"/>
      <c r="EP47" s="48"/>
      <c r="EQ47" s="48"/>
      <c r="ER47" s="2"/>
      <c r="ES47" s="48"/>
      <c r="ET47" s="48"/>
      <c r="EU47" s="30"/>
      <c r="EV47" s="49"/>
      <c r="EW47" s="49"/>
      <c r="EZ47" s="50"/>
      <c r="FA47" s="30"/>
      <c r="FB47" s="49"/>
      <c r="FC47" s="49"/>
      <c r="FE47" s="49"/>
      <c r="FF47" s="49"/>
      <c r="FG47" s="7"/>
      <c r="FI47" s="30"/>
      <c r="FJ47" s="48"/>
      <c r="FK47" s="48"/>
      <c r="FL47" s="2"/>
      <c r="FM47" s="48"/>
      <c r="FN47" s="48"/>
      <c r="FO47" s="30"/>
      <c r="FP47" s="49"/>
      <c r="FQ47" s="49"/>
      <c r="FT47" s="50"/>
      <c r="FU47" s="30"/>
      <c r="FV47" s="49"/>
      <c r="FW47" s="49"/>
      <c r="FY47" s="49"/>
      <c r="FZ47" s="49"/>
      <c r="GA47" s="20"/>
      <c r="GB47" s="54"/>
      <c r="GC47" s="54"/>
      <c r="GD47" s="60"/>
      <c r="GE47" s="2"/>
      <c r="GF47" s="54"/>
      <c r="GG47" s="55"/>
      <c r="GH47" s="2"/>
      <c r="GI47" s="57"/>
      <c r="GJ47" s="2"/>
      <c r="GK47" s="2"/>
      <c r="GL47" s="2"/>
      <c r="GM47" s="2"/>
      <c r="GN47" s="58"/>
      <c r="GO47" s="2"/>
      <c r="GP47" s="2"/>
      <c r="GQ47" s="2"/>
      <c r="GR47" s="2"/>
      <c r="GS47" s="2"/>
      <c r="GT47" s="2"/>
      <c r="GU47" s="20"/>
      <c r="GV47" s="54"/>
      <c r="GW47" s="54"/>
      <c r="GX47" s="60"/>
      <c r="GY47" s="2"/>
      <c r="GZ47" s="54"/>
      <c r="HA47" s="55"/>
      <c r="HB47" s="2"/>
      <c r="HC47" s="57"/>
      <c r="HD47" s="2"/>
      <c r="HE47" s="2"/>
      <c r="HF47" s="2"/>
      <c r="HG47" s="2"/>
      <c r="HH47" s="58"/>
      <c r="HI47" s="2"/>
      <c r="HJ47" s="2"/>
      <c r="HK47" s="2"/>
      <c r="HL47" s="2"/>
      <c r="HM47" s="2"/>
      <c r="HN47" s="2"/>
      <c r="HO47" s="20"/>
      <c r="HP47" s="54"/>
      <c r="HQ47" s="54"/>
      <c r="HR47" s="60"/>
      <c r="HS47" s="2"/>
      <c r="HT47" s="54"/>
      <c r="HU47" s="55"/>
      <c r="HV47" s="2"/>
      <c r="HW47" s="57"/>
      <c r="HX47" s="2"/>
      <c r="HY47" s="2"/>
      <c r="HZ47" s="2"/>
      <c r="IA47" s="2"/>
      <c r="IB47" s="58"/>
      <c r="IC47" s="2"/>
      <c r="ID47" s="2"/>
      <c r="IE47" s="2"/>
      <c r="IF47" s="2"/>
      <c r="IG47" s="2"/>
      <c r="IH47" s="2"/>
      <c r="II47" s="20"/>
      <c r="IJ47" s="54"/>
      <c r="IK47" s="54"/>
      <c r="IL47" s="60"/>
      <c r="IM47" s="2"/>
      <c r="IN47" s="54"/>
      <c r="IO47" s="55"/>
      <c r="IP47" s="2"/>
      <c r="IQ47" s="57"/>
      <c r="IR47" s="2"/>
      <c r="IS47" s="2"/>
      <c r="IT47" s="2"/>
      <c r="IU47" s="2"/>
      <c r="IV47" s="58"/>
      <c r="IW47" s="2"/>
      <c r="IX47" s="2"/>
      <c r="IY47" s="2"/>
      <c r="IZ47" s="2"/>
      <c r="JA47" s="2"/>
      <c r="JB47" s="2"/>
    </row>
    <row r="48" spans="1:262" s="4" customFormat="1" ht="13.5" customHeight="1">
      <c r="A48" s="47"/>
      <c r="B48" s="2"/>
      <c r="C48" s="7"/>
      <c r="E48" s="30"/>
      <c r="F48" s="48"/>
      <c r="G48" s="49"/>
      <c r="H48" s="2"/>
      <c r="I48" s="48"/>
      <c r="J48" s="49"/>
      <c r="K48" s="30"/>
      <c r="L48" s="49"/>
      <c r="M48" s="49"/>
      <c r="P48" s="50"/>
      <c r="Q48" s="30"/>
      <c r="R48" s="49"/>
      <c r="S48" s="49"/>
      <c r="U48" s="49"/>
      <c r="V48" s="49"/>
      <c r="W48" s="7"/>
      <c r="Y48" s="30"/>
      <c r="Z48" s="48"/>
      <c r="AA48" s="48"/>
      <c r="AB48" s="2"/>
      <c r="AC48" s="48"/>
      <c r="AD48" s="48"/>
      <c r="AE48" s="30"/>
      <c r="AF48" s="49"/>
      <c r="AG48" s="49"/>
      <c r="AJ48" s="50"/>
      <c r="AK48" s="30"/>
      <c r="AM48" s="49"/>
      <c r="AO48" s="49"/>
      <c r="AP48" s="49"/>
      <c r="AQ48" s="7"/>
      <c r="AS48" s="30"/>
      <c r="AT48" s="48"/>
      <c r="AU48" s="48"/>
      <c r="AV48" s="2"/>
      <c r="AW48" s="49"/>
      <c r="AX48" s="49"/>
      <c r="AY48" s="30"/>
      <c r="AZ48" s="49"/>
      <c r="BA48" s="49"/>
      <c r="BD48" s="50"/>
      <c r="BE48" s="30"/>
      <c r="BF48" s="49"/>
      <c r="BG48" s="49"/>
      <c r="BI48" s="49"/>
      <c r="BJ48" s="49"/>
      <c r="BK48" s="7"/>
      <c r="BM48" s="30"/>
      <c r="BN48" s="48"/>
      <c r="BO48" s="48"/>
      <c r="BP48" s="2"/>
      <c r="BQ48" s="48"/>
      <c r="BR48" s="48"/>
      <c r="BS48" s="26"/>
      <c r="BT48" s="49"/>
      <c r="BU48" s="49"/>
      <c r="BX48" s="50"/>
      <c r="BY48" s="30"/>
      <c r="BZ48" s="49"/>
      <c r="CA48" s="49"/>
      <c r="CC48" s="49"/>
      <c r="CD48" s="49"/>
      <c r="CE48" s="30"/>
      <c r="CG48" s="30"/>
      <c r="CH48" s="48"/>
      <c r="CI48" s="48"/>
      <c r="CJ48" s="2"/>
      <c r="CK48" s="48"/>
      <c r="CL48" s="48"/>
      <c r="CM48" s="30"/>
      <c r="CN48" s="49"/>
      <c r="CO48" s="49"/>
      <c r="CR48" s="50"/>
      <c r="CS48" s="30"/>
      <c r="CT48" s="49"/>
      <c r="CU48" s="49"/>
      <c r="CW48" s="49"/>
      <c r="CX48" s="49"/>
      <c r="CY48" s="7"/>
      <c r="DA48" s="30"/>
      <c r="DB48" s="48"/>
      <c r="DC48" s="48"/>
      <c r="DD48" s="2"/>
      <c r="DE48" s="48"/>
      <c r="DF48" s="48"/>
      <c r="DG48" s="30"/>
      <c r="DH48" s="49"/>
      <c r="DI48" s="49"/>
      <c r="DL48" s="50"/>
      <c r="DM48" s="30"/>
      <c r="DN48" s="49"/>
      <c r="DO48" s="49"/>
      <c r="DQ48" s="49"/>
      <c r="DR48" s="49"/>
      <c r="DS48" s="7"/>
      <c r="DU48" s="30"/>
      <c r="DV48" s="48"/>
      <c r="DW48" s="48"/>
      <c r="DX48" s="2"/>
      <c r="DY48" s="48"/>
      <c r="DZ48" s="48"/>
      <c r="EA48" s="30"/>
      <c r="EC48" s="51"/>
      <c r="EF48" s="50"/>
      <c r="EG48" s="30"/>
      <c r="EH48" s="49"/>
      <c r="EI48" s="49"/>
      <c r="EK48" s="49"/>
      <c r="EL48" s="49"/>
      <c r="EM48" s="7"/>
      <c r="EO48" s="30"/>
      <c r="EP48" s="48"/>
      <c r="EQ48" s="48"/>
      <c r="ER48" s="2"/>
      <c r="ES48" s="48"/>
      <c r="ET48" s="48"/>
      <c r="EU48" s="30"/>
      <c r="EV48" s="49"/>
      <c r="EW48" s="49"/>
      <c r="EZ48" s="50"/>
      <c r="FA48" s="30"/>
      <c r="FB48" s="49"/>
      <c r="FC48" s="49"/>
      <c r="FE48" s="49"/>
      <c r="FF48" s="49"/>
      <c r="FG48" s="7"/>
      <c r="FI48" s="30"/>
      <c r="FJ48" s="48"/>
      <c r="FK48" s="48"/>
      <c r="FL48" s="2"/>
      <c r="FM48" s="48"/>
      <c r="FN48" s="48"/>
      <c r="FO48" s="30"/>
      <c r="FP48" s="49"/>
      <c r="FQ48" s="49"/>
      <c r="FT48" s="50"/>
      <c r="FU48" s="30"/>
      <c r="FV48" s="49"/>
      <c r="FW48" s="49"/>
      <c r="FY48" s="49"/>
      <c r="FZ48" s="49"/>
      <c r="GA48" s="20"/>
      <c r="GB48" s="54"/>
      <c r="GC48" s="54"/>
      <c r="GD48" s="60"/>
      <c r="GE48" s="2"/>
      <c r="GF48" s="54"/>
      <c r="GG48" s="55"/>
      <c r="GH48" s="2"/>
      <c r="GI48" s="57"/>
      <c r="GJ48" s="2"/>
      <c r="GK48" s="2"/>
      <c r="GL48" s="2"/>
      <c r="GM48" s="2"/>
      <c r="GN48" s="58"/>
      <c r="GO48" s="2"/>
      <c r="GP48" s="2"/>
      <c r="GQ48" s="2"/>
      <c r="GR48" s="2"/>
      <c r="GS48" s="2"/>
      <c r="GT48" s="2"/>
      <c r="GU48" s="20"/>
      <c r="GV48" s="54"/>
      <c r="GW48" s="54"/>
      <c r="GX48" s="60"/>
      <c r="GY48" s="2"/>
      <c r="GZ48" s="54"/>
      <c r="HA48" s="55"/>
      <c r="HB48" s="2"/>
      <c r="HC48" s="57"/>
      <c r="HD48" s="2"/>
      <c r="HE48" s="2"/>
      <c r="HF48" s="2"/>
      <c r="HG48" s="2"/>
      <c r="HH48" s="58"/>
      <c r="HI48" s="2"/>
      <c r="HJ48" s="2"/>
      <c r="HK48" s="2"/>
      <c r="HL48" s="2"/>
      <c r="HM48" s="2"/>
      <c r="HN48" s="2"/>
      <c r="HO48" s="20"/>
      <c r="HP48" s="54"/>
      <c r="HQ48" s="54"/>
      <c r="HR48" s="60"/>
      <c r="HS48" s="2"/>
      <c r="HT48" s="54"/>
      <c r="HU48" s="55"/>
      <c r="HV48" s="2"/>
      <c r="HW48" s="57"/>
      <c r="HX48" s="2"/>
      <c r="HY48" s="2"/>
      <c r="HZ48" s="2"/>
      <c r="IA48" s="2"/>
      <c r="IB48" s="58"/>
      <c r="IC48" s="2"/>
      <c r="ID48" s="2"/>
      <c r="IE48" s="2"/>
      <c r="IF48" s="2"/>
      <c r="IG48" s="2"/>
      <c r="IH48" s="2"/>
      <c r="II48" s="20"/>
      <c r="IJ48" s="54"/>
      <c r="IK48" s="54"/>
      <c r="IL48" s="60"/>
      <c r="IM48" s="2"/>
      <c r="IN48" s="54"/>
      <c r="IO48" s="55"/>
      <c r="IP48" s="2"/>
      <c r="IQ48" s="57"/>
      <c r="IR48" s="2"/>
      <c r="IS48" s="2"/>
      <c r="IT48" s="2"/>
      <c r="IU48" s="2"/>
      <c r="IV48" s="58"/>
      <c r="IW48" s="2"/>
      <c r="IX48" s="2"/>
      <c r="IY48" s="2"/>
      <c r="IZ48" s="2"/>
      <c r="JA48" s="2"/>
      <c r="JB48" s="2"/>
    </row>
    <row r="49" spans="1:262" s="4" customFormat="1" ht="13.5" customHeight="1">
      <c r="A49" s="47"/>
      <c r="B49" s="2"/>
      <c r="C49" s="7"/>
      <c r="E49" s="30"/>
      <c r="F49" s="48"/>
      <c r="G49" s="49"/>
      <c r="H49" s="2"/>
      <c r="I49" s="48"/>
      <c r="J49" s="49"/>
      <c r="K49" s="30"/>
      <c r="L49" s="49"/>
      <c r="M49" s="49"/>
      <c r="P49" s="50"/>
      <c r="Q49" s="30"/>
      <c r="R49" s="49"/>
      <c r="S49" s="49"/>
      <c r="U49" s="49"/>
      <c r="V49" s="49"/>
      <c r="W49" s="7"/>
      <c r="Y49" s="30"/>
      <c r="Z49" s="48"/>
      <c r="AA49" s="48"/>
      <c r="AB49" s="2"/>
      <c r="AC49" s="48"/>
      <c r="AD49" s="48"/>
      <c r="AE49" s="30"/>
      <c r="AF49" s="49"/>
      <c r="AG49" s="49"/>
      <c r="AJ49" s="50"/>
      <c r="AK49" s="30"/>
      <c r="AM49" s="49"/>
      <c r="AO49" s="49"/>
      <c r="AP49" s="49"/>
      <c r="AQ49" s="7"/>
      <c r="AS49" s="30"/>
      <c r="AT49" s="48"/>
      <c r="AU49" s="48"/>
      <c r="AV49" s="2"/>
      <c r="AW49" s="49"/>
      <c r="AX49" s="49"/>
      <c r="AY49" s="30"/>
      <c r="AZ49" s="49"/>
      <c r="BA49" s="49"/>
      <c r="BD49" s="50"/>
      <c r="BE49" s="30"/>
      <c r="BF49" s="49"/>
      <c r="BG49" s="49"/>
      <c r="BI49" s="49"/>
      <c r="BJ49" s="49"/>
      <c r="BK49" s="7"/>
      <c r="BM49" s="30"/>
      <c r="BN49" s="48"/>
      <c r="BO49" s="48"/>
      <c r="BP49" s="2"/>
      <c r="BQ49" s="48"/>
      <c r="BR49" s="48"/>
      <c r="BS49" s="26"/>
      <c r="BT49" s="49"/>
      <c r="BU49" s="49"/>
      <c r="BX49" s="50"/>
      <c r="BY49" s="30"/>
      <c r="BZ49" s="49"/>
      <c r="CA49" s="49"/>
      <c r="CC49" s="49"/>
      <c r="CD49" s="49"/>
      <c r="CE49" s="30"/>
      <c r="CG49" s="30"/>
      <c r="CH49" s="48"/>
      <c r="CI49" s="48"/>
      <c r="CJ49" s="2"/>
      <c r="CK49" s="48"/>
      <c r="CL49" s="48"/>
      <c r="CM49" s="30"/>
      <c r="CN49" s="49"/>
      <c r="CO49" s="49"/>
      <c r="CR49" s="50"/>
      <c r="CS49" s="30"/>
      <c r="CT49" s="49"/>
      <c r="CU49" s="49"/>
      <c r="CW49" s="49"/>
      <c r="CX49" s="49"/>
      <c r="CY49" s="7"/>
      <c r="DA49" s="30"/>
      <c r="DB49" s="48"/>
      <c r="DC49" s="48"/>
      <c r="DD49" s="2"/>
      <c r="DE49" s="48"/>
      <c r="DF49" s="48"/>
      <c r="DG49" s="30"/>
      <c r="DH49" s="49"/>
      <c r="DI49" s="49"/>
      <c r="DL49" s="50"/>
      <c r="DM49" s="30"/>
      <c r="DN49" s="49"/>
      <c r="DO49" s="49"/>
      <c r="DQ49" s="49"/>
      <c r="DR49" s="49"/>
      <c r="DS49" s="7"/>
      <c r="DU49" s="30"/>
      <c r="DV49" s="48"/>
      <c r="DW49" s="48"/>
      <c r="DX49" s="2"/>
      <c r="DY49" s="48"/>
      <c r="DZ49" s="48"/>
      <c r="EA49" s="30"/>
      <c r="EC49" s="51"/>
      <c r="EF49" s="50"/>
      <c r="EG49" s="30"/>
      <c r="EH49" s="49"/>
      <c r="EI49" s="49"/>
      <c r="EK49" s="49"/>
      <c r="EL49" s="49"/>
      <c r="EM49" s="7"/>
      <c r="EO49" s="30"/>
      <c r="EP49" s="48"/>
      <c r="EQ49" s="48"/>
      <c r="ER49" s="2"/>
      <c r="ES49" s="48"/>
      <c r="ET49" s="48"/>
      <c r="EU49" s="30"/>
      <c r="EV49" s="49"/>
      <c r="EW49" s="49"/>
      <c r="EZ49" s="50"/>
      <c r="FA49" s="30"/>
      <c r="FB49" s="49"/>
      <c r="FC49" s="49"/>
      <c r="FE49" s="49"/>
      <c r="FF49" s="49"/>
      <c r="FG49" s="7"/>
      <c r="FI49" s="30"/>
      <c r="FJ49" s="48"/>
      <c r="FK49" s="48"/>
      <c r="FL49" s="2"/>
      <c r="FM49" s="48"/>
      <c r="FN49" s="48"/>
      <c r="FO49" s="30"/>
      <c r="FP49" s="49"/>
      <c r="FQ49" s="49"/>
      <c r="FT49" s="50"/>
      <c r="FU49" s="30"/>
      <c r="FV49" s="49"/>
      <c r="FW49" s="49"/>
      <c r="FY49" s="49"/>
      <c r="FZ49" s="49"/>
      <c r="GA49" s="61"/>
      <c r="GB49" s="54"/>
      <c r="GC49" s="55"/>
      <c r="GD49" s="56"/>
      <c r="GE49" s="55"/>
      <c r="GF49" s="54"/>
      <c r="GG49" s="55"/>
      <c r="GH49" s="55"/>
      <c r="GI49" s="62"/>
      <c r="GJ49" s="55"/>
      <c r="GN49" s="50"/>
      <c r="GS49" s="56"/>
      <c r="GT49" s="55"/>
      <c r="GU49" s="61"/>
      <c r="GV49" s="54"/>
      <c r="GW49" s="55"/>
      <c r="GX49" s="56"/>
      <c r="GY49" s="55"/>
      <c r="GZ49" s="54"/>
      <c r="HA49" s="55"/>
      <c r="HB49" s="55"/>
      <c r="HC49" s="62"/>
      <c r="HD49" s="55"/>
      <c r="HH49" s="50"/>
      <c r="HM49" s="56"/>
      <c r="HN49" s="55"/>
      <c r="HO49" s="61"/>
      <c r="HP49" s="54"/>
      <c r="HQ49" s="55"/>
      <c r="HR49" s="56"/>
      <c r="HS49" s="55"/>
      <c r="HT49" s="54"/>
      <c r="HU49" s="55"/>
      <c r="HV49" s="55"/>
      <c r="HW49" s="62"/>
      <c r="HX49" s="55"/>
      <c r="IB49" s="50"/>
      <c r="IG49" s="56"/>
      <c r="IH49" s="55"/>
      <c r="II49" s="61"/>
      <c r="IJ49" s="54"/>
      <c r="IK49" s="55"/>
      <c r="IL49" s="56"/>
      <c r="IM49" s="55"/>
      <c r="IN49" s="54"/>
      <c r="IO49" s="55"/>
      <c r="IP49" s="55"/>
      <c r="IQ49" s="62"/>
      <c r="IR49" s="55"/>
      <c r="IV49" s="50"/>
      <c r="JA49" s="56"/>
      <c r="JB49" s="55"/>
    </row>
    <row r="50" spans="1:262" s="4" customFormat="1" ht="13.5" customHeight="1">
      <c r="A50" s="47"/>
      <c r="B50" s="2"/>
      <c r="C50" s="7"/>
      <c r="E50" s="30"/>
      <c r="F50" s="48"/>
      <c r="G50" s="49"/>
      <c r="H50" s="2"/>
      <c r="I50" s="48"/>
      <c r="J50" s="49"/>
      <c r="K50" s="30"/>
      <c r="L50" s="49"/>
      <c r="M50" s="49"/>
      <c r="P50" s="50"/>
      <c r="Q50" s="30"/>
      <c r="R50" s="49"/>
      <c r="S50" s="49"/>
      <c r="U50" s="49"/>
      <c r="V50" s="49"/>
      <c r="W50" s="7"/>
      <c r="Y50" s="30"/>
      <c r="Z50" s="48"/>
      <c r="AA50" s="48"/>
      <c r="AB50" s="2"/>
      <c r="AC50" s="48"/>
      <c r="AD50" s="48"/>
      <c r="AE50" s="30"/>
      <c r="AF50" s="49"/>
      <c r="AG50" s="49"/>
      <c r="AJ50" s="50"/>
      <c r="AK50" s="30"/>
      <c r="AM50" s="49"/>
      <c r="AO50" s="49"/>
      <c r="AP50" s="49"/>
      <c r="AQ50" s="7"/>
      <c r="AS50" s="30"/>
      <c r="AT50" s="48"/>
      <c r="AU50" s="48"/>
      <c r="AV50" s="2"/>
      <c r="AW50" s="48"/>
      <c r="AX50" s="48"/>
      <c r="AY50" s="30"/>
      <c r="AZ50" s="49"/>
      <c r="BA50" s="49"/>
      <c r="BD50" s="50"/>
      <c r="BE50" s="30"/>
      <c r="BF50" s="49"/>
      <c r="BG50" s="49"/>
      <c r="BI50" s="49"/>
      <c r="BJ50" s="49"/>
      <c r="BK50" s="7"/>
      <c r="BM50" s="30"/>
      <c r="BN50" s="48"/>
      <c r="BO50" s="48"/>
      <c r="BP50" s="2"/>
      <c r="BQ50" s="48"/>
      <c r="BR50" s="48"/>
      <c r="BS50" s="26"/>
      <c r="BT50" s="49"/>
      <c r="BU50" s="49"/>
      <c r="BX50" s="50"/>
      <c r="BY50" s="30"/>
      <c r="BZ50" s="49"/>
      <c r="CA50" s="49"/>
      <c r="CC50" s="49"/>
      <c r="CD50" s="49"/>
      <c r="CE50" s="30"/>
      <c r="CG50" s="30"/>
      <c r="CH50" s="48"/>
      <c r="CI50" s="48"/>
      <c r="CJ50" s="2"/>
      <c r="CK50" s="48"/>
      <c r="CL50" s="48"/>
      <c r="CM50" s="30"/>
      <c r="CN50" s="49"/>
      <c r="CO50" s="49"/>
      <c r="CR50" s="50"/>
      <c r="CS50" s="30"/>
      <c r="CT50" s="49"/>
      <c r="CU50" s="49"/>
      <c r="CW50" s="49"/>
      <c r="CX50" s="49"/>
      <c r="CY50" s="7"/>
      <c r="DA50" s="30"/>
      <c r="DB50" s="48"/>
      <c r="DC50" s="48"/>
      <c r="DD50" s="2"/>
      <c r="DE50" s="48"/>
      <c r="DF50" s="48"/>
      <c r="DG50" s="30"/>
      <c r="DH50" s="49"/>
      <c r="DI50" s="49"/>
      <c r="DL50" s="50"/>
      <c r="DM50" s="30"/>
      <c r="DN50" s="49"/>
      <c r="DO50" s="49"/>
      <c r="DQ50" s="49"/>
      <c r="DR50" s="49"/>
      <c r="DS50" s="7"/>
      <c r="DU50" s="30"/>
      <c r="DV50" s="48"/>
      <c r="DW50" s="48"/>
      <c r="DX50" s="2"/>
      <c r="DY50" s="48"/>
      <c r="DZ50" s="48"/>
      <c r="EA50" s="30"/>
      <c r="EC50" s="51"/>
      <c r="EF50" s="50"/>
      <c r="EG50" s="30"/>
      <c r="EH50" s="49"/>
      <c r="EI50" s="49"/>
      <c r="EK50" s="49"/>
      <c r="EL50" s="49"/>
      <c r="EM50" s="7"/>
      <c r="EO50" s="30"/>
      <c r="EP50" s="48"/>
      <c r="EQ50" s="48"/>
      <c r="ER50" s="2"/>
      <c r="ES50" s="48"/>
      <c r="ET50" s="48"/>
      <c r="EU50" s="30"/>
      <c r="EV50" s="49"/>
      <c r="EW50" s="49"/>
      <c r="EZ50" s="50"/>
      <c r="FA50" s="30"/>
      <c r="FB50" s="49"/>
      <c r="FC50" s="49"/>
      <c r="FE50" s="49"/>
      <c r="FF50" s="49"/>
      <c r="FG50" s="7"/>
      <c r="FI50" s="30"/>
      <c r="FJ50" s="48"/>
      <c r="FK50" s="48"/>
      <c r="FL50" s="2"/>
      <c r="FM50" s="48"/>
      <c r="FN50" s="48"/>
      <c r="FO50" s="30"/>
      <c r="FP50" s="49"/>
      <c r="FQ50" s="49"/>
      <c r="FT50" s="50"/>
      <c r="FU50" s="30"/>
      <c r="FV50" s="49"/>
      <c r="FW50" s="49"/>
      <c r="FY50" s="49"/>
      <c r="FZ50" s="49"/>
      <c r="GA50" s="20"/>
      <c r="GB50" s="54"/>
      <c r="GC50" s="54"/>
      <c r="GD50" s="60"/>
      <c r="GE50" s="2"/>
      <c r="GF50" s="54"/>
      <c r="GG50" s="55"/>
      <c r="GH50" s="2"/>
      <c r="GI50" s="57"/>
      <c r="GJ50" s="2"/>
      <c r="GK50" s="2"/>
      <c r="GL50" s="2"/>
      <c r="GM50" s="2"/>
      <c r="GN50" s="58"/>
      <c r="GO50" s="2"/>
      <c r="GP50" s="2"/>
      <c r="GQ50" s="2"/>
      <c r="GR50" s="2"/>
      <c r="GS50" s="2"/>
      <c r="GT50" s="2"/>
      <c r="GU50" s="20"/>
      <c r="GV50" s="54"/>
      <c r="GW50" s="54"/>
      <c r="GX50" s="60"/>
      <c r="GY50" s="2"/>
      <c r="GZ50" s="54"/>
      <c r="HA50" s="55"/>
      <c r="HB50" s="2"/>
      <c r="HC50" s="57"/>
      <c r="HD50" s="2"/>
      <c r="HE50" s="2"/>
      <c r="HF50" s="2"/>
      <c r="HG50" s="2"/>
      <c r="HH50" s="58"/>
      <c r="HI50" s="2"/>
      <c r="HJ50" s="2"/>
      <c r="HK50" s="2"/>
      <c r="HL50" s="2"/>
      <c r="HM50" s="2"/>
      <c r="HN50" s="2"/>
      <c r="HO50" s="20"/>
      <c r="HP50" s="54"/>
      <c r="HQ50" s="54"/>
      <c r="HR50" s="60"/>
      <c r="HS50" s="2"/>
      <c r="HT50" s="54"/>
      <c r="HU50" s="55"/>
      <c r="HV50" s="2"/>
      <c r="HW50" s="57"/>
      <c r="HX50" s="2"/>
      <c r="HY50" s="2"/>
      <c r="HZ50" s="2"/>
      <c r="IA50" s="2"/>
      <c r="IB50" s="58"/>
      <c r="IC50" s="2"/>
      <c r="ID50" s="2"/>
      <c r="IE50" s="2"/>
      <c r="IF50" s="2"/>
      <c r="IG50" s="2"/>
      <c r="IH50" s="2"/>
      <c r="II50" s="20"/>
      <c r="IJ50" s="54"/>
      <c r="IK50" s="54"/>
      <c r="IL50" s="60"/>
      <c r="IM50" s="2"/>
      <c r="IN50" s="54"/>
      <c r="IO50" s="55"/>
      <c r="IP50" s="2"/>
      <c r="IQ50" s="57"/>
      <c r="IR50" s="2"/>
      <c r="IS50" s="2"/>
      <c r="IT50" s="2"/>
      <c r="IU50" s="2"/>
      <c r="IV50" s="58"/>
      <c r="IW50" s="2"/>
      <c r="IX50" s="2"/>
      <c r="IY50" s="2"/>
      <c r="IZ50" s="2"/>
      <c r="JA50" s="2"/>
      <c r="JB50" s="2"/>
    </row>
    <row r="51" spans="1:262" s="4" customFormat="1" ht="13.5" customHeight="1">
      <c r="A51" s="47"/>
      <c r="B51" s="2"/>
      <c r="C51" s="7"/>
      <c r="E51" s="30"/>
      <c r="F51" s="48"/>
      <c r="G51" s="49"/>
      <c r="H51" s="2"/>
      <c r="I51" s="48"/>
      <c r="J51" s="49"/>
      <c r="K51" s="30"/>
      <c r="L51" s="49"/>
      <c r="M51" s="49"/>
      <c r="P51" s="50"/>
      <c r="Q51" s="30"/>
      <c r="R51" s="49"/>
      <c r="S51" s="49"/>
      <c r="U51" s="49"/>
      <c r="V51" s="49"/>
      <c r="W51" s="7"/>
      <c r="Y51" s="30"/>
      <c r="Z51" s="48"/>
      <c r="AA51" s="48"/>
      <c r="AB51" s="2"/>
      <c r="AC51" s="48"/>
      <c r="AD51" s="48"/>
      <c r="AE51" s="30"/>
      <c r="AF51" s="49"/>
      <c r="AG51" s="49"/>
      <c r="AJ51" s="50"/>
      <c r="AK51" s="30"/>
      <c r="AM51" s="49"/>
      <c r="AO51" s="49"/>
      <c r="AP51" s="49"/>
      <c r="AQ51" s="7"/>
      <c r="AS51" s="30"/>
      <c r="AT51" s="48"/>
      <c r="AU51" s="48"/>
      <c r="AV51" s="2"/>
      <c r="AW51" s="48"/>
      <c r="AX51" s="48"/>
      <c r="AY51" s="30"/>
      <c r="AZ51" s="49"/>
      <c r="BA51" s="49"/>
      <c r="BD51" s="50"/>
      <c r="BE51" s="30"/>
      <c r="BF51" s="49"/>
      <c r="BG51" s="49"/>
      <c r="BI51" s="49"/>
      <c r="BJ51" s="49"/>
      <c r="BK51" s="7"/>
      <c r="BM51" s="30"/>
      <c r="BN51" s="48"/>
      <c r="BO51" s="48"/>
      <c r="BP51" s="2"/>
      <c r="BQ51" s="48"/>
      <c r="BR51" s="48"/>
      <c r="BS51" s="26"/>
      <c r="BT51" s="49"/>
      <c r="BU51" s="49"/>
      <c r="BX51" s="50"/>
      <c r="BY51" s="30"/>
      <c r="BZ51" s="49"/>
      <c r="CA51" s="49"/>
      <c r="CC51" s="49"/>
      <c r="CD51" s="49"/>
      <c r="CE51" s="30"/>
      <c r="CG51" s="30"/>
      <c r="CH51" s="48"/>
      <c r="CI51" s="48"/>
      <c r="CJ51" s="2"/>
      <c r="CK51" s="48"/>
      <c r="CL51" s="48"/>
      <c r="CM51" s="30"/>
      <c r="CN51" s="49"/>
      <c r="CO51" s="49"/>
      <c r="CR51" s="50"/>
      <c r="CS51" s="30"/>
      <c r="CT51" s="49"/>
      <c r="CU51" s="49"/>
      <c r="CW51" s="49"/>
      <c r="CX51" s="49"/>
      <c r="CY51" s="7"/>
      <c r="DA51" s="30"/>
      <c r="DB51" s="48"/>
      <c r="DC51" s="48"/>
      <c r="DD51" s="2"/>
      <c r="DE51" s="48"/>
      <c r="DF51" s="48"/>
      <c r="DG51" s="30"/>
      <c r="DH51" s="49"/>
      <c r="DI51" s="49"/>
      <c r="DL51" s="50"/>
      <c r="DM51" s="30"/>
      <c r="DN51" s="49"/>
      <c r="DO51" s="49"/>
      <c r="DQ51" s="49"/>
      <c r="DR51" s="49"/>
      <c r="DS51" s="7"/>
      <c r="DU51" s="30"/>
      <c r="DV51" s="48"/>
      <c r="DW51" s="48"/>
      <c r="DX51" s="2"/>
      <c r="DY51" s="48"/>
      <c r="DZ51" s="48"/>
      <c r="EA51" s="30"/>
      <c r="EC51" s="51"/>
      <c r="EF51" s="50"/>
      <c r="EG51" s="30"/>
      <c r="EH51" s="49"/>
      <c r="EI51" s="49"/>
      <c r="EK51" s="49"/>
      <c r="EL51" s="49"/>
      <c r="EM51" s="7"/>
      <c r="EO51" s="30"/>
      <c r="EP51" s="48"/>
      <c r="EQ51" s="48"/>
      <c r="ER51" s="2"/>
      <c r="ES51" s="48"/>
      <c r="ET51" s="48"/>
      <c r="EU51" s="30"/>
      <c r="EV51" s="49"/>
      <c r="EW51" s="49"/>
      <c r="EZ51" s="50"/>
      <c r="FA51" s="30"/>
      <c r="FB51" s="49"/>
      <c r="FC51" s="49"/>
      <c r="FE51" s="49"/>
      <c r="FF51" s="49"/>
      <c r="FG51" s="7"/>
      <c r="FI51" s="30"/>
      <c r="FJ51" s="48"/>
      <c r="FK51" s="48"/>
      <c r="FL51" s="2"/>
      <c r="FM51" s="48"/>
      <c r="FN51" s="48"/>
      <c r="FO51" s="30"/>
      <c r="FP51" s="49"/>
      <c r="FQ51" s="49"/>
      <c r="FT51" s="50"/>
      <c r="FU51" s="30"/>
      <c r="FV51" s="49"/>
      <c r="FW51" s="49"/>
      <c r="FY51" s="49"/>
      <c r="FZ51" s="49"/>
      <c r="GA51" s="20"/>
      <c r="GB51" s="54"/>
      <c r="GC51" s="54"/>
      <c r="GD51" s="60"/>
      <c r="GE51" s="60"/>
      <c r="GF51" s="54"/>
      <c r="GG51" s="55"/>
      <c r="GH51" s="2"/>
      <c r="GI51" s="57"/>
      <c r="GJ51" s="2"/>
      <c r="GK51" s="2"/>
      <c r="GL51" s="2"/>
      <c r="GM51" s="2"/>
      <c r="GN51" s="58"/>
      <c r="GO51" s="2"/>
      <c r="GP51" s="2"/>
      <c r="GQ51" s="2"/>
      <c r="GR51" s="2"/>
      <c r="GS51" s="2"/>
      <c r="GT51" s="2"/>
      <c r="GU51" s="20"/>
      <c r="GV51" s="54"/>
      <c r="GW51" s="54"/>
      <c r="GX51" s="60"/>
      <c r="GY51" s="60"/>
      <c r="GZ51" s="54"/>
      <c r="HA51" s="55"/>
      <c r="HB51" s="2"/>
      <c r="HC51" s="57"/>
      <c r="HD51" s="2"/>
      <c r="HE51" s="2"/>
      <c r="HF51" s="2"/>
      <c r="HG51" s="2"/>
      <c r="HH51" s="58"/>
      <c r="HI51" s="2"/>
      <c r="HJ51" s="2"/>
      <c r="HK51" s="2"/>
      <c r="HL51" s="2"/>
      <c r="HM51" s="2"/>
      <c r="HN51" s="2"/>
      <c r="HO51" s="20"/>
      <c r="HP51" s="54"/>
      <c r="HQ51" s="54"/>
      <c r="HR51" s="60"/>
      <c r="HS51" s="60"/>
      <c r="HT51" s="54"/>
      <c r="HU51" s="55"/>
      <c r="HV51" s="2"/>
      <c r="HW51" s="57"/>
      <c r="HX51" s="2"/>
      <c r="HY51" s="2"/>
      <c r="HZ51" s="2"/>
      <c r="IA51" s="2"/>
      <c r="IB51" s="58"/>
      <c r="IC51" s="2"/>
      <c r="ID51" s="2"/>
      <c r="IE51" s="2"/>
      <c r="IF51" s="2"/>
      <c r="IG51" s="2"/>
      <c r="IH51" s="2"/>
      <c r="II51" s="20"/>
      <c r="IJ51" s="54"/>
      <c r="IK51" s="54"/>
      <c r="IL51" s="60"/>
      <c r="IM51" s="60"/>
      <c r="IN51" s="54"/>
      <c r="IO51" s="55"/>
      <c r="IP51" s="2"/>
      <c r="IQ51" s="57"/>
      <c r="IR51" s="2"/>
      <c r="IS51" s="2"/>
      <c r="IT51" s="2"/>
      <c r="IU51" s="2"/>
      <c r="IV51" s="58"/>
      <c r="IW51" s="2"/>
      <c r="IX51" s="2"/>
      <c r="IY51" s="2"/>
      <c r="IZ51" s="2"/>
      <c r="JA51" s="2"/>
      <c r="JB51" s="2"/>
    </row>
    <row r="52" spans="1:262" s="4" customFormat="1" ht="13.5" customHeight="1">
      <c r="A52" s="63"/>
      <c r="B52" s="2"/>
      <c r="C52" s="7"/>
      <c r="E52" s="30"/>
      <c r="F52" s="48"/>
      <c r="G52" s="49"/>
      <c r="H52" s="2"/>
      <c r="I52" s="48"/>
      <c r="J52" s="49"/>
      <c r="K52" s="30"/>
      <c r="L52" s="49"/>
      <c r="M52" s="49"/>
      <c r="P52" s="50"/>
      <c r="Q52" s="30"/>
      <c r="R52" s="49"/>
      <c r="S52" s="49"/>
      <c r="U52" s="49"/>
      <c r="V52" s="49"/>
      <c r="W52" s="7"/>
      <c r="Y52" s="30"/>
      <c r="Z52" s="48"/>
      <c r="AA52" s="48"/>
      <c r="AB52" s="2"/>
      <c r="AC52" s="48"/>
      <c r="AD52" s="48"/>
      <c r="AE52" s="30"/>
      <c r="AF52" s="49"/>
      <c r="AG52" s="49"/>
      <c r="AJ52" s="50"/>
      <c r="AK52" s="30"/>
      <c r="AM52" s="49"/>
      <c r="AO52" s="49"/>
      <c r="AP52" s="49"/>
      <c r="AQ52" s="7"/>
      <c r="AS52" s="30"/>
      <c r="AT52" s="48"/>
      <c r="AU52" s="48"/>
      <c r="AV52" s="2"/>
      <c r="AW52" s="48"/>
      <c r="AX52" s="48"/>
      <c r="AY52" s="30"/>
      <c r="AZ52" s="49"/>
      <c r="BA52" s="49"/>
      <c r="BD52" s="50"/>
      <c r="BE52" s="30"/>
      <c r="BF52" s="49"/>
      <c r="BG52" s="49"/>
      <c r="BI52" s="49"/>
      <c r="BJ52" s="49"/>
      <c r="BK52" s="7"/>
      <c r="BM52" s="30"/>
      <c r="BN52" s="48"/>
      <c r="BO52" s="48"/>
      <c r="BP52" s="2"/>
      <c r="BQ52" s="48"/>
      <c r="BR52" s="48"/>
      <c r="BS52" s="26"/>
      <c r="BT52" s="49"/>
      <c r="BU52" s="49"/>
      <c r="BX52" s="50"/>
      <c r="BY52" s="30"/>
      <c r="BZ52" s="49"/>
      <c r="CA52" s="49"/>
      <c r="CC52" s="49"/>
      <c r="CD52" s="49"/>
      <c r="CE52" s="30"/>
      <c r="CG52" s="30"/>
      <c r="CH52" s="48"/>
      <c r="CI52" s="48"/>
      <c r="CJ52" s="2"/>
      <c r="CK52" s="48"/>
      <c r="CL52" s="48"/>
      <c r="CM52" s="30"/>
      <c r="CN52" s="49"/>
      <c r="CO52" s="49"/>
      <c r="CR52" s="50"/>
      <c r="CS52" s="30"/>
      <c r="CT52" s="49"/>
      <c r="CU52" s="49"/>
      <c r="CW52" s="49"/>
      <c r="CX52" s="49"/>
      <c r="CY52" s="7"/>
      <c r="DA52" s="30"/>
      <c r="DB52" s="48"/>
      <c r="DC52" s="48"/>
      <c r="DD52" s="2"/>
      <c r="DE52" s="48"/>
      <c r="DF52" s="48"/>
      <c r="DG52" s="30"/>
      <c r="DH52" s="49"/>
      <c r="DI52" s="49"/>
      <c r="DL52" s="50"/>
      <c r="DM52" s="30"/>
      <c r="DN52" s="49"/>
      <c r="DO52" s="49"/>
      <c r="DQ52" s="49"/>
      <c r="DR52" s="49"/>
      <c r="DS52" s="7"/>
      <c r="DU52" s="30"/>
      <c r="DV52" s="48"/>
      <c r="DW52" s="48"/>
      <c r="DX52" s="2"/>
      <c r="DY52" s="48"/>
      <c r="DZ52" s="48"/>
      <c r="EA52" s="30"/>
      <c r="EC52" s="51"/>
      <c r="EF52" s="50"/>
      <c r="EG52" s="30"/>
      <c r="EH52" s="49"/>
      <c r="EI52" s="49"/>
      <c r="EK52" s="49"/>
      <c r="EL52" s="49"/>
      <c r="EM52" s="7"/>
      <c r="EO52" s="30"/>
      <c r="EP52" s="48"/>
      <c r="EQ52" s="48"/>
      <c r="ER52" s="2"/>
      <c r="ES52" s="48"/>
      <c r="ET52" s="48"/>
      <c r="EU52" s="30"/>
      <c r="EV52" s="49"/>
      <c r="EW52" s="49"/>
      <c r="EZ52" s="50"/>
      <c r="FA52" s="30"/>
      <c r="FB52" s="49"/>
      <c r="FC52" s="49"/>
      <c r="FE52" s="49"/>
      <c r="FF52" s="49"/>
      <c r="FG52" s="7"/>
      <c r="FI52" s="30"/>
      <c r="FJ52" s="48"/>
      <c r="FK52" s="48"/>
      <c r="FL52" s="2"/>
      <c r="FM52" s="48"/>
      <c r="FN52" s="48"/>
      <c r="FO52" s="30"/>
      <c r="FP52" s="49"/>
      <c r="FQ52" s="49"/>
      <c r="FT52" s="50"/>
      <c r="FU52" s="30"/>
      <c r="FV52" s="49"/>
      <c r="FW52" s="49"/>
      <c r="FY52" s="49"/>
      <c r="FZ52" s="49"/>
      <c r="GA52" s="7"/>
      <c r="GG52" s="49"/>
      <c r="GI52" s="52"/>
      <c r="GN52" s="50"/>
      <c r="GU52" s="7"/>
      <c r="HA52" s="49"/>
      <c r="HC52" s="52"/>
      <c r="HH52" s="50"/>
      <c r="HO52" s="7"/>
      <c r="HU52" s="49"/>
      <c r="HW52" s="52"/>
      <c r="IB52" s="50"/>
      <c r="II52" s="7"/>
      <c r="IO52" s="49"/>
      <c r="IQ52" s="52"/>
      <c r="IV52" s="50"/>
    </row>
    <row r="53" spans="1:262" s="4" customFormat="1" ht="13.5" customHeight="1">
      <c r="A53" s="63"/>
      <c r="B53" s="2"/>
      <c r="C53" s="7"/>
      <c r="E53" s="30"/>
      <c r="F53" s="48"/>
      <c r="G53" s="49"/>
      <c r="H53" s="2"/>
      <c r="I53" s="48"/>
      <c r="J53" s="49"/>
      <c r="K53" s="30"/>
      <c r="L53" s="49"/>
      <c r="M53" s="49"/>
      <c r="P53" s="50"/>
      <c r="Q53" s="30"/>
      <c r="R53" s="49"/>
      <c r="S53" s="49"/>
      <c r="U53" s="49"/>
      <c r="V53" s="49"/>
      <c r="W53" s="7"/>
      <c r="Y53" s="30"/>
      <c r="Z53" s="48"/>
      <c r="AA53" s="48"/>
      <c r="AB53" s="2"/>
      <c r="AC53" s="48"/>
      <c r="AD53" s="48"/>
      <c r="AE53" s="30"/>
      <c r="AF53" s="49"/>
      <c r="AG53" s="49"/>
      <c r="AJ53" s="50"/>
      <c r="AK53" s="30"/>
      <c r="AM53" s="49"/>
      <c r="AO53" s="49"/>
      <c r="AP53" s="49"/>
      <c r="AQ53" s="7"/>
      <c r="AS53" s="30"/>
      <c r="AT53" s="48"/>
      <c r="AU53" s="48"/>
      <c r="AV53" s="2"/>
      <c r="AW53" s="48"/>
      <c r="AX53" s="48"/>
      <c r="AY53" s="30"/>
      <c r="AZ53" s="49"/>
      <c r="BA53" s="49"/>
      <c r="BD53" s="50"/>
      <c r="BE53" s="30"/>
      <c r="BF53" s="49"/>
      <c r="BG53" s="49"/>
      <c r="BI53" s="49"/>
      <c r="BJ53" s="49"/>
      <c r="BK53" s="7"/>
      <c r="BM53" s="30"/>
      <c r="BN53" s="48"/>
      <c r="BO53" s="48"/>
      <c r="BP53" s="2"/>
      <c r="BQ53" s="48"/>
      <c r="BR53" s="48"/>
      <c r="BS53" s="26"/>
      <c r="BT53" s="49"/>
      <c r="BU53" s="49"/>
      <c r="BX53" s="50"/>
      <c r="BY53" s="30"/>
      <c r="BZ53" s="49"/>
      <c r="CA53" s="49"/>
      <c r="CC53" s="49"/>
      <c r="CD53" s="49"/>
      <c r="CE53" s="30"/>
      <c r="CG53" s="30"/>
      <c r="CH53" s="48"/>
      <c r="CI53" s="48"/>
      <c r="CJ53" s="2"/>
      <c r="CK53" s="48"/>
      <c r="CL53" s="48"/>
      <c r="CM53" s="30"/>
      <c r="CN53" s="49"/>
      <c r="CO53" s="49"/>
      <c r="CR53" s="50"/>
      <c r="CS53" s="30"/>
      <c r="CT53" s="49"/>
      <c r="CU53" s="49"/>
      <c r="CW53" s="49"/>
      <c r="CX53" s="49"/>
      <c r="CY53" s="7"/>
      <c r="DA53" s="30"/>
      <c r="DB53" s="48"/>
      <c r="DC53" s="48"/>
      <c r="DD53" s="2"/>
      <c r="DE53" s="48"/>
      <c r="DF53" s="48"/>
      <c r="DG53" s="30"/>
      <c r="DH53" s="49"/>
      <c r="DI53" s="49"/>
      <c r="DL53" s="50"/>
      <c r="DM53" s="30"/>
      <c r="DN53" s="49"/>
      <c r="DO53" s="49"/>
      <c r="DQ53" s="49"/>
      <c r="DR53" s="49"/>
      <c r="DS53" s="7"/>
      <c r="DU53" s="30"/>
      <c r="DV53" s="48"/>
      <c r="DW53" s="48"/>
      <c r="DX53" s="2"/>
      <c r="DY53" s="48"/>
      <c r="DZ53" s="48"/>
      <c r="EA53" s="30"/>
      <c r="EC53" s="51"/>
      <c r="EF53" s="50"/>
      <c r="EG53" s="30"/>
      <c r="EH53" s="49"/>
      <c r="EI53" s="49"/>
      <c r="EK53" s="49"/>
      <c r="EL53" s="49"/>
      <c r="EM53" s="7"/>
      <c r="EO53" s="30"/>
      <c r="EP53" s="48"/>
      <c r="EQ53" s="48"/>
      <c r="ER53" s="2"/>
      <c r="ES53" s="48"/>
      <c r="ET53" s="48"/>
      <c r="EU53" s="30"/>
      <c r="EV53" s="49"/>
      <c r="EW53" s="49"/>
      <c r="EZ53" s="50"/>
      <c r="FA53" s="30"/>
      <c r="FB53" s="49"/>
      <c r="FC53" s="49"/>
      <c r="FE53" s="49"/>
      <c r="FF53" s="49"/>
      <c r="FG53" s="7"/>
      <c r="FI53" s="30"/>
      <c r="FJ53" s="48"/>
      <c r="FK53" s="48"/>
      <c r="FL53" s="2"/>
      <c r="FM53" s="48"/>
      <c r="FN53" s="48"/>
      <c r="FO53" s="30"/>
      <c r="FP53" s="49"/>
      <c r="FQ53" s="49"/>
      <c r="FT53" s="50"/>
      <c r="FU53" s="30"/>
      <c r="FV53" s="49"/>
      <c r="FW53" s="49"/>
      <c r="FY53" s="49"/>
      <c r="FZ53" s="49"/>
      <c r="GA53" s="7"/>
      <c r="GG53" s="49"/>
      <c r="GI53" s="52"/>
      <c r="GN53" s="50"/>
      <c r="GU53" s="7"/>
      <c r="HA53" s="49"/>
      <c r="HC53" s="52"/>
      <c r="HH53" s="50"/>
      <c r="HO53" s="7"/>
      <c r="HU53" s="49"/>
      <c r="HW53" s="52"/>
      <c r="IB53" s="50"/>
      <c r="II53" s="7"/>
      <c r="IO53" s="49"/>
      <c r="IQ53" s="52"/>
      <c r="IV53" s="50"/>
    </row>
    <row r="54" spans="1:262" s="4" customFormat="1" ht="13.5" customHeight="1">
      <c r="A54" s="63"/>
      <c r="B54" s="2"/>
      <c r="C54" s="7"/>
      <c r="E54" s="30"/>
      <c r="F54" s="48"/>
      <c r="G54" s="49"/>
      <c r="H54" s="2"/>
      <c r="I54" s="48"/>
      <c r="J54" s="49"/>
      <c r="K54" s="30"/>
      <c r="L54" s="49"/>
      <c r="M54" s="49"/>
      <c r="P54" s="50"/>
      <c r="Q54" s="30"/>
      <c r="R54" s="49"/>
      <c r="S54" s="49"/>
      <c r="U54" s="49"/>
      <c r="V54" s="49"/>
      <c r="W54" s="7"/>
      <c r="Y54" s="30"/>
      <c r="Z54" s="48"/>
      <c r="AA54" s="48"/>
      <c r="AB54" s="2"/>
      <c r="AC54" s="48"/>
      <c r="AD54" s="48"/>
      <c r="AE54" s="30"/>
      <c r="AF54" s="49"/>
      <c r="AG54" s="49"/>
      <c r="AJ54" s="50"/>
      <c r="AK54" s="30"/>
      <c r="AM54" s="49"/>
      <c r="AO54" s="49"/>
      <c r="AP54" s="49"/>
      <c r="AQ54" s="7"/>
      <c r="AS54" s="30"/>
      <c r="AT54" s="48"/>
      <c r="AU54" s="48"/>
      <c r="AV54" s="2"/>
      <c r="AW54" s="48"/>
      <c r="AX54" s="48"/>
      <c r="AY54" s="30"/>
      <c r="AZ54" s="49"/>
      <c r="BA54" s="49"/>
      <c r="BD54" s="50"/>
      <c r="BE54" s="30"/>
      <c r="BF54" s="49"/>
      <c r="BG54" s="49"/>
      <c r="BI54" s="49"/>
      <c r="BJ54" s="49"/>
      <c r="BK54" s="7"/>
      <c r="BM54" s="30"/>
      <c r="BN54" s="48"/>
      <c r="BO54" s="48"/>
      <c r="BP54" s="2"/>
      <c r="BQ54" s="48"/>
      <c r="BR54" s="48"/>
      <c r="BS54" s="26"/>
      <c r="BT54" s="49"/>
      <c r="BU54" s="49"/>
      <c r="BX54" s="50"/>
      <c r="BY54" s="30"/>
      <c r="BZ54" s="49"/>
      <c r="CA54" s="49"/>
      <c r="CC54" s="49"/>
      <c r="CD54" s="49"/>
      <c r="CE54" s="30"/>
      <c r="CG54" s="30"/>
      <c r="CH54" s="48"/>
      <c r="CI54" s="48"/>
      <c r="CJ54" s="2"/>
      <c r="CK54" s="48"/>
      <c r="CL54" s="48"/>
      <c r="CM54" s="30"/>
      <c r="CN54" s="49"/>
      <c r="CO54" s="49"/>
      <c r="CR54" s="50"/>
      <c r="CS54" s="30"/>
      <c r="CT54" s="49"/>
      <c r="CU54" s="49"/>
      <c r="CW54" s="49"/>
      <c r="CX54" s="49"/>
      <c r="CY54" s="7"/>
      <c r="DA54" s="30"/>
      <c r="DB54" s="48"/>
      <c r="DC54" s="48"/>
      <c r="DD54" s="2"/>
      <c r="DE54" s="48"/>
      <c r="DF54" s="48"/>
      <c r="DG54" s="30"/>
      <c r="DH54" s="49"/>
      <c r="DI54" s="49"/>
      <c r="DL54" s="50"/>
      <c r="DM54" s="30"/>
      <c r="DN54" s="49"/>
      <c r="DO54" s="49"/>
      <c r="DQ54" s="49"/>
      <c r="DR54" s="49"/>
      <c r="DS54" s="7"/>
      <c r="DU54" s="30"/>
      <c r="DV54" s="48"/>
      <c r="DW54" s="48"/>
      <c r="DX54" s="2"/>
      <c r="DY54" s="48"/>
      <c r="DZ54" s="48"/>
      <c r="EA54" s="30"/>
      <c r="EC54" s="51"/>
      <c r="EF54" s="50"/>
      <c r="EG54" s="30"/>
      <c r="EH54" s="49"/>
      <c r="EI54" s="49"/>
      <c r="EK54" s="49"/>
      <c r="EL54" s="49"/>
      <c r="EM54" s="7"/>
      <c r="EO54" s="30"/>
      <c r="EP54" s="48"/>
      <c r="EQ54" s="48"/>
      <c r="ER54" s="2"/>
      <c r="ES54" s="48"/>
      <c r="ET54" s="48"/>
      <c r="EU54" s="30"/>
      <c r="EV54" s="49"/>
      <c r="EW54" s="49"/>
      <c r="EZ54" s="50"/>
      <c r="FA54" s="30"/>
      <c r="FB54" s="49"/>
      <c r="FC54" s="49"/>
      <c r="FE54" s="49"/>
      <c r="FF54" s="49"/>
      <c r="FG54" s="7"/>
      <c r="FI54" s="30"/>
      <c r="FJ54" s="48"/>
      <c r="FK54" s="48"/>
      <c r="FL54" s="2"/>
      <c r="FM54" s="48"/>
      <c r="FN54" s="48"/>
      <c r="FO54" s="30"/>
      <c r="FP54" s="49"/>
      <c r="FQ54" s="49"/>
      <c r="FT54" s="50"/>
      <c r="FU54" s="30"/>
      <c r="FV54" s="49"/>
      <c r="FW54" s="49"/>
      <c r="FY54" s="49"/>
      <c r="FZ54" s="49"/>
      <c r="GA54" s="7"/>
      <c r="GG54" s="49"/>
      <c r="GI54" s="52"/>
      <c r="GN54" s="50"/>
      <c r="GU54" s="7"/>
      <c r="HA54" s="49"/>
      <c r="HC54" s="52"/>
      <c r="HH54" s="50"/>
      <c r="HO54" s="7"/>
      <c r="HU54" s="49"/>
      <c r="HW54" s="52"/>
      <c r="IB54" s="50"/>
      <c r="II54" s="7"/>
      <c r="IO54" s="49"/>
      <c r="IQ54" s="52"/>
      <c r="IV54" s="50"/>
    </row>
    <row r="55" spans="1:262" s="4" customFormat="1" ht="13.5" customHeight="1">
      <c r="A55" s="63"/>
      <c r="B55" s="2"/>
      <c r="C55" s="7"/>
      <c r="E55" s="30"/>
      <c r="F55" s="48"/>
      <c r="G55" s="49"/>
      <c r="H55" s="2"/>
      <c r="I55" s="48"/>
      <c r="J55" s="49"/>
      <c r="K55" s="30"/>
      <c r="L55" s="49"/>
      <c r="M55" s="49"/>
      <c r="P55" s="50"/>
      <c r="Q55" s="30"/>
      <c r="R55" s="49"/>
      <c r="S55" s="49"/>
      <c r="U55" s="49"/>
      <c r="V55" s="49"/>
      <c r="W55" s="7"/>
      <c r="Y55" s="30"/>
      <c r="Z55" s="48"/>
      <c r="AA55" s="48"/>
      <c r="AB55" s="2"/>
      <c r="AC55" s="48"/>
      <c r="AD55" s="48"/>
      <c r="AE55" s="30"/>
      <c r="AF55" s="49"/>
      <c r="AG55" s="49"/>
      <c r="AJ55" s="50"/>
      <c r="AK55" s="30"/>
      <c r="AM55" s="49"/>
      <c r="AO55" s="49"/>
      <c r="AP55" s="49"/>
      <c r="AQ55" s="7"/>
      <c r="AS55" s="30"/>
      <c r="AT55" s="48"/>
      <c r="AU55" s="48"/>
      <c r="AV55" s="2"/>
      <c r="AW55" s="48"/>
      <c r="AX55" s="48"/>
      <c r="AY55" s="30"/>
      <c r="AZ55" s="49"/>
      <c r="BA55" s="49"/>
      <c r="BD55" s="50"/>
      <c r="BE55" s="30"/>
      <c r="BF55" s="49"/>
      <c r="BG55" s="49"/>
      <c r="BI55" s="49"/>
      <c r="BJ55" s="49"/>
      <c r="BK55" s="7"/>
      <c r="BM55" s="30"/>
      <c r="BN55" s="48"/>
      <c r="BO55" s="48"/>
      <c r="BP55" s="2"/>
      <c r="BQ55" s="48"/>
      <c r="BR55" s="48"/>
      <c r="BS55" s="26"/>
      <c r="BT55" s="49"/>
      <c r="BU55" s="49"/>
      <c r="BX55" s="50"/>
      <c r="BY55" s="30"/>
      <c r="BZ55" s="49"/>
      <c r="CA55" s="49"/>
      <c r="CC55" s="49"/>
      <c r="CD55" s="49"/>
      <c r="CE55" s="30"/>
      <c r="CG55" s="30"/>
      <c r="CH55" s="48"/>
      <c r="CI55" s="48"/>
      <c r="CJ55" s="2"/>
      <c r="CK55" s="48"/>
      <c r="CL55" s="48"/>
      <c r="CM55" s="30"/>
      <c r="CN55" s="49"/>
      <c r="CO55" s="49"/>
      <c r="CR55" s="50"/>
      <c r="CS55" s="30"/>
      <c r="CT55" s="49"/>
      <c r="CU55" s="49"/>
      <c r="CW55" s="49"/>
      <c r="CX55" s="49"/>
      <c r="CY55" s="7"/>
      <c r="DA55" s="30"/>
      <c r="DB55" s="48"/>
      <c r="DC55" s="48"/>
      <c r="DD55" s="2"/>
      <c r="DE55" s="48"/>
      <c r="DF55" s="48"/>
      <c r="DG55" s="30"/>
      <c r="DH55" s="49"/>
      <c r="DI55" s="49"/>
      <c r="DL55" s="50"/>
      <c r="DM55" s="30"/>
      <c r="DN55" s="49"/>
      <c r="DO55" s="49"/>
      <c r="DQ55" s="49"/>
      <c r="DR55" s="49"/>
      <c r="DS55" s="7"/>
      <c r="DU55" s="30"/>
      <c r="DV55" s="48"/>
      <c r="DW55" s="48"/>
      <c r="DX55" s="2"/>
      <c r="DY55" s="48"/>
      <c r="DZ55" s="48"/>
      <c r="EA55" s="30"/>
      <c r="EC55" s="51"/>
      <c r="EF55" s="50"/>
      <c r="EG55" s="30"/>
      <c r="EH55" s="49"/>
      <c r="EI55" s="49"/>
      <c r="EK55" s="49"/>
      <c r="EL55" s="49"/>
      <c r="EM55" s="7"/>
      <c r="EO55" s="30"/>
      <c r="EP55" s="48"/>
      <c r="EQ55" s="48"/>
      <c r="ER55" s="2"/>
      <c r="ES55" s="48"/>
      <c r="ET55" s="48"/>
      <c r="EU55" s="30"/>
      <c r="EV55" s="49"/>
      <c r="EW55" s="49"/>
      <c r="EZ55" s="50"/>
      <c r="FA55" s="30"/>
      <c r="FB55" s="49"/>
      <c r="FC55" s="49"/>
      <c r="FE55" s="49"/>
      <c r="FF55" s="49"/>
      <c r="FG55" s="7"/>
      <c r="FI55" s="30"/>
      <c r="FJ55" s="48"/>
      <c r="FK55" s="48"/>
      <c r="FL55" s="2"/>
      <c r="FM55" s="48"/>
      <c r="FN55" s="48"/>
      <c r="FO55" s="30"/>
      <c r="FP55" s="49"/>
      <c r="FQ55" s="49"/>
      <c r="FT55" s="50"/>
      <c r="FU55" s="30"/>
      <c r="FV55" s="49"/>
      <c r="FW55" s="49"/>
      <c r="FY55" s="49"/>
      <c r="FZ55" s="49"/>
      <c r="GA55" s="7"/>
      <c r="GG55" s="49"/>
      <c r="GI55" s="52"/>
      <c r="GN55" s="50"/>
      <c r="GU55" s="7"/>
      <c r="HA55" s="49"/>
      <c r="HC55" s="52"/>
      <c r="HH55" s="50"/>
      <c r="HO55" s="7"/>
      <c r="HU55" s="49"/>
      <c r="HW55" s="52"/>
      <c r="IB55" s="50"/>
      <c r="II55" s="7"/>
      <c r="IO55" s="49"/>
      <c r="IQ55" s="52"/>
      <c r="IV55" s="50"/>
    </row>
    <row r="56" spans="1:262" s="4" customFormat="1" ht="13.5" customHeight="1">
      <c r="A56" s="63"/>
      <c r="B56" s="2"/>
      <c r="C56" s="7"/>
      <c r="E56" s="30"/>
      <c r="F56" s="48"/>
      <c r="G56" s="49"/>
      <c r="H56" s="2"/>
      <c r="I56" s="48"/>
      <c r="J56" s="49"/>
      <c r="K56" s="30"/>
      <c r="L56" s="49"/>
      <c r="M56" s="49"/>
      <c r="P56" s="50"/>
      <c r="Q56" s="30"/>
      <c r="R56" s="49"/>
      <c r="S56" s="49"/>
      <c r="U56" s="49"/>
      <c r="V56" s="49"/>
      <c r="W56" s="7"/>
      <c r="Y56" s="30"/>
      <c r="Z56" s="48"/>
      <c r="AA56" s="48"/>
      <c r="AB56" s="2"/>
      <c r="AC56" s="48"/>
      <c r="AD56" s="48"/>
      <c r="AE56" s="30"/>
      <c r="AF56" s="49"/>
      <c r="AG56" s="49"/>
      <c r="AJ56" s="50"/>
      <c r="AK56" s="30"/>
      <c r="AM56" s="49"/>
      <c r="AO56" s="49"/>
      <c r="AP56" s="49"/>
      <c r="AQ56" s="7"/>
      <c r="AS56" s="30"/>
      <c r="AT56" s="48"/>
      <c r="AU56" s="48"/>
      <c r="AV56" s="2"/>
      <c r="AW56" s="48"/>
      <c r="AX56" s="48"/>
      <c r="AY56" s="30"/>
      <c r="AZ56" s="49"/>
      <c r="BA56" s="49"/>
      <c r="BD56" s="50"/>
      <c r="BE56" s="30"/>
      <c r="BF56" s="49"/>
      <c r="BG56" s="49"/>
      <c r="BI56" s="49"/>
      <c r="BJ56" s="49"/>
      <c r="BK56" s="7"/>
      <c r="BM56" s="30"/>
      <c r="BN56" s="48"/>
      <c r="BO56" s="48"/>
      <c r="BP56" s="2"/>
      <c r="BQ56" s="48"/>
      <c r="BR56" s="48"/>
      <c r="BS56" s="26"/>
      <c r="BT56" s="49"/>
      <c r="BU56" s="49"/>
      <c r="BX56" s="50"/>
      <c r="BY56" s="30"/>
      <c r="BZ56" s="49"/>
      <c r="CA56" s="49"/>
      <c r="CC56" s="49"/>
      <c r="CD56" s="49"/>
      <c r="CE56" s="30"/>
      <c r="CG56" s="30"/>
      <c r="CH56" s="48"/>
      <c r="CI56" s="48"/>
      <c r="CJ56" s="2"/>
      <c r="CK56" s="48"/>
      <c r="CL56" s="48"/>
      <c r="CM56" s="30"/>
      <c r="CN56" s="49"/>
      <c r="CO56" s="49"/>
      <c r="CR56" s="50"/>
      <c r="CS56" s="30"/>
      <c r="CT56" s="49"/>
      <c r="CU56" s="49"/>
      <c r="CW56" s="49"/>
      <c r="CX56" s="49"/>
      <c r="CY56" s="7"/>
      <c r="DA56" s="30"/>
      <c r="DB56" s="48"/>
      <c r="DC56" s="48"/>
      <c r="DD56" s="2"/>
      <c r="DE56" s="48"/>
      <c r="DF56" s="48"/>
      <c r="DG56" s="30"/>
      <c r="DH56" s="49"/>
      <c r="DI56" s="49"/>
      <c r="DL56" s="50"/>
      <c r="DM56" s="30"/>
      <c r="DN56" s="49"/>
      <c r="DO56" s="49"/>
      <c r="DQ56" s="49"/>
      <c r="DR56" s="49"/>
      <c r="DS56" s="7"/>
      <c r="DU56" s="30"/>
      <c r="DV56" s="48"/>
      <c r="DW56" s="48"/>
      <c r="DX56" s="2"/>
      <c r="DY56" s="48"/>
      <c r="DZ56" s="48"/>
      <c r="EA56" s="30"/>
      <c r="EC56" s="51"/>
      <c r="EF56" s="50"/>
      <c r="EG56" s="30"/>
      <c r="EH56" s="49"/>
      <c r="EI56" s="49"/>
      <c r="EK56" s="49"/>
      <c r="EL56" s="49"/>
      <c r="EM56" s="7"/>
      <c r="EO56" s="30"/>
      <c r="EP56" s="48"/>
      <c r="EQ56" s="48"/>
      <c r="ER56" s="2"/>
      <c r="ES56" s="48"/>
      <c r="ET56" s="48"/>
      <c r="EU56" s="30"/>
      <c r="EV56" s="49"/>
      <c r="EW56" s="49"/>
      <c r="EZ56" s="50"/>
      <c r="FA56" s="30"/>
      <c r="FB56" s="49"/>
      <c r="FC56" s="49"/>
      <c r="FE56" s="49"/>
      <c r="FF56" s="49"/>
      <c r="FG56" s="7"/>
      <c r="FI56" s="30"/>
      <c r="FJ56" s="48"/>
      <c r="FK56" s="48"/>
      <c r="FL56" s="2"/>
      <c r="FM56" s="48"/>
      <c r="FN56" s="48"/>
      <c r="FO56" s="30"/>
      <c r="FP56" s="49"/>
      <c r="FQ56" s="49"/>
      <c r="FT56" s="50"/>
      <c r="FU56" s="30"/>
      <c r="FV56" s="49"/>
      <c r="FW56" s="49"/>
      <c r="FY56" s="49"/>
      <c r="FZ56" s="49"/>
      <c r="GA56" s="7"/>
      <c r="GG56" s="49"/>
      <c r="GI56" s="52"/>
      <c r="GN56" s="50"/>
      <c r="GU56" s="7"/>
      <c r="HA56" s="49"/>
      <c r="HC56" s="52"/>
      <c r="HH56" s="50"/>
      <c r="HO56" s="7"/>
      <c r="HU56" s="49"/>
      <c r="HW56" s="52"/>
      <c r="IB56" s="50"/>
      <c r="II56" s="7"/>
      <c r="IO56" s="49"/>
      <c r="IQ56" s="52"/>
      <c r="IV56" s="50"/>
    </row>
    <row r="57" spans="1:262" s="4" customFormat="1" ht="13.5" customHeight="1">
      <c r="A57" s="63"/>
      <c r="B57" s="2"/>
      <c r="C57" s="7"/>
      <c r="E57" s="30"/>
      <c r="F57" s="48"/>
      <c r="G57" s="49"/>
      <c r="H57" s="2"/>
      <c r="I57" s="48"/>
      <c r="J57" s="49"/>
      <c r="K57" s="30"/>
      <c r="L57" s="49"/>
      <c r="M57" s="49"/>
      <c r="P57" s="50"/>
      <c r="Q57" s="30"/>
      <c r="R57" s="49"/>
      <c r="S57" s="49"/>
      <c r="U57" s="49"/>
      <c r="V57" s="49"/>
      <c r="W57" s="7"/>
      <c r="Y57" s="30"/>
      <c r="Z57" s="48"/>
      <c r="AA57" s="48"/>
      <c r="AB57" s="2"/>
      <c r="AC57" s="48"/>
      <c r="AD57" s="48"/>
      <c r="AE57" s="30"/>
      <c r="AF57" s="49"/>
      <c r="AG57" s="49"/>
      <c r="AJ57" s="50"/>
      <c r="AK57" s="30"/>
      <c r="AM57" s="49"/>
      <c r="AO57" s="49"/>
      <c r="AP57" s="49"/>
      <c r="AQ57" s="7"/>
      <c r="AS57" s="30"/>
      <c r="AT57" s="48"/>
      <c r="AU57" s="48"/>
      <c r="AV57" s="2"/>
      <c r="AW57" s="48"/>
      <c r="AX57" s="48"/>
      <c r="AY57" s="30"/>
      <c r="AZ57" s="49"/>
      <c r="BA57" s="49"/>
      <c r="BD57" s="50"/>
      <c r="BE57" s="30"/>
      <c r="BF57" s="49"/>
      <c r="BG57" s="49"/>
      <c r="BI57" s="49"/>
      <c r="BJ57" s="49"/>
      <c r="BK57" s="7"/>
      <c r="BM57" s="30"/>
      <c r="BN57" s="48"/>
      <c r="BO57" s="48"/>
      <c r="BP57" s="2"/>
      <c r="BQ57" s="48"/>
      <c r="BR57" s="48"/>
      <c r="BS57" s="26"/>
      <c r="BT57" s="49"/>
      <c r="BU57" s="49"/>
      <c r="BX57" s="50"/>
      <c r="BY57" s="30"/>
      <c r="BZ57" s="49"/>
      <c r="CA57" s="49"/>
      <c r="CC57" s="49"/>
      <c r="CD57" s="49"/>
      <c r="CE57" s="30"/>
      <c r="CG57" s="30"/>
      <c r="CH57" s="48"/>
      <c r="CI57" s="48"/>
      <c r="CJ57" s="2"/>
      <c r="CK57" s="48"/>
      <c r="CL57" s="48"/>
      <c r="CM57" s="30"/>
      <c r="CN57" s="49"/>
      <c r="CO57" s="49"/>
      <c r="CR57" s="50"/>
      <c r="CS57" s="30"/>
      <c r="CT57" s="49"/>
      <c r="CU57" s="49"/>
      <c r="CW57" s="49"/>
      <c r="CX57" s="49"/>
      <c r="CY57" s="7"/>
      <c r="DA57" s="30"/>
      <c r="DB57" s="48"/>
      <c r="DC57" s="48"/>
      <c r="DD57" s="2"/>
      <c r="DE57" s="48"/>
      <c r="DF57" s="48"/>
      <c r="DG57" s="30"/>
      <c r="DH57" s="49"/>
      <c r="DI57" s="49"/>
      <c r="DL57" s="50"/>
      <c r="DM57" s="30"/>
      <c r="DN57" s="49"/>
      <c r="DO57" s="49"/>
      <c r="DQ57" s="49"/>
      <c r="DR57" s="49"/>
      <c r="DS57" s="7"/>
      <c r="DU57" s="30"/>
      <c r="DV57" s="48"/>
      <c r="DW57" s="48"/>
      <c r="DX57" s="2"/>
      <c r="DY57" s="48"/>
      <c r="DZ57" s="48"/>
      <c r="EA57" s="30"/>
      <c r="EC57" s="51"/>
      <c r="EF57" s="50"/>
      <c r="EG57" s="30"/>
      <c r="EH57" s="49"/>
      <c r="EI57" s="49"/>
      <c r="EK57" s="49"/>
      <c r="EL57" s="49"/>
      <c r="EM57" s="7"/>
      <c r="EO57" s="30"/>
      <c r="EP57" s="48"/>
      <c r="EQ57" s="48"/>
      <c r="ER57" s="2"/>
      <c r="ES57" s="48"/>
      <c r="ET57" s="48"/>
      <c r="EU57" s="30"/>
      <c r="EV57" s="49"/>
      <c r="EW57" s="49"/>
      <c r="EZ57" s="50"/>
      <c r="FA57" s="30"/>
      <c r="FB57" s="49"/>
      <c r="FC57" s="49"/>
      <c r="FE57" s="49"/>
      <c r="FF57" s="49"/>
      <c r="FG57" s="7"/>
      <c r="FI57" s="30"/>
      <c r="FJ57" s="48"/>
      <c r="FK57" s="48"/>
      <c r="FL57" s="2"/>
      <c r="FM57" s="48"/>
      <c r="FN57" s="48"/>
      <c r="FO57" s="30"/>
      <c r="FP57" s="49"/>
      <c r="FQ57" s="49"/>
      <c r="FT57" s="50"/>
      <c r="FU57" s="30"/>
      <c r="FV57" s="49"/>
      <c r="FW57" s="49"/>
      <c r="FY57" s="49"/>
      <c r="FZ57" s="49"/>
      <c r="GA57" s="7"/>
      <c r="GG57" s="49"/>
      <c r="GI57" s="52"/>
      <c r="GN57" s="50"/>
      <c r="GU57" s="7"/>
      <c r="HA57" s="49"/>
      <c r="HC57" s="52"/>
      <c r="HH57" s="50"/>
      <c r="HO57" s="7"/>
      <c r="HU57" s="49"/>
      <c r="HW57" s="52"/>
      <c r="IB57" s="50"/>
      <c r="II57" s="7"/>
      <c r="IO57" s="49"/>
      <c r="IQ57" s="52"/>
      <c r="IV57" s="50"/>
    </row>
    <row r="58" spans="1:262" s="4" customFormat="1" ht="13.5" customHeight="1">
      <c r="A58" s="63"/>
      <c r="B58" s="2"/>
      <c r="C58" s="7"/>
      <c r="E58" s="30"/>
      <c r="F58" s="48"/>
      <c r="G58" s="49"/>
      <c r="H58" s="2"/>
      <c r="I58" s="48"/>
      <c r="J58" s="49"/>
      <c r="K58" s="30"/>
      <c r="L58" s="49"/>
      <c r="M58" s="49"/>
      <c r="P58" s="50"/>
      <c r="Q58" s="30"/>
      <c r="R58" s="49"/>
      <c r="S58" s="49"/>
      <c r="U58" s="49"/>
      <c r="V58" s="49"/>
      <c r="W58" s="7"/>
      <c r="Y58" s="30"/>
      <c r="Z58" s="48"/>
      <c r="AA58" s="48"/>
      <c r="AB58" s="2"/>
      <c r="AC58" s="48"/>
      <c r="AD58" s="48"/>
      <c r="AE58" s="30"/>
      <c r="AF58" s="49"/>
      <c r="AG58" s="49"/>
      <c r="AJ58" s="50"/>
      <c r="AK58" s="30"/>
      <c r="AM58" s="49"/>
      <c r="AO58" s="49"/>
      <c r="AP58" s="49"/>
      <c r="AQ58" s="7"/>
      <c r="AS58" s="30"/>
      <c r="AT58" s="48"/>
      <c r="AU58" s="48"/>
      <c r="AV58" s="2"/>
      <c r="AW58" s="48"/>
      <c r="AX58" s="48"/>
      <c r="AY58" s="30"/>
      <c r="AZ58" s="49"/>
      <c r="BA58" s="49"/>
      <c r="BD58" s="50"/>
      <c r="BE58" s="30"/>
      <c r="BF58" s="49"/>
      <c r="BG58" s="49"/>
      <c r="BI58" s="49"/>
      <c r="BJ58" s="49"/>
      <c r="BK58" s="7"/>
      <c r="BM58" s="30"/>
      <c r="BN58" s="48"/>
      <c r="BO58" s="48"/>
      <c r="BP58" s="2"/>
      <c r="BQ58" s="48"/>
      <c r="BR58" s="48"/>
      <c r="BS58" s="26"/>
      <c r="BT58" s="49"/>
      <c r="BU58" s="49"/>
      <c r="BX58" s="50"/>
      <c r="BY58" s="30"/>
      <c r="BZ58" s="49"/>
      <c r="CA58" s="49"/>
      <c r="CC58" s="49"/>
      <c r="CD58" s="49"/>
      <c r="CE58" s="30"/>
      <c r="CG58" s="30"/>
      <c r="CH58" s="48"/>
      <c r="CI58" s="48"/>
      <c r="CJ58" s="2"/>
      <c r="CK58" s="48"/>
      <c r="CL58" s="48"/>
      <c r="CM58" s="30"/>
      <c r="CN58" s="49"/>
      <c r="CO58" s="49"/>
      <c r="CR58" s="50"/>
      <c r="CS58" s="30"/>
      <c r="CT58" s="49"/>
      <c r="CU58" s="49"/>
      <c r="CW58" s="49"/>
      <c r="CX58" s="49"/>
      <c r="CY58" s="7"/>
      <c r="DA58" s="30"/>
      <c r="DB58" s="48"/>
      <c r="DC58" s="48"/>
      <c r="DD58" s="2"/>
      <c r="DE58" s="48"/>
      <c r="DF58" s="48"/>
      <c r="DG58" s="30"/>
      <c r="DH58" s="49"/>
      <c r="DI58" s="49"/>
      <c r="DL58" s="50"/>
      <c r="DM58" s="30"/>
      <c r="DN58" s="49"/>
      <c r="DO58" s="49"/>
      <c r="DQ58" s="49"/>
      <c r="DR58" s="49"/>
      <c r="DS58" s="7"/>
      <c r="DU58" s="30"/>
      <c r="DV58" s="48"/>
      <c r="DW58" s="48"/>
      <c r="DX58" s="2"/>
      <c r="DY58" s="48"/>
      <c r="DZ58" s="48"/>
      <c r="EA58" s="30"/>
      <c r="EC58" s="51"/>
      <c r="EF58" s="50"/>
      <c r="EG58" s="30"/>
      <c r="EH58" s="49"/>
      <c r="EI58" s="49"/>
      <c r="EK58" s="49"/>
      <c r="EL58" s="49"/>
      <c r="EM58" s="7"/>
      <c r="EO58" s="30"/>
      <c r="EP58" s="48"/>
      <c r="EQ58" s="48"/>
      <c r="ER58" s="2"/>
      <c r="ES58" s="48"/>
      <c r="ET58" s="48"/>
      <c r="EU58" s="30"/>
      <c r="EV58" s="49"/>
      <c r="EW58" s="49"/>
      <c r="EZ58" s="50"/>
      <c r="FA58" s="30"/>
      <c r="FB58" s="49"/>
      <c r="FC58" s="49"/>
      <c r="FE58" s="49"/>
      <c r="FF58" s="49"/>
      <c r="FG58" s="7"/>
      <c r="FI58" s="30"/>
      <c r="FJ58" s="48"/>
      <c r="FK58" s="48"/>
      <c r="FL58" s="2"/>
      <c r="FM58" s="48"/>
      <c r="FN58" s="48"/>
      <c r="FO58" s="30"/>
      <c r="FP58" s="49"/>
      <c r="FQ58" s="49"/>
      <c r="FT58" s="50"/>
      <c r="FU58" s="30"/>
      <c r="FV58" s="49"/>
      <c r="FW58" s="49"/>
      <c r="FY58" s="49"/>
      <c r="FZ58" s="49"/>
      <c r="GA58" s="7"/>
      <c r="GG58" s="49"/>
      <c r="GI58" s="52"/>
      <c r="GN58" s="50"/>
      <c r="GU58" s="7"/>
      <c r="HA58" s="49"/>
      <c r="HC58" s="52"/>
      <c r="HH58" s="50"/>
      <c r="HO58" s="7"/>
      <c r="HU58" s="49"/>
      <c r="HW58" s="52"/>
      <c r="IB58" s="50"/>
      <c r="II58" s="7"/>
      <c r="IO58" s="49"/>
      <c r="IQ58" s="52"/>
      <c r="IV58" s="50"/>
    </row>
    <row r="59" spans="1:262" s="4" customFormat="1" ht="13.5" customHeight="1">
      <c r="A59" s="63"/>
      <c r="B59" s="2"/>
      <c r="C59" s="7"/>
      <c r="E59" s="30"/>
      <c r="F59" s="48"/>
      <c r="G59" s="49"/>
      <c r="H59" s="2"/>
      <c r="I59" s="48"/>
      <c r="J59" s="49"/>
      <c r="K59" s="30"/>
      <c r="L59" s="49"/>
      <c r="M59" s="49"/>
      <c r="P59" s="50"/>
      <c r="Q59" s="30"/>
      <c r="R59" s="49"/>
      <c r="S59" s="49"/>
      <c r="U59" s="49"/>
      <c r="V59" s="49"/>
      <c r="W59" s="7"/>
      <c r="Y59" s="30"/>
      <c r="Z59" s="48"/>
      <c r="AA59" s="48"/>
      <c r="AB59" s="2"/>
      <c r="AC59" s="48"/>
      <c r="AD59" s="48"/>
      <c r="AE59" s="30"/>
      <c r="AF59" s="49"/>
      <c r="AG59" s="49"/>
      <c r="AJ59" s="50"/>
      <c r="AK59" s="30"/>
      <c r="AM59" s="49"/>
      <c r="AO59" s="49"/>
      <c r="AP59" s="49"/>
      <c r="AQ59" s="7"/>
      <c r="AS59" s="30"/>
      <c r="AT59" s="48"/>
      <c r="AU59" s="48"/>
      <c r="AV59" s="2"/>
      <c r="AW59" s="48"/>
      <c r="AX59" s="48"/>
      <c r="AY59" s="30"/>
      <c r="AZ59" s="49"/>
      <c r="BA59" s="49"/>
      <c r="BD59" s="50"/>
      <c r="BE59" s="30"/>
      <c r="BF59" s="49"/>
      <c r="BG59" s="49"/>
      <c r="BI59" s="49"/>
      <c r="BJ59" s="49"/>
      <c r="BK59" s="7"/>
      <c r="BM59" s="30"/>
      <c r="BN59" s="48"/>
      <c r="BO59" s="48"/>
      <c r="BP59" s="2"/>
      <c r="BQ59" s="48"/>
      <c r="BR59" s="48"/>
      <c r="BS59" s="26"/>
      <c r="BT59" s="49"/>
      <c r="BU59" s="49"/>
      <c r="BX59" s="50"/>
      <c r="BY59" s="30"/>
      <c r="BZ59" s="49"/>
      <c r="CA59" s="49"/>
      <c r="CC59" s="49"/>
      <c r="CD59" s="49"/>
      <c r="CE59" s="30"/>
      <c r="CG59" s="30"/>
      <c r="CH59" s="48"/>
      <c r="CI59" s="48"/>
      <c r="CJ59" s="2"/>
      <c r="CK59" s="48"/>
      <c r="CL59" s="48"/>
      <c r="CM59" s="30"/>
      <c r="CN59" s="49"/>
      <c r="CO59" s="49"/>
      <c r="CR59" s="50"/>
      <c r="CS59" s="30"/>
      <c r="CT59" s="49"/>
      <c r="CU59" s="49"/>
      <c r="CW59" s="49"/>
      <c r="CX59" s="49"/>
      <c r="CY59" s="7"/>
      <c r="DA59" s="30"/>
      <c r="DB59" s="48"/>
      <c r="DC59" s="48"/>
      <c r="DD59" s="2"/>
      <c r="DE59" s="48"/>
      <c r="DF59" s="48"/>
      <c r="DG59" s="30"/>
      <c r="DH59" s="49"/>
      <c r="DI59" s="49"/>
      <c r="DL59" s="50"/>
      <c r="DM59" s="30"/>
      <c r="DN59" s="49"/>
      <c r="DO59" s="49"/>
      <c r="DQ59" s="49"/>
      <c r="DR59" s="49"/>
      <c r="DS59" s="7"/>
      <c r="DU59" s="30"/>
      <c r="DV59" s="48"/>
      <c r="DW59" s="48"/>
      <c r="DX59" s="2"/>
      <c r="DY59" s="48"/>
      <c r="DZ59" s="48"/>
      <c r="EA59" s="30"/>
      <c r="EC59" s="51"/>
      <c r="EF59" s="50"/>
      <c r="EG59" s="30"/>
      <c r="EH59" s="49"/>
      <c r="EI59" s="49"/>
      <c r="EK59" s="49"/>
      <c r="EL59" s="49"/>
      <c r="EM59" s="7"/>
      <c r="EO59" s="30"/>
      <c r="EP59" s="48"/>
      <c r="EQ59" s="48"/>
      <c r="ER59" s="2"/>
      <c r="ES59" s="48"/>
      <c r="ET59" s="48"/>
      <c r="EU59" s="30"/>
      <c r="EV59" s="49"/>
      <c r="EW59" s="49"/>
      <c r="EZ59" s="50"/>
      <c r="FA59" s="30"/>
      <c r="FB59" s="49"/>
      <c r="FC59" s="49"/>
      <c r="FE59" s="49"/>
      <c r="FF59" s="49"/>
      <c r="FG59" s="7"/>
      <c r="FI59" s="30"/>
      <c r="FJ59" s="48"/>
      <c r="FK59" s="48"/>
      <c r="FL59" s="2"/>
      <c r="FM59" s="48"/>
      <c r="FN59" s="48"/>
      <c r="FO59" s="30"/>
      <c r="FP59" s="49"/>
      <c r="FQ59" s="49"/>
      <c r="FT59" s="50"/>
      <c r="FU59" s="30"/>
      <c r="FV59" s="49"/>
      <c r="FW59" s="49"/>
      <c r="FY59" s="49"/>
      <c r="FZ59" s="49"/>
      <c r="GA59" s="7"/>
      <c r="GG59" s="49"/>
      <c r="GI59" s="52"/>
      <c r="GN59" s="50"/>
      <c r="GU59" s="7"/>
      <c r="HA59" s="49"/>
      <c r="HC59" s="52"/>
      <c r="HH59" s="50"/>
      <c r="HO59" s="7"/>
      <c r="HU59" s="49"/>
      <c r="HW59" s="52"/>
      <c r="IB59" s="50"/>
      <c r="II59" s="7"/>
      <c r="IO59" s="49"/>
      <c r="IQ59" s="52"/>
      <c r="IV59" s="50"/>
    </row>
    <row r="60" spans="1:262" s="4" customFormat="1" ht="13.5" customHeight="1">
      <c r="A60" s="63"/>
      <c r="B60" s="2"/>
      <c r="C60" s="7"/>
      <c r="E60" s="30"/>
      <c r="F60" s="48"/>
      <c r="G60" s="49"/>
      <c r="H60" s="2"/>
      <c r="I60" s="48"/>
      <c r="J60" s="49"/>
      <c r="K60" s="30"/>
      <c r="L60" s="49"/>
      <c r="M60" s="49"/>
      <c r="P60" s="50"/>
      <c r="Q60" s="30"/>
      <c r="R60" s="49"/>
      <c r="S60" s="49"/>
      <c r="U60" s="49"/>
      <c r="V60" s="49"/>
      <c r="W60" s="7"/>
      <c r="Y60" s="30"/>
      <c r="Z60" s="48"/>
      <c r="AA60" s="48"/>
      <c r="AB60" s="2"/>
      <c r="AC60" s="48"/>
      <c r="AD60" s="48"/>
      <c r="AE60" s="30"/>
      <c r="AF60" s="49"/>
      <c r="AG60" s="49"/>
      <c r="AJ60" s="50"/>
      <c r="AK60" s="30"/>
      <c r="AM60" s="49"/>
      <c r="AO60" s="49"/>
      <c r="AP60" s="49"/>
      <c r="AQ60" s="7"/>
      <c r="AS60" s="30"/>
      <c r="AT60" s="48"/>
      <c r="AU60" s="48"/>
      <c r="AV60" s="2"/>
      <c r="AW60" s="48"/>
      <c r="AX60" s="48"/>
      <c r="AY60" s="30"/>
      <c r="AZ60" s="49"/>
      <c r="BA60" s="49"/>
      <c r="BD60" s="50"/>
      <c r="BE60" s="30"/>
      <c r="BF60" s="49"/>
      <c r="BG60" s="49"/>
      <c r="BI60" s="49"/>
      <c r="BJ60" s="49"/>
      <c r="BK60" s="7"/>
      <c r="BM60" s="30"/>
      <c r="BN60" s="48"/>
      <c r="BO60" s="48"/>
      <c r="BP60" s="2"/>
      <c r="BQ60" s="48"/>
      <c r="BR60" s="48"/>
      <c r="BS60" s="26"/>
      <c r="BT60" s="49"/>
      <c r="BU60" s="49"/>
      <c r="BX60" s="50"/>
      <c r="BY60" s="30"/>
      <c r="BZ60" s="49"/>
      <c r="CA60" s="49"/>
      <c r="CC60" s="49"/>
      <c r="CD60" s="49"/>
      <c r="CE60" s="30"/>
      <c r="CG60" s="30"/>
      <c r="CH60" s="48"/>
      <c r="CI60" s="48"/>
      <c r="CJ60" s="2"/>
      <c r="CK60" s="48"/>
      <c r="CL60" s="48"/>
      <c r="CM60" s="30"/>
      <c r="CN60" s="49"/>
      <c r="CO60" s="49"/>
      <c r="CR60" s="50"/>
      <c r="CS60" s="30"/>
      <c r="CT60" s="49"/>
      <c r="CU60" s="49"/>
      <c r="CW60" s="49"/>
      <c r="CX60" s="49"/>
      <c r="CY60" s="7"/>
      <c r="DA60" s="30"/>
      <c r="DB60" s="48"/>
      <c r="DC60" s="48"/>
      <c r="DD60" s="2"/>
      <c r="DE60" s="48"/>
      <c r="DF60" s="48"/>
      <c r="DG60" s="30"/>
      <c r="DH60" s="49"/>
      <c r="DI60" s="49"/>
      <c r="DL60" s="50"/>
      <c r="DM60" s="30"/>
      <c r="DN60" s="49"/>
      <c r="DO60" s="49"/>
      <c r="DQ60" s="49"/>
      <c r="DR60" s="49"/>
      <c r="DS60" s="7"/>
      <c r="DU60" s="30"/>
      <c r="DV60" s="48"/>
      <c r="DW60" s="48"/>
      <c r="DX60" s="2"/>
      <c r="DY60" s="48"/>
      <c r="DZ60" s="48"/>
      <c r="EA60" s="30"/>
      <c r="EC60" s="51"/>
      <c r="EF60" s="50"/>
      <c r="EG60" s="30"/>
      <c r="EH60" s="49"/>
      <c r="EI60" s="49"/>
      <c r="EK60" s="49"/>
      <c r="EL60" s="49"/>
      <c r="EM60" s="7"/>
      <c r="EO60" s="30"/>
      <c r="EP60" s="48"/>
      <c r="EQ60" s="48"/>
      <c r="ER60" s="2"/>
      <c r="ES60" s="48"/>
      <c r="ET60" s="48"/>
      <c r="EU60" s="30"/>
      <c r="EV60" s="49"/>
      <c r="EW60" s="49"/>
      <c r="EZ60" s="50"/>
      <c r="FA60" s="30"/>
      <c r="FB60" s="49"/>
      <c r="FC60" s="49"/>
      <c r="FE60" s="49"/>
      <c r="FF60" s="49"/>
      <c r="FG60" s="7"/>
      <c r="FI60" s="30"/>
      <c r="FJ60" s="48"/>
      <c r="FK60" s="48"/>
      <c r="FL60" s="2"/>
      <c r="FM60" s="48"/>
      <c r="FN60" s="48"/>
      <c r="FO60" s="30"/>
      <c r="FP60" s="49"/>
      <c r="FQ60" s="49"/>
      <c r="FT60" s="50"/>
      <c r="FU60" s="30"/>
      <c r="FV60" s="49"/>
      <c r="FW60" s="49"/>
      <c r="FY60" s="49"/>
      <c r="FZ60" s="49"/>
      <c r="GA60" s="7"/>
      <c r="GG60" s="49"/>
      <c r="GI60" s="52"/>
      <c r="GN60" s="50"/>
      <c r="GU60" s="7"/>
      <c r="HA60" s="49"/>
      <c r="HC60" s="52"/>
      <c r="HH60" s="50"/>
      <c r="HO60" s="7"/>
      <c r="HU60" s="49"/>
      <c r="HW60" s="52"/>
      <c r="IB60" s="50"/>
      <c r="II60" s="7"/>
      <c r="IO60" s="49"/>
      <c r="IQ60" s="52"/>
      <c r="IV60" s="50"/>
    </row>
    <row r="61" spans="1:262" s="4" customFormat="1" ht="13.5" customHeight="1">
      <c r="A61" s="63"/>
      <c r="B61" s="2"/>
      <c r="C61" s="7"/>
      <c r="E61" s="30"/>
      <c r="F61" s="48"/>
      <c r="G61" s="49"/>
      <c r="H61" s="2"/>
      <c r="I61" s="48"/>
      <c r="J61" s="49"/>
      <c r="K61" s="30"/>
      <c r="L61" s="49"/>
      <c r="M61" s="49"/>
      <c r="P61" s="50"/>
      <c r="Q61" s="30"/>
      <c r="R61" s="49"/>
      <c r="S61" s="49"/>
      <c r="U61" s="49"/>
      <c r="V61" s="49"/>
      <c r="W61" s="7"/>
      <c r="Y61" s="30"/>
      <c r="Z61" s="48"/>
      <c r="AA61" s="48"/>
      <c r="AB61" s="2"/>
      <c r="AC61" s="48"/>
      <c r="AD61" s="48"/>
      <c r="AE61" s="30"/>
      <c r="AF61" s="49"/>
      <c r="AG61" s="49"/>
      <c r="AJ61" s="50"/>
      <c r="AK61" s="30"/>
      <c r="AM61" s="49"/>
      <c r="AO61" s="49"/>
      <c r="AP61" s="49"/>
      <c r="AQ61" s="7"/>
      <c r="AS61" s="30"/>
      <c r="AT61" s="48"/>
      <c r="AU61" s="48"/>
      <c r="AV61" s="2"/>
      <c r="AW61" s="48"/>
      <c r="AX61" s="48"/>
      <c r="AY61" s="30"/>
      <c r="AZ61" s="49"/>
      <c r="BA61" s="49"/>
      <c r="BD61" s="50"/>
      <c r="BE61" s="30"/>
      <c r="BF61" s="49"/>
      <c r="BG61" s="49"/>
      <c r="BI61" s="49"/>
      <c r="BJ61" s="49"/>
      <c r="BK61" s="7"/>
      <c r="BM61" s="30"/>
      <c r="BN61" s="48"/>
      <c r="BO61" s="48"/>
      <c r="BP61" s="2"/>
      <c r="BQ61" s="48"/>
      <c r="BR61" s="48"/>
      <c r="BS61" s="26"/>
      <c r="BT61" s="49"/>
      <c r="BU61" s="49"/>
      <c r="BX61" s="50"/>
      <c r="BY61" s="30"/>
      <c r="BZ61" s="49"/>
      <c r="CA61" s="49"/>
      <c r="CC61" s="49"/>
      <c r="CD61" s="49"/>
      <c r="CE61" s="30"/>
      <c r="CG61" s="30"/>
      <c r="CH61" s="48"/>
      <c r="CI61" s="48"/>
      <c r="CJ61" s="2"/>
      <c r="CK61" s="48"/>
      <c r="CL61" s="48"/>
      <c r="CM61" s="30"/>
      <c r="CN61" s="49"/>
      <c r="CO61" s="49"/>
      <c r="CR61" s="50"/>
      <c r="CS61" s="30"/>
      <c r="CT61" s="49"/>
      <c r="CU61" s="49"/>
      <c r="CW61" s="49"/>
      <c r="CX61" s="49"/>
      <c r="CY61" s="7"/>
      <c r="DA61" s="30"/>
      <c r="DB61" s="48"/>
      <c r="DC61" s="48"/>
      <c r="DD61" s="2"/>
      <c r="DE61" s="48"/>
      <c r="DF61" s="48"/>
      <c r="DG61" s="30"/>
      <c r="DH61" s="49"/>
      <c r="DI61" s="49"/>
      <c r="DL61" s="50"/>
      <c r="DM61" s="30"/>
      <c r="DN61" s="49"/>
      <c r="DO61" s="49"/>
      <c r="DQ61" s="49"/>
      <c r="DR61" s="49"/>
      <c r="DS61" s="7"/>
      <c r="DU61" s="30"/>
      <c r="DV61" s="48"/>
      <c r="DW61" s="48"/>
      <c r="DX61" s="2"/>
      <c r="DY61" s="48"/>
      <c r="DZ61" s="48"/>
      <c r="EA61" s="30"/>
      <c r="EC61" s="51"/>
      <c r="EF61" s="50"/>
      <c r="EG61" s="30"/>
      <c r="EH61" s="49"/>
      <c r="EI61" s="49"/>
      <c r="EK61" s="49"/>
      <c r="EL61" s="49"/>
      <c r="EM61" s="7"/>
      <c r="EO61" s="30"/>
      <c r="EP61" s="48"/>
      <c r="EQ61" s="48"/>
      <c r="ER61" s="2"/>
      <c r="ES61" s="48"/>
      <c r="ET61" s="48"/>
      <c r="EU61" s="30"/>
      <c r="EV61" s="49"/>
      <c r="EW61" s="49"/>
      <c r="EZ61" s="50"/>
      <c r="FA61" s="30"/>
      <c r="FB61" s="49"/>
      <c r="FC61" s="49"/>
      <c r="FE61" s="49"/>
      <c r="FF61" s="49"/>
      <c r="FG61" s="7"/>
      <c r="FI61" s="30"/>
      <c r="FJ61" s="48"/>
      <c r="FK61" s="48"/>
      <c r="FL61" s="2"/>
      <c r="FM61" s="48"/>
      <c r="FN61" s="48"/>
      <c r="FO61" s="30"/>
      <c r="FP61" s="49"/>
      <c r="FQ61" s="49"/>
      <c r="FT61" s="50"/>
      <c r="FU61" s="30"/>
      <c r="FV61" s="49"/>
      <c r="FW61" s="49"/>
      <c r="FY61" s="49"/>
      <c r="FZ61" s="49"/>
      <c r="GA61" s="7"/>
      <c r="GG61" s="49"/>
      <c r="GI61" s="52"/>
      <c r="GN61" s="50"/>
      <c r="GU61" s="7"/>
      <c r="HA61" s="49"/>
      <c r="HC61" s="52"/>
      <c r="HH61" s="50"/>
      <c r="HO61" s="7"/>
      <c r="HU61" s="49"/>
      <c r="HW61" s="52"/>
      <c r="IB61" s="50"/>
      <c r="II61" s="7"/>
      <c r="IO61" s="49"/>
      <c r="IQ61" s="52"/>
      <c r="IV61" s="50"/>
    </row>
    <row r="62" spans="1:262" s="4" customFormat="1" ht="13.5" customHeight="1">
      <c r="A62" s="63"/>
      <c r="B62" s="2"/>
      <c r="C62" s="7"/>
      <c r="E62" s="30"/>
      <c r="F62" s="48"/>
      <c r="G62" s="49"/>
      <c r="H62" s="2"/>
      <c r="I62" s="48"/>
      <c r="J62" s="49"/>
      <c r="K62" s="30"/>
      <c r="L62" s="49"/>
      <c r="M62" s="49"/>
      <c r="P62" s="50"/>
      <c r="Q62" s="30"/>
      <c r="R62" s="49"/>
      <c r="S62" s="49"/>
      <c r="U62" s="49"/>
      <c r="V62" s="49"/>
      <c r="W62" s="7"/>
      <c r="Y62" s="30"/>
      <c r="Z62" s="48"/>
      <c r="AA62" s="48"/>
      <c r="AB62" s="2"/>
      <c r="AC62" s="48"/>
      <c r="AD62" s="48"/>
      <c r="AE62" s="30"/>
      <c r="AF62" s="49"/>
      <c r="AG62" s="49"/>
      <c r="AJ62" s="50"/>
      <c r="AK62" s="30"/>
      <c r="AM62" s="49"/>
      <c r="AO62" s="49"/>
      <c r="AP62" s="49"/>
      <c r="AQ62" s="7"/>
      <c r="AS62" s="30"/>
      <c r="AT62" s="48"/>
      <c r="AU62" s="48"/>
      <c r="AV62" s="2"/>
      <c r="AW62" s="48"/>
      <c r="AX62" s="48"/>
      <c r="AY62" s="30"/>
      <c r="AZ62" s="49"/>
      <c r="BA62" s="49"/>
      <c r="BD62" s="50"/>
      <c r="BE62" s="30"/>
      <c r="BF62" s="49"/>
      <c r="BG62" s="49"/>
      <c r="BI62" s="49"/>
      <c r="BJ62" s="49"/>
      <c r="BK62" s="7"/>
      <c r="BM62" s="30"/>
      <c r="BN62" s="48"/>
      <c r="BO62" s="48"/>
      <c r="BP62" s="2"/>
      <c r="BQ62" s="48"/>
      <c r="BR62" s="48"/>
      <c r="BS62" s="26"/>
      <c r="BT62" s="49"/>
      <c r="BU62" s="49"/>
      <c r="BX62" s="50"/>
      <c r="BY62" s="30"/>
      <c r="BZ62" s="49"/>
      <c r="CA62" s="49"/>
      <c r="CC62" s="49"/>
      <c r="CD62" s="49"/>
      <c r="CE62" s="30"/>
      <c r="CG62" s="30"/>
      <c r="CH62" s="48"/>
      <c r="CI62" s="48"/>
      <c r="CJ62" s="2"/>
      <c r="CK62" s="48"/>
      <c r="CL62" s="48"/>
      <c r="CM62" s="30"/>
      <c r="CN62" s="49"/>
      <c r="CO62" s="49"/>
      <c r="CR62" s="50"/>
      <c r="CS62" s="30"/>
      <c r="CT62" s="49"/>
      <c r="CU62" s="49"/>
      <c r="CW62" s="49"/>
      <c r="CX62" s="49"/>
      <c r="CY62" s="7"/>
      <c r="DA62" s="30"/>
      <c r="DB62" s="48"/>
      <c r="DC62" s="48"/>
      <c r="DD62" s="2"/>
      <c r="DE62" s="48"/>
      <c r="DF62" s="48"/>
      <c r="DG62" s="30"/>
      <c r="DH62" s="49"/>
      <c r="DI62" s="49"/>
      <c r="DL62" s="50"/>
      <c r="DM62" s="30"/>
      <c r="DN62" s="49"/>
      <c r="DO62" s="49"/>
      <c r="DQ62" s="49"/>
      <c r="DR62" s="49"/>
      <c r="DS62" s="7"/>
      <c r="DU62" s="30"/>
      <c r="DV62" s="48"/>
      <c r="DW62" s="48"/>
      <c r="DX62" s="2"/>
      <c r="DY62" s="48"/>
      <c r="DZ62" s="48"/>
      <c r="EA62" s="30"/>
      <c r="EC62" s="51"/>
      <c r="EF62" s="50"/>
      <c r="EG62" s="30"/>
      <c r="EH62" s="49"/>
      <c r="EI62" s="49"/>
      <c r="EK62" s="49"/>
      <c r="EL62" s="49"/>
      <c r="EM62" s="7"/>
      <c r="EO62" s="30"/>
      <c r="EP62" s="48"/>
      <c r="EQ62" s="48"/>
      <c r="ER62" s="2"/>
      <c r="ES62" s="48"/>
      <c r="ET62" s="48"/>
      <c r="EU62" s="30"/>
      <c r="EV62" s="49"/>
      <c r="EW62" s="49"/>
      <c r="EZ62" s="50"/>
      <c r="FA62" s="30"/>
      <c r="FB62" s="49"/>
      <c r="FC62" s="49"/>
      <c r="FE62" s="49"/>
      <c r="FF62" s="49"/>
      <c r="FG62" s="7"/>
      <c r="FI62" s="30"/>
      <c r="FJ62" s="48"/>
      <c r="FK62" s="48"/>
      <c r="FL62" s="2"/>
      <c r="FM62" s="48"/>
      <c r="FN62" s="48"/>
      <c r="FO62" s="30"/>
      <c r="FP62" s="49"/>
      <c r="FQ62" s="49"/>
      <c r="FT62" s="50"/>
      <c r="FU62" s="30"/>
      <c r="FV62" s="49"/>
      <c r="FW62" s="49"/>
      <c r="FY62" s="49"/>
      <c r="FZ62" s="49"/>
      <c r="GA62" s="7"/>
      <c r="GI62" s="52"/>
      <c r="GN62" s="50"/>
      <c r="GU62" s="7"/>
      <c r="HC62" s="52"/>
      <c r="HH62" s="50"/>
      <c r="HO62" s="7"/>
      <c r="HW62" s="52"/>
      <c r="IB62" s="50"/>
      <c r="II62" s="7"/>
      <c r="IQ62" s="52"/>
      <c r="IV62" s="50"/>
    </row>
    <row r="63" spans="1:262" s="4" customFormat="1" ht="13.5" customHeight="1">
      <c r="A63" s="63"/>
      <c r="B63" s="2"/>
      <c r="C63" s="7"/>
      <c r="E63" s="30"/>
      <c r="F63" s="48"/>
      <c r="G63" s="49"/>
      <c r="H63" s="2"/>
      <c r="I63" s="48"/>
      <c r="J63" s="49"/>
      <c r="K63" s="30"/>
      <c r="L63" s="49"/>
      <c r="M63" s="49"/>
      <c r="P63" s="50"/>
      <c r="Q63" s="30"/>
      <c r="R63" s="49"/>
      <c r="S63" s="49"/>
      <c r="U63" s="49"/>
      <c r="V63" s="49"/>
      <c r="W63" s="7"/>
      <c r="Y63" s="30"/>
      <c r="Z63" s="48"/>
      <c r="AA63" s="48"/>
      <c r="AB63" s="2"/>
      <c r="AC63" s="48"/>
      <c r="AD63" s="48"/>
      <c r="AE63" s="30"/>
      <c r="AF63" s="49"/>
      <c r="AG63" s="49"/>
      <c r="AJ63" s="50"/>
      <c r="AK63" s="30"/>
      <c r="AM63" s="49"/>
      <c r="AO63" s="49"/>
      <c r="AP63" s="49"/>
      <c r="AQ63" s="7"/>
      <c r="AS63" s="30"/>
      <c r="AT63" s="48"/>
      <c r="AU63" s="48"/>
      <c r="AV63" s="2"/>
      <c r="AW63" s="48"/>
      <c r="AX63" s="48"/>
      <c r="AY63" s="30"/>
      <c r="AZ63" s="49"/>
      <c r="BA63" s="49"/>
      <c r="BD63" s="50"/>
      <c r="BE63" s="30"/>
      <c r="BF63" s="49"/>
      <c r="BG63" s="49"/>
      <c r="BI63" s="49"/>
      <c r="BJ63" s="49"/>
      <c r="BK63" s="7"/>
      <c r="BM63" s="30"/>
      <c r="BN63" s="48"/>
      <c r="BO63" s="48"/>
      <c r="BP63" s="2"/>
      <c r="BQ63" s="48"/>
      <c r="BR63" s="48"/>
      <c r="BS63" s="26"/>
      <c r="BT63" s="49"/>
      <c r="BU63" s="49"/>
      <c r="BX63" s="50"/>
      <c r="BY63" s="30"/>
      <c r="BZ63" s="49"/>
      <c r="CA63" s="49"/>
      <c r="CC63" s="49"/>
      <c r="CD63" s="49"/>
      <c r="CE63" s="30"/>
      <c r="CG63" s="30"/>
      <c r="CH63" s="48"/>
      <c r="CI63" s="48"/>
      <c r="CJ63" s="2"/>
      <c r="CK63" s="48"/>
      <c r="CL63" s="48"/>
      <c r="CM63" s="30"/>
      <c r="CN63" s="49"/>
      <c r="CO63" s="49"/>
      <c r="CR63" s="50"/>
      <c r="CS63" s="30"/>
      <c r="CT63" s="49"/>
      <c r="CU63" s="49"/>
      <c r="CW63" s="49"/>
      <c r="CX63" s="49"/>
      <c r="CY63" s="7"/>
      <c r="DA63" s="30"/>
      <c r="DB63" s="48"/>
      <c r="DC63" s="48"/>
      <c r="DD63" s="2"/>
      <c r="DE63" s="48"/>
      <c r="DF63" s="48"/>
      <c r="DG63" s="30"/>
      <c r="DH63" s="49"/>
      <c r="DI63" s="49"/>
      <c r="DL63" s="50"/>
      <c r="DM63" s="30"/>
      <c r="DN63" s="49"/>
      <c r="DO63" s="49"/>
      <c r="DQ63" s="49"/>
      <c r="DR63" s="49"/>
      <c r="DS63" s="7"/>
      <c r="DU63" s="30"/>
      <c r="DV63" s="48"/>
      <c r="DW63" s="48"/>
      <c r="DX63" s="2"/>
      <c r="DY63" s="48"/>
      <c r="DZ63" s="48"/>
      <c r="EA63" s="30"/>
      <c r="EC63" s="51"/>
      <c r="EF63" s="50"/>
      <c r="EG63" s="30"/>
      <c r="EH63" s="49"/>
      <c r="EI63" s="49"/>
      <c r="EK63" s="49"/>
      <c r="EL63" s="49"/>
      <c r="EM63" s="7"/>
      <c r="EO63" s="30"/>
      <c r="EP63" s="48"/>
      <c r="EQ63" s="48"/>
      <c r="ER63" s="2"/>
      <c r="ES63" s="48"/>
      <c r="ET63" s="48"/>
      <c r="EU63" s="30"/>
      <c r="EV63" s="49"/>
      <c r="EW63" s="49"/>
      <c r="EZ63" s="50"/>
      <c r="FA63" s="30"/>
      <c r="FB63" s="49"/>
      <c r="FC63" s="49"/>
      <c r="FE63" s="49"/>
      <c r="FF63" s="49"/>
      <c r="FG63" s="7"/>
      <c r="FI63" s="30"/>
      <c r="FJ63" s="48"/>
      <c r="FK63" s="48"/>
      <c r="FL63" s="2"/>
      <c r="FM63" s="48"/>
      <c r="FN63" s="48"/>
      <c r="FO63" s="30"/>
      <c r="FP63" s="49"/>
      <c r="FQ63" s="49"/>
      <c r="FT63" s="50"/>
      <c r="FU63" s="30"/>
      <c r="FV63" s="49"/>
      <c r="FW63" s="49"/>
      <c r="FY63" s="49"/>
      <c r="FZ63" s="49"/>
      <c r="GA63" s="7"/>
      <c r="GI63" s="52"/>
      <c r="GN63" s="50"/>
      <c r="GU63" s="7"/>
      <c r="HC63" s="52"/>
      <c r="HH63" s="50"/>
      <c r="HO63" s="7"/>
      <c r="HW63" s="52"/>
      <c r="IB63" s="50"/>
      <c r="II63" s="7"/>
      <c r="IQ63" s="52"/>
      <c r="IV63" s="50"/>
    </row>
    <row r="64" spans="1:262" s="4" customFormat="1" ht="13.5" customHeight="1">
      <c r="A64" s="63"/>
      <c r="B64" s="2"/>
      <c r="C64" s="7"/>
      <c r="E64" s="30"/>
      <c r="F64" s="48"/>
      <c r="G64" s="49"/>
      <c r="H64" s="2"/>
      <c r="I64" s="48"/>
      <c r="J64" s="49"/>
      <c r="K64" s="30"/>
      <c r="L64" s="49"/>
      <c r="M64" s="49"/>
      <c r="P64" s="50"/>
      <c r="Q64" s="30"/>
      <c r="R64" s="49"/>
      <c r="S64" s="49"/>
      <c r="U64" s="49"/>
      <c r="V64" s="49"/>
      <c r="W64" s="7"/>
      <c r="Y64" s="30"/>
      <c r="Z64" s="48"/>
      <c r="AA64" s="48"/>
      <c r="AB64" s="2"/>
      <c r="AC64" s="48"/>
      <c r="AD64" s="48"/>
      <c r="AE64" s="30"/>
      <c r="AF64" s="49"/>
      <c r="AG64" s="49"/>
      <c r="AJ64" s="50"/>
      <c r="AK64" s="30"/>
      <c r="AM64" s="49"/>
      <c r="AO64" s="49"/>
      <c r="AP64" s="49"/>
      <c r="AQ64" s="7"/>
      <c r="AS64" s="30"/>
      <c r="AT64" s="48"/>
      <c r="AU64" s="48"/>
      <c r="AV64" s="2"/>
      <c r="AW64" s="48"/>
      <c r="AX64" s="48"/>
      <c r="AY64" s="30"/>
      <c r="AZ64" s="49"/>
      <c r="BA64" s="49"/>
      <c r="BD64" s="50"/>
      <c r="BE64" s="30"/>
      <c r="BF64" s="49"/>
      <c r="BG64" s="49"/>
      <c r="BI64" s="49"/>
      <c r="BJ64" s="49"/>
      <c r="BK64" s="7"/>
      <c r="BM64" s="30"/>
      <c r="BN64" s="48"/>
      <c r="BO64" s="48"/>
      <c r="BP64" s="2"/>
      <c r="BQ64" s="48"/>
      <c r="BR64" s="48"/>
      <c r="BS64" s="26"/>
      <c r="BT64" s="49"/>
      <c r="BU64" s="49"/>
      <c r="BX64" s="50"/>
      <c r="BY64" s="30"/>
      <c r="BZ64" s="49"/>
      <c r="CA64" s="49"/>
      <c r="CC64" s="49"/>
      <c r="CD64" s="49"/>
      <c r="CE64" s="30"/>
      <c r="CG64" s="30"/>
      <c r="CH64" s="48"/>
      <c r="CI64" s="48"/>
      <c r="CJ64" s="2"/>
      <c r="CK64" s="48"/>
      <c r="CL64" s="48"/>
      <c r="CM64" s="30"/>
      <c r="CN64" s="49"/>
      <c r="CO64" s="49"/>
      <c r="CR64" s="50"/>
      <c r="CS64" s="30"/>
      <c r="CT64" s="49"/>
      <c r="CU64" s="49"/>
      <c r="CW64" s="49"/>
      <c r="CX64" s="49"/>
      <c r="CY64" s="7"/>
      <c r="DA64" s="30"/>
      <c r="DB64" s="48"/>
      <c r="DC64" s="48"/>
      <c r="DD64" s="2"/>
      <c r="DE64" s="48"/>
      <c r="DF64" s="48"/>
      <c r="DG64" s="30"/>
      <c r="DH64" s="49"/>
      <c r="DI64" s="49"/>
      <c r="DL64" s="50"/>
      <c r="DM64" s="30"/>
      <c r="DN64" s="49"/>
      <c r="DO64" s="49"/>
      <c r="DQ64" s="49"/>
      <c r="DR64" s="49"/>
      <c r="DS64" s="7"/>
      <c r="DU64" s="30"/>
      <c r="DV64" s="48"/>
      <c r="DW64" s="48"/>
      <c r="DX64" s="2"/>
      <c r="DY64" s="48"/>
      <c r="DZ64" s="48"/>
      <c r="EA64" s="30"/>
      <c r="EC64" s="51"/>
      <c r="EF64" s="50"/>
      <c r="EG64" s="30"/>
      <c r="EH64" s="49"/>
      <c r="EI64" s="49"/>
      <c r="EK64" s="49"/>
      <c r="EL64" s="49"/>
      <c r="EM64" s="7"/>
      <c r="EO64" s="30"/>
      <c r="EP64" s="48"/>
      <c r="EQ64" s="48"/>
      <c r="ER64" s="2"/>
      <c r="ES64" s="48"/>
      <c r="ET64" s="48"/>
      <c r="EU64" s="30"/>
      <c r="EV64" s="49"/>
      <c r="EW64" s="49"/>
      <c r="EZ64" s="50"/>
      <c r="FA64" s="30"/>
      <c r="FB64" s="49"/>
      <c r="FC64" s="49"/>
      <c r="FE64" s="49"/>
      <c r="FF64" s="49"/>
      <c r="FG64" s="7"/>
      <c r="FI64" s="30"/>
      <c r="FJ64" s="48"/>
      <c r="FK64" s="48"/>
      <c r="FL64" s="2"/>
      <c r="FM64" s="48"/>
      <c r="FN64" s="48"/>
      <c r="FO64" s="30"/>
      <c r="FP64" s="49"/>
      <c r="FQ64" s="49"/>
      <c r="FT64" s="50"/>
      <c r="FU64" s="30"/>
      <c r="FV64" s="49"/>
      <c r="FW64" s="49"/>
      <c r="FY64" s="49"/>
      <c r="FZ64" s="49"/>
      <c r="GA64" s="7"/>
      <c r="GI64" s="52"/>
      <c r="GN64" s="50"/>
      <c r="GU64" s="7"/>
      <c r="HC64" s="52"/>
      <c r="HH64" s="50"/>
      <c r="HO64" s="7"/>
      <c r="HW64" s="52"/>
      <c r="IB64" s="50"/>
      <c r="II64" s="7"/>
      <c r="IQ64" s="52"/>
      <c r="IV64" s="50"/>
    </row>
    <row r="65" spans="1:256" s="4" customFormat="1" ht="13.5" customHeight="1">
      <c r="A65" s="63"/>
      <c r="B65" s="2"/>
      <c r="C65" s="7"/>
      <c r="E65" s="30"/>
      <c r="F65" s="48"/>
      <c r="G65" s="49"/>
      <c r="H65" s="2"/>
      <c r="I65" s="48"/>
      <c r="J65" s="49"/>
      <c r="K65" s="30"/>
      <c r="L65" s="49"/>
      <c r="M65" s="49"/>
      <c r="P65" s="50"/>
      <c r="Q65" s="30"/>
      <c r="R65" s="49"/>
      <c r="S65" s="49"/>
      <c r="U65" s="49"/>
      <c r="V65" s="49"/>
      <c r="W65" s="7"/>
      <c r="Y65" s="30"/>
      <c r="Z65" s="48"/>
      <c r="AA65" s="48"/>
      <c r="AB65" s="2"/>
      <c r="AC65" s="48"/>
      <c r="AD65" s="48"/>
      <c r="AE65" s="30"/>
      <c r="AF65" s="49"/>
      <c r="AG65" s="49"/>
      <c r="AJ65" s="50"/>
      <c r="AK65" s="30"/>
      <c r="AM65" s="49"/>
      <c r="AO65" s="49"/>
      <c r="AP65" s="49"/>
      <c r="AQ65" s="7"/>
      <c r="AS65" s="30"/>
      <c r="AT65" s="48"/>
      <c r="AU65" s="48"/>
      <c r="AV65" s="2"/>
      <c r="AW65" s="48"/>
      <c r="AX65" s="48"/>
      <c r="AY65" s="30"/>
      <c r="AZ65" s="49"/>
      <c r="BA65" s="49"/>
      <c r="BD65" s="50"/>
      <c r="BE65" s="30"/>
      <c r="BF65" s="49"/>
      <c r="BG65" s="49"/>
      <c r="BI65" s="49"/>
      <c r="BJ65" s="49"/>
      <c r="BK65" s="7"/>
      <c r="BM65" s="30"/>
      <c r="BN65" s="48"/>
      <c r="BO65" s="48"/>
      <c r="BP65" s="2"/>
      <c r="BQ65" s="48"/>
      <c r="BR65" s="48"/>
      <c r="BS65" s="26"/>
      <c r="BT65" s="49"/>
      <c r="BU65" s="49"/>
      <c r="BX65" s="50"/>
      <c r="BY65" s="30"/>
      <c r="BZ65" s="49"/>
      <c r="CA65" s="49"/>
      <c r="CC65" s="49"/>
      <c r="CD65" s="49"/>
      <c r="CE65" s="30"/>
      <c r="CG65" s="30"/>
      <c r="CH65" s="48"/>
      <c r="CI65" s="48"/>
      <c r="CJ65" s="2"/>
      <c r="CK65" s="48"/>
      <c r="CL65" s="48"/>
      <c r="CM65" s="30"/>
      <c r="CN65" s="49"/>
      <c r="CO65" s="49"/>
      <c r="CR65" s="50"/>
      <c r="CS65" s="30"/>
      <c r="CT65" s="49"/>
      <c r="CU65" s="49"/>
      <c r="CW65" s="49"/>
      <c r="CX65" s="49"/>
      <c r="CY65" s="7"/>
      <c r="DA65" s="30"/>
      <c r="DB65" s="48"/>
      <c r="DC65" s="48"/>
      <c r="DD65" s="2"/>
      <c r="DE65" s="48"/>
      <c r="DF65" s="48"/>
      <c r="DG65" s="30"/>
      <c r="DH65" s="49"/>
      <c r="DI65" s="49"/>
      <c r="DL65" s="50"/>
      <c r="DM65" s="30"/>
      <c r="DN65" s="49"/>
      <c r="DO65" s="49"/>
      <c r="DQ65" s="49"/>
      <c r="DR65" s="49"/>
      <c r="DS65" s="7"/>
      <c r="DU65" s="30"/>
      <c r="DV65" s="48"/>
      <c r="DW65" s="48"/>
      <c r="DX65" s="2"/>
      <c r="DY65" s="48"/>
      <c r="DZ65" s="48"/>
      <c r="EA65" s="30"/>
      <c r="EC65" s="51"/>
      <c r="EF65" s="50"/>
      <c r="EG65" s="30"/>
      <c r="EH65" s="49"/>
      <c r="EI65" s="49"/>
      <c r="EK65" s="49"/>
      <c r="EL65" s="49"/>
      <c r="EM65" s="7"/>
      <c r="EO65" s="30"/>
      <c r="EP65" s="48"/>
      <c r="EQ65" s="48"/>
      <c r="ER65" s="2"/>
      <c r="ES65" s="48"/>
      <c r="ET65" s="48"/>
      <c r="EU65" s="30"/>
      <c r="EV65" s="49"/>
      <c r="EW65" s="49"/>
      <c r="EZ65" s="50"/>
      <c r="FA65" s="30"/>
      <c r="FB65" s="49"/>
      <c r="FC65" s="49"/>
      <c r="FE65" s="49"/>
      <c r="FF65" s="49"/>
      <c r="FG65" s="7"/>
      <c r="FI65" s="30"/>
      <c r="FJ65" s="48"/>
      <c r="FK65" s="48"/>
      <c r="FL65" s="2"/>
      <c r="FM65" s="48"/>
      <c r="FN65" s="48"/>
      <c r="FO65" s="30"/>
      <c r="FP65" s="49"/>
      <c r="FQ65" s="49"/>
      <c r="FT65" s="50"/>
      <c r="FU65" s="30"/>
      <c r="FV65" s="49"/>
      <c r="FW65" s="49"/>
      <c r="FY65" s="49"/>
      <c r="FZ65" s="49"/>
      <c r="GA65" s="7"/>
      <c r="GI65" s="52"/>
      <c r="GN65" s="50"/>
      <c r="GU65" s="7"/>
      <c r="HC65" s="52"/>
      <c r="HH65" s="50"/>
      <c r="HO65" s="7"/>
      <c r="HW65" s="52"/>
      <c r="IB65" s="50"/>
      <c r="II65" s="7"/>
      <c r="IQ65" s="52"/>
      <c r="IV65" s="50"/>
    </row>
    <row r="66" spans="1:256" s="4" customFormat="1" ht="13.5" customHeight="1">
      <c r="A66" s="63"/>
      <c r="B66" s="2"/>
      <c r="C66" s="7"/>
      <c r="E66" s="30"/>
      <c r="F66" s="48"/>
      <c r="G66" s="49"/>
      <c r="H66" s="2"/>
      <c r="I66" s="48"/>
      <c r="J66" s="49"/>
      <c r="K66" s="30"/>
      <c r="L66" s="49"/>
      <c r="M66" s="49"/>
      <c r="P66" s="50"/>
      <c r="Q66" s="30"/>
      <c r="R66" s="49"/>
      <c r="S66" s="49"/>
      <c r="U66" s="49"/>
      <c r="V66" s="49"/>
      <c r="W66" s="7"/>
      <c r="Y66" s="30"/>
      <c r="Z66" s="48"/>
      <c r="AA66" s="48"/>
      <c r="AB66" s="2"/>
      <c r="AC66" s="48"/>
      <c r="AD66" s="48"/>
      <c r="AE66" s="30"/>
      <c r="AF66" s="49"/>
      <c r="AG66" s="49"/>
      <c r="AJ66" s="50"/>
      <c r="AK66" s="30"/>
      <c r="AM66" s="49"/>
      <c r="AO66" s="49"/>
      <c r="AP66" s="49"/>
      <c r="AQ66" s="7"/>
      <c r="AS66" s="30"/>
      <c r="AT66" s="48"/>
      <c r="AU66" s="48"/>
      <c r="AV66" s="2"/>
      <c r="AW66" s="48"/>
      <c r="AX66" s="48"/>
      <c r="AY66" s="30"/>
      <c r="AZ66" s="49"/>
      <c r="BA66" s="49"/>
      <c r="BD66" s="50"/>
      <c r="BE66" s="30"/>
      <c r="BF66" s="49"/>
      <c r="BG66" s="49"/>
      <c r="BI66" s="49"/>
      <c r="BJ66" s="49"/>
      <c r="BK66" s="7"/>
      <c r="BM66" s="30"/>
      <c r="BN66" s="48"/>
      <c r="BO66" s="48"/>
      <c r="BP66" s="2"/>
      <c r="BQ66" s="48"/>
      <c r="BR66" s="48"/>
      <c r="BS66" s="26"/>
      <c r="BT66" s="49"/>
      <c r="BU66" s="49"/>
      <c r="BX66" s="50"/>
      <c r="BY66" s="30"/>
      <c r="BZ66" s="49"/>
      <c r="CA66" s="49"/>
      <c r="CC66" s="49"/>
      <c r="CD66" s="49"/>
      <c r="CE66" s="30"/>
      <c r="CG66" s="30"/>
      <c r="CH66" s="48"/>
      <c r="CI66" s="48"/>
      <c r="CJ66" s="2"/>
      <c r="CK66" s="48"/>
      <c r="CL66" s="48"/>
      <c r="CM66" s="30"/>
      <c r="CN66" s="49"/>
      <c r="CO66" s="49"/>
      <c r="CR66" s="50"/>
      <c r="CS66" s="30"/>
      <c r="CT66" s="49"/>
      <c r="CU66" s="49"/>
      <c r="CW66" s="49"/>
      <c r="CX66" s="49"/>
      <c r="CY66" s="7"/>
      <c r="DA66" s="30"/>
      <c r="DB66" s="48"/>
      <c r="DC66" s="48"/>
      <c r="DD66" s="2"/>
      <c r="DE66" s="48"/>
      <c r="DF66" s="48"/>
      <c r="DG66" s="30"/>
      <c r="DH66" s="49"/>
      <c r="DI66" s="49"/>
      <c r="DL66" s="50"/>
      <c r="DM66" s="30"/>
      <c r="DN66" s="49"/>
      <c r="DO66" s="49"/>
      <c r="DQ66" s="49"/>
      <c r="DR66" s="49"/>
      <c r="DS66" s="7"/>
      <c r="DU66" s="30"/>
      <c r="DV66" s="48"/>
      <c r="DW66" s="48"/>
      <c r="DX66" s="2"/>
      <c r="DY66" s="48"/>
      <c r="DZ66" s="48"/>
      <c r="EA66" s="30"/>
      <c r="EC66" s="51"/>
      <c r="EF66" s="50"/>
      <c r="EG66" s="30"/>
      <c r="EH66" s="49"/>
      <c r="EI66" s="49"/>
      <c r="EK66" s="49"/>
      <c r="EL66" s="49"/>
      <c r="EM66" s="7"/>
      <c r="EO66" s="30"/>
      <c r="EP66" s="48"/>
      <c r="EQ66" s="48"/>
      <c r="ER66" s="2"/>
      <c r="ES66" s="48"/>
      <c r="ET66" s="48"/>
      <c r="EU66" s="30"/>
      <c r="EV66" s="49"/>
      <c r="EW66" s="49"/>
      <c r="EZ66" s="50"/>
      <c r="FA66" s="30"/>
      <c r="FB66" s="49"/>
      <c r="FC66" s="49"/>
      <c r="FE66" s="49"/>
      <c r="FF66" s="49"/>
      <c r="FG66" s="7"/>
      <c r="FI66" s="30"/>
      <c r="FJ66" s="48"/>
      <c r="FK66" s="48"/>
      <c r="FL66" s="2"/>
      <c r="FM66" s="48"/>
      <c r="FN66" s="48"/>
      <c r="FO66" s="30"/>
      <c r="FP66" s="49"/>
      <c r="FQ66" s="49"/>
      <c r="FT66" s="50"/>
      <c r="FU66" s="30"/>
      <c r="FV66" s="49"/>
      <c r="FW66" s="49"/>
      <c r="FY66" s="49"/>
      <c r="FZ66" s="49"/>
      <c r="GA66" s="7"/>
      <c r="GI66" s="52"/>
      <c r="GN66" s="50"/>
      <c r="GU66" s="7"/>
      <c r="HC66" s="52"/>
      <c r="HH66" s="50"/>
      <c r="HO66" s="7"/>
      <c r="HW66" s="52"/>
      <c r="IB66" s="50"/>
      <c r="II66" s="7"/>
      <c r="IQ66" s="52"/>
      <c r="IV66" s="50"/>
    </row>
    <row r="67" spans="1:256" s="4" customFormat="1" ht="13.5" customHeight="1">
      <c r="A67" s="63"/>
      <c r="B67" s="2"/>
      <c r="C67" s="7"/>
      <c r="E67" s="30"/>
      <c r="F67" s="48"/>
      <c r="G67" s="49"/>
      <c r="H67" s="2"/>
      <c r="I67" s="48"/>
      <c r="J67" s="49"/>
      <c r="K67" s="30"/>
      <c r="L67" s="49"/>
      <c r="M67" s="49"/>
      <c r="P67" s="50"/>
      <c r="Q67" s="30"/>
      <c r="R67" s="49"/>
      <c r="S67" s="49"/>
      <c r="U67" s="49"/>
      <c r="V67" s="49"/>
      <c r="W67" s="7"/>
      <c r="Y67" s="30"/>
      <c r="Z67" s="48"/>
      <c r="AA67" s="48"/>
      <c r="AB67" s="2"/>
      <c r="AC67" s="48"/>
      <c r="AD67" s="48"/>
      <c r="AE67" s="30"/>
      <c r="AF67" s="49"/>
      <c r="AG67" s="49"/>
      <c r="AJ67" s="50"/>
      <c r="AK67" s="30"/>
      <c r="AM67" s="49"/>
      <c r="AO67" s="49"/>
      <c r="AP67" s="49"/>
      <c r="AQ67" s="7"/>
      <c r="AS67" s="30"/>
      <c r="AT67" s="48"/>
      <c r="AU67" s="48"/>
      <c r="AV67" s="2"/>
      <c r="AW67" s="48"/>
      <c r="AX67" s="48"/>
      <c r="AY67" s="30"/>
      <c r="AZ67" s="49"/>
      <c r="BA67" s="49"/>
      <c r="BD67" s="50"/>
      <c r="BE67" s="30"/>
      <c r="BF67" s="49"/>
      <c r="BG67" s="49"/>
      <c r="BI67" s="49"/>
      <c r="BJ67" s="49"/>
      <c r="BK67" s="7"/>
      <c r="BM67" s="30"/>
      <c r="BN67" s="48"/>
      <c r="BO67" s="48"/>
      <c r="BP67" s="2"/>
      <c r="BQ67" s="48"/>
      <c r="BR67" s="48"/>
      <c r="BS67" s="26"/>
      <c r="BT67" s="49"/>
      <c r="BU67" s="49"/>
      <c r="BX67" s="50"/>
      <c r="BY67" s="30"/>
      <c r="BZ67" s="49"/>
      <c r="CA67" s="49"/>
      <c r="CC67" s="49"/>
      <c r="CD67" s="49"/>
      <c r="CE67" s="30"/>
      <c r="CG67" s="30"/>
      <c r="CH67" s="48"/>
      <c r="CI67" s="48"/>
      <c r="CJ67" s="2"/>
      <c r="CK67" s="48"/>
      <c r="CL67" s="48"/>
      <c r="CM67" s="30"/>
      <c r="CN67" s="49"/>
      <c r="CO67" s="49"/>
      <c r="CR67" s="50"/>
      <c r="CS67" s="30"/>
      <c r="CT67" s="49"/>
      <c r="CU67" s="49"/>
      <c r="CW67" s="49"/>
      <c r="CX67" s="49"/>
      <c r="CY67" s="7"/>
      <c r="DA67" s="30"/>
      <c r="DB67" s="48"/>
      <c r="DC67" s="48"/>
      <c r="DD67" s="2"/>
      <c r="DE67" s="48"/>
      <c r="DF67" s="48"/>
      <c r="DG67" s="30"/>
      <c r="DH67" s="49"/>
      <c r="DI67" s="49"/>
      <c r="DL67" s="50"/>
      <c r="DM67" s="30"/>
      <c r="DN67" s="49"/>
      <c r="DO67" s="49"/>
      <c r="DQ67" s="49"/>
      <c r="DR67" s="49"/>
      <c r="DS67" s="7"/>
      <c r="DU67" s="30"/>
      <c r="DV67" s="48"/>
      <c r="DW67" s="48"/>
      <c r="DX67" s="2"/>
      <c r="DY67" s="48"/>
      <c r="DZ67" s="48"/>
      <c r="EA67" s="30"/>
      <c r="EC67" s="51"/>
      <c r="EF67" s="50"/>
      <c r="EG67" s="30"/>
      <c r="EH67" s="49"/>
      <c r="EI67" s="49"/>
      <c r="EK67" s="49"/>
      <c r="EL67" s="49"/>
      <c r="EM67" s="7"/>
      <c r="EO67" s="30"/>
      <c r="EP67" s="48"/>
      <c r="EQ67" s="48"/>
      <c r="ER67" s="2"/>
      <c r="ES67" s="48"/>
      <c r="ET67" s="48"/>
      <c r="EU67" s="30"/>
      <c r="EV67" s="49"/>
      <c r="EW67" s="49"/>
      <c r="EZ67" s="50"/>
      <c r="FA67" s="30"/>
      <c r="FB67" s="49"/>
      <c r="FC67" s="49"/>
      <c r="FE67" s="49"/>
      <c r="FF67" s="49"/>
      <c r="FG67" s="7"/>
      <c r="FI67" s="30"/>
      <c r="FJ67" s="48"/>
      <c r="FK67" s="48"/>
      <c r="FL67" s="2"/>
      <c r="FM67" s="48"/>
      <c r="FN67" s="48"/>
      <c r="FO67" s="30"/>
      <c r="FP67" s="49"/>
      <c r="FQ67" s="49"/>
      <c r="FT67" s="50"/>
      <c r="FU67" s="30"/>
      <c r="FV67" s="49"/>
      <c r="FW67" s="49"/>
      <c r="FY67" s="49"/>
      <c r="FZ67" s="49"/>
      <c r="GA67" s="7"/>
      <c r="GI67" s="52"/>
      <c r="GN67" s="50"/>
      <c r="GU67" s="7"/>
      <c r="HC67" s="52"/>
      <c r="HH67" s="50"/>
      <c r="HO67" s="7"/>
      <c r="HW67" s="52"/>
      <c r="IB67" s="50"/>
      <c r="II67" s="7"/>
      <c r="IQ67" s="52"/>
      <c r="IV67" s="50"/>
    </row>
    <row r="68" spans="1:256" s="4" customFormat="1" ht="13.5" customHeight="1">
      <c r="A68" s="63"/>
      <c r="B68" s="2"/>
      <c r="C68" s="7"/>
      <c r="E68" s="30"/>
      <c r="F68" s="48"/>
      <c r="G68" s="49"/>
      <c r="H68" s="2"/>
      <c r="I68" s="48"/>
      <c r="J68" s="49"/>
      <c r="K68" s="30"/>
      <c r="L68" s="49"/>
      <c r="M68" s="49"/>
      <c r="P68" s="50"/>
      <c r="Q68" s="30"/>
      <c r="R68" s="49"/>
      <c r="S68" s="49"/>
      <c r="U68" s="49"/>
      <c r="V68" s="49"/>
      <c r="W68" s="7"/>
      <c r="Y68" s="30"/>
      <c r="Z68" s="48"/>
      <c r="AA68" s="48"/>
      <c r="AB68" s="2"/>
      <c r="AC68" s="48"/>
      <c r="AD68" s="48"/>
      <c r="AE68" s="30"/>
      <c r="AF68" s="49"/>
      <c r="AG68" s="49"/>
      <c r="AJ68" s="50"/>
      <c r="AK68" s="30"/>
      <c r="AM68" s="49"/>
      <c r="AO68" s="49"/>
      <c r="AP68" s="49"/>
      <c r="AQ68" s="7"/>
      <c r="AS68" s="30"/>
      <c r="AT68" s="48"/>
      <c r="AU68" s="48"/>
      <c r="AV68" s="2"/>
      <c r="AW68" s="48"/>
      <c r="AX68" s="48"/>
      <c r="AY68" s="30"/>
      <c r="AZ68" s="49"/>
      <c r="BA68" s="49"/>
      <c r="BD68" s="50"/>
      <c r="BE68" s="30"/>
      <c r="BF68" s="49"/>
      <c r="BG68" s="49"/>
      <c r="BI68" s="49"/>
      <c r="BJ68" s="49"/>
      <c r="BK68" s="7"/>
      <c r="BM68" s="30"/>
      <c r="BN68" s="48"/>
      <c r="BO68" s="48"/>
      <c r="BP68" s="2"/>
      <c r="BQ68" s="48"/>
      <c r="BR68" s="48"/>
      <c r="BS68" s="26"/>
      <c r="BT68" s="49"/>
      <c r="BU68" s="49"/>
      <c r="BX68" s="50"/>
      <c r="BY68" s="30"/>
      <c r="BZ68" s="49"/>
      <c r="CA68" s="49"/>
      <c r="CC68" s="49"/>
      <c r="CD68" s="49"/>
      <c r="CE68" s="30"/>
      <c r="CG68" s="30"/>
      <c r="CH68" s="48"/>
      <c r="CI68" s="48"/>
      <c r="CJ68" s="2"/>
      <c r="CK68" s="48"/>
      <c r="CL68" s="48"/>
      <c r="CM68" s="30"/>
      <c r="CN68" s="49"/>
      <c r="CO68" s="49"/>
      <c r="CR68" s="50"/>
      <c r="CS68" s="30"/>
      <c r="CT68" s="49"/>
      <c r="CU68" s="49"/>
      <c r="CW68" s="49"/>
      <c r="CX68" s="49"/>
      <c r="CY68" s="7"/>
      <c r="DA68" s="30"/>
      <c r="DB68" s="48"/>
      <c r="DC68" s="48"/>
      <c r="DD68" s="2"/>
      <c r="DE68" s="48"/>
      <c r="DF68" s="48"/>
      <c r="DG68" s="30"/>
      <c r="DH68" s="49"/>
      <c r="DI68" s="49"/>
      <c r="DL68" s="50"/>
      <c r="DM68" s="30"/>
      <c r="DN68" s="49"/>
      <c r="DO68" s="49"/>
      <c r="DQ68" s="49"/>
      <c r="DR68" s="49"/>
      <c r="DS68" s="7"/>
      <c r="DU68" s="30"/>
      <c r="DV68" s="48"/>
      <c r="DW68" s="48"/>
      <c r="DX68" s="2"/>
      <c r="DY68" s="48"/>
      <c r="DZ68" s="48"/>
      <c r="EA68" s="30"/>
      <c r="EC68" s="51"/>
      <c r="EF68" s="50"/>
      <c r="EG68" s="30"/>
      <c r="EH68" s="49"/>
      <c r="EI68" s="49"/>
      <c r="EK68" s="49"/>
      <c r="EL68" s="49"/>
      <c r="EM68" s="7"/>
      <c r="EO68" s="30"/>
      <c r="EP68" s="48"/>
      <c r="EQ68" s="48"/>
      <c r="ER68" s="2"/>
      <c r="ES68" s="48"/>
      <c r="ET68" s="48"/>
      <c r="EU68" s="30"/>
      <c r="EV68" s="49"/>
      <c r="EW68" s="49"/>
      <c r="EZ68" s="50"/>
      <c r="FA68" s="30"/>
      <c r="FB68" s="49"/>
      <c r="FC68" s="49"/>
      <c r="FE68" s="49"/>
      <c r="FF68" s="49"/>
      <c r="FG68" s="7"/>
      <c r="FI68" s="30"/>
      <c r="FJ68" s="48"/>
      <c r="FK68" s="48"/>
      <c r="FL68" s="2"/>
      <c r="FM68" s="48"/>
      <c r="FN68" s="48"/>
      <c r="FO68" s="30"/>
      <c r="FP68" s="49"/>
      <c r="FQ68" s="49"/>
      <c r="FT68" s="50"/>
      <c r="FU68" s="30"/>
      <c r="FV68" s="49"/>
      <c r="FW68" s="49"/>
      <c r="FY68" s="49"/>
      <c r="FZ68" s="49"/>
      <c r="GA68" s="7"/>
      <c r="GI68" s="52"/>
      <c r="GN68" s="50"/>
      <c r="GU68" s="7"/>
      <c r="HC68" s="52"/>
      <c r="HH68" s="50"/>
      <c r="HO68" s="7"/>
      <c r="HW68" s="52"/>
      <c r="IB68" s="50"/>
      <c r="II68" s="7"/>
      <c r="IQ68" s="52"/>
      <c r="IV68" s="50"/>
    </row>
    <row r="69" spans="1:256" s="4" customFormat="1" ht="13.5" customHeight="1">
      <c r="A69" s="63"/>
      <c r="B69" s="2"/>
      <c r="C69" s="7"/>
      <c r="E69" s="30"/>
      <c r="F69" s="48"/>
      <c r="G69" s="49"/>
      <c r="H69" s="2"/>
      <c r="I69" s="48"/>
      <c r="J69" s="49"/>
      <c r="K69" s="30"/>
      <c r="L69" s="49"/>
      <c r="M69" s="49"/>
      <c r="P69" s="50"/>
      <c r="Q69" s="30"/>
      <c r="R69" s="49"/>
      <c r="S69" s="49"/>
      <c r="U69" s="49"/>
      <c r="V69" s="49"/>
      <c r="W69" s="7"/>
      <c r="Y69" s="30"/>
      <c r="Z69" s="48"/>
      <c r="AA69" s="48"/>
      <c r="AB69" s="2"/>
      <c r="AC69" s="48"/>
      <c r="AD69" s="48"/>
      <c r="AE69" s="30"/>
      <c r="AF69" s="49"/>
      <c r="AG69" s="49"/>
      <c r="AJ69" s="50"/>
      <c r="AK69" s="30"/>
      <c r="AM69" s="49"/>
      <c r="AO69" s="49"/>
      <c r="AP69" s="49"/>
      <c r="AQ69" s="7"/>
      <c r="AS69" s="30"/>
      <c r="AT69" s="48"/>
      <c r="AU69" s="48"/>
      <c r="AV69" s="2"/>
      <c r="AW69" s="48"/>
      <c r="AX69" s="48"/>
      <c r="AY69" s="30"/>
      <c r="AZ69" s="49"/>
      <c r="BA69" s="49"/>
      <c r="BD69" s="50"/>
      <c r="BE69" s="30"/>
      <c r="BF69" s="49"/>
      <c r="BG69" s="49"/>
      <c r="BI69" s="49"/>
      <c r="BJ69" s="49"/>
      <c r="BK69" s="7"/>
      <c r="BM69" s="30"/>
      <c r="BN69" s="48"/>
      <c r="BO69" s="48"/>
      <c r="BP69" s="2"/>
      <c r="BQ69" s="48"/>
      <c r="BR69" s="48"/>
      <c r="BS69" s="26"/>
      <c r="BT69" s="49"/>
      <c r="BU69" s="49"/>
      <c r="BX69" s="50"/>
      <c r="BY69" s="30"/>
      <c r="BZ69" s="49"/>
      <c r="CA69" s="49"/>
      <c r="CC69" s="49"/>
      <c r="CD69" s="49"/>
      <c r="CE69" s="30"/>
      <c r="CG69" s="30"/>
      <c r="CH69" s="48"/>
      <c r="CI69" s="48"/>
      <c r="CJ69" s="2"/>
      <c r="CK69" s="48"/>
      <c r="CL69" s="48"/>
      <c r="CM69" s="30"/>
      <c r="CN69" s="49"/>
      <c r="CO69" s="49"/>
      <c r="CR69" s="50"/>
      <c r="CS69" s="30"/>
      <c r="CT69" s="49"/>
      <c r="CU69" s="49"/>
      <c r="CW69" s="49"/>
      <c r="CX69" s="49"/>
      <c r="CY69" s="7"/>
      <c r="DA69" s="30"/>
      <c r="DB69" s="48"/>
      <c r="DC69" s="48"/>
      <c r="DD69" s="2"/>
      <c r="DE69" s="48"/>
      <c r="DF69" s="48"/>
      <c r="DG69" s="30"/>
      <c r="DH69" s="49"/>
      <c r="DI69" s="49"/>
      <c r="DL69" s="50"/>
      <c r="DM69" s="30"/>
      <c r="DN69" s="49"/>
      <c r="DO69" s="49"/>
      <c r="DQ69" s="49"/>
      <c r="DR69" s="49"/>
      <c r="DS69" s="7"/>
      <c r="DU69" s="30"/>
      <c r="DV69" s="48"/>
      <c r="DW69" s="48"/>
      <c r="DX69" s="2"/>
      <c r="DY69" s="48"/>
      <c r="DZ69" s="48"/>
      <c r="EA69" s="30"/>
      <c r="EC69" s="51"/>
      <c r="EF69" s="50"/>
      <c r="EG69" s="30"/>
      <c r="EH69" s="49"/>
      <c r="EI69" s="49"/>
      <c r="EK69" s="49"/>
      <c r="EL69" s="49"/>
      <c r="EM69" s="7"/>
      <c r="EO69" s="30"/>
      <c r="EP69" s="48"/>
      <c r="EQ69" s="48"/>
      <c r="ER69" s="2"/>
      <c r="ES69" s="48"/>
      <c r="ET69" s="48"/>
      <c r="EU69" s="30"/>
      <c r="EV69" s="49"/>
      <c r="EW69" s="49"/>
      <c r="EZ69" s="50"/>
      <c r="FA69" s="30"/>
      <c r="FB69" s="49"/>
      <c r="FC69" s="49"/>
      <c r="FE69" s="49"/>
      <c r="FF69" s="49"/>
      <c r="FG69" s="7"/>
      <c r="FI69" s="30"/>
      <c r="FJ69" s="48"/>
      <c r="FK69" s="48"/>
      <c r="FL69" s="2"/>
      <c r="FM69" s="48"/>
      <c r="FN69" s="48"/>
      <c r="FO69" s="30"/>
      <c r="FP69" s="49"/>
      <c r="FQ69" s="49"/>
      <c r="FT69" s="50"/>
      <c r="FU69" s="30"/>
      <c r="FV69" s="49"/>
      <c r="FW69" s="49"/>
      <c r="FY69" s="49"/>
      <c r="FZ69" s="49"/>
      <c r="GA69" s="7"/>
      <c r="GI69" s="52"/>
      <c r="GN69" s="50"/>
      <c r="GU69" s="7"/>
      <c r="HC69" s="52"/>
      <c r="HH69" s="50"/>
      <c r="HO69" s="7"/>
      <c r="HW69" s="52"/>
      <c r="IB69" s="50"/>
      <c r="II69" s="7"/>
      <c r="IQ69" s="52"/>
      <c r="IV69" s="50"/>
    </row>
    <row r="70" spans="1:256" s="4" customFormat="1" ht="13.5" customHeight="1">
      <c r="A70" s="63"/>
      <c r="B70" s="2"/>
      <c r="C70" s="7"/>
      <c r="E70" s="30"/>
      <c r="F70" s="48"/>
      <c r="G70" s="49"/>
      <c r="H70" s="2"/>
      <c r="I70" s="48"/>
      <c r="J70" s="49"/>
      <c r="K70" s="30"/>
      <c r="L70" s="49"/>
      <c r="M70" s="49"/>
      <c r="P70" s="50"/>
      <c r="Q70" s="30"/>
      <c r="R70" s="49"/>
      <c r="S70" s="49"/>
      <c r="U70" s="49"/>
      <c r="V70" s="49"/>
      <c r="W70" s="7"/>
      <c r="Y70" s="30"/>
      <c r="Z70" s="48"/>
      <c r="AA70" s="48"/>
      <c r="AB70" s="2"/>
      <c r="AC70" s="48"/>
      <c r="AD70" s="48"/>
      <c r="AE70" s="30"/>
      <c r="AF70" s="49"/>
      <c r="AG70" s="49"/>
      <c r="AJ70" s="50"/>
      <c r="AK70" s="30"/>
      <c r="AM70" s="49"/>
      <c r="AO70" s="49"/>
      <c r="AP70" s="49"/>
      <c r="AQ70" s="7"/>
      <c r="AS70" s="30"/>
      <c r="AT70" s="48"/>
      <c r="AU70" s="48"/>
      <c r="AV70" s="2"/>
      <c r="AW70" s="48"/>
      <c r="AX70" s="48"/>
      <c r="AY70" s="30"/>
      <c r="AZ70" s="49"/>
      <c r="BA70" s="49"/>
      <c r="BD70" s="50"/>
      <c r="BE70" s="30"/>
      <c r="BF70" s="49"/>
      <c r="BG70" s="49"/>
      <c r="BI70" s="49"/>
      <c r="BJ70" s="49"/>
      <c r="BK70" s="7"/>
      <c r="BM70" s="30"/>
      <c r="BN70" s="48"/>
      <c r="BO70" s="48"/>
      <c r="BP70" s="2"/>
      <c r="BQ70" s="48"/>
      <c r="BR70" s="48"/>
      <c r="BS70" s="26"/>
      <c r="BT70" s="49"/>
      <c r="BU70" s="49"/>
      <c r="BX70" s="50"/>
      <c r="BY70" s="30"/>
      <c r="BZ70" s="49"/>
      <c r="CA70" s="49"/>
      <c r="CC70" s="49"/>
      <c r="CD70" s="49"/>
      <c r="CE70" s="30"/>
      <c r="CG70" s="30"/>
      <c r="CH70" s="48"/>
      <c r="CI70" s="48"/>
      <c r="CJ70" s="2"/>
      <c r="CK70" s="48"/>
      <c r="CL70" s="48"/>
      <c r="CM70" s="30"/>
      <c r="CN70" s="49"/>
      <c r="CO70" s="49"/>
      <c r="CR70" s="50"/>
      <c r="CS70" s="30"/>
      <c r="CT70" s="49"/>
      <c r="CU70" s="49"/>
      <c r="CW70" s="49"/>
      <c r="CX70" s="49"/>
      <c r="CY70" s="7"/>
      <c r="DA70" s="30"/>
      <c r="DB70" s="48"/>
      <c r="DC70" s="48"/>
      <c r="DD70" s="2"/>
      <c r="DE70" s="48"/>
      <c r="DF70" s="48"/>
      <c r="DG70" s="30"/>
      <c r="DH70" s="49"/>
      <c r="DI70" s="49"/>
      <c r="DL70" s="50"/>
      <c r="DM70" s="30"/>
      <c r="DN70" s="49"/>
      <c r="DO70" s="49"/>
      <c r="DQ70" s="49"/>
      <c r="DR70" s="49"/>
      <c r="DS70" s="7"/>
      <c r="DU70" s="30"/>
      <c r="DV70" s="48"/>
      <c r="DW70" s="48"/>
      <c r="DX70" s="2"/>
      <c r="DY70" s="48"/>
      <c r="DZ70" s="48"/>
      <c r="EA70" s="30"/>
      <c r="EC70" s="51"/>
      <c r="EF70" s="50"/>
      <c r="EG70" s="30"/>
      <c r="EH70" s="49"/>
      <c r="EI70" s="49"/>
      <c r="EK70" s="49"/>
      <c r="EL70" s="49"/>
      <c r="EM70" s="7"/>
      <c r="EO70" s="30"/>
      <c r="EP70" s="48"/>
      <c r="EQ70" s="48"/>
      <c r="ER70" s="2"/>
      <c r="ES70" s="48"/>
      <c r="ET70" s="48"/>
      <c r="EU70" s="30"/>
      <c r="EV70" s="49"/>
      <c r="EW70" s="49"/>
      <c r="EZ70" s="50"/>
      <c r="FA70" s="30"/>
      <c r="FB70" s="49"/>
      <c r="FC70" s="49"/>
      <c r="FE70" s="49"/>
      <c r="FF70" s="49"/>
      <c r="FG70" s="7"/>
      <c r="FI70" s="30"/>
      <c r="FJ70" s="48"/>
      <c r="FK70" s="48"/>
      <c r="FL70" s="2"/>
      <c r="FM70" s="48"/>
      <c r="FN70" s="48"/>
      <c r="FO70" s="30"/>
      <c r="FP70" s="49"/>
      <c r="FQ70" s="49"/>
      <c r="FT70" s="50"/>
      <c r="FU70" s="30"/>
      <c r="FV70" s="49"/>
      <c r="FW70" s="49"/>
      <c r="FY70" s="49"/>
      <c r="FZ70" s="49"/>
      <c r="GA70" s="7"/>
      <c r="GI70" s="52"/>
      <c r="GN70" s="50"/>
      <c r="GU70" s="7"/>
      <c r="HC70" s="52"/>
      <c r="HH70" s="50"/>
      <c r="HO70" s="7"/>
      <c r="HW70" s="52"/>
      <c r="IB70" s="50"/>
      <c r="II70" s="7"/>
      <c r="IQ70" s="52"/>
      <c r="IV70" s="50"/>
    </row>
    <row r="71" spans="1:256" s="4" customFormat="1" ht="13.5" customHeight="1">
      <c r="A71" s="63"/>
      <c r="B71" s="2"/>
      <c r="C71" s="7"/>
      <c r="E71" s="30"/>
      <c r="F71" s="48"/>
      <c r="G71" s="49"/>
      <c r="H71" s="2"/>
      <c r="I71" s="48"/>
      <c r="J71" s="49"/>
      <c r="K71" s="30"/>
      <c r="L71" s="49"/>
      <c r="M71" s="49"/>
      <c r="P71" s="50"/>
      <c r="Q71" s="30"/>
      <c r="R71" s="49"/>
      <c r="S71" s="49"/>
      <c r="U71" s="49"/>
      <c r="V71" s="49"/>
      <c r="W71" s="7"/>
      <c r="Y71" s="30"/>
      <c r="Z71" s="48"/>
      <c r="AA71" s="48"/>
      <c r="AB71" s="2"/>
      <c r="AC71" s="48"/>
      <c r="AD71" s="48"/>
      <c r="AE71" s="30"/>
      <c r="AF71" s="49"/>
      <c r="AG71" s="49"/>
      <c r="AJ71" s="50"/>
      <c r="AK71" s="30"/>
      <c r="AM71" s="49"/>
      <c r="AO71" s="49"/>
      <c r="AP71" s="49"/>
      <c r="AQ71" s="7"/>
      <c r="AS71" s="30"/>
      <c r="AT71" s="48"/>
      <c r="AU71" s="48"/>
      <c r="AV71" s="2"/>
      <c r="AW71" s="48"/>
      <c r="AX71" s="48"/>
      <c r="AY71" s="30"/>
      <c r="AZ71" s="49"/>
      <c r="BA71" s="49"/>
      <c r="BD71" s="50"/>
      <c r="BE71" s="30"/>
      <c r="BF71" s="49"/>
      <c r="BG71" s="49"/>
      <c r="BI71" s="49"/>
      <c r="BJ71" s="49"/>
      <c r="BK71" s="7"/>
      <c r="BM71" s="30"/>
      <c r="BN71" s="48"/>
      <c r="BO71" s="48"/>
      <c r="BP71" s="2"/>
      <c r="BQ71" s="48"/>
      <c r="BR71" s="48"/>
      <c r="BS71" s="26"/>
      <c r="BT71" s="49"/>
      <c r="BU71" s="49"/>
      <c r="BX71" s="50"/>
      <c r="BY71" s="30"/>
      <c r="BZ71" s="49"/>
      <c r="CA71" s="49"/>
      <c r="CC71" s="49"/>
      <c r="CD71" s="49"/>
      <c r="CE71" s="30"/>
      <c r="CG71" s="30"/>
      <c r="CH71" s="48"/>
      <c r="CI71" s="48"/>
      <c r="CJ71" s="2"/>
      <c r="CK71" s="48"/>
      <c r="CL71" s="48"/>
      <c r="CM71" s="30"/>
      <c r="CN71" s="49"/>
      <c r="CO71" s="49"/>
      <c r="CR71" s="50"/>
      <c r="CS71" s="30"/>
      <c r="CT71" s="49"/>
      <c r="CU71" s="49"/>
      <c r="CW71" s="49"/>
      <c r="CX71" s="49"/>
      <c r="CY71" s="7"/>
      <c r="DA71" s="30"/>
      <c r="DB71" s="48"/>
      <c r="DC71" s="48"/>
      <c r="DD71" s="2"/>
      <c r="DE71" s="48"/>
      <c r="DF71" s="48"/>
      <c r="DG71" s="30"/>
      <c r="DH71" s="49"/>
      <c r="DI71" s="49"/>
      <c r="DL71" s="50"/>
      <c r="DM71" s="30"/>
      <c r="DN71" s="49"/>
      <c r="DO71" s="49"/>
      <c r="DQ71" s="49"/>
      <c r="DR71" s="49"/>
      <c r="DS71" s="7"/>
      <c r="DU71" s="30"/>
      <c r="DV71" s="48"/>
      <c r="DW71" s="48"/>
      <c r="DX71" s="2"/>
      <c r="DY71" s="48"/>
      <c r="DZ71" s="48"/>
      <c r="EA71" s="30"/>
      <c r="EC71" s="51"/>
      <c r="EF71" s="50"/>
      <c r="EG71" s="30"/>
      <c r="EH71" s="49"/>
      <c r="EI71" s="49"/>
      <c r="EK71" s="49"/>
      <c r="EL71" s="49"/>
      <c r="EM71" s="7"/>
      <c r="EO71" s="30"/>
      <c r="EP71" s="48"/>
      <c r="EQ71" s="48"/>
      <c r="ER71" s="2"/>
      <c r="ES71" s="48"/>
      <c r="ET71" s="48"/>
      <c r="EU71" s="30"/>
      <c r="EV71" s="49"/>
      <c r="EW71" s="49"/>
      <c r="EZ71" s="50"/>
      <c r="FA71" s="30"/>
      <c r="FB71" s="49"/>
      <c r="FC71" s="49"/>
      <c r="FE71" s="49"/>
      <c r="FF71" s="49"/>
      <c r="FG71" s="7"/>
      <c r="FI71" s="30"/>
      <c r="FJ71" s="48"/>
      <c r="FK71" s="48"/>
      <c r="FL71" s="2"/>
      <c r="FM71" s="48"/>
      <c r="FN71" s="48"/>
      <c r="FO71" s="30"/>
      <c r="FP71" s="49"/>
      <c r="FQ71" s="49"/>
      <c r="FT71" s="50"/>
      <c r="FU71" s="30"/>
      <c r="FV71" s="49"/>
      <c r="FW71" s="49"/>
      <c r="FY71" s="49"/>
      <c r="FZ71" s="49"/>
      <c r="GA71" s="7"/>
      <c r="GI71" s="52"/>
      <c r="GN71" s="50"/>
      <c r="GU71" s="7"/>
      <c r="HC71" s="52"/>
      <c r="HH71" s="50"/>
      <c r="HO71" s="7"/>
      <c r="HW71" s="52"/>
      <c r="IB71" s="50"/>
      <c r="II71" s="7"/>
      <c r="IQ71" s="52"/>
      <c r="IV71" s="50"/>
    </row>
    <row r="72" spans="1:256" s="4" customFormat="1" ht="13.5" customHeight="1">
      <c r="A72" s="63"/>
      <c r="B72" s="2"/>
      <c r="C72" s="7"/>
      <c r="E72" s="30"/>
      <c r="F72" s="48"/>
      <c r="G72" s="49"/>
      <c r="H72" s="2"/>
      <c r="I72" s="48"/>
      <c r="J72" s="49"/>
      <c r="K72" s="30"/>
      <c r="L72" s="49"/>
      <c r="M72" s="49"/>
      <c r="P72" s="50"/>
      <c r="Q72" s="30"/>
      <c r="R72" s="49"/>
      <c r="S72" s="49"/>
      <c r="U72" s="49"/>
      <c r="V72" s="49"/>
      <c r="W72" s="7"/>
      <c r="Y72" s="30"/>
      <c r="Z72" s="48"/>
      <c r="AA72" s="48"/>
      <c r="AB72" s="2"/>
      <c r="AC72" s="48"/>
      <c r="AD72" s="48"/>
      <c r="AE72" s="30"/>
      <c r="AF72" s="49"/>
      <c r="AG72" s="49"/>
      <c r="AJ72" s="50"/>
      <c r="AK72" s="30"/>
      <c r="AM72" s="49"/>
      <c r="AO72" s="49"/>
      <c r="AP72" s="49"/>
      <c r="AQ72" s="7"/>
      <c r="AS72" s="30"/>
      <c r="AT72" s="48"/>
      <c r="AU72" s="48"/>
      <c r="AV72" s="2"/>
      <c r="AW72" s="48"/>
      <c r="AX72" s="48"/>
      <c r="AY72" s="30"/>
      <c r="AZ72" s="49"/>
      <c r="BA72" s="49"/>
      <c r="BD72" s="50"/>
      <c r="BE72" s="30"/>
      <c r="BF72" s="49"/>
      <c r="BG72" s="49"/>
      <c r="BI72" s="49"/>
      <c r="BJ72" s="49"/>
      <c r="BK72" s="7"/>
      <c r="BM72" s="30"/>
      <c r="BN72" s="48"/>
      <c r="BO72" s="48"/>
      <c r="BP72" s="2"/>
      <c r="BQ72" s="48"/>
      <c r="BR72" s="48"/>
      <c r="BS72" s="26"/>
      <c r="BT72" s="49"/>
      <c r="BU72" s="49"/>
      <c r="BX72" s="50"/>
      <c r="BY72" s="30"/>
      <c r="BZ72" s="49"/>
      <c r="CA72" s="49"/>
      <c r="CC72" s="49"/>
      <c r="CD72" s="49"/>
      <c r="CE72" s="30"/>
      <c r="CG72" s="30"/>
      <c r="CH72" s="48"/>
      <c r="CI72" s="48"/>
      <c r="CJ72" s="2"/>
      <c r="CK72" s="48"/>
      <c r="CL72" s="48"/>
      <c r="CM72" s="30"/>
      <c r="CN72" s="49"/>
      <c r="CO72" s="49"/>
      <c r="CR72" s="50"/>
      <c r="CS72" s="30"/>
      <c r="CT72" s="49"/>
      <c r="CU72" s="49"/>
      <c r="CW72" s="49"/>
      <c r="CX72" s="49"/>
      <c r="CY72" s="7"/>
      <c r="DA72" s="30"/>
      <c r="DB72" s="48"/>
      <c r="DC72" s="48"/>
      <c r="DD72" s="2"/>
      <c r="DE72" s="48"/>
      <c r="DF72" s="48"/>
      <c r="DG72" s="30"/>
      <c r="DH72" s="49"/>
      <c r="DI72" s="49"/>
      <c r="DL72" s="50"/>
      <c r="DM72" s="30"/>
      <c r="DN72" s="49"/>
      <c r="DO72" s="49"/>
      <c r="DQ72" s="49"/>
      <c r="DR72" s="49"/>
      <c r="DS72" s="7"/>
      <c r="DU72" s="30"/>
      <c r="DV72" s="48"/>
      <c r="DW72" s="48"/>
      <c r="DX72" s="2"/>
      <c r="DY72" s="48"/>
      <c r="DZ72" s="48"/>
      <c r="EA72" s="30"/>
      <c r="EC72" s="51"/>
      <c r="EF72" s="50"/>
      <c r="EG72" s="30"/>
      <c r="EH72" s="49"/>
      <c r="EI72" s="49"/>
      <c r="EK72" s="49"/>
      <c r="EL72" s="49"/>
      <c r="EM72" s="7"/>
      <c r="EO72" s="30"/>
      <c r="EP72" s="48"/>
      <c r="EQ72" s="48"/>
      <c r="ER72" s="2"/>
      <c r="ES72" s="48"/>
      <c r="ET72" s="48"/>
      <c r="EU72" s="30"/>
      <c r="EV72" s="49"/>
      <c r="EW72" s="49"/>
      <c r="EZ72" s="50"/>
      <c r="FA72" s="30"/>
      <c r="FB72" s="49"/>
      <c r="FC72" s="49"/>
      <c r="FE72" s="49"/>
      <c r="FF72" s="49"/>
      <c r="FG72" s="7"/>
      <c r="FI72" s="30"/>
      <c r="FJ72" s="48"/>
      <c r="FK72" s="48"/>
      <c r="FL72" s="2"/>
      <c r="FM72" s="48"/>
      <c r="FN72" s="48"/>
      <c r="FO72" s="30"/>
      <c r="FP72" s="49"/>
      <c r="FQ72" s="49"/>
      <c r="FT72" s="50"/>
      <c r="FU72" s="30"/>
      <c r="FV72" s="49"/>
      <c r="FW72" s="49"/>
      <c r="FY72" s="49"/>
      <c r="FZ72" s="49"/>
      <c r="GA72" s="7"/>
      <c r="GI72" s="52"/>
      <c r="GN72" s="50"/>
      <c r="GU72" s="7"/>
      <c r="HC72" s="52"/>
      <c r="HH72" s="50"/>
      <c r="HO72" s="7"/>
      <c r="HW72" s="52"/>
      <c r="IB72" s="50"/>
      <c r="II72" s="7"/>
      <c r="IQ72" s="52"/>
      <c r="IV72" s="50"/>
    </row>
    <row r="73" spans="1:256" s="4" customFormat="1" ht="13.5" customHeight="1">
      <c r="A73" s="63"/>
      <c r="B73" s="2"/>
      <c r="C73" s="7"/>
      <c r="E73" s="30"/>
      <c r="F73" s="48"/>
      <c r="G73" s="49"/>
      <c r="H73" s="2"/>
      <c r="I73" s="48"/>
      <c r="J73" s="49"/>
      <c r="K73" s="30"/>
      <c r="L73" s="49"/>
      <c r="M73" s="49"/>
      <c r="P73" s="50"/>
      <c r="Q73" s="30"/>
      <c r="R73" s="49"/>
      <c r="S73" s="49"/>
      <c r="U73" s="49"/>
      <c r="V73" s="49"/>
      <c r="W73" s="7"/>
      <c r="Y73" s="30"/>
      <c r="Z73" s="48"/>
      <c r="AA73" s="48"/>
      <c r="AB73" s="2"/>
      <c r="AC73" s="48"/>
      <c r="AD73" s="48"/>
      <c r="AE73" s="30"/>
      <c r="AF73" s="49"/>
      <c r="AG73" s="49"/>
      <c r="AJ73" s="50"/>
      <c r="AK73" s="30"/>
      <c r="AM73" s="49"/>
      <c r="AO73" s="49"/>
      <c r="AP73" s="49"/>
      <c r="AQ73" s="7"/>
      <c r="AS73" s="30"/>
      <c r="AT73" s="48"/>
      <c r="AU73" s="48"/>
      <c r="AV73" s="2"/>
      <c r="AW73" s="48"/>
      <c r="AX73" s="48"/>
      <c r="AY73" s="30"/>
      <c r="AZ73" s="49"/>
      <c r="BA73" s="49"/>
      <c r="BD73" s="50"/>
      <c r="BE73" s="30"/>
      <c r="BF73" s="49"/>
      <c r="BG73" s="49"/>
      <c r="BI73" s="49"/>
      <c r="BJ73" s="49"/>
      <c r="BK73" s="7"/>
      <c r="BM73" s="30"/>
      <c r="BN73" s="48"/>
      <c r="BO73" s="48"/>
      <c r="BP73" s="2"/>
      <c r="BQ73" s="48"/>
      <c r="BR73" s="48"/>
      <c r="BS73" s="26"/>
      <c r="BT73" s="49"/>
      <c r="BU73" s="49"/>
      <c r="BX73" s="50"/>
      <c r="BY73" s="30"/>
      <c r="BZ73" s="49"/>
      <c r="CA73" s="49"/>
      <c r="CC73" s="49"/>
      <c r="CD73" s="49"/>
      <c r="CE73" s="30"/>
      <c r="CG73" s="30"/>
      <c r="CH73" s="48"/>
      <c r="CI73" s="48"/>
      <c r="CJ73" s="2"/>
      <c r="CK73" s="48"/>
      <c r="CL73" s="48"/>
      <c r="CM73" s="30"/>
      <c r="CN73" s="49"/>
      <c r="CO73" s="49"/>
      <c r="CR73" s="50"/>
      <c r="CS73" s="30"/>
      <c r="CT73" s="49"/>
      <c r="CU73" s="49"/>
      <c r="CW73" s="49"/>
      <c r="CX73" s="49"/>
      <c r="CY73" s="7"/>
      <c r="DA73" s="30"/>
      <c r="DB73" s="48"/>
      <c r="DC73" s="48"/>
      <c r="DD73" s="2"/>
      <c r="DE73" s="48"/>
      <c r="DF73" s="48"/>
      <c r="DG73" s="30"/>
      <c r="DH73" s="49"/>
      <c r="DI73" s="49"/>
      <c r="DL73" s="50"/>
      <c r="DM73" s="30"/>
      <c r="DN73" s="49"/>
      <c r="DO73" s="49"/>
      <c r="DQ73" s="49"/>
      <c r="DR73" s="49"/>
      <c r="DS73" s="7"/>
      <c r="DU73" s="30"/>
      <c r="DV73" s="48"/>
      <c r="DW73" s="48"/>
      <c r="DX73" s="2"/>
      <c r="DY73" s="48"/>
      <c r="DZ73" s="48"/>
      <c r="EA73" s="30"/>
      <c r="EC73" s="51"/>
      <c r="EF73" s="50"/>
      <c r="EG73" s="30"/>
      <c r="EH73" s="49"/>
      <c r="EI73" s="49"/>
      <c r="EK73" s="49"/>
      <c r="EL73" s="49"/>
      <c r="EM73" s="7"/>
      <c r="EO73" s="30"/>
      <c r="EP73" s="48"/>
      <c r="EQ73" s="48"/>
      <c r="ER73" s="2"/>
      <c r="ES73" s="48"/>
      <c r="ET73" s="48"/>
      <c r="EU73" s="30"/>
      <c r="EV73" s="49"/>
      <c r="EW73" s="49"/>
      <c r="EZ73" s="50"/>
      <c r="FA73" s="30"/>
      <c r="FB73" s="49"/>
      <c r="FC73" s="49"/>
      <c r="FE73" s="49"/>
      <c r="FF73" s="49"/>
      <c r="FG73" s="7"/>
      <c r="FI73" s="30"/>
      <c r="FJ73" s="48"/>
      <c r="FK73" s="48"/>
      <c r="FL73" s="2"/>
      <c r="FM73" s="48"/>
      <c r="FN73" s="48"/>
      <c r="FO73" s="30"/>
      <c r="FP73" s="49"/>
      <c r="FQ73" s="49"/>
      <c r="FT73" s="50"/>
      <c r="FU73" s="30"/>
      <c r="FV73" s="49"/>
      <c r="FW73" s="49"/>
      <c r="FY73" s="49"/>
      <c r="FZ73" s="49"/>
      <c r="GA73" s="7"/>
      <c r="GI73" s="52"/>
      <c r="GN73" s="50"/>
      <c r="GU73" s="7"/>
      <c r="HC73" s="52"/>
      <c r="HH73" s="50"/>
      <c r="HO73" s="7"/>
      <c r="HW73" s="52"/>
      <c r="IB73" s="50"/>
      <c r="II73" s="7"/>
      <c r="IQ73" s="52"/>
      <c r="IV73" s="50"/>
    </row>
    <row r="74" spans="1:256" s="4" customFormat="1" ht="13.5" customHeight="1">
      <c r="A74" s="63"/>
      <c r="B74" s="2"/>
      <c r="C74" s="7"/>
      <c r="E74" s="30"/>
      <c r="F74" s="48"/>
      <c r="G74" s="49"/>
      <c r="H74" s="2"/>
      <c r="I74" s="48"/>
      <c r="J74" s="49"/>
      <c r="K74" s="30"/>
      <c r="L74" s="49"/>
      <c r="M74" s="49"/>
      <c r="P74" s="50"/>
      <c r="Q74" s="30"/>
      <c r="R74" s="49"/>
      <c r="S74" s="49"/>
      <c r="U74" s="49"/>
      <c r="V74" s="49"/>
      <c r="W74" s="7"/>
      <c r="Y74" s="30"/>
      <c r="Z74" s="48"/>
      <c r="AA74" s="48"/>
      <c r="AB74" s="2"/>
      <c r="AC74" s="48"/>
      <c r="AD74" s="48"/>
      <c r="AE74" s="30"/>
      <c r="AF74" s="49"/>
      <c r="AG74" s="49"/>
      <c r="AJ74" s="50"/>
      <c r="AK74" s="30"/>
      <c r="AM74" s="49"/>
      <c r="AO74" s="49"/>
      <c r="AP74" s="49"/>
      <c r="AQ74" s="7"/>
      <c r="AS74" s="30"/>
      <c r="AT74" s="48"/>
      <c r="AU74" s="48"/>
      <c r="AV74" s="2"/>
      <c r="AW74" s="48"/>
      <c r="AX74" s="48"/>
      <c r="AY74" s="30"/>
      <c r="AZ74" s="49"/>
      <c r="BA74" s="49"/>
      <c r="BD74" s="50"/>
      <c r="BE74" s="30"/>
      <c r="BF74" s="49"/>
      <c r="BG74" s="49"/>
      <c r="BI74" s="49"/>
      <c r="BJ74" s="49"/>
      <c r="BK74" s="7"/>
      <c r="BM74" s="30"/>
      <c r="BN74" s="48"/>
      <c r="BO74" s="48"/>
      <c r="BP74" s="2"/>
      <c r="BQ74" s="48"/>
      <c r="BR74" s="48"/>
      <c r="BS74" s="26"/>
      <c r="BT74" s="49"/>
      <c r="BU74" s="49"/>
      <c r="BX74" s="50"/>
      <c r="BY74" s="30"/>
      <c r="BZ74" s="49"/>
      <c r="CA74" s="49"/>
      <c r="CC74" s="49"/>
      <c r="CD74" s="49"/>
      <c r="CE74" s="30"/>
      <c r="CG74" s="30"/>
      <c r="CH74" s="48"/>
      <c r="CI74" s="48"/>
      <c r="CJ74" s="2"/>
      <c r="CK74" s="48"/>
      <c r="CL74" s="48"/>
      <c r="CM74" s="30"/>
      <c r="CN74" s="49"/>
      <c r="CO74" s="49"/>
      <c r="CR74" s="50"/>
      <c r="CS74" s="30"/>
      <c r="CT74" s="49"/>
      <c r="CU74" s="49"/>
      <c r="CW74" s="49"/>
      <c r="CX74" s="49"/>
      <c r="CY74" s="7"/>
      <c r="DA74" s="30"/>
      <c r="DB74" s="48"/>
      <c r="DC74" s="48"/>
      <c r="DD74" s="2"/>
      <c r="DE74" s="48"/>
      <c r="DF74" s="48"/>
      <c r="DG74" s="30"/>
      <c r="DH74" s="49"/>
      <c r="DI74" s="49"/>
      <c r="DL74" s="50"/>
      <c r="DM74" s="30"/>
      <c r="DN74" s="49"/>
      <c r="DO74" s="49"/>
      <c r="DQ74" s="49"/>
      <c r="DR74" s="49"/>
      <c r="DS74" s="7"/>
      <c r="DU74" s="30"/>
      <c r="DV74" s="48"/>
      <c r="DW74" s="48"/>
      <c r="DX74" s="2"/>
      <c r="DY74" s="48"/>
      <c r="DZ74" s="48"/>
      <c r="EA74" s="30"/>
      <c r="EC74" s="51"/>
      <c r="EF74" s="50"/>
      <c r="EG74" s="30"/>
      <c r="EH74" s="49"/>
      <c r="EI74" s="49"/>
      <c r="EK74" s="49"/>
      <c r="EL74" s="49"/>
      <c r="EM74" s="7"/>
      <c r="EO74" s="30"/>
      <c r="EP74" s="48"/>
      <c r="EQ74" s="48"/>
      <c r="ER74" s="2"/>
      <c r="ES74" s="48"/>
      <c r="ET74" s="48"/>
      <c r="EU74" s="30"/>
      <c r="EV74" s="49"/>
      <c r="EW74" s="49"/>
      <c r="EZ74" s="50"/>
      <c r="FA74" s="30"/>
      <c r="FB74" s="49"/>
      <c r="FC74" s="49"/>
      <c r="FE74" s="49"/>
      <c r="FF74" s="49"/>
      <c r="FG74" s="7"/>
      <c r="FI74" s="30"/>
      <c r="FJ74" s="48"/>
      <c r="FK74" s="48"/>
      <c r="FL74" s="2"/>
      <c r="FM74" s="48"/>
      <c r="FN74" s="48"/>
      <c r="FO74" s="30"/>
      <c r="FP74" s="49"/>
      <c r="FQ74" s="49"/>
      <c r="FT74" s="50"/>
      <c r="FU74" s="30"/>
      <c r="FV74" s="49"/>
      <c r="FW74" s="49"/>
      <c r="FY74" s="49"/>
      <c r="FZ74" s="49"/>
      <c r="GA74" s="7"/>
      <c r="GI74" s="52"/>
      <c r="GN74" s="50"/>
      <c r="GU74" s="7"/>
      <c r="HC74" s="52"/>
      <c r="HH74" s="50"/>
      <c r="HO74" s="7"/>
      <c r="HW74" s="52"/>
      <c r="IB74" s="50"/>
      <c r="II74" s="7"/>
      <c r="IQ74" s="52"/>
      <c r="IV74" s="50"/>
    </row>
    <row r="75" spans="1:256" s="4" customFormat="1" ht="13.5" customHeight="1">
      <c r="A75" s="63"/>
      <c r="B75" s="2"/>
      <c r="C75" s="7"/>
      <c r="E75" s="30"/>
      <c r="F75" s="48"/>
      <c r="G75" s="49"/>
      <c r="H75" s="2"/>
      <c r="I75" s="48"/>
      <c r="J75" s="49"/>
      <c r="K75" s="30"/>
      <c r="L75" s="49"/>
      <c r="M75" s="49"/>
      <c r="P75" s="50"/>
      <c r="Q75" s="30"/>
      <c r="R75" s="49"/>
      <c r="S75" s="49"/>
      <c r="U75" s="49"/>
      <c r="V75" s="49"/>
      <c r="W75" s="7"/>
      <c r="Y75" s="30"/>
      <c r="Z75" s="48"/>
      <c r="AA75" s="48"/>
      <c r="AB75" s="2"/>
      <c r="AC75" s="48"/>
      <c r="AD75" s="48"/>
      <c r="AE75" s="30"/>
      <c r="AF75" s="49"/>
      <c r="AG75" s="49"/>
      <c r="AJ75" s="50"/>
      <c r="AK75" s="30"/>
      <c r="AM75" s="49"/>
      <c r="AO75" s="49"/>
      <c r="AP75" s="49"/>
      <c r="AQ75" s="7"/>
      <c r="AS75" s="30"/>
      <c r="AT75" s="48"/>
      <c r="AU75" s="48"/>
      <c r="AV75" s="2"/>
      <c r="AW75" s="48"/>
      <c r="AX75" s="48"/>
      <c r="AY75" s="30"/>
      <c r="AZ75" s="49"/>
      <c r="BA75" s="49"/>
      <c r="BD75" s="50"/>
      <c r="BE75" s="30"/>
      <c r="BF75" s="49"/>
      <c r="BG75" s="49"/>
      <c r="BI75" s="49"/>
      <c r="BJ75" s="49"/>
      <c r="BK75" s="7"/>
      <c r="BM75" s="30"/>
      <c r="BN75" s="48"/>
      <c r="BO75" s="48"/>
      <c r="BP75" s="2"/>
      <c r="BQ75" s="48"/>
      <c r="BR75" s="48"/>
      <c r="BS75" s="26"/>
      <c r="BT75" s="49"/>
      <c r="BU75" s="49"/>
      <c r="BX75" s="50"/>
      <c r="BY75" s="30"/>
      <c r="BZ75" s="49"/>
      <c r="CA75" s="49"/>
      <c r="CC75" s="49"/>
      <c r="CD75" s="49"/>
      <c r="CE75" s="30"/>
      <c r="CG75" s="30"/>
      <c r="CH75" s="48"/>
      <c r="CI75" s="48"/>
      <c r="CJ75" s="2"/>
      <c r="CK75" s="48"/>
      <c r="CL75" s="48"/>
      <c r="CM75" s="30"/>
      <c r="CN75" s="49"/>
      <c r="CO75" s="49"/>
      <c r="CR75" s="50"/>
      <c r="CS75" s="30"/>
      <c r="CT75" s="49"/>
      <c r="CU75" s="49"/>
      <c r="CW75" s="49"/>
      <c r="CX75" s="49"/>
      <c r="CY75" s="7"/>
      <c r="DA75" s="30"/>
      <c r="DB75" s="48"/>
      <c r="DC75" s="48"/>
      <c r="DD75" s="2"/>
      <c r="DE75" s="48"/>
      <c r="DF75" s="48"/>
      <c r="DG75" s="30"/>
      <c r="DH75" s="49"/>
      <c r="DI75" s="49"/>
      <c r="DL75" s="50"/>
      <c r="DM75" s="30"/>
      <c r="DN75" s="49"/>
      <c r="DO75" s="49"/>
      <c r="DQ75" s="49"/>
      <c r="DR75" s="49"/>
      <c r="DS75" s="7"/>
      <c r="DU75" s="30"/>
      <c r="DV75" s="48"/>
      <c r="DW75" s="48"/>
      <c r="DX75" s="2"/>
      <c r="DY75" s="48"/>
      <c r="DZ75" s="48"/>
      <c r="EA75" s="30"/>
      <c r="EC75" s="51"/>
      <c r="EF75" s="50"/>
      <c r="EG75" s="30"/>
      <c r="EH75" s="49"/>
      <c r="EI75" s="49"/>
      <c r="EK75" s="49"/>
      <c r="EL75" s="49"/>
      <c r="EM75" s="7"/>
      <c r="EO75" s="30"/>
      <c r="EP75" s="48"/>
      <c r="EQ75" s="48"/>
      <c r="ER75" s="2"/>
      <c r="ES75" s="48"/>
      <c r="ET75" s="48"/>
      <c r="EU75" s="30"/>
      <c r="EV75" s="49"/>
      <c r="EW75" s="49"/>
      <c r="EZ75" s="50"/>
      <c r="FA75" s="30"/>
      <c r="FB75" s="49"/>
      <c r="FC75" s="49"/>
      <c r="FE75" s="49"/>
      <c r="FF75" s="49"/>
      <c r="FG75" s="7"/>
      <c r="FI75" s="30"/>
      <c r="FJ75" s="48"/>
      <c r="FK75" s="48"/>
      <c r="FL75" s="2"/>
      <c r="FM75" s="48"/>
      <c r="FN75" s="48"/>
      <c r="FO75" s="30"/>
      <c r="FP75" s="49"/>
      <c r="FQ75" s="49"/>
      <c r="FT75" s="50"/>
      <c r="FU75" s="30"/>
      <c r="FV75" s="49"/>
      <c r="FW75" s="49"/>
      <c r="FY75" s="49"/>
      <c r="FZ75" s="49"/>
      <c r="GA75" s="7"/>
      <c r="GI75" s="52"/>
      <c r="GN75" s="50"/>
      <c r="GU75" s="7"/>
      <c r="HC75" s="52"/>
      <c r="HH75" s="50"/>
      <c r="HO75" s="7"/>
      <c r="HW75" s="52"/>
      <c r="IB75" s="50"/>
      <c r="II75" s="7"/>
      <c r="IQ75" s="52"/>
      <c r="IV75" s="50"/>
    </row>
    <row r="76" spans="1:256" s="4" customFormat="1" ht="13.5" customHeight="1">
      <c r="A76" s="63"/>
      <c r="B76" s="2"/>
      <c r="C76" s="7"/>
      <c r="E76" s="30"/>
      <c r="F76" s="48"/>
      <c r="G76" s="49"/>
      <c r="H76" s="2"/>
      <c r="I76" s="48"/>
      <c r="J76" s="49"/>
      <c r="K76" s="30"/>
      <c r="L76" s="49"/>
      <c r="M76" s="49"/>
      <c r="P76" s="50"/>
      <c r="Q76" s="30"/>
      <c r="R76" s="49"/>
      <c r="S76" s="49"/>
      <c r="U76" s="49"/>
      <c r="V76" s="49"/>
      <c r="W76" s="7"/>
      <c r="Y76" s="30"/>
      <c r="Z76" s="48"/>
      <c r="AA76" s="48"/>
      <c r="AB76" s="2"/>
      <c r="AC76" s="48"/>
      <c r="AD76" s="48"/>
      <c r="AE76" s="30"/>
      <c r="AF76" s="49"/>
      <c r="AG76" s="49"/>
      <c r="AJ76" s="50"/>
      <c r="AK76" s="30"/>
      <c r="AM76" s="49"/>
      <c r="AO76" s="49"/>
      <c r="AP76" s="49"/>
      <c r="AQ76" s="7"/>
      <c r="AS76" s="30"/>
      <c r="AT76" s="48"/>
      <c r="AU76" s="48"/>
      <c r="AV76" s="2"/>
      <c r="AW76" s="48"/>
      <c r="AX76" s="48"/>
      <c r="AY76" s="30"/>
      <c r="AZ76" s="49"/>
      <c r="BA76" s="49"/>
      <c r="BD76" s="50"/>
      <c r="BE76" s="30"/>
      <c r="BF76" s="49"/>
      <c r="BG76" s="49"/>
      <c r="BI76" s="49"/>
      <c r="BJ76" s="49"/>
      <c r="BK76" s="7"/>
      <c r="BM76" s="30"/>
      <c r="BN76" s="48"/>
      <c r="BO76" s="48"/>
      <c r="BP76" s="2"/>
      <c r="BQ76" s="48"/>
      <c r="BR76" s="48"/>
      <c r="BS76" s="26"/>
      <c r="BT76" s="49"/>
      <c r="BU76" s="49"/>
      <c r="BX76" s="50"/>
      <c r="BY76" s="30"/>
      <c r="BZ76" s="49"/>
      <c r="CA76" s="49"/>
      <c r="CC76" s="49"/>
      <c r="CD76" s="49"/>
      <c r="CE76" s="30"/>
      <c r="CG76" s="30"/>
      <c r="CH76" s="48"/>
      <c r="CI76" s="48"/>
      <c r="CJ76" s="2"/>
      <c r="CK76" s="48"/>
      <c r="CL76" s="48"/>
      <c r="CM76" s="30"/>
      <c r="CN76" s="49"/>
      <c r="CO76" s="49"/>
      <c r="CR76" s="50"/>
      <c r="CS76" s="30"/>
      <c r="CT76" s="49"/>
      <c r="CU76" s="49"/>
      <c r="CW76" s="49"/>
      <c r="CX76" s="49"/>
      <c r="CY76" s="7"/>
      <c r="DA76" s="30"/>
      <c r="DB76" s="48"/>
      <c r="DC76" s="48"/>
      <c r="DD76" s="2"/>
      <c r="DE76" s="48"/>
      <c r="DF76" s="48"/>
      <c r="DG76" s="30"/>
      <c r="DH76" s="49"/>
      <c r="DI76" s="49"/>
      <c r="DL76" s="50"/>
      <c r="DM76" s="30"/>
      <c r="DN76" s="49"/>
      <c r="DO76" s="49"/>
      <c r="DQ76" s="49"/>
      <c r="DR76" s="49"/>
      <c r="DS76" s="7"/>
      <c r="DU76" s="30"/>
      <c r="DV76" s="48"/>
      <c r="DW76" s="48"/>
      <c r="DX76" s="2"/>
      <c r="DY76" s="48"/>
      <c r="DZ76" s="48"/>
      <c r="EA76" s="30"/>
      <c r="EC76" s="51"/>
      <c r="EF76" s="50"/>
      <c r="EG76" s="30"/>
      <c r="EH76" s="49"/>
      <c r="EI76" s="49"/>
      <c r="EK76" s="49"/>
      <c r="EL76" s="49"/>
      <c r="EM76" s="7"/>
      <c r="EO76" s="30"/>
      <c r="EP76" s="48"/>
      <c r="EQ76" s="48"/>
      <c r="ER76" s="2"/>
      <c r="ES76" s="48"/>
      <c r="ET76" s="48"/>
      <c r="EU76" s="30"/>
      <c r="EV76" s="49"/>
      <c r="EW76" s="49"/>
      <c r="EZ76" s="50"/>
      <c r="FA76" s="30"/>
      <c r="FB76" s="49"/>
      <c r="FC76" s="49"/>
      <c r="FE76" s="49"/>
      <c r="FF76" s="49"/>
      <c r="FG76" s="7"/>
      <c r="FI76" s="30"/>
      <c r="FJ76" s="48"/>
      <c r="FK76" s="48"/>
      <c r="FL76" s="2"/>
      <c r="FM76" s="48"/>
      <c r="FN76" s="48"/>
      <c r="FO76" s="30"/>
      <c r="FP76" s="49"/>
      <c r="FQ76" s="49"/>
      <c r="FT76" s="50"/>
      <c r="FU76" s="30"/>
      <c r="FV76" s="49"/>
      <c r="FW76" s="49"/>
      <c r="FY76" s="49"/>
      <c r="FZ76" s="49"/>
      <c r="GA76" s="7"/>
      <c r="GI76" s="52"/>
      <c r="GN76" s="50"/>
      <c r="GU76" s="7"/>
      <c r="HC76" s="52"/>
      <c r="HH76" s="50"/>
      <c r="HO76" s="7"/>
      <c r="HW76" s="52"/>
      <c r="IB76" s="50"/>
      <c r="II76" s="7"/>
      <c r="IQ76" s="52"/>
      <c r="IV76" s="50"/>
    </row>
    <row r="77" spans="1:256" s="4" customFormat="1" ht="13.5" customHeight="1">
      <c r="A77" s="63"/>
      <c r="B77" s="2"/>
      <c r="C77" s="7"/>
      <c r="E77" s="30"/>
      <c r="F77" s="48"/>
      <c r="G77" s="49"/>
      <c r="H77" s="2"/>
      <c r="I77" s="48"/>
      <c r="J77" s="49"/>
      <c r="K77" s="30"/>
      <c r="L77" s="49"/>
      <c r="M77" s="49"/>
      <c r="P77" s="50"/>
      <c r="Q77" s="30"/>
      <c r="R77" s="49"/>
      <c r="S77" s="49"/>
      <c r="U77" s="49"/>
      <c r="V77" s="49"/>
      <c r="W77" s="7"/>
      <c r="Y77" s="30"/>
      <c r="Z77" s="48"/>
      <c r="AA77" s="48"/>
      <c r="AB77" s="2"/>
      <c r="AC77" s="48"/>
      <c r="AD77" s="48"/>
      <c r="AE77" s="30"/>
      <c r="AF77" s="49"/>
      <c r="AG77" s="49"/>
      <c r="AJ77" s="50"/>
      <c r="AK77" s="30"/>
      <c r="AM77" s="49"/>
      <c r="AO77" s="49"/>
      <c r="AP77" s="49"/>
      <c r="AQ77" s="7"/>
      <c r="AS77" s="30"/>
      <c r="AT77" s="48"/>
      <c r="AU77" s="48"/>
      <c r="AV77" s="2"/>
      <c r="AW77" s="48"/>
      <c r="AX77" s="48"/>
      <c r="AY77" s="30"/>
      <c r="AZ77" s="49"/>
      <c r="BA77" s="49"/>
      <c r="BD77" s="50"/>
      <c r="BE77" s="30"/>
      <c r="BF77" s="49"/>
      <c r="BG77" s="49"/>
      <c r="BI77" s="49"/>
      <c r="BJ77" s="49"/>
      <c r="BK77" s="7"/>
      <c r="BM77" s="30"/>
      <c r="BN77" s="48"/>
      <c r="BO77" s="48"/>
      <c r="BP77" s="2"/>
      <c r="BQ77" s="48"/>
      <c r="BR77" s="48"/>
      <c r="BS77" s="26"/>
      <c r="BT77" s="49"/>
      <c r="BU77" s="49"/>
      <c r="BX77" s="50"/>
      <c r="BY77" s="30"/>
      <c r="BZ77" s="49"/>
      <c r="CA77" s="49"/>
      <c r="CC77" s="49"/>
      <c r="CD77" s="49"/>
      <c r="CE77" s="30"/>
      <c r="CG77" s="30"/>
      <c r="CH77" s="48"/>
      <c r="CI77" s="48"/>
      <c r="CJ77" s="2"/>
      <c r="CK77" s="48"/>
      <c r="CL77" s="48"/>
      <c r="CM77" s="30"/>
      <c r="CN77" s="49"/>
      <c r="CO77" s="49"/>
      <c r="CR77" s="50"/>
      <c r="CS77" s="30"/>
      <c r="CT77" s="49"/>
      <c r="CU77" s="49"/>
      <c r="CW77" s="49"/>
      <c r="CX77" s="49"/>
      <c r="CY77" s="7"/>
      <c r="DA77" s="30"/>
      <c r="DB77" s="48"/>
      <c r="DC77" s="48"/>
      <c r="DD77" s="2"/>
      <c r="DE77" s="48"/>
      <c r="DF77" s="48"/>
      <c r="DG77" s="30"/>
      <c r="DH77" s="49"/>
      <c r="DI77" s="49"/>
      <c r="DL77" s="50"/>
      <c r="DM77" s="30"/>
      <c r="DN77" s="49"/>
      <c r="DO77" s="49"/>
      <c r="DQ77" s="49"/>
      <c r="DR77" s="49"/>
      <c r="DS77" s="7"/>
      <c r="DU77" s="30"/>
      <c r="DV77" s="48"/>
      <c r="DW77" s="48"/>
      <c r="DX77" s="2"/>
      <c r="DY77" s="48"/>
      <c r="DZ77" s="48"/>
      <c r="EA77" s="30"/>
      <c r="EC77" s="51"/>
      <c r="EF77" s="50"/>
      <c r="EG77" s="30"/>
      <c r="EH77" s="49"/>
      <c r="EI77" s="49"/>
      <c r="EK77" s="49"/>
      <c r="EL77" s="49"/>
      <c r="EM77" s="7"/>
      <c r="EO77" s="30"/>
      <c r="EP77" s="48"/>
      <c r="EQ77" s="48"/>
      <c r="ER77" s="2"/>
      <c r="ES77" s="48"/>
      <c r="ET77" s="48"/>
      <c r="EU77" s="30"/>
      <c r="EV77" s="49"/>
      <c r="EW77" s="49"/>
      <c r="EZ77" s="50"/>
      <c r="FA77" s="30"/>
      <c r="FB77" s="49"/>
      <c r="FC77" s="49"/>
      <c r="FE77" s="49"/>
      <c r="FF77" s="49"/>
      <c r="FG77" s="7"/>
      <c r="FI77" s="30"/>
      <c r="FJ77" s="48"/>
      <c r="FK77" s="48"/>
      <c r="FL77" s="2"/>
      <c r="FM77" s="48"/>
      <c r="FN77" s="48"/>
      <c r="FO77" s="30"/>
      <c r="FP77" s="49"/>
      <c r="FQ77" s="49"/>
      <c r="FT77" s="50"/>
      <c r="FU77" s="30"/>
      <c r="FV77" s="49"/>
      <c r="FW77" s="49"/>
      <c r="FY77" s="49"/>
      <c r="FZ77" s="49"/>
      <c r="GA77" s="7"/>
      <c r="GI77" s="52"/>
      <c r="GN77" s="50"/>
      <c r="GU77" s="7"/>
      <c r="HC77" s="52"/>
      <c r="HH77" s="50"/>
      <c r="HO77" s="7"/>
      <c r="HW77" s="52"/>
      <c r="IB77" s="50"/>
      <c r="II77" s="7"/>
      <c r="IQ77" s="52"/>
      <c r="IV77" s="50"/>
    </row>
    <row r="78" spans="1:256" s="4" customFormat="1" ht="13.5" customHeight="1">
      <c r="A78" s="63"/>
      <c r="B78" s="2"/>
      <c r="C78" s="7"/>
      <c r="E78" s="30"/>
      <c r="F78" s="48"/>
      <c r="G78" s="49"/>
      <c r="H78" s="2"/>
      <c r="I78" s="48"/>
      <c r="J78" s="49"/>
      <c r="K78" s="30"/>
      <c r="L78" s="49"/>
      <c r="M78" s="49"/>
      <c r="P78" s="50"/>
      <c r="Q78" s="30"/>
      <c r="R78" s="49"/>
      <c r="S78" s="49"/>
      <c r="U78" s="49"/>
      <c r="V78" s="49"/>
      <c r="W78" s="7"/>
      <c r="Y78" s="30"/>
      <c r="Z78" s="48"/>
      <c r="AA78" s="48"/>
      <c r="AB78" s="2"/>
      <c r="AC78" s="48"/>
      <c r="AD78" s="48"/>
      <c r="AE78" s="30"/>
      <c r="AF78" s="49"/>
      <c r="AG78" s="49"/>
      <c r="AJ78" s="50"/>
      <c r="AK78" s="30"/>
      <c r="AM78" s="49"/>
      <c r="AO78" s="49"/>
      <c r="AP78" s="49"/>
      <c r="AQ78" s="7"/>
      <c r="AS78" s="30"/>
      <c r="AT78" s="48"/>
      <c r="AU78" s="48"/>
      <c r="AV78" s="2"/>
      <c r="AW78" s="48"/>
      <c r="AX78" s="48"/>
      <c r="AY78" s="30"/>
      <c r="AZ78" s="49"/>
      <c r="BA78" s="49"/>
      <c r="BD78" s="50"/>
      <c r="BE78" s="30"/>
      <c r="BF78" s="49"/>
      <c r="BG78" s="49"/>
      <c r="BI78" s="49"/>
      <c r="BJ78" s="49"/>
      <c r="BK78" s="7"/>
      <c r="BM78" s="30"/>
      <c r="BN78" s="48"/>
      <c r="BO78" s="48"/>
      <c r="BP78" s="2"/>
      <c r="BQ78" s="48"/>
      <c r="BR78" s="48"/>
      <c r="BS78" s="26"/>
      <c r="BT78" s="49"/>
      <c r="BU78" s="49"/>
      <c r="BX78" s="50"/>
      <c r="BY78" s="30"/>
      <c r="BZ78" s="49"/>
      <c r="CA78" s="49"/>
      <c r="CC78" s="49"/>
      <c r="CD78" s="49"/>
      <c r="CE78" s="30"/>
      <c r="CG78" s="30"/>
      <c r="CH78" s="48"/>
      <c r="CI78" s="48"/>
      <c r="CJ78" s="2"/>
      <c r="CK78" s="48"/>
      <c r="CL78" s="48"/>
      <c r="CM78" s="30"/>
      <c r="CN78" s="49"/>
      <c r="CO78" s="49"/>
      <c r="CR78" s="50"/>
      <c r="CS78" s="30"/>
      <c r="CT78" s="49"/>
      <c r="CU78" s="49"/>
      <c r="CW78" s="49"/>
      <c r="CX78" s="49"/>
      <c r="CY78" s="7"/>
      <c r="DA78" s="30"/>
      <c r="DB78" s="48"/>
      <c r="DC78" s="48"/>
      <c r="DD78" s="2"/>
      <c r="DE78" s="48"/>
      <c r="DF78" s="48"/>
      <c r="DG78" s="30"/>
      <c r="DH78" s="49"/>
      <c r="DI78" s="49"/>
      <c r="DL78" s="50"/>
      <c r="DM78" s="30"/>
      <c r="DN78" s="49"/>
      <c r="DO78" s="49"/>
      <c r="DQ78" s="49"/>
      <c r="DR78" s="49"/>
      <c r="DS78" s="7"/>
      <c r="DU78" s="30"/>
      <c r="DV78" s="48"/>
      <c r="DW78" s="48"/>
      <c r="DX78" s="2"/>
      <c r="DY78" s="48"/>
      <c r="DZ78" s="48"/>
      <c r="EA78" s="30"/>
      <c r="EC78" s="51"/>
      <c r="EF78" s="50"/>
      <c r="EG78" s="30"/>
      <c r="EH78" s="49"/>
      <c r="EI78" s="49"/>
      <c r="EK78" s="49"/>
      <c r="EL78" s="49"/>
      <c r="EM78" s="7"/>
      <c r="EO78" s="30"/>
      <c r="EP78" s="48"/>
      <c r="EQ78" s="48"/>
      <c r="ER78" s="2"/>
      <c r="ES78" s="48"/>
      <c r="ET78" s="48"/>
      <c r="EU78" s="30"/>
      <c r="EV78" s="49"/>
      <c r="EW78" s="49"/>
      <c r="EZ78" s="50"/>
      <c r="FA78" s="30"/>
      <c r="FB78" s="49"/>
      <c r="FC78" s="49"/>
      <c r="FE78" s="49"/>
      <c r="FF78" s="49"/>
      <c r="FG78" s="7"/>
      <c r="FI78" s="30"/>
      <c r="FJ78" s="48"/>
      <c r="FK78" s="48"/>
      <c r="FL78" s="2"/>
      <c r="FM78" s="48"/>
      <c r="FN78" s="48"/>
      <c r="FO78" s="30"/>
      <c r="FP78" s="49"/>
      <c r="FQ78" s="49"/>
      <c r="FT78" s="50"/>
      <c r="FU78" s="30"/>
      <c r="FV78" s="49"/>
      <c r="FW78" s="49"/>
      <c r="FY78" s="49"/>
      <c r="FZ78" s="49"/>
      <c r="GA78" s="7"/>
      <c r="GI78" s="52"/>
      <c r="GN78" s="50"/>
      <c r="GU78" s="7"/>
      <c r="HC78" s="52"/>
      <c r="HH78" s="50"/>
      <c r="HO78" s="7"/>
      <c r="HW78" s="52"/>
      <c r="IB78" s="50"/>
      <c r="II78" s="7"/>
      <c r="IQ78" s="52"/>
      <c r="IV78" s="50"/>
    </row>
    <row r="79" spans="1:256" s="4" customFormat="1" ht="13.5" customHeight="1">
      <c r="A79" s="63"/>
      <c r="B79" s="2"/>
      <c r="C79" s="7"/>
      <c r="E79" s="30"/>
      <c r="F79" s="48"/>
      <c r="G79" s="49"/>
      <c r="H79" s="2"/>
      <c r="I79" s="48"/>
      <c r="J79" s="49"/>
      <c r="K79" s="30"/>
      <c r="L79" s="49"/>
      <c r="M79" s="49"/>
      <c r="P79" s="50"/>
      <c r="Q79" s="30"/>
      <c r="R79" s="49"/>
      <c r="S79" s="49"/>
      <c r="U79" s="49"/>
      <c r="V79" s="49"/>
      <c r="W79" s="7"/>
      <c r="Y79" s="30"/>
      <c r="Z79" s="48"/>
      <c r="AA79" s="48"/>
      <c r="AB79" s="2"/>
      <c r="AC79" s="48"/>
      <c r="AD79" s="48"/>
      <c r="AE79" s="30"/>
      <c r="AF79" s="49"/>
      <c r="AG79" s="49"/>
      <c r="AJ79" s="50"/>
      <c r="AK79" s="30"/>
      <c r="AM79" s="49"/>
      <c r="AO79" s="49"/>
      <c r="AP79" s="49"/>
      <c r="AQ79" s="7"/>
      <c r="AS79" s="30"/>
      <c r="AT79" s="48"/>
      <c r="AU79" s="48"/>
      <c r="AV79" s="2"/>
      <c r="AW79" s="48"/>
      <c r="AX79" s="48"/>
      <c r="AY79" s="30"/>
      <c r="AZ79" s="49"/>
      <c r="BA79" s="49"/>
      <c r="BD79" s="50"/>
      <c r="BE79" s="30"/>
      <c r="BF79" s="49"/>
      <c r="BG79" s="49"/>
      <c r="BI79" s="49"/>
      <c r="BJ79" s="49"/>
      <c r="BK79" s="7"/>
      <c r="BM79" s="30"/>
      <c r="BN79" s="48"/>
      <c r="BO79" s="48"/>
      <c r="BP79" s="2"/>
      <c r="BQ79" s="48"/>
      <c r="BR79" s="48"/>
      <c r="BS79" s="26"/>
      <c r="BT79" s="49"/>
      <c r="BU79" s="49"/>
      <c r="BX79" s="50"/>
      <c r="BY79" s="30"/>
      <c r="BZ79" s="49"/>
      <c r="CA79" s="49"/>
      <c r="CC79" s="49"/>
      <c r="CD79" s="49"/>
      <c r="CE79" s="30"/>
      <c r="CG79" s="30"/>
      <c r="CH79" s="48"/>
      <c r="CI79" s="48"/>
      <c r="CJ79" s="2"/>
      <c r="CK79" s="48"/>
      <c r="CL79" s="48"/>
      <c r="CM79" s="30"/>
      <c r="CN79" s="49"/>
      <c r="CO79" s="49"/>
      <c r="CR79" s="50"/>
      <c r="CS79" s="30"/>
      <c r="CT79" s="49"/>
      <c r="CU79" s="49"/>
      <c r="CW79" s="49"/>
      <c r="CX79" s="49"/>
      <c r="CY79" s="7"/>
      <c r="DA79" s="30"/>
      <c r="DB79" s="48"/>
      <c r="DC79" s="48"/>
      <c r="DD79" s="2"/>
      <c r="DE79" s="48"/>
      <c r="DF79" s="48"/>
      <c r="DG79" s="30"/>
      <c r="DH79" s="49"/>
      <c r="DI79" s="49"/>
      <c r="DL79" s="50"/>
      <c r="DM79" s="30"/>
      <c r="DN79" s="49"/>
      <c r="DO79" s="49"/>
      <c r="DQ79" s="49"/>
      <c r="DR79" s="49"/>
      <c r="DS79" s="7"/>
      <c r="DU79" s="30"/>
      <c r="DV79" s="48"/>
      <c r="DW79" s="48"/>
      <c r="DX79" s="2"/>
      <c r="DY79" s="48"/>
      <c r="DZ79" s="48"/>
      <c r="EA79" s="30"/>
      <c r="EC79" s="51"/>
      <c r="EF79" s="50"/>
      <c r="EG79" s="30"/>
      <c r="EH79" s="49"/>
      <c r="EI79" s="49"/>
      <c r="EK79" s="49"/>
      <c r="EL79" s="49"/>
      <c r="EM79" s="7"/>
      <c r="EO79" s="30"/>
      <c r="EP79" s="48"/>
      <c r="EQ79" s="48"/>
      <c r="ER79" s="2"/>
      <c r="ES79" s="48"/>
      <c r="ET79" s="48"/>
      <c r="EU79" s="30"/>
      <c r="EV79" s="49"/>
      <c r="EW79" s="49"/>
      <c r="EZ79" s="50"/>
      <c r="FA79" s="30"/>
      <c r="FB79" s="49"/>
      <c r="FC79" s="49"/>
      <c r="FE79" s="49"/>
      <c r="FF79" s="49"/>
      <c r="FG79" s="7"/>
      <c r="FI79" s="30"/>
      <c r="FJ79" s="48"/>
      <c r="FK79" s="48"/>
      <c r="FL79" s="2"/>
      <c r="FM79" s="48"/>
      <c r="FN79" s="48"/>
      <c r="FO79" s="30"/>
      <c r="FP79" s="49"/>
      <c r="FQ79" s="49"/>
      <c r="FT79" s="50"/>
      <c r="FU79" s="30"/>
      <c r="FV79" s="49"/>
      <c r="FW79" s="49"/>
      <c r="FY79" s="49"/>
      <c r="FZ79" s="49"/>
      <c r="GA79" s="7"/>
      <c r="GI79" s="52"/>
      <c r="GN79" s="50"/>
      <c r="GU79" s="7"/>
      <c r="HC79" s="52"/>
      <c r="HH79" s="50"/>
      <c r="HO79" s="7"/>
      <c r="HW79" s="52"/>
      <c r="IB79" s="50"/>
      <c r="II79" s="7"/>
      <c r="IQ79" s="52"/>
      <c r="IV79" s="50"/>
    </row>
    <row r="80" spans="1:256" s="4" customFormat="1" ht="13.5" customHeight="1">
      <c r="A80" s="63"/>
      <c r="B80" s="2"/>
      <c r="C80" s="7"/>
      <c r="E80" s="30"/>
      <c r="F80" s="48"/>
      <c r="G80" s="49"/>
      <c r="H80" s="2"/>
      <c r="I80" s="48"/>
      <c r="J80" s="49"/>
      <c r="K80" s="30"/>
      <c r="L80" s="49"/>
      <c r="M80" s="49"/>
      <c r="P80" s="50"/>
      <c r="Q80" s="30"/>
      <c r="R80" s="49"/>
      <c r="S80" s="49"/>
      <c r="U80" s="49"/>
      <c r="V80" s="49"/>
      <c r="W80" s="7"/>
      <c r="Y80" s="30"/>
      <c r="Z80" s="48"/>
      <c r="AA80" s="48"/>
      <c r="AB80" s="2"/>
      <c r="AC80" s="48"/>
      <c r="AD80" s="48"/>
      <c r="AE80" s="30"/>
      <c r="AF80" s="49"/>
      <c r="AG80" s="49"/>
      <c r="AJ80" s="50"/>
      <c r="AK80" s="30"/>
      <c r="AM80" s="49"/>
      <c r="AO80" s="49"/>
      <c r="AP80" s="49"/>
      <c r="AQ80" s="7"/>
      <c r="AS80" s="30"/>
      <c r="AT80" s="48"/>
      <c r="AU80" s="48"/>
      <c r="AV80" s="2"/>
      <c r="AW80" s="48"/>
      <c r="AX80" s="48"/>
      <c r="AY80" s="30"/>
      <c r="AZ80" s="49"/>
      <c r="BA80" s="49"/>
      <c r="BD80" s="50"/>
      <c r="BE80" s="30"/>
      <c r="BF80" s="49"/>
      <c r="BG80" s="49"/>
      <c r="BI80" s="49"/>
      <c r="BJ80" s="49"/>
      <c r="BK80" s="7"/>
      <c r="BM80" s="30"/>
      <c r="BN80" s="48"/>
      <c r="BO80" s="48"/>
      <c r="BP80" s="2"/>
      <c r="BQ80" s="48"/>
      <c r="BR80" s="48"/>
      <c r="BS80" s="26"/>
      <c r="BT80" s="49"/>
      <c r="BU80" s="49"/>
      <c r="BX80" s="50"/>
      <c r="BY80" s="30"/>
      <c r="BZ80" s="49"/>
      <c r="CA80" s="49"/>
      <c r="CC80" s="49"/>
      <c r="CD80" s="49"/>
      <c r="CE80" s="30"/>
      <c r="CG80" s="30"/>
      <c r="CH80" s="48"/>
      <c r="CI80" s="48"/>
      <c r="CJ80" s="2"/>
      <c r="CK80" s="48"/>
      <c r="CL80" s="48"/>
      <c r="CM80" s="30"/>
      <c r="CN80" s="49"/>
      <c r="CO80" s="49"/>
      <c r="CR80" s="50"/>
      <c r="CS80" s="30"/>
      <c r="CT80" s="49"/>
      <c r="CU80" s="49"/>
      <c r="CW80" s="49"/>
      <c r="CX80" s="49"/>
      <c r="CY80" s="7"/>
      <c r="DA80" s="30"/>
      <c r="DB80" s="48"/>
      <c r="DC80" s="48"/>
      <c r="DD80" s="2"/>
      <c r="DE80" s="48"/>
      <c r="DF80" s="48"/>
      <c r="DG80" s="30"/>
      <c r="DH80" s="49"/>
      <c r="DI80" s="49"/>
      <c r="DL80" s="50"/>
      <c r="DM80" s="30"/>
      <c r="DN80" s="49"/>
      <c r="DO80" s="49"/>
      <c r="DQ80" s="49"/>
      <c r="DR80" s="49"/>
      <c r="DS80" s="7"/>
      <c r="DU80" s="30"/>
      <c r="DV80" s="48"/>
      <c r="DW80" s="48"/>
      <c r="DX80" s="2"/>
      <c r="DY80" s="48"/>
      <c r="DZ80" s="48"/>
      <c r="EA80" s="30"/>
      <c r="EC80" s="51"/>
      <c r="EF80" s="50"/>
      <c r="EG80" s="30"/>
      <c r="EH80" s="49"/>
      <c r="EI80" s="49"/>
      <c r="EK80" s="49"/>
      <c r="EL80" s="49"/>
      <c r="EM80" s="7"/>
      <c r="EO80" s="30"/>
      <c r="EP80" s="48"/>
      <c r="EQ80" s="48"/>
      <c r="ER80" s="2"/>
      <c r="ES80" s="48"/>
      <c r="ET80" s="48"/>
      <c r="EU80" s="30"/>
      <c r="EV80" s="49"/>
      <c r="EW80" s="49"/>
      <c r="EZ80" s="50"/>
      <c r="FA80" s="30"/>
      <c r="FB80" s="49"/>
      <c r="FC80" s="49"/>
      <c r="FE80" s="49"/>
      <c r="FF80" s="49"/>
      <c r="FG80" s="7"/>
      <c r="FI80" s="30"/>
      <c r="FJ80" s="48"/>
      <c r="FK80" s="48"/>
      <c r="FL80" s="2"/>
      <c r="FM80" s="48"/>
      <c r="FN80" s="48"/>
      <c r="FO80" s="30"/>
      <c r="FP80" s="49"/>
      <c r="FQ80" s="49"/>
      <c r="FT80" s="50"/>
      <c r="FU80" s="30"/>
      <c r="FV80" s="49"/>
      <c r="FW80" s="49"/>
      <c r="FY80" s="49"/>
      <c r="FZ80" s="49"/>
      <c r="GA80" s="7"/>
      <c r="GI80" s="52"/>
      <c r="GN80" s="50"/>
      <c r="GU80" s="7"/>
      <c r="HC80" s="52"/>
      <c r="HH80" s="50"/>
      <c r="HO80" s="7"/>
      <c r="HW80" s="52"/>
      <c r="IB80" s="50"/>
      <c r="II80" s="7"/>
      <c r="IQ80" s="52"/>
      <c r="IV80" s="50"/>
    </row>
    <row r="81" spans="1:256" s="4" customFormat="1" ht="13.5" customHeight="1">
      <c r="A81" s="63"/>
      <c r="B81" s="2"/>
      <c r="C81" s="7"/>
      <c r="E81" s="30"/>
      <c r="F81" s="48"/>
      <c r="G81" s="49"/>
      <c r="H81" s="2"/>
      <c r="I81" s="48"/>
      <c r="J81" s="49"/>
      <c r="K81" s="30"/>
      <c r="L81" s="49"/>
      <c r="M81" s="49"/>
      <c r="P81" s="50"/>
      <c r="Q81" s="30"/>
      <c r="R81" s="49"/>
      <c r="S81" s="49"/>
      <c r="U81" s="49"/>
      <c r="V81" s="49"/>
      <c r="W81" s="7"/>
      <c r="Y81" s="30"/>
      <c r="Z81" s="48"/>
      <c r="AA81" s="48"/>
      <c r="AB81" s="2"/>
      <c r="AC81" s="48"/>
      <c r="AD81" s="48"/>
      <c r="AE81" s="30"/>
      <c r="AF81" s="49"/>
      <c r="AG81" s="49"/>
      <c r="AJ81" s="50"/>
      <c r="AK81" s="30"/>
      <c r="AM81" s="49"/>
      <c r="AO81" s="49"/>
      <c r="AP81" s="49"/>
      <c r="AQ81" s="7"/>
      <c r="AS81" s="30"/>
      <c r="AT81" s="48"/>
      <c r="AU81" s="48"/>
      <c r="AV81" s="2"/>
      <c r="AW81" s="48"/>
      <c r="AX81" s="48"/>
      <c r="AY81" s="30"/>
      <c r="AZ81" s="49"/>
      <c r="BA81" s="49"/>
      <c r="BD81" s="50"/>
      <c r="BE81" s="30"/>
      <c r="BF81" s="49"/>
      <c r="BG81" s="49"/>
      <c r="BI81" s="49"/>
      <c r="BJ81" s="49"/>
      <c r="BK81" s="7"/>
      <c r="BM81" s="30"/>
      <c r="BN81" s="48"/>
      <c r="BO81" s="48"/>
      <c r="BP81" s="2"/>
      <c r="BQ81" s="48"/>
      <c r="BR81" s="48"/>
      <c r="BS81" s="26"/>
      <c r="BT81" s="49"/>
      <c r="BU81" s="49"/>
      <c r="BX81" s="50"/>
      <c r="BY81" s="30"/>
      <c r="BZ81" s="49"/>
      <c r="CA81" s="49"/>
      <c r="CC81" s="49"/>
      <c r="CD81" s="49"/>
      <c r="CE81" s="30"/>
      <c r="CG81" s="30"/>
      <c r="CH81" s="48"/>
      <c r="CI81" s="48"/>
      <c r="CJ81" s="2"/>
      <c r="CK81" s="48"/>
      <c r="CL81" s="48"/>
      <c r="CM81" s="30"/>
      <c r="CN81" s="49"/>
      <c r="CO81" s="49"/>
      <c r="CR81" s="50"/>
      <c r="CS81" s="30"/>
      <c r="CT81" s="49"/>
      <c r="CU81" s="49"/>
      <c r="CW81" s="49"/>
      <c r="CX81" s="49"/>
      <c r="CY81" s="7"/>
      <c r="DA81" s="30"/>
      <c r="DB81" s="48"/>
      <c r="DC81" s="48"/>
      <c r="DD81" s="2"/>
      <c r="DE81" s="48"/>
      <c r="DF81" s="48"/>
      <c r="DG81" s="30"/>
      <c r="DH81" s="49"/>
      <c r="DI81" s="49"/>
      <c r="DL81" s="50"/>
      <c r="DM81" s="30"/>
      <c r="DN81" s="49"/>
      <c r="DO81" s="49"/>
      <c r="DQ81" s="49"/>
      <c r="DR81" s="49"/>
      <c r="DS81" s="7"/>
      <c r="DU81" s="30"/>
      <c r="DV81" s="48"/>
      <c r="DW81" s="48"/>
      <c r="DX81" s="2"/>
      <c r="DY81" s="48"/>
      <c r="DZ81" s="48"/>
      <c r="EA81" s="30"/>
      <c r="EC81" s="51"/>
      <c r="EF81" s="50"/>
      <c r="EG81" s="30"/>
      <c r="EH81" s="49"/>
      <c r="EI81" s="49"/>
      <c r="EK81" s="49"/>
      <c r="EL81" s="49"/>
      <c r="EM81" s="7"/>
      <c r="EO81" s="30"/>
      <c r="EP81" s="48"/>
      <c r="EQ81" s="48"/>
      <c r="ER81" s="2"/>
      <c r="ES81" s="48"/>
      <c r="ET81" s="48"/>
      <c r="EU81" s="30"/>
      <c r="EV81" s="49"/>
      <c r="EW81" s="49"/>
      <c r="EZ81" s="50"/>
      <c r="FA81" s="30"/>
      <c r="FB81" s="49"/>
      <c r="FC81" s="49"/>
      <c r="FE81" s="49"/>
      <c r="FF81" s="49"/>
      <c r="FG81" s="7"/>
      <c r="FI81" s="30"/>
      <c r="FJ81" s="48"/>
      <c r="FK81" s="48"/>
      <c r="FL81" s="2"/>
      <c r="FM81" s="48"/>
      <c r="FN81" s="48"/>
      <c r="FO81" s="30"/>
      <c r="FP81" s="49"/>
      <c r="FQ81" s="49"/>
      <c r="FT81" s="50"/>
      <c r="FU81" s="30"/>
      <c r="FV81" s="49"/>
      <c r="FW81" s="49"/>
      <c r="FY81" s="49"/>
      <c r="FZ81" s="49"/>
      <c r="GA81" s="7"/>
      <c r="GI81" s="52"/>
      <c r="GN81" s="50"/>
      <c r="GU81" s="7"/>
      <c r="HC81" s="52"/>
      <c r="HH81" s="50"/>
      <c r="HO81" s="7"/>
      <c r="HW81" s="52"/>
      <c r="IB81" s="50"/>
      <c r="II81" s="7"/>
      <c r="IQ81" s="52"/>
      <c r="IV81" s="50"/>
    </row>
    <row r="82" spans="1:256" ht="13.5" customHeight="1">
      <c r="A82" s="63"/>
      <c r="C82" s="7"/>
      <c r="D82" s="4"/>
      <c r="E82" s="30"/>
      <c r="F82" s="48"/>
      <c r="G82" s="49"/>
      <c r="I82" s="48"/>
      <c r="J82" s="49"/>
      <c r="K82" s="30"/>
      <c r="L82" s="49"/>
      <c r="M82" s="49"/>
      <c r="N82" s="4"/>
      <c r="O82" s="4"/>
      <c r="P82" s="50"/>
      <c r="Q82" s="30"/>
      <c r="R82" s="49"/>
      <c r="S82" s="49"/>
      <c r="T82" s="4"/>
      <c r="U82" s="49"/>
      <c r="V82" s="49"/>
      <c r="W82" s="7"/>
      <c r="X82" s="4"/>
      <c r="Y82" s="30"/>
      <c r="Z82" s="48"/>
      <c r="AA82" s="48"/>
      <c r="AC82" s="48"/>
      <c r="AD82" s="48"/>
      <c r="AE82" s="30"/>
      <c r="AF82" s="49"/>
      <c r="AG82" s="49"/>
      <c r="AH82" s="4"/>
      <c r="AI82" s="4"/>
      <c r="AJ82" s="50"/>
      <c r="AK82" s="30"/>
      <c r="AL82" s="4"/>
      <c r="AM82" s="49"/>
      <c r="AN82" s="4"/>
      <c r="AO82" s="49"/>
      <c r="AP82" s="49"/>
      <c r="AQ82" s="7"/>
      <c r="AR82" s="4"/>
      <c r="AS82" s="30"/>
      <c r="AT82" s="48"/>
      <c r="AU82" s="48"/>
      <c r="AW82" s="48"/>
      <c r="AX82" s="48"/>
      <c r="AY82" s="30"/>
      <c r="AZ82" s="49"/>
      <c r="BA82" s="49"/>
      <c r="BB82" s="4"/>
      <c r="BC82" s="4"/>
      <c r="BD82" s="50"/>
      <c r="BE82" s="30"/>
      <c r="BF82" s="49"/>
      <c r="BG82" s="49"/>
      <c r="BH82" s="4"/>
      <c r="BI82" s="49"/>
      <c r="BJ82" s="49"/>
      <c r="BK82" s="7"/>
      <c r="BL82" s="4"/>
      <c r="BM82" s="30"/>
      <c r="BN82" s="48"/>
      <c r="BO82" s="48"/>
      <c r="BQ82" s="48"/>
      <c r="BR82" s="48"/>
      <c r="BS82" s="26"/>
      <c r="BT82" s="49"/>
      <c r="BU82" s="49"/>
      <c r="BV82" s="4"/>
      <c r="BW82" s="4"/>
      <c r="BX82" s="50"/>
      <c r="BY82" s="30"/>
      <c r="BZ82" s="49"/>
      <c r="CA82" s="49"/>
      <c r="CB82" s="4"/>
      <c r="CC82" s="49"/>
      <c r="CD82" s="49"/>
      <c r="CE82" s="30"/>
      <c r="CF82" s="4"/>
      <c r="CG82" s="30"/>
      <c r="CH82" s="48"/>
      <c r="CI82" s="48"/>
      <c r="CK82" s="48"/>
      <c r="CL82" s="48"/>
      <c r="CM82" s="30"/>
      <c r="CN82" s="49"/>
      <c r="CO82" s="49"/>
      <c r="CP82" s="4"/>
      <c r="CQ82" s="4"/>
      <c r="CR82" s="50"/>
      <c r="CS82" s="30"/>
      <c r="CT82" s="49"/>
      <c r="CU82" s="49"/>
      <c r="CV82" s="4"/>
      <c r="CW82" s="49"/>
      <c r="CX82" s="49"/>
      <c r="CY82" s="7"/>
      <c r="CZ82" s="4"/>
      <c r="DA82" s="30"/>
      <c r="DB82" s="48"/>
      <c r="DC82" s="48"/>
      <c r="DE82" s="48"/>
      <c r="DF82" s="48"/>
      <c r="DG82" s="30"/>
      <c r="DH82" s="49"/>
      <c r="DI82" s="49"/>
      <c r="DJ82" s="4"/>
      <c r="DK82" s="4"/>
      <c r="DL82" s="50"/>
      <c r="DM82" s="30"/>
      <c r="DN82" s="49"/>
      <c r="DO82" s="49"/>
      <c r="DP82" s="4"/>
      <c r="DQ82" s="49"/>
      <c r="DR82" s="49"/>
      <c r="DS82" s="7"/>
      <c r="DT82" s="4"/>
      <c r="DU82" s="30"/>
      <c r="DV82" s="48"/>
      <c r="DW82" s="48"/>
      <c r="DY82" s="48"/>
      <c r="DZ82" s="48"/>
      <c r="EA82" s="30"/>
      <c r="EB82" s="4"/>
      <c r="EC82" s="51"/>
      <c r="ED82" s="4"/>
      <c r="EE82" s="4"/>
      <c r="EF82" s="50"/>
      <c r="EG82" s="30"/>
      <c r="EH82" s="49"/>
      <c r="EI82" s="49"/>
      <c r="EJ82" s="4"/>
      <c r="EK82" s="49"/>
      <c r="EL82" s="49"/>
      <c r="EM82" s="7"/>
      <c r="EN82" s="4"/>
      <c r="EO82" s="30"/>
      <c r="EP82" s="48"/>
      <c r="EQ82" s="48"/>
      <c r="ES82" s="48"/>
      <c r="ET82" s="48"/>
      <c r="EU82" s="30"/>
      <c r="EV82" s="49"/>
      <c r="EW82" s="49"/>
      <c r="EX82" s="4"/>
      <c r="EY82" s="4"/>
      <c r="EZ82" s="50"/>
      <c r="FA82" s="30"/>
      <c r="FB82" s="49"/>
      <c r="FC82" s="49"/>
      <c r="FD82" s="4"/>
      <c r="FE82" s="49"/>
      <c r="FF82" s="49"/>
      <c r="FG82" s="7"/>
      <c r="FH82" s="4"/>
      <c r="FI82" s="30"/>
      <c r="FJ82" s="48"/>
      <c r="FK82" s="48"/>
      <c r="FM82" s="48"/>
      <c r="FN82" s="48"/>
      <c r="FO82" s="30"/>
      <c r="FP82" s="49"/>
      <c r="FQ82" s="49"/>
      <c r="FR82" s="4"/>
      <c r="FS82" s="4"/>
      <c r="FT82" s="50"/>
      <c r="FU82" s="30"/>
      <c r="FV82" s="49"/>
      <c r="FW82" s="49"/>
      <c r="FX82" s="4"/>
      <c r="FY82" s="49"/>
      <c r="FZ82" s="49"/>
      <c r="GA82" s="20"/>
      <c r="GI82" s="57"/>
      <c r="GN82" s="58"/>
      <c r="GU82" s="20"/>
      <c r="HC82" s="57"/>
      <c r="HH82" s="58"/>
      <c r="HO82" s="20"/>
      <c r="HW82" s="57"/>
      <c r="IB82" s="58"/>
      <c r="II82" s="20"/>
      <c r="IQ82" s="57"/>
      <c r="IV82" s="58"/>
    </row>
    <row r="83" spans="1:256" ht="13.5" customHeight="1">
      <c r="A83" s="63"/>
      <c r="C83" s="7"/>
      <c r="D83" s="4"/>
      <c r="E83" s="30"/>
      <c r="F83" s="48"/>
      <c r="G83" s="49"/>
      <c r="I83" s="48"/>
      <c r="J83" s="49"/>
      <c r="K83" s="30"/>
      <c r="L83" s="49"/>
      <c r="M83" s="49"/>
      <c r="N83" s="4"/>
      <c r="O83" s="4"/>
      <c r="P83" s="50"/>
      <c r="Q83" s="30"/>
      <c r="R83" s="49"/>
      <c r="S83" s="49"/>
      <c r="T83" s="4"/>
      <c r="U83" s="49"/>
      <c r="V83" s="49"/>
      <c r="W83" s="7"/>
      <c r="X83" s="4"/>
      <c r="Y83" s="30"/>
      <c r="Z83" s="48"/>
      <c r="AA83" s="48"/>
      <c r="AC83" s="48"/>
      <c r="AD83" s="48"/>
      <c r="AE83" s="30"/>
      <c r="AF83" s="49"/>
      <c r="AG83" s="49"/>
      <c r="AH83" s="4"/>
      <c r="AI83" s="4"/>
      <c r="AJ83" s="50"/>
      <c r="AK83" s="30"/>
      <c r="AL83" s="4"/>
      <c r="AM83" s="49"/>
      <c r="AN83" s="4"/>
      <c r="AO83" s="49"/>
      <c r="AP83" s="49"/>
      <c r="AQ83" s="7"/>
      <c r="AR83" s="4"/>
      <c r="AS83" s="30"/>
      <c r="AT83" s="48"/>
      <c r="AU83" s="48"/>
      <c r="AW83" s="48"/>
      <c r="AX83" s="48"/>
      <c r="AY83" s="30"/>
      <c r="AZ83" s="49"/>
      <c r="BA83" s="49"/>
      <c r="BB83" s="4"/>
      <c r="BC83" s="4"/>
      <c r="BD83" s="50"/>
      <c r="BE83" s="30"/>
      <c r="BF83" s="49"/>
      <c r="BG83" s="49"/>
      <c r="BH83" s="4"/>
      <c r="BI83" s="49"/>
      <c r="BJ83" s="49"/>
      <c r="BK83" s="7"/>
      <c r="BL83" s="4"/>
      <c r="BM83" s="30"/>
      <c r="BN83" s="48"/>
      <c r="BO83" s="48"/>
      <c r="BQ83" s="48"/>
      <c r="BR83" s="48"/>
      <c r="BS83" s="26"/>
      <c r="BT83" s="49"/>
      <c r="BU83" s="49"/>
      <c r="BV83" s="4"/>
      <c r="BW83" s="4"/>
      <c r="BX83" s="50"/>
      <c r="BY83" s="30"/>
      <c r="BZ83" s="49"/>
      <c r="CA83" s="49"/>
      <c r="CB83" s="4"/>
      <c r="CC83" s="49"/>
      <c r="CD83" s="49"/>
      <c r="CE83" s="30"/>
      <c r="CF83" s="4"/>
      <c r="CG83" s="30"/>
      <c r="CH83" s="48"/>
      <c r="CI83" s="48"/>
      <c r="CK83" s="48"/>
      <c r="CL83" s="48"/>
      <c r="CM83" s="30"/>
      <c r="CN83" s="49"/>
      <c r="CO83" s="49"/>
      <c r="CP83" s="4"/>
      <c r="CQ83" s="4"/>
      <c r="CR83" s="50"/>
      <c r="CS83" s="30"/>
      <c r="CT83" s="49"/>
      <c r="CU83" s="49"/>
      <c r="CV83" s="4"/>
      <c r="CW83" s="49"/>
      <c r="CX83" s="49"/>
      <c r="CY83" s="7"/>
      <c r="CZ83" s="4"/>
      <c r="DA83" s="30"/>
      <c r="DB83" s="48"/>
      <c r="DC83" s="48"/>
      <c r="DE83" s="48"/>
      <c r="DF83" s="48"/>
      <c r="DG83" s="30"/>
      <c r="DH83" s="49"/>
      <c r="DI83" s="49"/>
      <c r="DJ83" s="4"/>
      <c r="DK83" s="4"/>
      <c r="DL83" s="50"/>
      <c r="DM83" s="30"/>
      <c r="DN83" s="49"/>
      <c r="DO83" s="49"/>
      <c r="DP83" s="4"/>
      <c r="DQ83" s="49"/>
      <c r="DR83" s="49"/>
      <c r="DS83" s="7"/>
      <c r="DT83" s="4"/>
      <c r="DU83" s="30"/>
      <c r="DV83" s="48"/>
      <c r="DW83" s="48"/>
      <c r="DY83" s="48"/>
      <c r="DZ83" s="48"/>
      <c r="EA83" s="30"/>
      <c r="EB83" s="4"/>
      <c r="EC83" s="51"/>
      <c r="ED83" s="4"/>
      <c r="EE83" s="4"/>
      <c r="EF83" s="50"/>
      <c r="EG83" s="30"/>
      <c r="EH83" s="49"/>
      <c r="EI83" s="49"/>
      <c r="EJ83" s="4"/>
      <c r="EK83" s="49"/>
      <c r="EL83" s="49"/>
      <c r="EM83" s="7"/>
      <c r="EN83" s="4"/>
      <c r="EO83" s="30"/>
      <c r="EP83" s="48"/>
      <c r="EQ83" s="48"/>
      <c r="ES83" s="48"/>
      <c r="ET83" s="48"/>
      <c r="EU83" s="30"/>
      <c r="EV83" s="49"/>
      <c r="EW83" s="49"/>
      <c r="EX83" s="4"/>
      <c r="EY83" s="4"/>
      <c r="EZ83" s="50"/>
      <c r="FA83" s="30"/>
      <c r="FB83" s="49"/>
      <c r="FC83" s="49"/>
      <c r="FD83" s="4"/>
      <c r="FE83" s="49"/>
      <c r="FF83" s="49"/>
      <c r="FG83" s="7"/>
      <c r="FH83" s="4"/>
      <c r="FI83" s="30"/>
      <c r="FJ83" s="48"/>
      <c r="FK83" s="48"/>
      <c r="FM83" s="48"/>
      <c r="FN83" s="48"/>
      <c r="FO83" s="30"/>
      <c r="FP83" s="49"/>
      <c r="FQ83" s="49"/>
      <c r="FR83" s="4"/>
      <c r="FS83" s="4"/>
      <c r="FT83" s="50"/>
      <c r="FU83" s="30"/>
      <c r="FV83" s="49"/>
      <c r="FW83" s="49"/>
      <c r="FX83" s="4"/>
      <c r="FY83" s="49"/>
      <c r="FZ83" s="49"/>
      <c r="GA83" s="20"/>
      <c r="GI83" s="57"/>
      <c r="GN83" s="58"/>
      <c r="GU83" s="20"/>
      <c r="HC83" s="57"/>
      <c r="HH83" s="58"/>
      <c r="HO83" s="20"/>
      <c r="HW83" s="57"/>
      <c r="IB83" s="58"/>
      <c r="II83" s="20"/>
      <c r="IQ83" s="57"/>
      <c r="IV83" s="58"/>
    </row>
    <row r="84" spans="1:256" ht="13.5" customHeight="1">
      <c r="A84" s="63"/>
      <c r="C84" s="7"/>
      <c r="D84" s="4"/>
      <c r="E84" s="30"/>
      <c r="F84" s="48"/>
      <c r="G84" s="49"/>
      <c r="I84" s="48"/>
      <c r="J84" s="49"/>
      <c r="K84" s="30"/>
      <c r="L84" s="49"/>
      <c r="M84" s="49"/>
      <c r="N84" s="4"/>
      <c r="O84" s="4"/>
      <c r="P84" s="50"/>
      <c r="Q84" s="30"/>
      <c r="R84" s="49"/>
      <c r="S84" s="49"/>
      <c r="T84" s="4"/>
      <c r="U84" s="49"/>
      <c r="V84" s="49"/>
      <c r="W84" s="7"/>
      <c r="X84" s="4"/>
      <c r="Y84" s="30"/>
      <c r="Z84" s="48"/>
      <c r="AA84" s="48"/>
      <c r="AC84" s="48"/>
      <c r="AD84" s="48"/>
      <c r="AE84" s="30"/>
      <c r="AF84" s="49"/>
      <c r="AG84" s="49"/>
      <c r="AH84" s="4"/>
      <c r="AI84" s="4"/>
      <c r="AJ84" s="50"/>
      <c r="AK84" s="30"/>
      <c r="AL84" s="4"/>
      <c r="AM84" s="49"/>
      <c r="AN84" s="4"/>
      <c r="AO84" s="49"/>
      <c r="AP84" s="49"/>
      <c r="AQ84" s="7"/>
      <c r="AR84" s="4"/>
      <c r="AS84" s="30"/>
      <c r="AT84" s="48"/>
      <c r="AU84" s="48"/>
      <c r="AW84" s="48"/>
      <c r="AX84" s="48"/>
      <c r="AY84" s="30"/>
      <c r="AZ84" s="49"/>
      <c r="BA84" s="49"/>
      <c r="BB84" s="4"/>
      <c r="BC84" s="4"/>
      <c r="BD84" s="50"/>
      <c r="BE84" s="30"/>
      <c r="BF84" s="49"/>
      <c r="BG84" s="49"/>
      <c r="BH84" s="4"/>
      <c r="BI84" s="49"/>
      <c r="BJ84" s="49"/>
      <c r="BK84" s="7"/>
      <c r="BL84" s="4"/>
      <c r="BM84" s="30"/>
      <c r="BN84" s="48"/>
      <c r="BO84" s="48"/>
      <c r="BQ84" s="48"/>
      <c r="BR84" s="48"/>
      <c r="BS84" s="26"/>
      <c r="BT84" s="49"/>
      <c r="BU84" s="49"/>
      <c r="BV84" s="4"/>
      <c r="BW84" s="4"/>
      <c r="BX84" s="50"/>
      <c r="BY84" s="30"/>
      <c r="BZ84" s="49"/>
      <c r="CA84" s="49"/>
      <c r="CB84" s="4"/>
      <c r="CC84" s="49"/>
      <c r="CD84" s="49"/>
      <c r="CE84" s="30"/>
      <c r="CF84" s="4"/>
      <c r="CG84" s="30"/>
      <c r="CH84" s="48"/>
      <c r="CI84" s="48"/>
      <c r="CK84" s="48"/>
      <c r="CL84" s="48"/>
      <c r="CM84" s="30"/>
      <c r="CN84" s="49"/>
      <c r="CO84" s="49"/>
      <c r="CP84" s="4"/>
      <c r="CQ84" s="4"/>
      <c r="CR84" s="50"/>
      <c r="CS84" s="30"/>
      <c r="CT84" s="49"/>
      <c r="CU84" s="49"/>
      <c r="CV84" s="4"/>
      <c r="CW84" s="49"/>
      <c r="CX84" s="49"/>
      <c r="CY84" s="7"/>
      <c r="CZ84" s="4"/>
      <c r="DA84" s="30"/>
      <c r="DB84" s="48"/>
      <c r="DC84" s="48"/>
      <c r="DE84" s="48"/>
      <c r="DF84" s="48"/>
      <c r="DG84" s="30"/>
      <c r="DH84" s="49"/>
      <c r="DI84" s="49"/>
      <c r="DJ84" s="4"/>
      <c r="DK84" s="4"/>
      <c r="DL84" s="50"/>
      <c r="DM84" s="30"/>
      <c r="DN84" s="49"/>
      <c r="DO84" s="49"/>
      <c r="DP84" s="4"/>
      <c r="DQ84" s="49"/>
      <c r="DR84" s="49"/>
      <c r="DS84" s="7"/>
      <c r="DT84" s="4"/>
      <c r="DU84" s="30"/>
      <c r="DV84" s="48"/>
      <c r="DW84" s="48"/>
      <c r="DY84" s="48"/>
      <c r="DZ84" s="48"/>
      <c r="EA84" s="30"/>
      <c r="EB84" s="4"/>
      <c r="EC84" s="51"/>
      <c r="ED84" s="4"/>
      <c r="EE84" s="4"/>
      <c r="EF84" s="50"/>
      <c r="EG84" s="30"/>
      <c r="EH84" s="49"/>
      <c r="EI84" s="49"/>
      <c r="EJ84" s="4"/>
      <c r="EK84" s="49"/>
      <c r="EL84" s="49"/>
      <c r="EM84" s="7"/>
      <c r="EN84" s="4"/>
      <c r="EO84" s="30"/>
      <c r="EP84" s="48"/>
      <c r="EQ84" s="48"/>
      <c r="ES84" s="48"/>
      <c r="ET84" s="48"/>
      <c r="EU84" s="30"/>
      <c r="EV84" s="49"/>
      <c r="EW84" s="49"/>
      <c r="EX84" s="4"/>
      <c r="EY84" s="4"/>
      <c r="EZ84" s="50"/>
      <c r="FA84" s="30"/>
      <c r="FB84" s="49"/>
      <c r="FC84" s="49"/>
      <c r="FD84" s="4"/>
      <c r="FE84" s="49"/>
      <c r="FF84" s="49"/>
      <c r="FG84" s="7"/>
      <c r="FH84" s="4"/>
      <c r="FI84" s="30"/>
      <c r="FJ84" s="48"/>
      <c r="FK84" s="48"/>
      <c r="FM84" s="48"/>
      <c r="FN84" s="48"/>
      <c r="FO84" s="30"/>
      <c r="FP84" s="49"/>
      <c r="FQ84" s="49"/>
      <c r="FR84" s="4"/>
      <c r="FS84" s="4"/>
      <c r="FT84" s="50"/>
      <c r="FU84" s="30"/>
      <c r="FV84" s="49"/>
      <c r="FW84" s="49"/>
      <c r="FX84" s="4"/>
      <c r="FY84" s="49"/>
      <c r="FZ84" s="49"/>
      <c r="GA84" s="20"/>
      <c r="GI84" s="57"/>
      <c r="GN84" s="58"/>
      <c r="GU84" s="20"/>
      <c r="HC84" s="57"/>
      <c r="HH84" s="58"/>
      <c r="HO84" s="20"/>
      <c r="HW84" s="57"/>
      <c r="IB84" s="58"/>
      <c r="II84" s="20"/>
      <c r="IQ84" s="57"/>
      <c r="IV84" s="58"/>
    </row>
    <row r="85" spans="1:256" ht="13.5" customHeight="1">
      <c r="A85" s="63"/>
      <c r="C85" s="7"/>
      <c r="D85" s="4"/>
      <c r="E85" s="30"/>
      <c r="F85" s="48"/>
      <c r="G85" s="49"/>
      <c r="I85" s="48"/>
      <c r="J85" s="49"/>
      <c r="K85" s="30"/>
      <c r="L85" s="49"/>
      <c r="M85" s="49"/>
      <c r="N85" s="4"/>
      <c r="O85" s="4"/>
      <c r="P85" s="50"/>
      <c r="Q85" s="30"/>
      <c r="R85" s="49"/>
      <c r="S85" s="49"/>
      <c r="T85" s="4"/>
      <c r="U85" s="49"/>
      <c r="V85" s="49"/>
      <c r="W85" s="7"/>
      <c r="X85" s="4"/>
      <c r="Y85" s="30"/>
      <c r="Z85" s="48"/>
      <c r="AA85" s="48"/>
      <c r="AC85" s="48"/>
      <c r="AD85" s="48"/>
      <c r="AE85" s="30"/>
      <c r="AF85" s="49"/>
      <c r="AG85" s="49"/>
      <c r="AH85" s="4"/>
      <c r="AI85" s="4"/>
      <c r="AJ85" s="50"/>
      <c r="AK85" s="30"/>
      <c r="AL85" s="4"/>
      <c r="AM85" s="49"/>
      <c r="AN85" s="4"/>
      <c r="AO85" s="49"/>
      <c r="AP85" s="49"/>
      <c r="AQ85" s="7"/>
      <c r="AR85" s="4"/>
      <c r="AS85" s="30"/>
      <c r="AT85" s="48"/>
      <c r="AU85" s="48"/>
      <c r="AW85" s="48"/>
      <c r="AX85" s="48"/>
      <c r="AY85" s="30"/>
      <c r="AZ85" s="49"/>
      <c r="BA85" s="49"/>
      <c r="BB85" s="4"/>
      <c r="BC85" s="4"/>
      <c r="BD85" s="50"/>
      <c r="BE85" s="30"/>
      <c r="BF85" s="49"/>
      <c r="BG85" s="49"/>
      <c r="BH85" s="4"/>
      <c r="BI85" s="49"/>
      <c r="BJ85" s="49"/>
      <c r="BK85" s="7"/>
      <c r="BL85" s="4"/>
      <c r="BM85" s="30"/>
      <c r="BN85" s="48"/>
      <c r="BO85" s="48"/>
      <c r="BQ85" s="48"/>
      <c r="BR85" s="48"/>
      <c r="BS85" s="26"/>
      <c r="BT85" s="49"/>
      <c r="BU85" s="49"/>
      <c r="BV85" s="4"/>
      <c r="BW85" s="4"/>
      <c r="BX85" s="50"/>
      <c r="BY85" s="30"/>
      <c r="BZ85" s="49"/>
      <c r="CA85" s="49"/>
      <c r="CB85" s="4"/>
      <c r="CC85" s="49"/>
      <c r="CD85" s="49"/>
      <c r="CE85" s="30"/>
      <c r="CF85" s="4"/>
      <c r="CG85" s="30"/>
      <c r="CH85" s="48"/>
      <c r="CI85" s="48"/>
      <c r="CK85" s="48"/>
      <c r="CL85" s="48"/>
      <c r="CM85" s="30"/>
      <c r="CN85" s="49"/>
      <c r="CO85" s="49"/>
      <c r="CP85" s="4"/>
      <c r="CQ85" s="4"/>
      <c r="CR85" s="50"/>
      <c r="CS85" s="30"/>
      <c r="CT85" s="49"/>
      <c r="CU85" s="49"/>
      <c r="CV85" s="4"/>
      <c r="CW85" s="49"/>
      <c r="CX85" s="49"/>
      <c r="CY85" s="7"/>
      <c r="CZ85" s="4"/>
      <c r="DA85" s="30"/>
      <c r="DB85" s="48"/>
      <c r="DC85" s="48"/>
      <c r="DE85" s="48"/>
      <c r="DF85" s="48"/>
      <c r="DG85" s="30"/>
      <c r="DH85" s="49"/>
      <c r="DI85" s="49"/>
      <c r="DJ85" s="4"/>
      <c r="DK85" s="4"/>
      <c r="DL85" s="50"/>
      <c r="DM85" s="30"/>
      <c r="DN85" s="49"/>
      <c r="DO85" s="49"/>
      <c r="DP85" s="4"/>
      <c r="DQ85" s="49"/>
      <c r="DR85" s="49"/>
      <c r="DS85" s="7"/>
      <c r="DT85" s="4"/>
      <c r="DU85" s="30"/>
      <c r="DV85" s="48"/>
      <c r="DW85" s="48"/>
      <c r="DY85" s="48"/>
      <c r="DZ85" s="48"/>
      <c r="EA85" s="30"/>
      <c r="EB85" s="4"/>
      <c r="EC85" s="51"/>
      <c r="ED85" s="4"/>
      <c r="EE85" s="4"/>
      <c r="EF85" s="50"/>
      <c r="EG85" s="30"/>
      <c r="EH85" s="49"/>
      <c r="EI85" s="49"/>
      <c r="EJ85" s="4"/>
      <c r="EK85" s="49"/>
      <c r="EL85" s="49"/>
      <c r="EM85" s="7"/>
      <c r="EN85" s="4"/>
      <c r="EO85" s="30"/>
      <c r="EP85" s="48"/>
      <c r="EQ85" s="48"/>
      <c r="ES85" s="48"/>
      <c r="ET85" s="48"/>
      <c r="EU85" s="30"/>
      <c r="EV85" s="49"/>
      <c r="EW85" s="49"/>
      <c r="EX85" s="4"/>
      <c r="EY85" s="4"/>
      <c r="EZ85" s="50"/>
      <c r="FA85" s="30"/>
      <c r="FB85" s="49"/>
      <c r="FC85" s="49"/>
      <c r="FD85" s="4"/>
      <c r="FE85" s="49"/>
      <c r="FF85" s="49"/>
      <c r="FG85" s="7"/>
      <c r="FH85" s="4"/>
      <c r="FI85" s="30"/>
      <c r="FJ85" s="48"/>
      <c r="FK85" s="48"/>
      <c r="FM85" s="48"/>
      <c r="FN85" s="48"/>
      <c r="FO85" s="30"/>
      <c r="FP85" s="49"/>
      <c r="FQ85" s="49"/>
      <c r="FR85" s="4"/>
      <c r="FS85" s="4"/>
      <c r="FT85" s="50"/>
      <c r="FU85" s="30"/>
      <c r="FV85" s="49"/>
      <c r="FW85" s="49"/>
      <c r="FX85" s="4"/>
      <c r="FY85" s="49"/>
      <c r="FZ85" s="49"/>
      <c r="GA85" s="20"/>
      <c r="GI85" s="57"/>
      <c r="GN85" s="58"/>
      <c r="GU85" s="20"/>
      <c r="HC85" s="57"/>
      <c r="HH85" s="58"/>
      <c r="HO85" s="20"/>
      <c r="HW85" s="57"/>
      <c r="IB85" s="58"/>
      <c r="II85" s="20"/>
      <c r="IQ85" s="57"/>
      <c r="IV85" s="58"/>
    </row>
    <row r="86" spans="1:256" ht="13.5" customHeight="1">
      <c r="A86" s="63"/>
      <c r="C86" s="7"/>
      <c r="D86" s="4"/>
      <c r="E86" s="30"/>
      <c r="F86" s="48"/>
      <c r="G86" s="49"/>
      <c r="I86" s="48"/>
      <c r="J86" s="49"/>
      <c r="K86" s="30"/>
      <c r="L86" s="49"/>
      <c r="M86" s="49"/>
      <c r="N86" s="4"/>
      <c r="O86" s="4"/>
      <c r="P86" s="50"/>
      <c r="Q86" s="30"/>
      <c r="R86" s="49"/>
      <c r="S86" s="49"/>
      <c r="T86" s="4"/>
      <c r="U86" s="49"/>
      <c r="V86" s="49"/>
      <c r="W86" s="7"/>
      <c r="X86" s="4"/>
      <c r="Y86" s="30"/>
      <c r="Z86" s="48"/>
      <c r="AA86" s="48"/>
      <c r="AC86" s="48"/>
      <c r="AD86" s="48"/>
      <c r="AE86" s="30"/>
      <c r="AF86" s="49"/>
      <c r="AG86" s="49"/>
      <c r="AH86" s="4"/>
      <c r="AI86" s="4"/>
      <c r="AJ86" s="50"/>
      <c r="AK86" s="30"/>
      <c r="AL86" s="4"/>
      <c r="AM86" s="49"/>
      <c r="AN86" s="4"/>
      <c r="AO86" s="49"/>
      <c r="AP86" s="49"/>
      <c r="AQ86" s="7"/>
      <c r="AR86" s="4"/>
      <c r="AS86" s="30"/>
      <c r="AT86" s="48"/>
      <c r="AU86" s="48"/>
      <c r="AW86" s="48"/>
      <c r="AX86" s="48"/>
      <c r="AY86" s="30"/>
      <c r="AZ86" s="49"/>
      <c r="BA86" s="49"/>
      <c r="BB86" s="4"/>
      <c r="BC86" s="4"/>
      <c r="BD86" s="50"/>
      <c r="BE86" s="30"/>
      <c r="BF86" s="49"/>
      <c r="BG86" s="49"/>
      <c r="BH86" s="4"/>
      <c r="BI86" s="49"/>
      <c r="BJ86" s="49"/>
      <c r="BK86" s="7"/>
      <c r="BL86" s="4"/>
      <c r="BM86" s="30"/>
      <c r="BN86" s="48"/>
      <c r="BO86" s="48"/>
      <c r="BQ86" s="48"/>
      <c r="BR86" s="48"/>
      <c r="BS86" s="26"/>
      <c r="BT86" s="49"/>
      <c r="BU86" s="49"/>
      <c r="BV86" s="4"/>
      <c r="BW86" s="4"/>
      <c r="BX86" s="50"/>
      <c r="BY86" s="30"/>
      <c r="BZ86" s="49"/>
      <c r="CA86" s="49"/>
      <c r="CB86" s="4"/>
      <c r="CC86" s="49"/>
      <c r="CD86" s="49"/>
      <c r="CE86" s="30"/>
      <c r="CF86" s="4"/>
      <c r="CG86" s="30"/>
      <c r="CH86" s="48"/>
      <c r="CI86" s="48"/>
      <c r="CK86" s="48"/>
      <c r="CL86" s="48"/>
      <c r="CM86" s="30"/>
      <c r="CN86" s="49"/>
      <c r="CO86" s="49"/>
      <c r="CP86" s="4"/>
      <c r="CQ86" s="4"/>
      <c r="CR86" s="50"/>
      <c r="CS86" s="30"/>
      <c r="CT86" s="49"/>
      <c r="CU86" s="49"/>
      <c r="CV86" s="4"/>
      <c r="CW86" s="49"/>
      <c r="CX86" s="49"/>
      <c r="CY86" s="7"/>
      <c r="CZ86" s="4"/>
      <c r="DA86" s="30"/>
      <c r="DB86" s="48"/>
      <c r="DC86" s="48"/>
      <c r="DE86" s="48"/>
      <c r="DF86" s="48"/>
      <c r="DG86" s="30"/>
      <c r="DH86" s="49"/>
      <c r="DI86" s="49"/>
      <c r="DJ86" s="4"/>
      <c r="DK86" s="4"/>
      <c r="DL86" s="50"/>
      <c r="DM86" s="30"/>
      <c r="DN86" s="49"/>
      <c r="DO86" s="49"/>
      <c r="DP86" s="4"/>
      <c r="DQ86" s="49"/>
      <c r="DR86" s="49"/>
      <c r="DS86" s="7"/>
      <c r="DT86" s="4"/>
      <c r="DU86" s="30"/>
      <c r="DV86" s="48"/>
      <c r="DW86" s="48"/>
      <c r="DY86" s="48"/>
      <c r="DZ86" s="48"/>
      <c r="EA86" s="30"/>
      <c r="EB86" s="4"/>
      <c r="EC86" s="51"/>
      <c r="ED86" s="4"/>
      <c r="EE86" s="4"/>
      <c r="EF86" s="50"/>
      <c r="EG86" s="30"/>
      <c r="EH86" s="49"/>
      <c r="EI86" s="49"/>
      <c r="EJ86" s="4"/>
      <c r="EK86" s="49"/>
      <c r="EL86" s="49"/>
      <c r="EM86" s="7"/>
      <c r="EN86" s="4"/>
      <c r="EO86" s="30"/>
      <c r="EP86" s="48"/>
      <c r="EQ86" s="48"/>
      <c r="ES86" s="48"/>
      <c r="ET86" s="48"/>
      <c r="EU86" s="30"/>
      <c r="EV86" s="49"/>
      <c r="EW86" s="49"/>
      <c r="EX86" s="4"/>
      <c r="EY86" s="4"/>
      <c r="EZ86" s="50"/>
      <c r="FA86" s="30"/>
      <c r="FB86" s="49"/>
      <c r="FC86" s="49"/>
      <c r="FD86" s="4"/>
      <c r="FE86" s="49"/>
      <c r="FF86" s="49"/>
      <c r="FG86" s="7"/>
      <c r="FH86" s="4"/>
      <c r="FI86" s="30"/>
      <c r="FJ86" s="48"/>
      <c r="FK86" s="48"/>
      <c r="FM86" s="48"/>
      <c r="FN86" s="48"/>
      <c r="FO86" s="30"/>
      <c r="FP86" s="49"/>
      <c r="FQ86" s="49"/>
      <c r="FR86" s="4"/>
      <c r="FS86" s="4"/>
      <c r="FT86" s="50"/>
      <c r="FU86" s="30"/>
      <c r="FV86" s="49"/>
      <c r="FW86" s="49"/>
      <c r="FX86" s="4"/>
      <c r="FY86" s="49"/>
      <c r="FZ86" s="49"/>
      <c r="GA86" s="20"/>
      <c r="GI86" s="57"/>
      <c r="GN86" s="58"/>
      <c r="GU86" s="20"/>
      <c r="HC86" s="57"/>
      <c r="HH86" s="58"/>
      <c r="HO86" s="20"/>
      <c r="HW86" s="57"/>
      <c r="IB86" s="58"/>
      <c r="II86" s="20"/>
      <c r="IQ86" s="57"/>
      <c r="IV86" s="58"/>
    </row>
    <row r="87" spans="1:256" ht="13.5" customHeight="1">
      <c r="A87" s="63"/>
      <c r="C87" s="7"/>
      <c r="D87" s="4"/>
      <c r="E87" s="30"/>
      <c r="F87" s="48"/>
      <c r="G87" s="49"/>
      <c r="I87" s="48"/>
      <c r="J87" s="49"/>
      <c r="K87" s="30"/>
      <c r="L87" s="49"/>
      <c r="M87" s="49"/>
      <c r="N87" s="4"/>
      <c r="O87" s="4"/>
      <c r="P87" s="50"/>
      <c r="Q87" s="30"/>
      <c r="R87" s="49"/>
      <c r="S87" s="49"/>
      <c r="T87" s="4"/>
      <c r="U87" s="49"/>
      <c r="V87" s="49"/>
      <c r="W87" s="7"/>
      <c r="X87" s="4"/>
      <c r="Y87" s="30"/>
      <c r="Z87" s="48"/>
      <c r="AA87" s="48"/>
      <c r="AC87" s="48"/>
      <c r="AD87" s="48"/>
      <c r="AE87" s="30"/>
      <c r="AF87" s="49"/>
      <c r="AG87" s="49"/>
      <c r="AH87" s="4"/>
      <c r="AI87" s="4"/>
      <c r="AJ87" s="50"/>
      <c r="AK87" s="30"/>
      <c r="AL87" s="4"/>
      <c r="AM87" s="49"/>
      <c r="AN87" s="4"/>
      <c r="AO87" s="49"/>
      <c r="AP87" s="49"/>
      <c r="AQ87" s="7"/>
      <c r="AR87" s="4"/>
      <c r="AS87" s="30"/>
      <c r="AT87" s="48"/>
      <c r="AU87" s="48"/>
      <c r="AW87" s="48"/>
      <c r="AX87" s="48"/>
      <c r="AY87" s="30"/>
      <c r="AZ87" s="49"/>
      <c r="BA87" s="49"/>
      <c r="BB87" s="4"/>
      <c r="BC87" s="4"/>
      <c r="BD87" s="50"/>
      <c r="BE87" s="30"/>
      <c r="BF87" s="49"/>
      <c r="BG87" s="49"/>
      <c r="BH87" s="4"/>
      <c r="BI87" s="49"/>
      <c r="BJ87" s="49"/>
      <c r="BK87" s="7"/>
      <c r="BL87" s="4"/>
      <c r="BM87" s="30"/>
      <c r="BN87" s="48"/>
      <c r="BO87" s="48"/>
      <c r="BQ87" s="48"/>
      <c r="BR87" s="48"/>
      <c r="BS87" s="26"/>
      <c r="BT87" s="49"/>
      <c r="BU87" s="49"/>
      <c r="BV87" s="4"/>
      <c r="BW87" s="4"/>
      <c r="BX87" s="50"/>
      <c r="BY87" s="30"/>
      <c r="BZ87" s="49"/>
      <c r="CA87" s="49"/>
      <c r="CB87" s="4"/>
      <c r="CC87" s="49"/>
      <c r="CD87" s="49"/>
      <c r="CE87" s="30"/>
      <c r="CF87" s="4"/>
      <c r="CG87" s="30"/>
      <c r="CH87" s="48"/>
      <c r="CI87" s="48"/>
      <c r="CK87" s="48"/>
      <c r="CL87" s="48"/>
      <c r="CM87" s="30"/>
      <c r="CN87" s="49"/>
      <c r="CO87" s="49"/>
      <c r="CP87" s="4"/>
      <c r="CQ87" s="4"/>
      <c r="CR87" s="50"/>
      <c r="CS87" s="30"/>
      <c r="CT87" s="49"/>
      <c r="CU87" s="49"/>
      <c r="CV87" s="4"/>
      <c r="CW87" s="49"/>
      <c r="CX87" s="49"/>
      <c r="CY87" s="7"/>
      <c r="CZ87" s="4"/>
      <c r="DA87" s="30"/>
      <c r="DB87" s="48"/>
      <c r="DC87" s="48"/>
      <c r="DE87" s="48"/>
      <c r="DF87" s="48"/>
      <c r="DG87" s="30"/>
      <c r="DH87" s="49"/>
      <c r="DI87" s="49"/>
      <c r="DJ87" s="4"/>
      <c r="DK87" s="4"/>
      <c r="DL87" s="50"/>
      <c r="DM87" s="30"/>
      <c r="DN87" s="49"/>
      <c r="DO87" s="49"/>
      <c r="DP87" s="4"/>
      <c r="DQ87" s="49"/>
      <c r="DR87" s="49"/>
      <c r="DS87" s="7"/>
      <c r="DT87" s="4"/>
      <c r="DU87" s="30"/>
      <c r="DV87" s="48"/>
      <c r="DW87" s="48"/>
      <c r="DY87" s="48"/>
      <c r="DZ87" s="48"/>
      <c r="EA87" s="30"/>
      <c r="EB87" s="4"/>
      <c r="EC87" s="51"/>
      <c r="ED87" s="4"/>
      <c r="EE87" s="4"/>
      <c r="EF87" s="50"/>
      <c r="EG87" s="30"/>
      <c r="EH87" s="49"/>
      <c r="EI87" s="49"/>
      <c r="EJ87" s="4"/>
      <c r="EK87" s="49"/>
      <c r="EL87" s="49"/>
      <c r="EM87" s="7"/>
      <c r="EN87" s="4"/>
      <c r="EO87" s="30"/>
      <c r="EP87" s="48"/>
      <c r="EQ87" s="48"/>
      <c r="ES87" s="48"/>
      <c r="ET87" s="48"/>
      <c r="EU87" s="30"/>
      <c r="EV87" s="49"/>
      <c r="EW87" s="49"/>
      <c r="EX87" s="4"/>
      <c r="EY87" s="4"/>
      <c r="EZ87" s="50"/>
      <c r="FA87" s="30"/>
      <c r="FB87" s="49"/>
      <c r="FC87" s="49"/>
      <c r="FD87" s="4"/>
      <c r="FE87" s="49"/>
      <c r="FF87" s="49"/>
      <c r="FG87" s="7"/>
      <c r="FH87" s="4"/>
      <c r="FI87" s="30"/>
      <c r="FJ87" s="48"/>
      <c r="FK87" s="48"/>
      <c r="FM87" s="48"/>
      <c r="FN87" s="48"/>
      <c r="FO87" s="30"/>
      <c r="FP87" s="49"/>
      <c r="FQ87" s="49"/>
      <c r="FR87" s="4"/>
      <c r="FS87" s="4"/>
      <c r="FT87" s="50"/>
      <c r="FU87" s="30"/>
      <c r="FV87" s="49"/>
      <c r="FW87" s="49"/>
      <c r="FX87" s="4"/>
      <c r="FY87" s="49"/>
      <c r="FZ87" s="49"/>
      <c r="GA87" s="20"/>
      <c r="GI87" s="57"/>
      <c r="GN87" s="58"/>
      <c r="GU87" s="20"/>
      <c r="HC87" s="57"/>
      <c r="HH87" s="58"/>
      <c r="HO87" s="20"/>
      <c r="HW87" s="57"/>
      <c r="IB87" s="58"/>
      <c r="II87" s="20"/>
      <c r="IQ87" s="57"/>
      <c r="IV87" s="58"/>
    </row>
    <row r="88" spans="1:256" ht="13.5" customHeight="1">
      <c r="A88" s="63"/>
      <c r="C88" s="7"/>
      <c r="D88" s="4"/>
      <c r="E88" s="30"/>
      <c r="F88" s="48"/>
      <c r="G88" s="49"/>
      <c r="I88" s="48"/>
      <c r="J88" s="49"/>
      <c r="K88" s="30"/>
      <c r="L88" s="49"/>
      <c r="M88" s="49"/>
      <c r="N88" s="4"/>
      <c r="O88" s="4"/>
      <c r="P88" s="50"/>
      <c r="Q88" s="30"/>
      <c r="R88" s="49"/>
      <c r="S88" s="49"/>
      <c r="T88" s="4"/>
      <c r="U88" s="49"/>
      <c r="V88" s="49"/>
      <c r="W88" s="7"/>
      <c r="X88" s="4"/>
      <c r="Y88" s="30"/>
      <c r="Z88" s="48"/>
      <c r="AA88" s="48"/>
      <c r="AC88" s="48"/>
      <c r="AD88" s="48"/>
      <c r="AE88" s="30"/>
      <c r="AF88" s="49"/>
      <c r="AG88" s="49"/>
      <c r="AH88" s="4"/>
      <c r="AI88" s="4"/>
      <c r="AJ88" s="50"/>
      <c r="AK88" s="30"/>
      <c r="AL88" s="4"/>
      <c r="AM88" s="49"/>
      <c r="AN88" s="4"/>
      <c r="AO88" s="49"/>
      <c r="AP88" s="49"/>
      <c r="AQ88" s="7"/>
      <c r="AR88" s="4"/>
      <c r="AS88" s="30"/>
      <c r="AT88" s="48"/>
      <c r="AU88" s="48"/>
      <c r="AW88" s="48"/>
      <c r="AX88" s="48"/>
      <c r="AY88" s="30"/>
      <c r="AZ88" s="49"/>
      <c r="BA88" s="49"/>
      <c r="BB88" s="4"/>
      <c r="BC88" s="4"/>
      <c r="BD88" s="50"/>
      <c r="BE88" s="30"/>
      <c r="BF88" s="49"/>
      <c r="BG88" s="49"/>
      <c r="BH88" s="4"/>
      <c r="BI88" s="49"/>
      <c r="BJ88" s="49"/>
      <c r="BK88" s="7"/>
      <c r="BL88" s="4"/>
      <c r="BM88" s="30"/>
      <c r="BN88" s="48"/>
      <c r="BO88" s="48"/>
      <c r="BQ88" s="48"/>
      <c r="BR88" s="48"/>
      <c r="BS88" s="26"/>
      <c r="BT88" s="49"/>
      <c r="BU88" s="49"/>
      <c r="BV88" s="4"/>
      <c r="BW88" s="4"/>
      <c r="BX88" s="50"/>
      <c r="BY88" s="30"/>
      <c r="BZ88" s="49"/>
      <c r="CA88" s="49"/>
      <c r="CB88" s="4"/>
      <c r="CC88" s="49"/>
      <c r="CD88" s="49"/>
      <c r="CE88" s="30"/>
      <c r="CF88" s="4"/>
      <c r="CG88" s="30"/>
      <c r="CH88" s="48"/>
      <c r="CI88" s="48"/>
      <c r="CK88" s="48"/>
      <c r="CL88" s="48"/>
      <c r="CM88" s="30"/>
      <c r="CN88" s="49"/>
      <c r="CO88" s="49"/>
      <c r="CP88" s="4"/>
      <c r="CQ88" s="4"/>
      <c r="CR88" s="50"/>
      <c r="CS88" s="30"/>
      <c r="CT88" s="49"/>
      <c r="CU88" s="49"/>
      <c r="CV88" s="4"/>
      <c r="CW88" s="49"/>
      <c r="CX88" s="49"/>
      <c r="CY88" s="7"/>
      <c r="CZ88" s="4"/>
      <c r="DA88" s="30"/>
      <c r="DB88" s="48"/>
      <c r="DC88" s="48"/>
      <c r="DE88" s="48"/>
      <c r="DF88" s="48"/>
      <c r="DG88" s="30"/>
      <c r="DH88" s="49"/>
      <c r="DI88" s="49"/>
      <c r="DJ88" s="4"/>
      <c r="DK88" s="4"/>
      <c r="DL88" s="50"/>
      <c r="DM88" s="30"/>
      <c r="DN88" s="49"/>
      <c r="DO88" s="49"/>
      <c r="DP88" s="4"/>
      <c r="DQ88" s="49"/>
      <c r="DR88" s="49"/>
      <c r="DS88" s="7"/>
      <c r="DT88" s="4"/>
      <c r="DU88" s="30"/>
      <c r="DV88" s="48"/>
      <c r="DW88" s="48"/>
      <c r="DY88" s="48"/>
      <c r="DZ88" s="48"/>
      <c r="EA88" s="30"/>
      <c r="EB88" s="4"/>
      <c r="EC88" s="51"/>
      <c r="ED88" s="4"/>
      <c r="EE88" s="4"/>
      <c r="EF88" s="50"/>
      <c r="EG88" s="30"/>
      <c r="EH88" s="49"/>
      <c r="EI88" s="49"/>
      <c r="EJ88" s="4"/>
      <c r="EK88" s="49"/>
      <c r="EL88" s="49"/>
      <c r="EM88" s="7"/>
      <c r="EN88" s="4"/>
      <c r="EO88" s="30"/>
      <c r="EP88" s="48"/>
      <c r="EQ88" s="48"/>
      <c r="ES88" s="48"/>
      <c r="ET88" s="48"/>
      <c r="EU88" s="30"/>
      <c r="EV88" s="49"/>
      <c r="EW88" s="49"/>
      <c r="EX88" s="4"/>
      <c r="EY88" s="4"/>
      <c r="EZ88" s="50"/>
      <c r="FA88" s="30"/>
      <c r="FB88" s="49"/>
      <c r="FC88" s="49"/>
      <c r="FD88" s="4"/>
      <c r="FE88" s="49"/>
      <c r="FF88" s="49"/>
      <c r="FG88" s="7"/>
      <c r="FH88" s="4"/>
      <c r="FI88" s="30"/>
      <c r="FJ88" s="48"/>
      <c r="FK88" s="48"/>
      <c r="FM88" s="48"/>
      <c r="FN88" s="48"/>
      <c r="FO88" s="30"/>
      <c r="FP88" s="49"/>
      <c r="FQ88" s="49"/>
      <c r="FR88" s="4"/>
      <c r="FS88" s="4"/>
      <c r="FT88" s="50"/>
      <c r="FU88" s="30"/>
      <c r="FV88" s="49"/>
      <c r="FW88" s="49"/>
      <c r="FX88" s="4"/>
      <c r="FY88" s="49"/>
      <c r="FZ88" s="49"/>
      <c r="GA88" s="20"/>
      <c r="GI88" s="57"/>
      <c r="GN88" s="58"/>
      <c r="GU88" s="20"/>
      <c r="HC88" s="57"/>
      <c r="HH88" s="58"/>
      <c r="HO88" s="20"/>
      <c r="HW88" s="57"/>
      <c r="IB88" s="58"/>
      <c r="II88" s="20"/>
      <c r="IQ88" s="57"/>
      <c r="IV88" s="58"/>
    </row>
    <row r="89" spans="1:256" ht="13.5" customHeight="1">
      <c r="A89" s="63"/>
      <c r="C89" s="7"/>
      <c r="D89" s="4"/>
      <c r="E89" s="30"/>
      <c r="F89" s="48"/>
      <c r="G89" s="49"/>
      <c r="I89" s="48"/>
      <c r="J89" s="49"/>
      <c r="K89" s="30"/>
      <c r="L89" s="49"/>
      <c r="M89" s="49"/>
      <c r="N89" s="4"/>
      <c r="O89" s="4"/>
      <c r="P89" s="50"/>
      <c r="Q89" s="30"/>
      <c r="R89" s="49"/>
      <c r="S89" s="49"/>
      <c r="T89" s="4"/>
      <c r="U89" s="49"/>
      <c r="V89" s="49"/>
      <c r="W89" s="7"/>
      <c r="X89" s="4"/>
      <c r="Y89" s="30"/>
      <c r="Z89" s="48"/>
      <c r="AA89" s="48"/>
      <c r="AC89" s="48"/>
      <c r="AD89" s="48"/>
      <c r="AE89" s="30"/>
      <c r="AF89" s="49"/>
      <c r="AG89" s="49"/>
      <c r="AH89" s="4"/>
      <c r="AI89" s="4"/>
      <c r="AJ89" s="50"/>
      <c r="AK89" s="30"/>
      <c r="AL89" s="4"/>
      <c r="AM89" s="49"/>
      <c r="AN89" s="4"/>
      <c r="AO89" s="49"/>
      <c r="AP89" s="49"/>
      <c r="AQ89" s="7"/>
      <c r="AR89" s="4"/>
      <c r="AS89" s="30"/>
      <c r="AT89" s="48"/>
      <c r="AU89" s="48"/>
      <c r="AW89" s="48"/>
      <c r="AX89" s="48"/>
      <c r="AY89" s="30"/>
      <c r="AZ89" s="49"/>
      <c r="BA89" s="49"/>
      <c r="BB89" s="4"/>
      <c r="BC89" s="4"/>
      <c r="BD89" s="50"/>
      <c r="BE89" s="30"/>
      <c r="BF89" s="49"/>
      <c r="BG89" s="49"/>
      <c r="BH89" s="4"/>
      <c r="BI89" s="49"/>
      <c r="BJ89" s="49"/>
      <c r="BK89" s="7"/>
      <c r="BL89" s="4"/>
      <c r="BM89" s="30"/>
      <c r="BN89" s="48"/>
      <c r="BO89" s="48"/>
      <c r="BQ89" s="48"/>
      <c r="BR89" s="48"/>
      <c r="BS89" s="26"/>
      <c r="BT89" s="49"/>
      <c r="BU89" s="49"/>
      <c r="BV89" s="4"/>
      <c r="BW89" s="4"/>
      <c r="BX89" s="50"/>
      <c r="BY89" s="30"/>
      <c r="BZ89" s="49"/>
      <c r="CA89" s="49"/>
      <c r="CB89" s="4"/>
      <c r="CC89" s="49"/>
      <c r="CD89" s="49"/>
      <c r="CE89" s="30"/>
      <c r="CF89" s="4"/>
      <c r="CG89" s="30"/>
      <c r="CH89" s="48"/>
      <c r="CI89" s="48"/>
      <c r="CK89" s="48"/>
      <c r="CL89" s="48"/>
      <c r="CM89" s="30"/>
      <c r="CN89" s="49"/>
      <c r="CO89" s="49"/>
      <c r="CP89" s="4"/>
      <c r="CQ89" s="4"/>
      <c r="CR89" s="50"/>
      <c r="CS89" s="30"/>
      <c r="CT89" s="49"/>
      <c r="CU89" s="49"/>
      <c r="CV89" s="4"/>
      <c r="CW89" s="49"/>
      <c r="CX89" s="49"/>
      <c r="CY89" s="7"/>
      <c r="CZ89" s="4"/>
      <c r="DA89" s="30"/>
      <c r="DB89" s="48"/>
      <c r="DC89" s="48"/>
      <c r="DE89" s="48"/>
      <c r="DF89" s="48"/>
      <c r="DG89" s="30"/>
      <c r="DH89" s="49"/>
      <c r="DI89" s="49"/>
      <c r="DJ89" s="4"/>
      <c r="DK89" s="4"/>
      <c r="DL89" s="50"/>
      <c r="DM89" s="30"/>
      <c r="DN89" s="49"/>
      <c r="DO89" s="49"/>
      <c r="DP89" s="4"/>
      <c r="DQ89" s="49"/>
      <c r="DR89" s="49"/>
      <c r="DS89" s="7"/>
      <c r="DT89" s="4"/>
      <c r="DU89" s="30"/>
      <c r="DV89" s="48"/>
      <c r="DW89" s="48"/>
      <c r="DY89" s="48"/>
      <c r="DZ89" s="48"/>
      <c r="EA89" s="30"/>
      <c r="EB89" s="4"/>
      <c r="EC89" s="51"/>
      <c r="ED89" s="4"/>
      <c r="EE89" s="4"/>
      <c r="EF89" s="50"/>
      <c r="EG89" s="30"/>
      <c r="EH89" s="49"/>
      <c r="EI89" s="49"/>
      <c r="EJ89" s="4"/>
      <c r="EK89" s="49"/>
      <c r="EL89" s="49"/>
      <c r="EM89" s="7"/>
      <c r="EN89" s="4"/>
      <c r="EO89" s="30"/>
      <c r="EP89" s="48"/>
      <c r="EQ89" s="48"/>
      <c r="ES89" s="48"/>
      <c r="ET89" s="48"/>
      <c r="EU89" s="30"/>
      <c r="EV89" s="49"/>
      <c r="EW89" s="49"/>
      <c r="EX89" s="4"/>
      <c r="EY89" s="4"/>
      <c r="EZ89" s="50"/>
      <c r="FA89" s="30"/>
      <c r="FB89" s="49"/>
      <c r="FC89" s="49"/>
      <c r="FD89" s="4"/>
      <c r="FE89" s="49"/>
      <c r="FF89" s="49"/>
      <c r="FG89" s="7"/>
      <c r="FH89" s="4"/>
      <c r="FI89" s="30"/>
      <c r="FJ89" s="48"/>
      <c r="FK89" s="48"/>
      <c r="FM89" s="48"/>
      <c r="FN89" s="48"/>
      <c r="FO89" s="30"/>
      <c r="FP89" s="49"/>
      <c r="FQ89" s="49"/>
      <c r="FR89" s="4"/>
      <c r="FS89" s="4"/>
      <c r="FT89" s="50"/>
      <c r="FU89" s="30"/>
      <c r="FV89" s="49"/>
      <c r="FW89" s="49"/>
      <c r="FX89" s="4"/>
      <c r="FY89" s="49"/>
      <c r="FZ89" s="49"/>
      <c r="GA89" s="20"/>
      <c r="GI89" s="57"/>
      <c r="GN89" s="58"/>
      <c r="GU89" s="20"/>
      <c r="HC89" s="57"/>
      <c r="HH89" s="58"/>
      <c r="HO89" s="20"/>
      <c r="HW89" s="57"/>
      <c r="IB89" s="58"/>
      <c r="II89" s="20"/>
      <c r="IQ89" s="57"/>
      <c r="IV89" s="58"/>
    </row>
    <row r="90" spans="1:256" ht="13.5" customHeight="1">
      <c r="A90" s="63"/>
      <c r="C90" s="7"/>
      <c r="D90" s="4"/>
      <c r="E90" s="30"/>
      <c r="F90" s="48"/>
      <c r="G90" s="49"/>
      <c r="I90" s="48"/>
      <c r="J90" s="49"/>
      <c r="K90" s="30"/>
      <c r="L90" s="49"/>
      <c r="M90" s="49"/>
      <c r="N90" s="4"/>
      <c r="O90" s="4"/>
      <c r="P90" s="50"/>
      <c r="Q90" s="30"/>
      <c r="R90" s="49"/>
      <c r="S90" s="49"/>
      <c r="T90" s="4"/>
      <c r="U90" s="49"/>
      <c r="V90" s="49"/>
      <c r="W90" s="7"/>
      <c r="X90" s="4"/>
      <c r="Y90" s="30"/>
      <c r="Z90" s="48"/>
      <c r="AA90" s="48"/>
      <c r="AC90" s="48"/>
      <c r="AD90" s="48"/>
      <c r="AE90" s="30"/>
      <c r="AF90" s="49"/>
      <c r="AG90" s="49"/>
      <c r="AH90" s="4"/>
      <c r="AI90" s="4"/>
      <c r="AJ90" s="50"/>
      <c r="AK90" s="30"/>
      <c r="AL90" s="4"/>
      <c r="AM90" s="49"/>
      <c r="AN90" s="4"/>
      <c r="AO90" s="49"/>
      <c r="AP90" s="49"/>
      <c r="AQ90" s="7"/>
      <c r="AR90" s="4"/>
      <c r="AS90" s="30"/>
      <c r="AT90" s="48"/>
      <c r="AU90" s="48"/>
      <c r="AW90" s="48"/>
      <c r="AX90" s="48"/>
      <c r="AY90" s="30"/>
      <c r="AZ90" s="49"/>
      <c r="BA90" s="49"/>
      <c r="BB90" s="4"/>
      <c r="BC90" s="4"/>
      <c r="BD90" s="50"/>
      <c r="BE90" s="30"/>
      <c r="BF90" s="49"/>
      <c r="BG90" s="49"/>
      <c r="BH90" s="4"/>
      <c r="BI90" s="49"/>
      <c r="BJ90" s="49"/>
      <c r="BK90" s="7"/>
      <c r="BL90" s="4"/>
      <c r="BM90" s="30"/>
      <c r="BN90" s="48"/>
      <c r="BO90" s="48"/>
      <c r="BQ90" s="48"/>
      <c r="BR90" s="48"/>
      <c r="BS90" s="26"/>
      <c r="BT90" s="49"/>
      <c r="BU90" s="49"/>
      <c r="BV90" s="4"/>
      <c r="BW90" s="4"/>
      <c r="BX90" s="50"/>
      <c r="BY90" s="30"/>
      <c r="BZ90" s="49"/>
      <c r="CA90" s="49"/>
      <c r="CB90" s="4"/>
      <c r="CC90" s="49"/>
      <c r="CD90" s="49"/>
      <c r="CE90" s="30"/>
      <c r="CF90" s="4"/>
      <c r="CG90" s="30"/>
      <c r="CH90" s="48"/>
      <c r="CI90" s="48"/>
      <c r="CK90" s="48"/>
      <c r="CL90" s="48"/>
      <c r="CM90" s="30"/>
      <c r="CN90" s="49"/>
      <c r="CO90" s="49"/>
      <c r="CP90" s="4"/>
      <c r="CQ90" s="4"/>
      <c r="CR90" s="50"/>
      <c r="CS90" s="30"/>
      <c r="CT90" s="49"/>
      <c r="CU90" s="49"/>
      <c r="CV90" s="4"/>
      <c r="CW90" s="49"/>
      <c r="CX90" s="49"/>
      <c r="CY90" s="7"/>
      <c r="CZ90" s="4"/>
      <c r="DA90" s="30"/>
      <c r="DB90" s="48"/>
      <c r="DC90" s="48"/>
      <c r="DE90" s="48"/>
      <c r="DF90" s="48"/>
      <c r="DG90" s="30"/>
      <c r="DH90" s="49"/>
      <c r="DI90" s="49"/>
      <c r="DJ90" s="4"/>
      <c r="DK90" s="4"/>
      <c r="DL90" s="50"/>
      <c r="DM90" s="30"/>
      <c r="DN90" s="49"/>
      <c r="DO90" s="49"/>
      <c r="DP90" s="4"/>
      <c r="DQ90" s="49"/>
      <c r="DR90" s="49"/>
      <c r="DS90" s="7"/>
      <c r="DT90" s="4"/>
      <c r="DU90" s="30"/>
      <c r="DV90" s="48"/>
      <c r="DW90" s="48"/>
      <c r="DY90" s="48"/>
      <c r="DZ90" s="48"/>
      <c r="EA90" s="30"/>
      <c r="EB90" s="4"/>
      <c r="EC90" s="51"/>
      <c r="ED90" s="4"/>
      <c r="EE90" s="4"/>
      <c r="EF90" s="50"/>
      <c r="EG90" s="30"/>
      <c r="EH90" s="49"/>
      <c r="EI90" s="49"/>
      <c r="EJ90" s="4"/>
      <c r="EK90" s="49"/>
      <c r="EL90" s="49"/>
      <c r="EM90" s="7"/>
      <c r="EN90" s="4"/>
      <c r="EO90" s="30"/>
      <c r="EP90" s="48"/>
      <c r="EQ90" s="48"/>
      <c r="ES90" s="48"/>
      <c r="ET90" s="48"/>
      <c r="EU90" s="30"/>
      <c r="EV90" s="49"/>
      <c r="EW90" s="49"/>
      <c r="EX90" s="4"/>
      <c r="EY90" s="4"/>
      <c r="EZ90" s="50"/>
      <c r="FA90" s="30"/>
      <c r="FB90" s="49"/>
      <c r="FC90" s="49"/>
      <c r="FD90" s="4"/>
      <c r="FE90" s="49"/>
      <c r="FF90" s="49"/>
      <c r="FG90" s="7"/>
      <c r="FH90" s="4"/>
      <c r="FI90" s="30"/>
      <c r="FJ90" s="48"/>
      <c r="FK90" s="48"/>
      <c r="FM90" s="48"/>
      <c r="FN90" s="48"/>
      <c r="FO90" s="30"/>
      <c r="FP90" s="49"/>
      <c r="FQ90" s="49"/>
      <c r="FR90" s="4"/>
      <c r="FS90" s="4"/>
      <c r="FT90" s="50"/>
      <c r="FU90" s="30"/>
      <c r="FV90" s="49"/>
      <c r="FW90" s="49"/>
      <c r="FX90" s="4"/>
      <c r="FY90" s="49"/>
      <c r="FZ90" s="49"/>
      <c r="GA90" s="20"/>
      <c r="GI90" s="57"/>
      <c r="GN90" s="58"/>
      <c r="GU90" s="20"/>
      <c r="HC90" s="57"/>
      <c r="HH90" s="58"/>
      <c r="HO90" s="20"/>
      <c r="HW90" s="57"/>
      <c r="IB90" s="58"/>
      <c r="II90" s="20"/>
      <c r="IQ90" s="57"/>
      <c r="IV90" s="58"/>
    </row>
    <row r="91" spans="1:256" ht="13.5" customHeight="1">
      <c r="A91" s="63"/>
      <c r="C91" s="7"/>
      <c r="D91" s="4"/>
      <c r="E91" s="30"/>
      <c r="F91" s="48"/>
      <c r="G91" s="49"/>
      <c r="I91" s="48"/>
      <c r="J91" s="49"/>
      <c r="K91" s="30"/>
      <c r="L91" s="49"/>
      <c r="M91" s="49"/>
      <c r="N91" s="4"/>
      <c r="O91" s="4"/>
      <c r="P91" s="50"/>
      <c r="Q91" s="30"/>
      <c r="R91" s="49"/>
      <c r="S91" s="49"/>
      <c r="T91" s="4"/>
      <c r="U91" s="49"/>
      <c r="V91" s="49"/>
      <c r="W91" s="7"/>
      <c r="X91" s="4"/>
      <c r="Y91" s="30"/>
      <c r="Z91" s="48"/>
      <c r="AA91" s="48"/>
      <c r="AC91" s="48"/>
      <c r="AD91" s="48"/>
      <c r="AE91" s="30"/>
      <c r="AF91" s="49"/>
      <c r="AG91" s="49"/>
      <c r="AH91" s="4"/>
      <c r="AI91" s="4"/>
      <c r="AJ91" s="50"/>
      <c r="AK91" s="30"/>
      <c r="AL91" s="4"/>
      <c r="AM91" s="49"/>
      <c r="AN91" s="4"/>
      <c r="AO91" s="49"/>
      <c r="AP91" s="49"/>
      <c r="AQ91" s="7"/>
      <c r="AR91" s="4"/>
      <c r="AS91" s="30"/>
      <c r="AT91" s="48"/>
      <c r="AU91" s="48"/>
      <c r="AW91" s="48"/>
      <c r="AX91" s="48"/>
      <c r="AY91" s="30"/>
      <c r="AZ91" s="49"/>
      <c r="BA91" s="49"/>
      <c r="BB91" s="4"/>
      <c r="BC91" s="4"/>
      <c r="BD91" s="50"/>
      <c r="BE91" s="30"/>
      <c r="BF91" s="49"/>
      <c r="BG91" s="49"/>
      <c r="BH91" s="4"/>
      <c r="BI91" s="49"/>
      <c r="BJ91" s="49"/>
      <c r="BK91" s="7"/>
      <c r="BL91" s="4"/>
      <c r="BM91" s="30"/>
      <c r="BN91" s="48"/>
      <c r="BO91" s="48"/>
      <c r="BQ91" s="48"/>
      <c r="BR91" s="48"/>
      <c r="BS91" s="26"/>
      <c r="BT91" s="49"/>
      <c r="BU91" s="49"/>
      <c r="BV91" s="4"/>
      <c r="BW91" s="4"/>
      <c r="BX91" s="50"/>
      <c r="BY91" s="30"/>
      <c r="BZ91" s="49"/>
      <c r="CA91" s="49"/>
      <c r="CB91" s="4"/>
      <c r="CC91" s="49"/>
      <c r="CD91" s="49"/>
      <c r="CE91" s="30"/>
      <c r="CF91" s="4"/>
      <c r="CG91" s="30"/>
      <c r="CH91" s="48"/>
      <c r="CI91" s="48"/>
      <c r="CK91" s="48"/>
      <c r="CL91" s="48"/>
      <c r="CM91" s="30"/>
      <c r="CN91" s="49"/>
      <c r="CO91" s="49"/>
      <c r="CP91" s="4"/>
      <c r="CQ91" s="4"/>
      <c r="CR91" s="50"/>
      <c r="CS91" s="30"/>
      <c r="CT91" s="49"/>
      <c r="CU91" s="49"/>
      <c r="CV91" s="4"/>
      <c r="CW91" s="49"/>
      <c r="CX91" s="49"/>
      <c r="CY91" s="7"/>
      <c r="CZ91" s="4"/>
      <c r="DA91" s="30"/>
      <c r="DB91" s="48"/>
      <c r="DC91" s="48"/>
      <c r="DE91" s="48"/>
      <c r="DF91" s="48"/>
      <c r="DG91" s="30"/>
      <c r="DH91" s="49"/>
      <c r="DI91" s="49"/>
      <c r="DJ91" s="4"/>
      <c r="DK91" s="4"/>
      <c r="DL91" s="50"/>
      <c r="DM91" s="30"/>
      <c r="DN91" s="49"/>
      <c r="DO91" s="49"/>
      <c r="DP91" s="4"/>
      <c r="DQ91" s="49"/>
      <c r="DR91" s="49"/>
      <c r="DS91" s="7"/>
      <c r="DT91" s="4"/>
      <c r="DU91" s="30"/>
      <c r="DV91" s="48"/>
      <c r="DW91" s="48"/>
      <c r="DY91" s="48"/>
      <c r="DZ91" s="48"/>
      <c r="EA91" s="30"/>
      <c r="EB91" s="4"/>
      <c r="EC91" s="51"/>
      <c r="ED91" s="4"/>
      <c r="EE91" s="4"/>
      <c r="EF91" s="50"/>
      <c r="EG91" s="30"/>
      <c r="EH91" s="49"/>
      <c r="EI91" s="49"/>
      <c r="EJ91" s="4"/>
      <c r="EK91" s="49"/>
      <c r="EL91" s="49"/>
      <c r="EM91" s="7"/>
      <c r="EN91" s="4"/>
      <c r="EO91" s="30"/>
      <c r="EP91" s="48"/>
      <c r="EQ91" s="48"/>
      <c r="ES91" s="48"/>
      <c r="ET91" s="48"/>
      <c r="EU91" s="30"/>
      <c r="EV91" s="49"/>
      <c r="EW91" s="49"/>
      <c r="EX91" s="4"/>
      <c r="EY91" s="4"/>
      <c r="EZ91" s="50"/>
      <c r="FA91" s="30"/>
      <c r="FB91" s="49"/>
      <c r="FC91" s="49"/>
      <c r="FD91" s="4"/>
      <c r="FE91" s="49"/>
      <c r="FF91" s="49"/>
      <c r="FG91" s="7"/>
      <c r="FH91" s="4"/>
      <c r="FI91" s="30"/>
      <c r="FJ91" s="48"/>
      <c r="FK91" s="48"/>
      <c r="FM91" s="48"/>
      <c r="FN91" s="48"/>
      <c r="FO91" s="30"/>
      <c r="FP91" s="49"/>
      <c r="FQ91" s="49"/>
      <c r="FR91" s="4"/>
      <c r="FS91" s="4"/>
      <c r="FT91" s="50"/>
      <c r="FU91" s="30"/>
      <c r="FV91" s="49"/>
      <c r="FW91" s="49"/>
      <c r="FX91" s="4"/>
      <c r="FY91" s="49"/>
      <c r="FZ91" s="49"/>
      <c r="GA91" s="20"/>
      <c r="GI91" s="57"/>
      <c r="GN91" s="58"/>
      <c r="GU91" s="20"/>
      <c r="HC91" s="57"/>
      <c r="HH91" s="58"/>
      <c r="HO91" s="20"/>
      <c r="HW91" s="57"/>
      <c r="IB91" s="58"/>
      <c r="II91" s="20"/>
      <c r="IQ91" s="57"/>
      <c r="IV91" s="58"/>
    </row>
    <row r="92" spans="1:256" ht="13.5" customHeight="1">
      <c r="A92" s="63"/>
      <c r="C92" s="7"/>
      <c r="D92" s="4"/>
      <c r="E92" s="30"/>
      <c r="F92" s="48"/>
      <c r="G92" s="49"/>
      <c r="I92" s="48"/>
      <c r="J92" s="49"/>
      <c r="K92" s="30"/>
      <c r="L92" s="49"/>
      <c r="M92" s="49"/>
      <c r="N92" s="4"/>
      <c r="O92" s="4"/>
      <c r="P92" s="50"/>
      <c r="Q92" s="30"/>
      <c r="R92" s="49"/>
      <c r="S92" s="49"/>
      <c r="T92" s="4"/>
      <c r="U92" s="49"/>
      <c r="V92" s="49"/>
      <c r="W92" s="7"/>
      <c r="X92" s="4"/>
      <c r="Y92" s="30"/>
      <c r="Z92" s="48"/>
      <c r="AA92" s="48"/>
      <c r="AC92" s="48"/>
      <c r="AD92" s="48"/>
      <c r="AE92" s="30"/>
      <c r="AF92" s="49"/>
      <c r="AG92" s="49"/>
      <c r="AH92" s="4"/>
      <c r="AI92" s="4"/>
      <c r="AJ92" s="50"/>
      <c r="AK92" s="30"/>
      <c r="AL92" s="4"/>
      <c r="AM92" s="49"/>
      <c r="AN92" s="4"/>
      <c r="AO92" s="49"/>
      <c r="AP92" s="49"/>
      <c r="AQ92" s="7"/>
      <c r="AR92" s="4"/>
      <c r="AS92" s="30"/>
      <c r="AT92" s="48"/>
      <c r="AU92" s="48"/>
      <c r="AW92" s="48"/>
      <c r="AX92" s="48"/>
      <c r="AY92" s="30"/>
      <c r="AZ92" s="49"/>
      <c r="BA92" s="49"/>
      <c r="BB92" s="4"/>
      <c r="BC92" s="4"/>
      <c r="BD92" s="50"/>
      <c r="BE92" s="30"/>
      <c r="BF92" s="49"/>
      <c r="BG92" s="49"/>
      <c r="BH92" s="4"/>
      <c r="BI92" s="49"/>
      <c r="BJ92" s="49"/>
      <c r="BK92" s="7"/>
      <c r="BL92" s="4"/>
      <c r="BM92" s="30"/>
      <c r="BN92" s="48"/>
      <c r="BO92" s="48"/>
      <c r="BQ92" s="48"/>
      <c r="BR92" s="48"/>
      <c r="BS92" s="26"/>
      <c r="BT92" s="49"/>
      <c r="BU92" s="49"/>
      <c r="BV92" s="4"/>
      <c r="BW92" s="4"/>
      <c r="BX92" s="50"/>
      <c r="BY92" s="30"/>
      <c r="BZ92" s="49"/>
      <c r="CA92" s="49"/>
      <c r="CB92" s="4"/>
      <c r="CC92" s="49"/>
      <c r="CD92" s="49"/>
      <c r="CE92" s="30"/>
      <c r="CF92" s="4"/>
      <c r="CG92" s="30"/>
      <c r="CH92" s="48"/>
      <c r="CI92" s="48"/>
      <c r="CK92" s="48"/>
      <c r="CL92" s="48"/>
      <c r="CM92" s="30"/>
      <c r="CN92" s="49"/>
      <c r="CO92" s="49"/>
      <c r="CP92" s="4"/>
      <c r="CQ92" s="4"/>
      <c r="CR92" s="50"/>
      <c r="CS92" s="30"/>
      <c r="CT92" s="49"/>
      <c r="CU92" s="49"/>
      <c r="CV92" s="4"/>
      <c r="CW92" s="49"/>
      <c r="CX92" s="49"/>
      <c r="CY92" s="7"/>
      <c r="CZ92" s="4"/>
      <c r="DA92" s="30"/>
      <c r="DB92" s="48"/>
      <c r="DC92" s="48"/>
      <c r="DE92" s="48"/>
      <c r="DF92" s="48"/>
      <c r="DG92" s="30"/>
      <c r="DH92" s="49"/>
      <c r="DI92" s="49"/>
      <c r="DJ92" s="4"/>
      <c r="DK92" s="4"/>
      <c r="DL92" s="50"/>
      <c r="DM92" s="30"/>
      <c r="DN92" s="49"/>
      <c r="DO92" s="49"/>
      <c r="DP92" s="4"/>
      <c r="DQ92" s="49"/>
      <c r="DR92" s="49"/>
      <c r="DS92" s="7"/>
      <c r="DT92" s="4"/>
      <c r="DU92" s="30"/>
      <c r="DV92" s="48"/>
      <c r="DW92" s="48"/>
      <c r="DY92" s="48"/>
      <c r="DZ92" s="48"/>
      <c r="EA92" s="30"/>
      <c r="EB92" s="4"/>
      <c r="EC92" s="51"/>
      <c r="ED92" s="4"/>
      <c r="EE92" s="4"/>
      <c r="EF92" s="50"/>
      <c r="EG92" s="30"/>
      <c r="EH92" s="49"/>
      <c r="EI92" s="49"/>
      <c r="EJ92" s="4"/>
      <c r="EK92" s="49"/>
      <c r="EL92" s="49"/>
      <c r="EM92" s="7"/>
      <c r="EN92" s="4"/>
      <c r="EO92" s="30"/>
      <c r="EP92" s="48"/>
      <c r="EQ92" s="48"/>
      <c r="ES92" s="48"/>
      <c r="ET92" s="48"/>
      <c r="EU92" s="30"/>
      <c r="EV92" s="49"/>
      <c r="EW92" s="49"/>
      <c r="EX92" s="4"/>
      <c r="EY92" s="4"/>
      <c r="EZ92" s="50"/>
      <c r="FA92" s="30"/>
      <c r="FB92" s="49"/>
      <c r="FC92" s="49"/>
      <c r="FD92" s="4"/>
      <c r="FE92" s="49"/>
      <c r="FF92" s="49"/>
      <c r="FG92" s="7"/>
      <c r="FH92" s="4"/>
      <c r="FI92" s="30"/>
      <c r="FJ92" s="48"/>
      <c r="FK92" s="48"/>
      <c r="FM92" s="48"/>
      <c r="FN92" s="48"/>
      <c r="FO92" s="30"/>
      <c r="FP92" s="49"/>
      <c r="FQ92" s="49"/>
      <c r="FR92" s="4"/>
      <c r="FS92" s="4"/>
      <c r="FT92" s="50"/>
      <c r="FU92" s="30"/>
      <c r="FV92" s="49"/>
      <c r="FW92" s="49"/>
      <c r="FX92" s="4"/>
      <c r="FY92" s="49"/>
      <c r="FZ92" s="49"/>
      <c r="GA92" s="20"/>
      <c r="GI92" s="57"/>
      <c r="GN92" s="58"/>
      <c r="GU92" s="20"/>
      <c r="HC92" s="57"/>
      <c r="HH92" s="58"/>
      <c r="HO92" s="20"/>
      <c r="HW92" s="57"/>
      <c r="IB92" s="58"/>
      <c r="II92" s="20"/>
      <c r="IQ92" s="57"/>
      <c r="IV92" s="58"/>
    </row>
    <row r="93" spans="1:256" ht="13.5" customHeight="1">
      <c r="A93" s="63"/>
      <c r="C93" s="7"/>
      <c r="D93" s="4"/>
      <c r="E93" s="30"/>
      <c r="F93" s="48"/>
      <c r="G93" s="49"/>
      <c r="I93" s="48"/>
      <c r="J93" s="49"/>
      <c r="K93" s="30"/>
      <c r="L93" s="49"/>
      <c r="M93" s="49"/>
      <c r="N93" s="4"/>
      <c r="O93" s="4"/>
      <c r="P93" s="50"/>
      <c r="Q93" s="30"/>
      <c r="R93" s="49"/>
      <c r="S93" s="49"/>
      <c r="T93" s="4"/>
      <c r="U93" s="49"/>
      <c r="V93" s="49"/>
      <c r="W93" s="7"/>
      <c r="X93" s="4"/>
      <c r="Y93" s="30"/>
      <c r="Z93" s="48"/>
      <c r="AA93" s="48"/>
      <c r="AC93" s="48"/>
      <c r="AD93" s="48"/>
      <c r="AE93" s="30"/>
      <c r="AF93" s="49"/>
      <c r="AG93" s="49"/>
      <c r="AH93" s="4"/>
      <c r="AI93" s="4"/>
      <c r="AJ93" s="50"/>
      <c r="AK93" s="30"/>
      <c r="AL93" s="4"/>
      <c r="AM93" s="49"/>
      <c r="AN93" s="4"/>
      <c r="AO93" s="49"/>
      <c r="AP93" s="49"/>
      <c r="AQ93" s="7"/>
      <c r="AR93" s="4"/>
      <c r="AS93" s="30"/>
      <c r="AT93" s="48"/>
      <c r="AU93" s="48"/>
      <c r="AW93" s="48"/>
      <c r="AX93" s="48"/>
      <c r="AY93" s="30"/>
      <c r="AZ93" s="49"/>
      <c r="BA93" s="49"/>
      <c r="BB93" s="4"/>
      <c r="BC93" s="4"/>
      <c r="BD93" s="50"/>
      <c r="BE93" s="30"/>
      <c r="BF93" s="49"/>
      <c r="BG93" s="49"/>
      <c r="BH93" s="4"/>
      <c r="BI93" s="49"/>
      <c r="BJ93" s="49"/>
      <c r="BK93" s="7"/>
      <c r="BL93" s="4"/>
      <c r="BM93" s="30"/>
      <c r="BN93" s="48"/>
      <c r="BO93" s="48"/>
      <c r="BQ93" s="48"/>
      <c r="BR93" s="48"/>
      <c r="BS93" s="26"/>
      <c r="BT93" s="49"/>
      <c r="BU93" s="49"/>
      <c r="BV93" s="4"/>
      <c r="BW93" s="4"/>
      <c r="BX93" s="50"/>
      <c r="BY93" s="30"/>
      <c r="BZ93" s="49"/>
      <c r="CA93" s="49"/>
      <c r="CB93" s="4"/>
      <c r="CC93" s="49"/>
      <c r="CD93" s="49"/>
      <c r="CE93" s="30"/>
      <c r="CF93" s="4"/>
      <c r="CG93" s="30"/>
      <c r="CH93" s="48"/>
      <c r="CI93" s="48"/>
      <c r="CK93" s="48"/>
      <c r="CL93" s="48"/>
      <c r="CM93" s="30"/>
      <c r="CN93" s="49"/>
      <c r="CO93" s="49"/>
      <c r="CP93" s="4"/>
      <c r="CQ93" s="4"/>
      <c r="CR93" s="50"/>
      <c r="CS93" s="30"/>
      <c r="CT93" s="49"/>
      <c r="CU93" s="49"/>
      <c r="CV93" s="4"/>
      <c r="CW93" s="49"/>
      <c r="CX93" s="49"/>
      <c r="CY93" s="7"/>
      <c r="CZ93" s="4"/>
      <c r="DA93" s="30"/>
      <c r="DB93" s="48"/>
      <c r="DC93" s="48"/>
      <c r="DE93" s="48"/>
      <c r="DF93" s="48"/>
      <c r="DG93" s="30"/>
      <c r="DH93" s="49"/>
      <c r="DI93" s="49"/>
      <c r="DJ93" s="4"/>
      <c r="DK93" s="4"/>
      <c r="DL93" s="50"/>
      <c r="DM93" s="30"/>
      <c r="DN93" s="49"/>
      <c r="DO93" s="49"/>
      <c r="DP93" s="4"/>
      <c r="DQ93" s="49"/>
      <c r="DR93" s="49"/>
      <c r="DS93" s="7"/>
      <c r="DT93" s="4"/>
      <c r="DU93" s="30"/>
      <c r="DV93" s="48"/>
      <c r="DW93" s="48"/>
      <c r="DY93" s="48"/>
      <c r="DZ93" s="48"/>
      <c r="EA93" s="30"/>
      <c r="EB93" s="4"/>
      <c r="EC93" s="51"/>
      <c r="ED93" s="4"/>
      <c r="EE93" s="4"/>
      <c r="EF93" s="50"/>
      <c r="EG93" s="30"/>
      <c r="EH93" s="49"/>
      <c r="EI93" s="49"/>
      <c r="EJ93" s="4"/>
      <c r="EK93" s="49"/>
      <c r="EL93" s="49"/>
      <c r="EM93" s="7"/>
      <c r="EN93" s="4"/>
      <c r="EO93" s="30"/>
      <c r="EP93" s="48"/>
      <c r="EQ93" s="48"/>
      <c r="ES93" s="48"/>
      <c r="ET93" s="48"/>
      <c r="EU93" s="30"/>
      <c r="EV93" s="49"/>
      <c r="EW93" s="49"/>
      <c r="EX93" s="4"/>
      <c r="EY93" s="4"/>
      <c r="EZ93" s="50"/>
      <c r="FA93" s="30"/>
      <c r="FB93" s="49"/>
      <c r="FC93" s="49"/>
      <c r="FD93" s="4"/>
      <c r="FE93" s="49"/>
      <c r="FF93" s="49"/>
      <c r="FG93" s="7"/>
      <c r="FH93" s="4"/>
      <c r="FI93" s="30"/>
      <c r="FJ93" s="48"/>
      <c r="FK93" s="48"/>
      <c r="FM93" s="48"/>
      <c r="FN93" s="48"/>
      <c r="FO93" s="30"/>
      <c r="FP93" s="49"/>
      <c r="FQ93" s="49"/>
      <c r="FR93" s="4"/>
      <c r="FS93" s="4"/>
      <c r="FT93" s="50"/>
      <c r="FU93" s="30"/>
      <c r="FV93" s="49"/>
      <c r="FW93" s="49"/>
      <c r="FX93" s="4"/>
      <c r="FY93" s="49"/>
      <c r="FZ93" s="49"/>
      <c r="GA93" s="20"/>
      <c r="GI93" s="57"/>
      <c r="GN93" s="58"/>
      <c r="GU93" s="20"/>
      <c r="HC93" s="57"/>
      <c r="HH93" s="58"/>
      <c r="HO93" s="20"/>
      <c r="HW93" s="57"/>
      <c r="IB93" s="58"/>
      <c r="II93" s="20"/>
      <c r="IQ93" s="57"/>
      <c r="IV93" s="58"/>
    </row>
    <row r="94" spans="1:256" ht="13.5" customHeight="1">
      <c r="A94" s="63"/>
      <c r="C94" s="7"/>
      <c r="D94" s="4"/>
      <c r="E94" s="30"/>
      <c r="F94" s="48"/>
      <c r="G94" s="49"/>
      <c r="I94" s="48"/>
      <c r="J94" s="49"/>
      <c r="K94" s="30"/>
      <c r="L94" s="49"/>
      <c r="M94" s="49"/>
      <c r="N94" s="4"/>
      <c r="O94" s="4"/>
      <c r="P94" s="50"/>
      <c r="Q94" s="30"/>
      <c r="R94" s="49"/>
      <c r="S94" s="49"/>
      <c r="T94" s="4"/>
      <c r="U94" s="49"/>
      <c r="V94" s="49"/>
      <c r="W94" s="7"/>
      <c r="X94" s="4"/>
      <c r="Y94" s="30"/>
      <c r="Z94" s="48"/>
      <c r="AA94" s="48"/>
      <c r="AC94" s="48"/>
      <c r="AD94" s="48"/>
      <c r="AE94" s="30"/>
      <c r="AF94" s="49"/>
      <c r="AG94" s="49"/>
      <c r="AH94" s="4"/>
      <c r="AI94" s="4"/>
      <c r="AJ94" s="50"/>
      <c r="AK94" s="30"/>
      <c r="AL94" s="4"/>
      <c r="AM94" s="49"/>
      <c r="AN94" s="4"/>
      <c r="AO94" s="49"/>
      <c r="AP94" s="49"/>
      <c r="AQ94" s="7"/>
      <c r="AR94" s="4"/>
      <c r="AS94" s="30"/>
      <c r="AT94" s="48"/>
      <c r="AU94" s="48"/>
      <c r="AW94" s="48"/>
      <c r="AX94" s="48"/>
      <c r="AY94" s="30"/>
      <c r="AZ94" s="49"/>
      <c r="BA94" s="49"/>
      <c r="BB94" s="4"/>
      <c r="BC94" s="4"/>
      <c r="BD94" s="50"/>
      <c r="BE94" s="30"/>
      <c r="BF94" s="49"/>
      <c r="BG94" s="49"/>
      <c r="BH94" s="4"/>
      <c r="BI94" s="49"/>
      <c r="BJ94" s="49"/>
      <c r="BK94" s="7"/>
      <c r="BL94" s="4"/>
      <c r="BM94" s="30"/>
      <c r="BN94" s="48"/>
      <c r="BO94" s="48"/>
      <c r="BQ94" s="48"/>
      <c r="BR94" s="48"/>
      <c r="BS94" s="26"/>
      <c r="BT94" s="49"/>
      <c r="BU94" s="49"/>
      <c r="BV94" s="4"/>
      <c r="BW94" s="4"/>
      <c r="BX94" s="50"/>
      <c r="BY94" s="30"/>
      <c r="BZ94" s="49"/>
      <c r="CA94" s="49"/>
      <c r="CB94" s="4"/>
      <c r="CC94" s="49"/>
      <c r="CD94" s="49"/>
      <c r="CE94" s="30"/>
      <c r="CF94" s="4"/>
      <c r="CG94" s="30"/>
      <c r="CH94" s="48"/>
      <c r="CI94" s="48"/>
      <c r="CK94" s="48"/>
      <c r="CL94" s="48"/>
      <c r="CM94" s="30"/>
      <c r="CN94" s="49"/>
      <c r="CO94" s="49"/>
      <c r="CP94" s="4"/>
      <c r="CQ94" s="4"/>
      <c r="CR94" s="50"/>
      <c r="CS94" s="30"/>
      <c r="CT94" s="49"/>
      <c r="CU94" s="49"/>
      <c r="CV94" s="4"/>
      <c r="CW94" s="49"/>
      <c r="CX94" s="49"/>
      <c r="CY94" s="7"/>
      <c r="CZ94" s="4"/>
      <c r="DA94" s="30"/>
      <c r="DB94" s="48"/>
      <c r="DC94" s="48"/>
      <c r="DE94" s="48"/>
      <c r="DF94" s="48"/>
      <c r="DG94" s="30"/>
      <c r="DH94" s="49"/>
      <c r="DI94" s="49"/>
      <c r="DJ94" s="4"/>
      <c r="DK94" s="4"/>
      <c r="DL94" s="50"/>
      <c r="DM94" s="30"/>
      <c r="DN94" s="49"/>
      <c r="DO94" s="49"/>
      <c r="DP94" s="4"/>
      <c r="DQ94" s="49"/>
      <c r="DR94" s="49"/>
      <c r="DS94" s="7"/>
      <c r="DT94" s="4"/>
      <c r="DU94" s="30"/>
      <c r="DV94" s="48"/>
      <c r="DW94" s="48"/>
      <c r="DY94" s="48"/>
      <c r="DZ94" s="48"/>
      <c r="EA94" s="30"/>
      <c r="EB94" s="4"/>
      <c r="EC94" s="51"/>
      <c r="ED94" s="4"/>
      <c r="EE94" s="4"/>
      <c r="EF94" s="50"/>
      <c r="EG94" s="30"/>
      <c r="EH94" s="49"/>
      <c r="EI94" s="49"/>
      <c r="EJ94" s="4"/>
      <c r="EK94" s="49"/>
      <c r="EL94" s="49"/>
      <c r="EM94" s="7"/>
      <c r="EN94" s="4"/>
      <c r="EO94" s="30"/>
      <c r="EP94" s="48"/>
      <c r="EQ94" s="48"/>
      <c r="ES94" s="48"/>
      <c r="ET94" s="48"/>
      <c r="EU94" s="30"/>
      <c r="EV94" s="49"/>
      <c r="EW94" s="49"/>
      <c r="EX94" s="4"/>
      <c r="EY94" s="4"/>
      <c r="EZ94" s="50"/>
      <c r="FA94" s="30"/>
      <c r="FB94" s="49"/>
      <c r="FC94" s="49"/>
      <c r="FD94" s="4"/>
      <c r="FE94" s="49"/>
      <c r="FF94" s="49"/>
      <c r="FG94" s="7"/>
      <c r="FH94" s="4"/>
      <c r="FI94" s="30"/>
      <c r="FJ94" s="48"/>
      <c r="FK94" s="48"/>
      <c r="FM94" s="48"/>
      <c r="FN94" s="48"/>
      <c r="FO94" s="30"/>
      <c r="FP94" s="49"/>
      <c r="FQ94" s="49"/>
      <c r="FR94" s="4"/>
      <c r="FS94" s="4"/>
      <c r="FT94" s="50"/>
      <c r="FU94" s="30"/>
      <c r="FV94" s="49"/>
      <c r="FW94" s="49"/>
      <c r="FX94" s="4"/>
      <c r="FY94" s="49"/>
      <c r="FZ94" s="49"/>
      <c r="GA94" s="20"/>
      <c r="GI94" s="57"/>
      <c r="GN94" s="58"/>
      <c r="GU94" s="20"/>
      <c r="HC94" s="57"/>
      <c r="HH94" s="58"/>
      <c r="HO94" s="20"/>
      <c r="HW94" s="57"/>
      <c r="IB94" s="58"/>
      <c r="II94" s="20"/>
      <c r="IQ94" s="57"/>
      <c r="IV94" s="58"/>
    </row>
    <row r="95" spans="1:256" ht="13.5" customHeight="1">
      <c r="S95" s="48"/>
    </row>
    <row r="193" s="2" customFormat="1" ht="13.5" customHeight="1"/>
    <row r="194" s="2" customFormat="1" ht="13.5" customHeight="1"/>
    <row r="195" s="2" customFormat="1" ht="13.5" customHeight="1"/>
    <row r="196" s="2" customFormat="1" ht="13.5" customHeight="1"/>
    <row r="197" s="2" customFormat="1" ht="13.5" customHeight="1"/>
    <row r="198" s="2" customFormat="1" ht="13.5" customHeight="1"/>
    <row r="199" s="2" customFormat="1" ht="13.5" customHeight="1"/>
    <row r="200" s="2" customFormat="1" ht="13.5" customHeight="1"/>
    <row r="201" s="2" customFormat="1" ht="13.5" customHeight="1"/>
  </sheetData>
  <customSheetViews>
    <customSheetView guid="{58E98FBC-18A6-4DF7-8BE5-466B393E75B5}">
      <pane xSplit="2" ySplit="10" topLeftCell="AI11" activePane="bottomRight" state="frozen"/>
      <selection pane="bottomRight" activeCell="AR11" sqref="AR11"/>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info_parties!$A$1:$A$76</xm:f>
          </x14:formula1>
          <xm:sqref>A11:A22 A25:A93</xm:sqref>
        </x14:dataValidation>
        <x14:dataValidation type="list" allowBlank="1" showInputMessage="1" showErrorMessage="1" xr:uid="{00000000-0002-0000-0400-000001000000}">
          <x14:formula1>
            <xm:f>[pdy_lu_maggie.xlsx]info_parties!#REF!</xm:f>
          </x14:formula1>
          <xm:sqref>A23:A24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DCDCDC"/>
  </sheetPr>
  <dimension ref="A1:BY102"/>
  <sheetViews>
    <sheetView zoomScaleNormal="100" workbookViewId="0">
      <pane xSplit="2" ySplit="10" topLeftCell="AZ11" activePane="bottomRight" state="frozen"/>
      <selection activeCell="I23" sqref="I23:I24"/>
      <selection pane="topRight" activeCell="I23" sqref="I23:I24"/>
      <selection pane="bottomLeft" activeCell="I23" sqref="I23:I24"/>
      <selection pane="bottomRight" activeCell="A11" sqref="A1:XFD1048576"/>
    </sheetView>
  </sheetViews>
  <sheetFormatPr defaultColWidth="9.08984375" defaultRowHeight="13.5" customHeight="1"/>
  <cols>
    <col min="1" max="1" width="9.08984375" style="172"/>
    <col min="2" max="2" width="27.6328125" style="172" customWidth="1"/>
    <col min="3" max="4" width="10.36328125" style="172" customWidth="1"/>
    <col min="5" max="5" width="9.08984375" style="172"/>
    <col min="6" max="6" width="9.08984375" style="202" customWidth="1"/>
    <col min="7" max="8" width="9.08984375" style="172" customWidth="1"/>
    <col min="9" max="9" width="9.08984375" style="172"/>
    <col min="10" max="11" width="12" style="172" customWidth="1"/>
    <col min="12" max="16384" width="9.08984375" style="172"/>
  </cols>
  <sheetData>
    <row r="1" spans="1:77" ht="13.5" customHeight="1">
      <c r="A1" s="172" t="s">
        <v>5</v>
      </c>
      <c r="C1" s="191"/>
      <c r="D1" s="192"/>
      <c r="E1" s="192"/>
      <c r="F1" s="193"/>
      <c r="G1" s="192"/>
      <c r="H1" s="194"/>
      <c r="I1" s="191"/>
      <c r="J1" s="192"/>
      <c r="K1" s="192"/>
      <c r="L1" s="193"/>
      <c r="M1" s="192"/>
      <c r="N1" s="194"/>
      <c r="O1" s="193"/>
      <c r="P1" s="192"/>
      <c r="Q1" s="194"/>
      <c r="R1" s="195"/>
      <c r="S1" s="192"/>
      <c r="T1" s="194"/>
      <c r="U1" s="193"/>
      <c r="V1" s="192"/>
      <c r="W1" s="194"/>
      <c r="X1" s="193"/>
      <c r="Y1" s="192"/>
      <c r="Z1" s="194"/>
      <c r="AA1" s="193"/>
      <c r="AB1" s="192"/>
      <c r="AC1" s="194"/>
      <c r="AD1" s="193"/>
      <c r="AE1" s="192"/>
      <c r="AF1" s="194"/>
      <c r="AG1" s="193"/>
      <c r="AH1" s="192"/>
      <c r="AI1" s="194"/>
      <c r="AJ1" s="193"/>
      <c r="AK1" s="192"/>
      <c r="AL1" s="194"/>
      <c r="AM1" s="193"/>
      <c r="AN1" s="192"/>
      <c r="AO1" s="194"/>
      <c r="AP1" s="193"/>
      <c r="AQ1" s="192"/>
      <c r="AR1" s="194"/>
      <c r="AS1" s="193"/>
      <c r="AT1" s="192"/>
      <c r="AU1" s="194"/>
      <c r="AV1" s="193"/>
      <c r="AW1" s="192"/>
      <c r="AX1" s="194"/>
      <c r="AY1" s="193"/>
      <c r="AZ1" s="192"/>
      <c r="BA1" s="194"/>
      <c r="BB1" s="193"/>
      <c r="BC1" s="192"/>
      <c r="BD1" s="194"/>
      <c r="BE1" s="193"/>
      <c r="BF1" s="192"/>
      <c r="BG1" s="194"/>
      <c r="BH1" s="193"/>
      <c r="BI1" s="192"/>
      <c r="BJ1" s="194"/>
      <c r="BK1" s="193"/>
      <c r="BL1" s="192"/>
      <c r="BM1" s="194"/>
      <c r="BN1" s="193"/>
      <c r="BO1" s="192"/>
      <c r="BP1" s="194"/>
      <c r="BQ1" s="193"/>
      <c r="BR1" s="192"/>
      <c r="BS1" s="194"/>
      <c r="BT1" s="193"/>
      <c r="BU1" s="192"/>
      <c r="BV1" s="194"/>
      <c r="BW1" s="193"/>
      <c r="BX1" s="192"/>
      <c r="BY1" s="194"/>
    </row>
    <row r="2" spans="1:77" ht="3.75" customHeight="1">
      <c r="C2" s="193"/>
      <c r="D2" s="192"/>
      <c r="E2" s="192"/>
      <c r="F2" s="193"/>
      <c r="G2" s="192"/>
      <c r="H2" s="194"/>
      <c r="I2" s="191"/>
      <c r="J2" s="192"/>
      <c r="K2" s="192"/>
      <c r="L2" s="193"/>
      <c r="M2" s="192"/>
      <c r="N2" s="194"/>
      <c r="O2" s="193"/>
      <c r="P2" s="192"/>
      <c r="Q2" s="194"/>
      <c r="R2" s="193"/>
      <c r="S2" s="192"/>
      <c r="T2" s="194"/>
      <c r="U2" s="193"/>
      <c r="V2" s="192"/>
      <c r="W2" s="194"/>
      <c r="X2" s="193"/>
      <c r="Y2" s="192"/>
      <c r="Z2" s="194"/>
      <c r="AA2" s="193"/>
      <c r="AB2" s="192"/>
      <c r="AC2" s="194"/>
      <c r="AD2" s="193"/>
      <c r="AE2" s="192"/>
      <c r="AF2" s="194"/>
      <c r="AG2" s="193"/>
      <c r="AH2" s="192"/>
      <c r="AI2" s="194"/>
      <c r="AJ2" s="193"/>
      <c r="AK2" s="192"/>
      <c r="AL2" s="194"/>
      <c r="AM2" s="193"/>
      <c r="AN2" s="192"/>
      <c r="AO2" s="194"/>
      <c r="AP2" s="193"/>
      <c r="AQ2" s="192"/>
      <c r="AR2" s="194"/>
      <c r="AS2" s="193"/>
      <c r="AT2" s="192"/>
      <c r="AU2" s="194"/>
      <c r="AV2" s="193"/>
      <c r="AW2" s="192"/>
      <c r="AX2" s="194"/>
      <c r="AY2" s="193"/>
      <c r="AZ2" s="192"/>
      <c r="BA2" s="194"/>
      <c r="BB2" s="193"/>
      <c r="BC2" s="192"/>
      <c r="BD2" s="194"/>
      <c r="BE2" s="193"/>
      <c r="BF2" s="192"/>
      <c r="BG2" s="194"/>
      <c r="BH2" s="193"/>
      <c r="BI2" s="192"/>
      <c r="BJ2" s="194"/>
      <c r="BK2" s="193"/>
      <c r="BL2" s="192"/>
      <c r="BM2" s="194"/>
      <c r="BN2" s="193"/>
      <c r="BO2" s="192"/>
      <c r="BP2" s="194"/>
      <c r="BQ2" s="193"/>
      <c r="BR2" s="192"/>
      <c r="BS2" s="194"/>
      <c r="BT2" s="193"/>
      <c r="BU2" s="192"/>
      <c r="BV2" s="194"/>
      <c r="BW2" s="193"/>
      <c r="BX2" s="192"/>
      <c r="BY2" s="194"/>
    </row>
    <row r="3" spans="1:77" ht="3.75" customHeight="1">
      <c r="C3" s="193"/>
      <c r="D3" s="192"/>
      <c r="E3" s="192"/>
      <c r="F3" s="193"/>
      <c r="G3" s="192"/>
      <c r="H3" s="194"/>
      <c r="I3" s="191"/>
      <c r="J3" s="192"/>
      <c r="K3" s="192"/>
      <c r="L3" s="193"/>
      <c r="M3" s="192"/>
      <c r="N3" s="194"/>
      <c r="O3" s="193"/>
      <c r="P3" s="192"/>
      <c r="Q3" s="194"/>
      <c r="R3" s="193"/>
      <c r="S3" s="192"/>
      <c r="T3" s="194"/>
      <c r="U3" s="193"/>
      <c r="V3" s="192"/>
      <c r="W3" s="194"/>
      <c r="X3" s="193"/>
      <c r="Y3" s="192"/>
      <c r="Z3" s="194"/>
      <c r="AA3" s="193"/>
      <c r="AB3" s="192"/>
      <c r="AC3" s="194"/>
      <c r="AD3" s="193"/>
      <c r="AE3" s="192"/>
      <c r="AF3" s="194"/>
      <c r="AG3" s="193"/>
      <c r="AH3" s="192"/>
      <c r="AI3" s="194"/>
      <c r="AJ3" s="193"/>
      <c r="AK3" s="192"/>
      <c r="AL3" s="194"/>
      <c r="AM3" s="193"/>
      <c r="AN3" s="192"/>
      <c r="AO3" s="194"/>
      <c r="AP3" s="193"/>
      <c r="AQ3" s="192"/>
      <c r="AR3" s="194"/>
      <c r="AS3" s="193"/>
      <c r="AT3" s="192"/>
      <c r="AU3" s="194"/>
      <c r="AV3" s="193"/>
      <c r="AW3" s="192"/>
      <c r="AX3" s="194"/>
      <c r="AY3" s="193"/>
      <c r="AZ3" s="192"/>
      <c r="BA3" s="194"/>
      <c r="BB3" s="193"/>
      <c r="BC3" s="192"/>
      <c r="BD3" s="194"/>
      <c r="BE3" s="193"/>
      <c r="BF3" s="192"/>
      <c r="BG3" s="194"/>
      <c r="BH3" s="193"/>
      <c r="BI3" s="192"/>
      <c r="BJ3" s="194"/>
      <c r="BK3" s="193"/>
      <c r="BL3" s="192"/>
      <c r="BM3" s="194"/>
      <c r="BN3" s="193"/>
      <c r="BO3" s="192"/>
      <c r="BP3" s="194"/>
      <c r="BQ3" s="193"/>
      <c r="BR3" s="192"/>
      <c r="BS3" s="194"/>
      <c r="BT3" s="193"/>
      <c r="BU3" s="192"/>
      <c r="BV3" s="194"/>
      <c r="BW3" s="193"/>
      <c r="BX3" s="192"/>
      <c r="BY3" s="194"/>
    </row>
    <row r="4" spans="1:77" ht="3.75" customHeight="1">
      <c r="C4" s="193"/>
      <c r="D4" s="192"/>
      <c r="E4" s="192"/>
      <c r="F4" s="193"/>
      <c r="G4" s="192"/>
      <c r="H4" s="194"/>
      <c r="I4" s="191"/>
      <c r="J4" s="192"/>
      <c r="K4" s="192"/>
      <c r="L4" s="193"/>
      <c r="M4" s="192"/>
      <c r="N4" s="194"/>
      <c r="O4" s="193"/>
      <c r="P4" s="192"/>
      <c r="Q4" s="194"/>
      <c r="R4" s="193"/>
      <c r="S4" s="192"/>
      <c r="T4" s="194"/>
      <c r="U4" s="193"/>
      <c r="V4" s="192"/>
      <c r="W4" s="194"/>
      <c r="X4" s="193"/>
      <c r="Y4" s="192"/>
      <c r="Z4" s="194"/>
      <c r="AA4" s="193"/>
      <c r="AB4" s="192"/>
      <c r="AC4" s="194"/>
      <c r="AD4" s="193"/>
      <c r="AE4" s="192"/>
      <c r="AF4" s="194"/>
      <c r="AG4" s="193"/>
      <c r="AH4" s="192"/>
      <c r="AI4" s="194"/>
      <c r="AJ4" s="193"/>
      <c r="AK4" s="192"/>
      <c r="AL4" s="194"/>
      <c r="AM4" s="193"/>
      <c r="AN4" s="192"/>
      <c r="AO4" s="194"/>
      <c r="AP4" s="193"/>
      <c r="AQ4" s="192"/>
      <c r="AR4" s="194"/>
      <c r="AS4" s="193"/>
      <c r="AT4" s="192"/>
      <c r="AU4" s="194"/>
      <c r="AV4" s="193"/>
      <c r="AW4" s="192"/>
      <c r="AX4" s="194"/>
      <c r="AY4" s="193"/>
      <c r="AZ4" s="192"/>
      <c r="BA4" s="194"/>
      <c r="BB4" s="193"/>
      <c r="BC4" s="192"/>
      <c r="BD4" s="194"/>
      <c r="BE4" s="193"/>
      <c r="BF4" s="192"/>
      <c r="BG4" s="194"/>
      <c r="BH4" s="193"/>
      <c r="BI4" s="192"/>
      <c r="BJ4" s="194"/>
      <c r="BK4" s="193"/>
      <c r="BL4" s="192"/>
      <c r="BM4" s="194"/>
      <c r="BN4" s="193"/>
      <c r="BO4" s="192"/>
      <c r="BP4" s="194"/>
      <c r="BQ4" s="193"/>
      <c r="BR4" s="192"/>
      <c r="BS4" s="194"/>
      <c r="BT4" s="193"/>
      <c r="BU4" s="192"/>
      <c r="BV4" s="194"/>
      <c r="BW4" s="193"/>
      <c r="BX4" s="192"/>
      <c r="BY4" s="194"/>
    </row>
    <row r="5" spans="1:77" ht="3.75" customHeight="1">
      <c r="C5" s="193"/>
      <c r="D5" s="192"/>
      <c r="E5" s="192"/>
      <c r="F5" s="193"/>
      <c r="G5" s="192"/>
      <c r="H5" s="194"/>
      <c r="I5" s="191"/>
      <c r="J5" s="192"/>
      <c r="K5" s="192"/>
      <c r="L5" s="193"/>
      <c r="M5" s="192"/>
      <c r="N5" s="194"/>
      <c r="O5" s="193"/>
      <c r="P5" s="192"/>
      <c r="Q5" s="194"/>
      <c r="R5" s="193"/>
      <c r="S5" s="192"/>
      <c r="T5" s="194"/>
      <c r="U5" s="193"/>
      <c r="V5" s="192"/>
      <c r="W5" s="194"/>
      <c r="X5" s="193"/>
      <c r="Y5" s="192"/>
      <c r="Z5" s="194"/>
      <c r="AA5" s="193"/>
      <c r="AB5" s="192"/>
      <c r="AC5" s="194"/>
      <c r="AD5" s="193"/>
      <c r="AE5" s="192"/>
      <c r="AF5" s="194"/>
      <c r="AG5" s="193"/>
      <c r="AH5" s="192"/>
      <c r="AI5" s="194"/>
      <c r="AJ5" s="193"/>
      <c r="AK5" s="192"/>
      <c r="AL5" s="194"/>
      <c r="AM5" s="193"/>
      <c r="AN5" s="192"/>
      <c r="AO5" s="194"/>
      <c r="AP5" s="193"/>
      <c r="AQ5" s="192"/>
      <c r="AR5" s="194"/>
      <c r="AS5" s="193"/>
      <c r="AT5" s="192"/>
      <c r="AU5" s="194"/>
      <c r="AV5" s="193"/>
      <c r="AW5" s="192"/>
      <c r="AX5" s="194"/>
      <c r="AY5" s="193"/>
      <c r="AZ5" s="192"/>
      <c r="BA5" s="194"/>
      <c r="BB5" s="193"/>
      <c r="BC5" s="192"/>
      <c r="BD5" s="194"/>
      <c r="BE5" s="193"/>
      <c r="BF5" s="192"/>
      <c r="BG5" s="194"/>
      <c r="BH5" s="193"/>
      <c r="BI5" s="192"/>
      <c r="BJ5" s="194"/>
      <c r="BK5" s="193"/>
      <c r="BL5" s="192"/>
      <c r="BM5" s="194"/>
      <c r="BN5" s="193"/>
      <c r="BO5" s="192"/>
      <c r="BP5" s="194"/>
      <c r="BQ5" s="193"/>
      <c r="BR5" s="192"/>
      <c r="BS5" s="194"/>
      <c r="BT5" s="193"/>
      <c r="BU5" s="192"/>
      <c r="BV5" s="194"/>
      <c r="BW5" s="193"/>
      <c r="BX5" s="192"/>
      <c r="BY5" s="194"/>
    </row>
    <row r="6" spans="1:77" ht="3.75" customHeight="1">
      <c r="C6" s="193"/>
      <c r="D6" s="192"/>
      <c r="E6" s="192"/>
      <c r="F6" s="193"/>
      <c r="G6" s="192"/>
      <c r="H6" s="194"/>
      <c r="I6" s="191"/>
      <c r="J6" s="192"/>
      <c r="K6" s="192"/>
      <c r="L6" s="193"/>
      <c r="M6" s="192"/>
      <c r="N6" s="194"/>
      <c r="O6" s="193"/>
      <c r="P6" s="192"/>
      <c r="Q6" s="194"/>
      <c r="R6" s="193"/>
      <c r="S6" s="192"/>
      <c r="T6" s="194"/>
      <c r="U6" s="193"/>
      <c r="V6" s="192"/>
      <c r="W6" s="194"/>
      <c r="X6" s="193"/>
      <c r="Y6" s="192"/>
      <c r="Z6" s="194"/>
      <c r="AA6" s="193"/>
      <c r="AB6" s="192"/>
      <c r="AC6" s="194"/>
      <c r="AD6" s="193"/>
      <c r="AE6" s="192"/>
      <c r="AF6" s="194"/>
      <c r="AG6" s="193"/>
      <c r="AH6" s="192"/>
      <c r="AI6" s="194"/>
      <c r="AJ6" s="193"/>
      <c r="AK6" s="192"/>
      <c r="AL6" s="194"/>
      <c r="AM6" s="193"/>
      <c r="AN6" s="192"/>
      <c r="AO6" s="194"/>
      <c r="AP6" s="193"/>
      <c r="AQ6" s="192"/>
      <c r="AR6" s="194"/>
      <c r="AS6" s="193"/>
      <c r="AT6" s="192"/>
      <c r="AU6" s="194"/>
      <c r="AV6" s="193"/>
      <c r="AW6" s="192"/>
      <c r="AX6" s="194"/>
      <c r="AY6" s="193"/>
      <c r="AZ6" s="192"/>
      <c r="BA6" s="194"/>
      <c r="BB6" s="193"/>
      <c r="BC6" s="192"/>
      <c r="BD6" s="194"/>
      <c r="BE6" s="193"/>
      <c r="BF6" s="192"/>
      <c r="BG6" s="194"/>
      <c r="BH6" s="193"/>
      <c r="BI6" s="192"/>
      <c r="BJ6" s="194"/>
      <c r="BK6" s="193"/>
      <c r="BL6" s="192"/>
      <c r="BM6" s="194"/>
      <c r="BN6" s="193"/>
      <c r="BO6" s="192"/>
      <c r="BP6" s="194"/>
      <c r="BQ6" s="193"/>
      <c r="BR6" s="192"/>
      <c r="BS6" s="194"/>
      <c r="BT6" s="193"/>
      <c r="BU6" s="192"/>
      <c r="BV6" s="194"/>
      <c r="BW6" s="193"/>
      <c r="BX6" s="192"/>
      <c r="BY6" s="194"/>
    </row>
    <row r="7" spans="1:77" ht="3.75" customHeight="1">
      <c r="C7" s="193"/>
      <c r="D7" s="192"/>
      <c r="E7" s="192"/>
      <c r="F7" s="193"/>
      <c r="G7" s="192"/>
      <c r="H7" s="194"/>
      <c r="I7" s="191"/>
      <c r="J7" s="192"/>
      <c r="K7" s="192"/>
      <c r="L7" s="193"/>
      <c r="M7" s="192"/>
      <c r="N7" s="194"/>
      <c r="O7" s="193"/>
      <c r="P7" s="192"/>
      <c r="Q7" s="194"/>
      <c r="R7" s="193"/>
      <c r="S7" s="192"/>
      <c r="T7" s="194"/>
      <c r="U7" s="193"/>
      <c r="V7" s="192"/>
      <c r="W7" s="194"/>
      <c r="X7" s="193"/>
      <c r="Y7" s="192"/>
      <c r="Z7" s="194"/>
      <c r="AA7" s="193"/>
      <c r="AB7" s="192"/>
      <c r="AC7" s="194"/>
      <c r="AD7" s="193"/>
      <c r="AE7" s="192"/>
      <c r="AF7" s="194"/>
      <c r="AG7" s="193"/>
      <c r="AH7" s="192"/>
      <c r="AI7" s="194"/>
      <c r="AJ7" s="193"/>
      <c r="AK7" s="192"/>
      <c r="AL7" s="194"/>
      <c r="AM7" s="193"/>
      <c r="AN7" s="192"/>
      <c r="AO7" s="194"/>
      <c r="AP7" s="193"/>
      <c r="AQ7" s="192"/>
      <c r="AR7" s="194"/>
      <c r="AS7" s="193"/>
      <c r="AT7" s="192"/>
      <c r="AU7" s="194"/>
      <c r="AV7" s="193"/>
      <c r="AW7" s="192"/>
      <c r="AX7" s="194"/>
      <c r="AY7" s="193"/>
      <c r="AZ7" s="192"/>
      <c r="BA7" s="194"/>
      <c r="BB7" s="193"/>
      <c r="BC7" s="192"/>
      <c r="BD7" s="194"/>
      <c r="BE7" s="193"/>
      <c r="BF7" s="192"/>
      <c r="BG7" s="194"/>
      <c r="BH7" s="193"/>
      <c r="BI7" s="192"/>
      <c r="BJ7" s="194"/>
      <c r="BK7" s="193"/>
      <c r="BL7" s="192"/>
      <c r="BM7" s="194"/>
      <c r="BN7" s="193"/>
      <c r="BO7" s="192"/>
      <c r="BP7" s="194"/>
      <c r="BQ7" s="193"/>
      <c r="BR7" s="192"/>
      <c r="BS7" s="194"/>
      <c r="BT7" s="193"/>
      <c r="BU7" s="192"/>
      <c r="BV7" s="194"/>
      <c r="BW7" s="193"/>
      <c r="BX7" s="192"/>
      <c r="BY7" s="194"/>
    </row>
    <row r="8" spans="1:77" ht="3.75" customHeight="1">
      <c r="C8" s="193"/>
      <c r="D8" s="192"/>
      <c r="E8" s="192"/>
      <c r="F8" s="193"/>
      <c r="G8" s="192"/>
      <c r="H8" s="194"/>
      <c r="I8" s="191"/>
      <c r="J8" s="192"/>
      <c r="K8" s="192"/>
      <c r="L8" s="193"/>
      <c r="M8" s="192"/>
      <c r="N8" s="194"/>
      <c r="O8" s="193"/>
      <c r="P8" s="192"/>
      <c r="Q8" s="194"/>
      <c r="R8" s="193"/>
      <c r="S8" s="192"/>
      <c r="T8" s="194"/>
      <c r="U8" s="193"/>
      <c r="V8" s="192"/>
      <c r="W8" s="194"/>
      <c r="X8" s="193"/>
      <c r="Y8" s="192"/>
      <c r="Z8" s="194"/>
      <c r="AA8" s="193"/>
      <c r="AB8" s="192"/>
      <c r="AC8" s="194"/>
      <c r="AD8" s="193"/>
      <c r="AE8" s="192"/>
      <c r="AF8" s="194"/>
      <c r="AG8" s="193"/>
      <c r="AH8" s="192"/>
      <c r="AI8" s="194"/>
      <c r="AJ8" s="193"/>
      <c r="AK8" s="192"/>
      <c r="AL8" s="194"/>
      <c r="AM8" s="193"/>
      <c r="AN8" s="192"/>
      <c r="AO8" s="194"/>
      <c r="AP8" s="193"/>
      <c r="AQ8" s="192"/>
      <c r="AR8" s="194"/>
      <c r="AS8" s="193"/>
      <c r="AT8" s="192"/>
      <c r="AU8" s="194"/>
      <c r="AV8" s="193"/>
      <c r="AW8" s="192"/>
      <c r="AX8" s="194"/>
      <c r="AY8" s="193"/>
      <c r="AZ8" s="192"/>
      <c r="BA8" s="194"/>
      <c r="BB8" s="193"/>
      <c r="BC8" s="192"/>
      <c r="BD8" s="194"/>
      <c r="BE8" s="193"/>
      <c r="BF8" s="192"/>
      <c r="BG8" s="194"/>
      <c r="BH8" s="193"/>
      <c r="BI8" s="192"/>
      <c r="BJ8" s="194"/>
      <c r="BK8" s="193"/>
      <c r="BL8" s="192"/>
      <c r="BM8" s="194"/>
      <c r="BN8" s="193"/>
      <c r="BO8" s="192"/>
      <c r="BP8" s="194"/>
      <c r="BQ8" s="193"/>
      <c r="BR8" s="192"/>
      <c r="BS8" s="194"/>
      <c r="BT8" s="193"/>
      <c r="BU8" s="192"/>
      <c r="BV8" s="194"/>
      <c r="BW8" s="193"/>
      <c r="BX8" s="192"/>
      <c r="BY8" s="194"/>
    </row>
    <row r="9" spans="1:77" ht="13.5" customHeight="1">
      <c r="A9" s="172" t="s">
        <v>6</v>
      </c>
      <c r="C9" s="191"/>
      <c r="D9" s="192"/>
      <c r="E9" s="192"/>
      <c r="F9" s="193"/>
      <c r="G9" s="192"/>
      <c r="H9" s="194"/>
      <c r="I9" s="191"/>
      <c r="J9" s="192"/>
      <c r="K9" s="192"/>
      <c r="L9" s="193"/>
      <c r="M9" s="192"/>
      <c r="N9" s="194"/>
      <c r="O9" s="193"/>
      <c r="P9" s="192"/>
      <c r="Q9" s="194"/>
      <c r="R9" s="193"/>
      <c r="S9" s="192"/>
      <c r="T9" s="194"/>
      <c r="U9" s="193"/>
      <c r="V9" s="192"/>
      <c r="W9" s="194"/>
      <c r="X9" s="193"/>
      <c r="Y9" s="192"/>
      <c r="Z9" s="194"/>
      <c r="AA9" s="193"/>
      <c r="AB9" s="192"/>
      <c r="AC9" s="194"/>
      <c r="AD9" s="193"/>
      <c r="AE9" s="192"/>
      <c r="AF9" s="194"/>
      <c r="AG9" s="193"/>
      <c r="AH9" s="192"/>
      <c r="AI9" s="194"/>
      <c r="AJ9" s="193"/>
      <c r="AK9" s="192"/>
      <c r="AL9" s="194"/>
      <c r="AM9" s="193"/>
      <c r="AN9" s="192"/>
      <c r="AO9" s="194"/>
      <c r="AP9" s="193"/>
      <c r="AQ9" s="192"/>
      <c r="AR9" s="194"/>
      <c r="AS9" s="193"/>
      <c r="AT9" s="192"/>
      <c r="AU9" s="194"/>
      <c r="AV9" s="193"/>
      <c r="AW9" s="192"/>
      <c r="AX9" s="194"/>
      <c r="AY9" s="193"/>
      <c r="AZ9" s="192"/>
      <c r="BA9" s="194"/>
      <c r="BB9" s="193"/>
      <c r="BC9" s="192"/>
      <c r="BD9" s="194"/>
      <c r="BE9" s="193"/>
      <c r="BF9" s="192"/>
      <c r="BG9" s="194"/>
      <c r="BH9" s="193"/>
      <c r="BI9" s="192"/>
      <c r="BJ9" s="194"/>
      <c r="BK9" s="193"/>
      <c r="BL9" s="192"/>
      <c r="BM9" s="194"/>
      <c r="BN9" s="193"/>
      <c r="BO9" s="192"/>
      <c r="BP9" s="194"/>
      <c r="BQ9" s="193"/>
      <c r="BR9" s="192"/>
      <c r="BS9" s="194"/>
      <c r="BT9" s="193"/>
      <c r="BU9" s="192"/>
      <c r="BV9" s="194"/>
      <c r="BW9" s="193"/>
      <c r="BX9" s="192"/>
      <c r="BY9" s="194"/>
    </row>
    <row r="10" spans="1:77" ht="31.5" customHeight="1">
      <c r="A10" s="182" t="s">
        <v>131</v>
      </c>
      <c r="B10" s="182" t="s">
        <v>33</v>
      </c>
      <c r="C10" s="183" t="s">
        <v>125</v>
      </c>
      <c r="D10" s="182" t="s">
        <v>34</v>
      </c>
      <c r="E10" s="182" t="s">
        <v>35</v>
      </c>
      <c r="F10" s="183" t="s">
        <v>125</v>
      </c>
      <c r="G10" s="182" t="s">
        <v>34</v>
      </c>
      <c r="H10" s="196" t="s">
        <v>35</v>
      </c>
      <c r="I10" s="182" t="s">
        <v>125</v>
      </c>
      <c r="J10" s="182" t="s">
        <v>34</v>
      </c>
      <c r="K10" s="182" t="s">
        <v>35</v>
      </c>
      <c r="L10" s="183" t="s">
        <v>125</v>
      </c>
      <c r="M10" s="182" t="s">
        <v>34</v>
      </c>
      <c r="N10" s="196" t="s">
        <v>35</v>
      </c>
      <c r="O10" s="183" t="s">
        <v>125</v>
      </c>
      <c r="P10" s="182" t="s">
        <v>34</v>
      </c>
      <c r="Q10" s="196" t="s">
        <v>35</v>
      </c>
      <c r="R10" s="183" t="s">
        <v>125</v>
      </c>
      <c r="S10" s="182" t="s">
        <v>34</v>
      </c>
      <c r="T10" s="196" t="s">
        <v>35</v>
      </c>
      <c r="U10" s="183" t="s">
        <v>125</v>
      </c>
      <c r="V10" s="182" t="s">
        <v>34</v>
      </c>
      <c r="W10" s="196" t="s">
        <v>35</v>
      </c>
      <c r="X10" s="183" t="s">
        <v>125</v>
      </c>
      <c r="Y10" s="182" t="s">
        <v>34</v>
      </c>
      <c r="Z10" s="196" t="s">
        <v>35</v>
      </c>
      <c r="AA10" s="183" t="s">
        <v>125</v>
      </c>
      <c r="AB10" s="182" t="s">
        <v>34</v>
      </c>
      <c r="AC10" s="196" t="s">
        <v>35</v>
      </c>
      <c r="AD10" s="183" t="s">
        <v>125</v>
      </c>
      <c r="AE10" s="182" t="s">
        <v>34</v>
      </c>
      <c r="AF10" s="196" t="s">
        <v>35</v>
      </c>
      <c r="AG10" s="183" t="s">
        <v>125</v>
      </c>
      <c r="AH10" s="182" t="s">
        <v>34</v>
      </c>
      <c r="AI10" s="196" t="s">
        <v>35</v>
      </c>
      <c r="AJ10" s="183" t="s">
        <v>125</v>
      </c>
      <c r="AK10" s="182" t="s">
        <v>34</v>
      </c>
      <c r="AL10" s="196" t="s">
        <v>35</v>
      </c>
      <c r="AM10" s="183" t="s">
        <v>125</v>
      </c>
      <c r="AN10" s="182" t="s">
        <v>34</v>
      </c>
      <c r="AO10" s="196" t="s">
        <v>35</v>
      </c>
      <c r="AP10" s="183" t="s">
        <v>125</v>
      </c>
      <c r="AQ10" s="182" t="s">
        <v>34</v>
      </c>
      <c r="AR10" s="196" t="s">
        <v>35</v>
      </c>
      <c r="AS10" s="183" t="s">
        <v>125</v>
      </c>
      <c r="AT10" s="182" t="s">
        <v>34</v>
      </c>
      <c r="AU10" s="196" t="s">
        <v>35</v>
      </c>
      <c r="AV10" s="183" t="s">
        <v>125</v>
      </c>
      <c r="AW10" s="182" t="s">
        <v>34</v>
      </c>
      <c r="AX10" s="196" t="s">
        <v>35</v>
      </c>
      <c r="AY10" s="183" t="s">
        <v>125</v>
      </c>
      <c r="AZ10" s="182" t="s">
        <v>34</v>
      </c>
      <c r="BA10" s="196" t="s">
        <v>35</v>
      </c>
      <c r="BB10" s="183" t="s">
        <v>125</v>
      </c>
      <c r="BC10" s="182" t="s">
        <v>34</v>
      </c>
      <c r="BD10" s="196" t="s">
        <v>35</v>
      </c>
      <c r="BE10" s="183" t="s">
        <v>125</v>
      </c>
      <c r="BF10" s="182" t="s">
        <v>34</v>
      </c>
      <c r="BG10" s="196" t="s">
        <v>35</v>
      </c>
      <c r="BH10" s="183" t="s">
        <v>125</v>
      </c>
      <c r="BI10" s="182" t="s">
        <v>34</v>
      </c>
      <c r="BJ10" s="196" t="s">
        <v>35</v>
      </c>
      <c r="BK10" s="183" t="s">
        <v>125</v>
      </c>
      <c r="BL10" s="182" t="s">
        <v>34</v>
      </c>
      <c r="BM10" s="196" t="s">
        <v>35</v>
      </c>
      <c r="BN10" s="183"/>
      <c r="BO10" s="182"/>
      <c r="BP10" s="196"/>
      <c r="BQ10" s="183"/>
      <c r="BR10" s="182"/>
      <c r="BS10" s="196"/>
      <c r="BT10" s="183"/>
      <c r="BU10" s="182"/>
      <c r="BV10" s="196"/>
      <c r="BW10" s="183"/>
      <c r="BX10" s="182"/>
      <c r="BY10" s="196"/>
    </row>
    <row r="11" spans="1:77" ht="13.5" customHeight="1">
      <c r="F11" s="173"/>
      <c r="H11" s="197"/>
      <c r="L11" s="173"/>
      <c r="N11" s="197"/>
      <c r="O11" s="173"/>
      <c r="Q11" s="197"/>
      <c r="R11" s="173"/>
      <c r="T11" s="197"/>
      <c r="U11" s="173"/>
      <c r="W11" s="197"/>
      <c r="X11" s="173"/>
      <c r="Z11" s="197"/>
      <c r="AA11" s="173"/>
      <c r="AC11" s="197"/>
      <c r="AD11" s="173"/>
      <c r="AF11" s="197"/>
      <c r="AG11" s="173"/>
      <c r="AI11" s="197"/>
      <c r="AJ11" s="173"/>
      <c r="AL11" s="197"/>
      <c r="AM11" s="173"/>
      <c r="AO11" s="197"/>
      <c r="AP11" s="173"/>
      <c r="AR11" s="197"/>
      <c r="AS11" s="173"/>
      <c r="AU11" s="197"/>
      <c r="AV11" s="173"/>
      <c r="AX11" s="197"/>
      <c r="AY11" s="173"/>
      <c r="BA11" s="197"/>
      <c r="BB11" s="173"/>
      <c r="BD11" s="197"/>
      <c r="BE11" s="173"/>
      <c r="BG11" s="197"/>
      <c r="BH11" s="173"/>
      <c r="BJ11" s="197"/>
      <c r="BK11" s="173"/>
      <c r="BM11" s="197"/>
      <c r="BN11" s="173"/>
      <c r="BP11" s="197"/>
      <c r="BQ11" s="173"/>
      <c r="BS11" s="197"/>
      <c r="BT11" s="173"/>
      <c r="BV11" s="197"/>
      <c r="BW11" s="173"/>
      <c r="BY11" s="197"/>
    </row>
    <row r="12" spans="1:77" ht="13.5" customHeight="1">
      <c r="F12" s="173"/>
      <c r="H12" s="197"/>
      <c r="L12" s="173"/>
      <c r="N12" s="197"/>
      <c r="O12" s="173"/>
      <c r="Q12" s="197"/>
      <c r="R12" s="173"/>
      <c r="T12" s="197"/>
      <c r="U12" s="173"/>
      <c r="W12" s="197"/>
      <c r="X12" s="173"/>
      <c r="Z12" s="197"/>
      <c r="AA12" s="173"/>
      <c r="AC12" s="197"/>
      <c r="AD12" s="173"/>
      <c r="AF12" s="197"/>
      <c r="AG12" s="173"/>
      <c r="AI12" s="197"/>
      <c r="AJ12" s="173"/>
      <c r="AL12" s="197"/>
      <c r="AM12" s="173"/>
      <c r="AO12" s="197"/>
      <c r="AP12" s="173"/>
      <c r="AR12" s="197"/>
      <c r="AS12" s="173"/>
      <c r="AU12" s="197"/>
      <c r="AV12" s="173"/>
      <c r="AX12" s="197"/>
      <c r="AY12" s="173"/>
      <c r="BA12" s="197"/>
      <c r="BB12" s="173"/>
      <c r="BD12" s="197"/>
      <c r="BE12" s="173"/>
      <c r="BG12" s="197"/>
      <c r="BH12" s="173"/>
      <c r="BJ12" s="197"/>
      <c r="BK12" s="173"/>
      <c r="BM12" s="197"/>
      <c r="BN12" s="173"/>
      <c r="BP12" s="197"/>
      <c r="BQ12" s="173"/>
      <c r="BS12" s="197"/>
      <c r="BT12" s="173"/>
      <c r="BV12" s="197"/>
      <c r="BW12" s="173"/>
      <c r="BY12" s="197"/>
    </row>
    <row r="13" spans="1:77" ht="13.5" customHeight="1">
      <c r="A13" s="189"/>
      <c r="F13" s="173"/>
      <c r="H13" s="197"/>
      <c r="L13" s="173"/>
      <c r="N13" s="197"/>
      <c r="O13" s="173"/>
      <c r="Q13" s="197"/>
      <c r="R13" s="173"/>
      <c r="T13" s="197"/>
      <c r="U13" s="173"/>
      <c r="W13" s="197"/>
      <c r="X13" s="173"/>
      <c r="Z13" s="197"/>
      <c r="AA13" s="173"/>
      <c r="AC13" s="197"/>
      <c r="AD13" s="173"/>
      <c r="AF13" s="197"/>
      <c r="AG13" s="173"/>
      <c r="AI13" s="197"/>
      <c r="AJ13" s="173"/>
      <c r="AL13" s="197"/>
      <c r="AM13" s="173"/>
      <c r="AO13" s="197"/>
      <c r="AP13" s="173"/>
      <c r="AR13" s="197"/>
      <c r="AS13" s="173"/>
      <c r="AU13" s="197"/>
      <c r="AV13" s="173"/>
      <c r="AX13" s="197"/>
      <c r="AY13" s="173"/>
      <c r="BA13" s="197"/>
      <c r="BB13" s="173"/>
      <c r="BD13" s="197"/>
      <c r="BE13" s="173"/>
      <c r="BG13" s="197"/>
      <c r="BH13" s="173"/>
      <c r="BJ13" s="197"/>
      <c r="BK13" s="173"/>
      <c r="BM13" s="197"/>
      <c r="BN13" s="173"/>
      <c r="BP13" s="197"/>
      <c r="BQ13" s="173"/>
      <c r="BS13" s="197"/>
      <c r="BT13" s="173"/>
      <c r="BV13" s="197"/>
      <c r="BW13" s="173"/>
      <c r="BY13" s="197"/>
    </row>
    <row r="14" spans="1:77" ht="13.5" customHeight="1">
      <c r="F14" s="173"/>
      <c r="H14" s="197"/>
      <c r="L14" s="173"/>
      <c r="N14" s="197"/>
      <c r="O14" s="173"/>
      <c r="Q14" s="197"/>
      <c r="R14" s="173"/>
      <c r="T14" s="197"/>
      <c r="U14" s="173"/>
      <c r="W14" s="197"/>
      <c r="X14" s="173"/>
      <c r="Z14" s="197"/>
      <c r="AA14" s="173"/>
      <c r="AC14" s="197"/>
      <c r="AD14" s="173"/>
      <c r="AF14" s="197"/>
      <c r="AG14" s="173"/>
      <c r="AI14" s="197"/>
      <c r="AJ14" s="173"/>
      <c r="AL14" s="197"/>
      <c r="AM14" s="173"/>
      <c r="AO14" s="197"/>
      <c r="AP14" s="173"/>
      <c r="AR14" s="197"/>
      <c r="AS14" s="173"/>
      <c r="AU14" s="197"/>
      <c r="AV14" s="173"/>
      <c r="AX14" s="197"/>
      <c r="AY14" s="173"/>
      <c r="BA14" s="197"/>
      <c r="BB14" s="173"/>
      <c r="BD14" s="197"/>
      <c r="BE14" s="173"/>
      <c r="BG14" s="197"/>
      <c r="BH14" s="173"/>
      <c r="BJ14" s="197"/>
      <c r="BK14" s="173"/>
      <c r="BM14" s="197"/>
      <c r="BN14" s="173"/>
      <c r="BP14" s="197"/>
      <c r="BQ14" s="173"/>
      <c r="BS14" s="197"/>
      <c r="BT14" s="173"/>
      <c r="BV14" s="197"/>
      <c r="BW14" s="173"/>
      <c r="BY14" s="197"/>
    </row>
    <row r="15" spans="1:77" ht="13.5" customHeight="1">
      <c r="F15" s="173"/>
      <c r="H15" s="197"/>
      <c r="L15" s="173"/>
      <c r="N15" s="197"/>
      <c r="O15" s="173"/>
      <c r="Q15" s="197"/>
      <c r="R15" s="173"/>
      <c r="T15" s="197"/>
      <c r="U15" s="173"/>
      <c r="W15" s="197"/>
      <c r="X15" s="173"/>
      <c r="Z15" s="197"/>
      <c r="AA15" s="173"/>
      <c r="AC15" s="197"/>
      <c r="AD15" s="173"/>
      <c r="AF15" s="197"/>
      <c r="AG15" s="173"/>
      <c r="AI15" s="197"/>
      <c r="AJ15" s="173"/>
      <c r="AL15" s="197"/>
      <c r="AM15" s="173"/>
      <c r="AO15" s="197"/>
      <c r="AP15" s="173"/>
      <c r="AR15" s="197"/>
      <c r="AS15" s="173"/>
      <c r="AU15" s="197"/>
      <c r="AV15" s="173"/>
      <c r="AX15" s="197"/>
      <c r="AY15" s="173"/>
      <c r="BA15" s="197"/>
      <c r="BB15" s="173"/>
      <c r="BD15" s="197"/>
      <c r="BE15" s="173"/>
      <c r="BG15" s="197"/>
      <c r="BH15" s="173"/>
      <c r="BJ15" s="197"/>
      <c r="BK15" s="173"/>
      <c r="BM15" s="197"/>
      <c r="BN15" s="173"/>
      <c r="BP15" s="197"/>
      <c r="BQ15" s="173"/>
      <c r="BS15" s="197"/>
      <c r="BT15" s="173"/>
      <c r="BV15" s="197"/>
      <c r="BW15" s="173"/>
      <c r="BY15" s="197"/>
    </row>
    <row r="16" spans="1:77" ht="13.5" customHeight="1">
      <c r="F16" s="173"/>
      <c r="H16" s="197"/>
      <c r="L16" s="173"/>
      <c r="N16" s="197"/>
      <c r="O16" s="173"/>
      <c r="Q16" s="197"/>
      <c r="R16" s="173"/>
      <c r="T16" s="197"/>
      <c r="U16" s="173"/>
      <c r="W16" s="197"/>
      <c r="X16" s="173"/>
      <c r="Z16" s="197"/>
      <c r="AA16" s="173"/>
      <c r="AC16" s="197"/>
      <c r="AD16" s="173"/>
      <c r="AF16" s="197"/>
      <c r="AG16" s="173"/>
      <c r="AI16" s="197"/>
      <c r="AJ16" s="173"/>
      <c r="AL16" s="197"/>
      <c r="AM16" s="173"/>
      <c r="AO16" s="197"/>
      <c r="AP16" s="173"/>
      <c r="AR16" s="197"/>
      <c r="AS16" s="173"/>
      <c r="AU16" s="197"/>
      <c r="AV16" s="173"/>
      <c r="AX16" s="197"/>
      <c r="AY16" s="173"/>
      <c r="BA16" s="197"/>
      <c r="BB16" s="173"/>
      <c r="BD16" s="197"/>
      <c r="BE16" s="173"/>
      <c r="BG16" s="197"/>
      <c r="BH16" s="173"/>
      <c r="BJ16" s="197"/>
      <c r="BK16" s="173"/>
      <c r="BM16" s="197"/>
      <c r="BN16" s="173"/>
      <c r="BP16" s="197"/>
      <c r="BQ16" s="173"/>
      <c r="BS16" s="197"/>
      <c r="BT16" s="173"/>
      <c r="BV16" s="197"/>
      <c r="BW16" s="173"/>
      <c r="BY16" s="197"/>
    </row>
    <row r="17" spans="1:77" ht="13.5" customHeight="1">
      <c r="F17" s="173"/>
      <c r="H17" s="197"/>
      <c r="L17" s="173"/>
      <c r="N17" s="197"/>
      <c r="O17" s="173"/>
      <c r="Q17" s="197"/>
      <c r="R17" s="173"/>
      <c r="T17" s="197"/>
      <c r="U17" s="173"/>
      <c r="W17" s="197"/>
      <c r="X17" s="173"/>
      <c r="Z17" s="197"/>
      <c r="AA17" s="173"/>
      <c r="AC17" s="197"/>
      <c r="AD17" s="173"/>
      <c r="AF17" s="197"/>
      <c r="AG17" s="173"/>
      <c r="AI17" s="197"/>
      <c r="AJ17" s="173"/>
      <c r="AL17" s="197"/>
      <c r="AM17" s="173"/>
      <c r="AO17" s="197"/>
      <c r="AP17" s="173"/>
      <c r="AR17" s="197"/>
      <c r="AS17" s="173"/>
      <c r="AU17" s="197"/>
      <c r="AV17" s="173"/>
      <c r="AX17" s="197"/>
      <c r="AY17" s="173"/>
      <c r="BA17" s="197"/>
      <c r="BB17" s="173"/>
      <c r="BD17" s="197"/>
      <c r="BE17" s="173"/>
      <c r="BG17" s="197"/>
      <c r="BH17" s="173"/>
      <c r="BJ17" s="197"/>
      <c r="BK17" s="173"/>
      <c r="BM17" s="197"/>
      <c r="BN17" s="173"/>
      <c r="BP17" s="197"/>
      <c r="BQ17" s="173"/>
      <c r="BS17" s="197"/>
      <c r="BT17" s="173"/>
      <c r="BV17" s="197"/>
      <c r="BW17" s="173"/>
      <c r="BY17" s="197"/>
    </row>
    <row r="18" spans="1:77" ht="13.5" customHeight="1">
      <c r="F18" s="173"/>
      <c r="H18" s="197"/>
      <c r="L18" s="173"/>
      <c r="N18" s="197"/>
      <c r="O18" s="173"/>
      <c r="Q18" s="197"/>
      <c r="R18" s="173"/>
      <c r="T18" s="197"/>
      <c r="U18" s="173"/>
      <c r="W18" s="197"/>
      <c r="X18" s="173"/>
      <c r="Z18" s="197"/>
      <c r="AA18" s="173"/>
      <c r="AC18" s="197"/>
      <c r="AD18" s="173"/>
      <c r="AF18" s="197"/>
      <c r="AG18" s="173"/>
      <c r="AI18" s="197"/>
      <c r="AJ18" s="173"/>
      <c r="AL18" s="197"/>
      <c r="AM18" s="173"/>
      <c r="AO18" s="197"/>
      <c r="AP18" s="173"/>
      <c r="AR18" s="197"/>
      <c r="AS18" s="173"/>
      <c r="AU18" s="197"/>
      <c r="AV18" s="173"/>
      <c r="AX18" s="197"/>
      <c r="AY18" s="173"/>
      <c r="BA18" s="197"/>
      <c r="BB18" s="173"/>
      <c r="BD18" s="197"/>
      <c r="BE18" s="173"/>
      <c r="BG18" s="197"/>
      <c r="BH18" s="173"/>
      <c r="BJ18" s="197"/>
      <c r="BK18" s="173"/>
      <c r="BM18" s="197"/>
      <c r="BN18" s="173"/>
      <c r="BP18" s="197"/>
      <c r="BQ18" s="173"/>
      <c r="BS18" s="197"/>
      <c r="BT18" s="173"/>
      <c r="BV18" s="197"/>
      <c r="BW18" s="173"/>
      <c r="BY18" s="197"/>
    </row>
    <row r="19" spans="1:77" ht="13.5" customHeight="1">
      <c r="F19" s="173"/>
      <c r="H19" s="197"/>
      <c r="L19" s="173"/>
      <c r="N19" s="197"/>
      <c r="O19" s="173"/>
      <c r="Q19" s="197"/>
      <c r="R19" s="173"/>
      <c r="T19" s="197"/>
      <c r="U19" s="173"/>
      <c r="W19" s="197"/>
      <c r="X19" s="173"/>
      <c r="Z19" s="197"/>
      <c r="AA19" s="173"/>
      <c r="AC19" s="197"/>
      <c r="AD19" s="173"/>
      <c r="AF19" s="197"/>
      <c r="AG19" s="173"/>
      <c r="AI19" s="197"/>
      <c r="AJ19" s="173"/>
      <c r="AL19" s="197"/>
      <c r="AM19" s="173"/>
      <c r="AO19" s="197"/>
      <c r="AP19" s="173"/>
      <c r="AR19" s="197"/>
      <c r="AS19" s="173"/>
      <c r="AU19" s="197"/>
      <c r="AV19" s="173"/>
      <c r="AX19" s="197"/>
      <c r="AY19" s="173"/>
      <c r="BA19" s="197"/>
      <c r="BB19" s="173"/>
      <c r="BD19" s="197"/>
      <c r="BE19" s="173"/>
      <c r="BG19" s="197"/>
      <c r="BH19" s="173"/>
      <c r="BJ19" s="197"/>
      <c r="BK19" s="173"/>
      <c r="BM19" s="197"/>
      <c r="BN19" s="173"/>
      <c r="BP19" s="197"/>
      <c r="BQ19" s="173"/>
      <c r="BS19" s="197"/>
      <c r="BT19" s="173"/>
      <c r="BV19" s="197"/>
      <c r="BW19" s="173"/>
      <c r="BY19" s="197"/>
    </row>
    <row r="20" spans="1:77" ht="13.5" customHeight="1">
      <c r="F20" s="173"/>
      <c r="H20" s="197"/>
      <c r="L20" s="173"/>
      <c r="N20" s="197"/>
      <c r="O20" s="173"/>
      <c r="Q20" s="197"/>
      <c r="R20" s="173"/>
      <c r="T20" s="197"/>
      <c r="U20" s="173"/>
      <c r="W20" s="197"/>
      <c r="X20" s="173"/>
      <c r="Z20" s="197"/>
      <c r="AA20" s="173"/>
      <c r="AC20" s="197"/>
      <c r="AD20" s="173"/>
      <c r="AF20" s="197"/>
      <c r="AG20" s="173"/>
      <c r="AI20" s="197"/>
      <c r="AJ20" s="173"/>
      <c r="AL20" s="197"/>
      <c r="AM20" s="173"/>
      <c r="AO20" s="197"/>
      <c r="AP20" s="173"/>
      <c r="AR20" s="197"/>
      <c r="AS20" s="173"/>
      <c r="AU20" s="197"/>
      <c r="AV20" s="173"/>
      <c r="AX20" s="197"/>
      <c r="AY20" s="173"/>
      <c r="BA20" s="197"/>
      <c r="BB20" s="173"/>
      <c r="BD20" s="197"/>
      <c r="BE20" s="173"/>
      <c r="BG20" s="197"/>
      <c r="BH20" s="173"/>
      <c r="BJ20" s="197"/>
      <c r="BK20" s="173"/>
      <c r="BM20" s="197"/>
      <c r="BN20" s="173"/>
      <c r="BP20" s="197"/>
      <c r="BQ20" s="173"/>
      <c r="BS20" s="197"/>
      <c r="BT20" s="173"/>
      <c r="BV20" s="197"/>
      <c r="BW20" s="173"/>
      <c r="BY20" s="197"/>
    </row>
    <row r="21" spans="1:77" ht="13.5" customHeight="1">
      <c r="F21" s="173"/>
      <c r="H21" s="197"/>
      <c r="L21" s="173"/>
      <c r="N21" s="197"/>
      <c r="O21" s="173"/>
      <c r="Q21" s="197"/>
      <c r="R21" s="173"/>
      <c r="T21" s="197"/>
      <c r="U21" s="173"/>
      <c r="W21" s="197"/>
      <c r="X21" s="173"/>
      <c r="Z21" s="197"/>
      <c r="AA21" s="173"/>
      <c r="AC21" s="197"/>
      <c r="AD21" s="173"/>
      <c r="AF21" s="197"/>
      <c r="AG21" s="173"/>
      <c r="AI21" s="197"/>
      <c r="AJ21" s="173"/>
      <c r="AL21" s="197"/>
      <c r="AM21" s="173"/>
      <c r="AO21" s="197"/>
      <c r="AP21" s="173"/>
      <c r="AR21" s="197"/>
      <c r="AS21" s="173"/>
      <c r="AU21" s="197"/>
      <c r="AV21" s="173"/>
      <c r="AX21" s="197"/>
      <c r="AY21" s="173"/>
      <c r="BA21" s="197"/>
      <c r="BB21" s="173"/>
      <c r="BD21" s="197"/>
      <c r="BE21" s="173"/>
      <c r="BG21" s="197"/>
      <c r="BH21" s="173"/>
      <c r="BJ21" s="197"/>
      <c r="BK21" s="173"/>
      <c r="BM21" s="197"/>
      <c r="BN21" s="173"/>
      <c r="BP21" s="197"/>
      <c r="BQ21" s="173"/>
      <c r="BS21" s="197"/>
      <c r="BT21" s="173"/>
      <c r="BV21" s="197"/>
      <c r="BW21" s="173"/>
      <c r="BY21" s="197"/>
    </row>
    <row r="22" spans="1:77" ht="13.5" customHeight="1">
      <c r="F22" s="173"/>
      <c r="H22" s="197"/>
      <c r="L22" s="173"/>
      <c r="N22" s="197"/>
      <c r="O22" s="173"/>
      <c r="Q22" s="197"/>
      <c r="R22" s="173"/>
      <c r="T22" s="197"/>
      <c r="U22" s="173"/>
      <c r="W22" s="197"/>
      <c r="X22" s="173"/>
      <c r="Z22" s="197"/>
      <c r="AA22" s="173"/>
      <c r="AC22" s="197"/>
      <c r="AD22" s="173"/>
      <c r="AF22" s="197"/>
      <c r="AG22" s="173"/>
      <c r="AI22" s="197"/>
      <c r="AJ22" s="173"/>
      <c r="AL22" s="197"/>
      <c r="AM22" s="173"/>
      <c r="AO22" s="197"/>
      <c r="AP22" s="173"/>
      <c r="AR22" s="197"/>
      <c r="AS22" s="173"/>
      <c r="AU22" s="197"/>
      <c r="AV22" s="173"/>
      <c r="AX22" s="197"/>
      <c r="AY22" s="173"/>
      <c r="BA22" s="197"/>
      <c r="BB22" s="173"/>
      <c r="BD22" s="197"/>
      <c r="BE22" s="173"/>
      <c r="BG22" s="197"/>
      <c r="BH22" s="173"/>
      <c r="BJ22" s="197"/>
      <c r="BK22" s="173"/>
      <c r="BM22" s="197"/>
      <c r="BN22" s="173"/>
      <c r="BP22" s="197"/>
      <c r="BQ22" s="173"/>
      <c r="BS22" s="197"/>
      <c r="BT22" s="173"/>
      <c r="BV22" s="197"/>
      <c r="BW22" s="173"/>
      <c r="BY22" s="197"/>
    </row>
    <row r="23" spans="1:77" ht="13.5" customHeight="1">
      <c r="F23" s="173"/>
      <c r="H23" s="197"/>
      <c r="L23" s="173"/>
      <c r="N23" s="197"/>
      <c r="O23" s="173"/>
      <c r="Q23" s="197"/>
      <c r="R23" s="173"/>
      <c r="T23" s="197"/>
      <c r="U23" s="173"/>
      <c r="W23" s="197"/>
      <c r="X23" s="173"/>
      <c r="Z23" s="197"/>
      <c r="AA23" s="173"/>
      <c r="AC23" s="197"/>
      <c r="AD23" s="173"/>
      <c r="AF23" s="197"/>
      <c r="AG23" s="173"/>
      <c r="AI23" s="197"/>
      <c r="AJ23" s="173"/>
      <c r="AL23" s="197"/>
      <c r="AM23" s="173"/>
      <c r="AO23" s="197"/>
      <c r="AP23" s="173"/>
      <c r="AR23" s="197"/>
      <c r="AS23" s="173"/>
      <c r="AU23" s="197"/>
      <c r="AV23" s="173"/>
      <c r="AX23" s="197"/>
      <c r="AY23" s="173"/>
      <c r="BA23" s="197"/>
      <c r="BB23" s="173"/>
      <c r="BD23" s="197"/>
      <c r="BE23" s="173"/>
      <c r="BG23" s="197"/>
      <c r="BH23" s="173"/>
      <c r="BJ23" s="197"/>
      <c r="BK23" s="173"/>
      <c r="BM23" s="197"/>
      <c r="BN23" s="173"/>
      <c r="BP23" s="197"/>
      <c r="BQ23" s="173"/>
      <c r="BS23" s="197"/>
      <c r="BT23" s="173"/>
      <c r="BV23" s="197"/>
      <c r="BW23" s="173"/>
      <c r="BY23" s="197"/>
    </row>
    <row r="24" spans="1:77" ht="13.5" customHeight="1">
      <c r="A24" s="198"/>
      <c r="F24" s="173"/>
      <c r="H24" s="197"/>
      <c r="L24" s="173"/>
      <c r="N24" s="197"/>
      <c r="O24" s="173"/>
      <c r="Q24" s="197"/>
      <c r="R24" s="173"/>
      <c r="T24" s="197"/>
      <c r="U24" s="173"/>
      <c r="W24" s="197"/>
      <c r="X24" s="173"/>
      <c r="Z24" s="197"/>
      <c r="AA24" s="173"/>
      <c r="AC24" s="197"/>
      <c r="AD24" s="173"/>
      <c r="AF24" s="197"/>
      <c r="AG24" s="173"/>
      <c r="AI24" s="197"/>
      <c r="AJ24" s="173"/>
      <c r="AL24" s="197"/>
      <c r="AM24" s="173"/>
      <c r="AO24" s="197"/>
      <c r="AP24" s="173"/>
      <c r="AR24" s="197"/>
      <c r="AS24" s="173"/>
      <c r="AU24" s="197"/>
      <c r="AV24" s="173"/>
      <c r="AX24" s="197"/>
      <c r="AY24" s="173"/>
      <c r="BA24" s="197"/>
      <c r="BB24" s="173"/>
      <c r="BD24" s="197"/>
      <c r="BE24" s="173"/>
      <c r="BG24" s="197"/>
      <c r="BH24" s="173"/>
      <c r="BJ24" s="197"/>
      <c r="BK24" s="173"/>
      <c r="BM24" s="197"/>
      <c r="BN24" s="173"/>
      <c r="BP24" s="197"/>
      <c r="BQ24" s="173"/>
      <c r="BS24" s="197"/>
      <c r="BT24" s="173"/>
      <c r="BV24" s="197"/>
      <c r="BW24" s="173"/>
      <c r="BY24" s="197"/>
    </row>
    <row r="25" spans="1:77" ht="13.5" customHeight="1">
      <c r="F25" s="173"/>
      <c r="H25" s="197"/>
      <c r="L25" s="173"/>
      <c r="N25" s="197"/>
      <c r="O25" s="173"/>
      <c r="Q25" s="197"/>
      <c r="R25" s="173"/>
      <c r="T25" s="197"/>
      <c r="U25" s="173"/>
      <c r="W25" s="197"/>
      <c r="X25" s="173"/>
      <c r="Z25" s="197"/>
      <c r="AA25" s="173"/>
      <c r="AC25" s="197"/>
      <c r="AD25" s="173"/>
      <c r="AF25" s="197"/>
      <c r="AG25" s="173"/>
      <c r="AI25" s="197"/>
      <c r="AJ25" s="173"/>
      <c r="AL25" s="197"/>
      <c r="AM25" s="173"/>
      <c r="AO25" s="197"/>
      <c r="AP25" s="173"/>
      <c r="AR25" s="197"/>
      <c r="AS25" s="173"/>
      <c r="AU25" s="197"/>
      <c r="AV25" s="173"/>
      <c r="AX25" s="197"/>
      <c r="AY25" s="173"/>
      <c r="BA25" s="197"/>
      <c r="BB25" s="173"/>
      <c r="BD25" s="197"/>
      <c r="BE25" s="173"/>
      <c r="BG25" s="197"/>
      <c r="BH25" s="173"/>
      <c r="BJ25" s="197"/>
      <c r="BK25" s="173"/>
      <c r="BM25" s="197"/>
      <c r="BN25" s="173"/>
      <c r="BP25" s="197"/>
      <c r="BQ25" s="173"/>
      <c r="BS25" s="197"/>
      <c r="BT25" s="173"/>
      <c r="BV25" s="197"/>
      <c r="BW25" s="173"/>
      <c r="BY25" s="197"/>
    </row>
    <row r="26" spans="1:77" ht="13.5" customHeight="1">
      <c r="F26" s="173"/>
      <c r="H26" s="197"/>
      <c r="L26" s="173"/>
      <c r="N26" s="197"/>
      <c r="O26" s="173"/>
      <c r="Q26" s="197"/>
      <c r="R26" s="173"/>
      <c r="T26" s="197"/>
      <c r="U26" s="173"/>
      <c r="W26" s="197"/>
      <c r="X26" s="173"/>
      <c r="Z26" s="197"/>
      <c r="AA26" s="173"/>
      <c r="AC26" s="197"/>
      <c r="AD26" s="173"/>
      <c r="AF26" s="197"/>
      <c r="AG26" s="173"/>
      <c r="AI26" s="197"/>
      <c r="AJ26" s="173"/>
      <c r="AL26" s="197"/>
      <c r="AM26" s="173"/>
      <c r="AO26" s="197"/>
      <c r="AP26" s="173"/>
      <c r="AR26" s="197"/>
      <c r="AS26" s="173"/>
      <c r="AU26" s="197"/>
      <c r="AV26" s="173"/>
      <c r="AX26" s="197"/>
      <c r="AY26" s="173"/>
      <c r="BA26" s="197"/>
      <c r="BB26" s="173"/>
      <c r="BD26" s="197"/>
      <c r="BE26" s="173"/>
      <c r="BG26" s="197"/>
      <c r="BH26" s="173"/>
      <c r="BJ26" s="197"/>
      <c r="BK26" s="173"/>
      <c r="BM26" s="197"/>
      <c r="BN26" s="173"/>
      <c r="BP26" s="197"/>
      <c r="BQ26" s="173"/>
      <c r="BS26" s="197"/>
      <c r="BT26" s="173"/>
      <c r="BV26" s="197"/>
      <c r="BW26" s="173"/>
      <c r="BY26" s="197"/>
    </row>
    <row r="27" spans="1:77" ht="13.5" customHeight="1">
      <c r="F27" s="173"/>
      <c r="H27" s="197"/>
      <c r="J27" s="199"/>
      <c r="L27" s="173"/>
      <c r="N27" s="197"/>
      <c r="O27" s="173"/>
      <c r="Q27" s="197"/>
      <c r="R27" s="173"/>
      <c r="T27" s="197"/>
      <c r="U27" s="173"/>
      <c r="W27" s="197"/>
      <c r="X27" s="173"/>
      <c r="Z27" s="197"/>
      <c r="AA27" s="173"/>
      <c r="AC27" s="197"/>
      <c r="AD27" s="173"/>
      <c r="AF27" s="197"/>
      <c r="AG27" s="173"/>
      <c r="AI27" s="197"/>
      <c r="AJ27" s="173"/>
      <c r="AL27" s="197"/>
      <c r="AM27" s="173"/>
      <c r="AO27" s="197"/>
      <c r="AP27" s="173"/>
      <c r="AR27" s="197"/>
      <c r="AS27" s="173"/>
      <c r="AU27" s="197"/>
      <c r="AV27" s="173"/>
      <c r="AX27" s="197"/>
      <c r="AY27" s="173"/>
      <c r="BA27" s="197"/>
      <c r="BB27" s="173"/>
      <c r="BD27" s="197"/>
      <c r="BE27" s="173"/>
      <c r="BG27" s="197"/>
      <c r="BH27" s="173"/>
      <c r="BJ27" s="197"/>
      <c r="BK27" s="173"/>
      <c r="BM27" s="197"/>
      <c r="BN27" s="173"/>
      <c r="BP27" s="197"/>
      <c r="BQ27" s="173"/>
      <c r="BS27" s="197"/>
      <c r="BT27" s="173"/>
      <c r="BV27" s="197"/>
      <c r="BW27" s="173"/>
      <c r="BY27" s="197"/>
    </row>
    <row r="28" spans="1:77" ht="13.5" customHeight="1">
      <c r="F28" s="173"/>
      <c r="H28" s="197"/>
      <c r="L28" s="173"/>
      <c r="N28" s="197"/>
      <c r="O28" s="173"/>
      <c r="Q28" s="197"/>
      <c r="R28" s="173"/>
      <c r="T28" s="197"/>
      <c r="U28" s="173"/>
      <c r="W28" s="197"/>
      <c r="X28" s="173"/>
      <c r="Z28" s="197"/>
      <c r="AA28" s="173"/>
      <c r="AC28" s="197"/>
      <c r="AD28" s="173"/>
      <c r="AF28" s="197"/>
      <c r="AG28" s="173"/>
      <c r="AI28" s="197"/>
      <c r="AJ28" s="173"/>
      <c r="AL28" s="197"/>
      <c r="AM28" s="173"/>
      <c r="AO28" s="197"/>
      <c r="AP28" s="173"/>
      <c r="AR28" s="197"/>
      <c r="AS28" s="173"/>
      <c r="AU28" s="197"/>
      <c r="AV28" s="173"/>
      <c r="AX28" s="197"/>
      <c r="AY28" s="173"/>
      <c r="BA28" s="197"/>
      <c r="BB28" s="173"/>
      <c r="BD28" s="197"/>
      <c r="BE28" s="173"/>
      <c r="BG28" s="197"/>
      <c r="BH28" s="173"/>
      <c r="BJ28" s="197"/>
      <c r="BK28" s="173"/>
      <c r="BM28" s="197"/>
      <c r="BN28" s="173"/>
      <c r="BP28" s="197"/>
      <c r="BQ28" s="173"/>
      <c r="BS28" s="197"/>
      <c r="BT28" s="173"/>
      <c r="BV28" s="197"/>
      <c r="BW28" s="173"/>
      <c r="BY28" s="197"/>
    </row>
    <row r="29" spans="1:77" ht="13.5" customHeight="1">
      <c r="F29" s="173"/>
      <c r="H29" s="197"/>
      <c r="L29" s="173"/>
      <c r="N29" s="197"/>
      <c r="O29" s="173"/>
      <c r="Q29" s="197"/>
      <c r="R29" s="173"/>
      <c r="T29" s="197"/>
      <c r="U29" s="173"/>
      <c r="W29" s="197"/>
      <c r="X29" s="173"/>
      <c r="Z29" s="197"/>
      <c r="AA29" s="173"/>
      <c r="AC29" s="197"/>
      <c r="AD29" s="173"/>
      <c r="AF29" s="197"/>
      <c r="AG29" s="173"/>
      <c r="AI29" s="197"/>
      <c r="AJ29" s="173"/>
      <c r="AL29" s="197"/>
      <c r="AM29" s="173"/>
      <c r="AO29" s="197"/>
      <c r="AP29" s="173"/>
      <c r="AR29" s="197"/>
      <c r="AS29" s="173"/>
      <c r="AU29" s="197"/>
      <c r="AV29" s="173"/>
      <c r="AX29" s="197"/>
      <c r="AY29" s="173"/>
      <c r="BA29" s="197"/>
      <c r="BB29" s="173"/>
      <c r="BD29" s="197"/>
      <c r="BE29" s="173"/>
      <c r="BG29" s="197"/>
      <c r="BH29" s="173"/>
      <c r="BJ29" s="197"/>
      <c r="BK29" s="173"/>
      <c r="BM29" s="197"/>
      <c r="BN29" s="173"/>
      <c r="BP29" s="197"/>
      <c r="BQ29" s="173"/>
      <c r="BS29" s="197"/>
      <c r="BT29" s="173"/>
      <c r="BV29" s="197"/>
      <c r="BW29" s="173"/>
      <c r="BY29" s="197"/>
    </row>
    <row r="30" spans="1:77" ht="13.5" customHeight="1">
      <c r="F30" s="173"/>
      <c r="H30" s="197"/>
      <c r="L30" s="173"/>
      <c r="N30" s="197"/>
      <c r="O30" s="173"/>
      <c r="Q30" s="197"/>
      <c r="R30" s="173"/>
      <c r="T30" s="197"/>
      <c r="U30" s="173"/>
      <c r="W30" s="197"/>
      <c r="X30" s="173"/>
      <c r="Z30" s="197"/>
      <c r="AA30" s="173"/>
      <c r="AC30" s="197"/>
      <c r="AD30" s="173"/>
      <c r="AF30" s="197"/>
      <c r="AG30" s="173"/>
      <c r="AI30" s="197"/>
      <c r="AJ30" s="173"/>
      <c r="AL30" s="197"/>
      <c r="AM30" s="173"/>
      <c r="AO30" s="197"/>
      <c r="AP30" s="173"/>
      <c r="AR30" s="197"/>
      <c r="AS30" s="173"/>
      <c r="AU30" s="197"/>
      <c r="AV30" s="173"/>
      <c r="AX30" s="197"/>
      <c r="AY30" s="173"/>
      <c r="BA30" s="197"/>
      <c r="BB30" s="173"/>
      <c r="BD30" s="197"/>
      <c r="BE30" s="173"/>
      <c r="BG30" s="197"/>
      <c r="BH30" s="173"/>
      <c r="BJ30" s="197"/>
      <c r="BK30" s="173"/>
      <c r="BM30" s="197"/>
      <c r="BN30" s="173"/>
      <c r="BP30" s="197"/>
      <c r="BQ30" s="173"/>
      <c r="BS30" s="197"/>
      <c r="BT30" s="173"/>
      <c r="BV30" s="197"/>
      <c r="BW30" s="173"/>
      <c r="BY30" s="197"/>
    </row>
    <row r="31" spans="1:77" ht="13.5" customHeight="1">
      <c r="F31" s="173"/>
      <c r="H31" s="197"/>
      <c r="L31" s="173"/>
      <c r="N31" s="197"/>
      <c r="O31" s="173"/>
      <c r="Q31" s="197"/>
      <c r="R31" s="173"/>
      <c r="T31" s="197"/>
      <c r="U31" s="173"/>
      <c r="W31" s="197"/>
      <c r="X31" s="173"/>
      <c r="Z31" s="197"/>
      <c r="AA31" s="173"/>
      <c r="AC31" s="197"/>
      <c r="AD31" s="173"/>
      <c r="AF31" s="197"/>
      <c r="AG31" s="173"/>
      <c r="AI31" s="197"/>
      <c r="AJ31" s="173"/>
      <c r="AL31" s="197"/>
      <c r="AM31" s="173"/>
      <c r="AO31" s="197"/>
      <c r="AP31" s="173"/>
      <c r="AR31" s="197"/>
      <c r="AS31" s="173"/>
      <c r="AU31" s="197"/>
      <c r="AV31" s="173"/>
      <c r="AX31" s="197"/>
      <c r="AY31" s="173"/>
      <c r="BA31" s="197"/>
      <c r="BB31" s="173"/>
      <c r="BD31" s="197"/>
      <c r="BE31" s="173"/>
      <c r="BG31" s="197"/>
      <c r="BH31" s="173"/>
      <c r="BJ31" s="197"/>
      <c r="BK31" s="173"/>
      <c r="BM31" s="197"/>
      <c r="BN31" s="173"/>
      <c r="BP31" s="197"/>
      <c r="BQ31" s="173"/>
      <c r="BS31" s="197"/>
      <c r="BT31" s="173"/>
      <c r="BV31" s="197"/>
      <c r="BW31" s="173"/>
      <c r="BY31" s="197"/>
    </row>
    <row r="32" spans="1:77" ht="13.5" customHeight="1">
      <c r="F32" s="173"/>
      <c r="H32" s="197"/>
      <c r="L32" s="173"/>
      <c r="N32" s="197"/>
      <c r="O32" s="173"/>
      <c r="Q32" s="197"/>
      <c r="R32" s="173"/>
      <c r="T32" s="197"/>
      <c r="U32" s="173"/>
      <c r="W32" s="197"/>
      <c r="X32" s="173"/>
      <c r="Z32" s="197"/>
      <c r="AA32" s="173"/>
      <c r="AC32" s="197"/>
      <c r="AD32" s="173"/>
      <c r="AF32" s="197"/>
      <c r="AG32" s="173"/>
      <c r="AI32" s="197"/>
      <c r="AJ32" s="173"/>
      <c r="AL32" s="197"/>
      <c r="AM32" s="173"/>
      <c r="AO32" s="197"/>
      <c r="AP32" s="173"/>
      <c r="AR32" s="197"/>
      <c r="AS32" s="173"/>
      <c r="AU32" s="197"/>
      <c r="AV32" s="173"/>
      <c r="AX32" s="197"/>
      <c r="AY32" s="173"/>
      <c r="BA32" s="197"/>
      <c r="BB32" s="173"/>
      <c r="BD32" s="197"/>
      <c r="BE32" s="173"/>
      <c r="BG32" s="197"/>
      <c r="BH32" s="173"/>
      <c r="BJ32" s="197"/>
      <c r="BK32" s="173"/>
      <c r="BM32" s="197"/>
      <c r="BN32" s="173"/>
      <c r="BP32" s="197"/>
      <c r="BQ32" s="173"/>
      <c r="BS32" s="197"/>
      <c r="BT32" s="173"/>
      <c r="BV32" s="197"/>
      <c r="BW32" s="173"/>
      <c r="BY32" s="197"/>
    </row>
    <row r="33" spans="1:77" ht="13.5" customHeight="1">
      <c r="F33" s="173"/>
      <c r="H33" s="197"/>
      <c r="L33" s="173"/>
      <c r="N33" s="197"/>
      <c r="O33" s="173"/>
      <c r="Q33" s="197"/>
      <c r="R33" s="173"/>
      <c r="T33" s="197"/>
      <c r="U33" s="173"/>
      <c r="W33" s="197"/>
      <c r="X33" s="173"/>
      <c r="Z33" s="197"/>
      <c r="AA33" s="173"/>
      <c r="AC33" s="197"/>
      <c r="AD33" s="173"/>
      <c r="AF33" s="197"/>
      <c r="AG33" s="173"/>
      <c r="AI33" s="197"/>
      <c r="AJ33" s="173"/>
      <c r="AL33" s="197"/>
      <c r="AM33" s="173"/>
      <c r="AO33" s="197"/>
      <c r="AP33" s="173"/>
      <c r="AR33" s="197"/>
      <c r="AS33" s="173"/>
      <c r="AU33" s="197"/>
      <c r="AV33" s="173"/>
      <c r="AX33" s="197"/>
      <c r="AY33" s="173"/>
      <c r="BA33" s="197"/>
      <c r="BB33" s="173"/>
      <c r="BD33" s="197"/>
      <c r="BE33" s="173"/>
      <c r="BG33" s="197"/>
      <c r="BH33" s="173"/>
      <c r="BJ33" s="197"/>
      <c r="BK33" s="173"/>
      <c r="BM33" s="197"/>
      <c r="BN33" s="173"/>
      <c r="BP33" s="197"/>
      <c r="BQ33" s="173"/>
      <c r="BS33" s="197"/>
      <c r="BT33" s="173"/>
      <c r="BV33" s="197"/>
      <c r="BW33" s="173"/>
      <c r="BY33" s="197"/>
    </row>
    <row r="34" spans="1:77" ht="13.5" customHeight="1">
      <c r="A34" s="198"/>
      <c r="F34" s="173"/>
      <c r="H34" s="197"/>
      <c r="L34" s="173"/>
      <c r="N34" s="197"/>
      <c r="O34" s="173"/>
      <c r="Q34" s="197"/>
      <c r="R34" s="173"/>
      <c r="T34" s="197"/>
      <c r="U34" s="173"/>
      <c r="W34" s="197"/>
      <c r="X34" s="173"/>
      <c r="Z34" s="197"/>
      <c r="AA34" s="173"/>
      <c r="AC34" s="197"/>
      <c r="AD34" s="173"/>
      <c r="AF34" s="197"/>
      <c r="AG34" s="173"/>
      <c r="AI34" s="197"/>
      <c r="AJ34" s="173"/>
      <c r="AL34" s="197"/>
      <c r="AM34" s="173"/>
      <c r="AO34" s="197"/>
      <c r="AP34" s="173"/>
      <c r="AR34" s="197"/>
      <c r="AS34" s="173"/>
      <c r="AU34" s="197"/>
      <c r="AV34" s="173"/>
      <c r="AX34" s="197"/>
      <c r="AY34" s="173"/>
      <c r="BA34" s="197"/>
      <c r="BB34" s="173"/>
      <c r="BD34" s="197"/>
      <c r="BE34" s="173"/>
      <c r="BG34" s="197"/>
      <c r="BH34" s="173"/>
      <c r="BJ34" s="197"/>
      <c r="BK34" s="173"/>
      <c r="BM34" s="197"/>
      <c r="BN34" s="173"/>
      <c r="BP34" s="197"/>
      <c r="BQ34" s="173"/>
      <c r="BS34" s="197"/>
      <c r="BT34" s="173"/>
      <c r="BV34" s="197"/>
      <c r="BW34" s="173"/>
      <c r="BY34" s="197"/>
    </row>
    <row r="35" spans="1:77" ht="13.5" customHeight="1">
      <c r="A35" s="198"/>
      <c r="F35" s="173"/>
      <c r="H35" s="197"/>
      <c r="L35" s="173"/>
      <c r="N35" s="197"/>
      <c r="O35" s="173"/>
      <c r="Q35" s="197"/>
      <c r="R35" s="173"/>
      <c r="T35" s="197"/>
      <c r="U35" s="173"/>
      <c r="W35" s="197"/>
      <c r="X35" s="173"/>
      <c r="Z35" s="197"/>
      <c r="AA35" s="173"/>
      <c r="AC35" s="197"/>
      <c r="AD35" s="173"/>
      <c r="AF35" s="197"/>
      <c r="AG35" s="173"/>
      <c r="AI35" s="197"/>
      <c r="AJ35" s="173"/>
      <c r="AL35" s="197"/>
      <c r="AM35" s="173"/>
      <c r="AO35" s="197"/>
      <c r="AP35" s="173"/>
      <c r="AR35" s="197"/>
      <c r="AS35" s="173"/>
      <c r="AU35" s="197"/>
      <c r="AV35" s="173"/>
      <c r="AX35" s="197"/>
      <c r="AY35" s="173"/>
      <c r="BA35" s="197"/>
      <c r="BB35" s="173"/>
      <c r="BD35" s="197"/>
      <c r="BE35" s="173"/>
      <c r="BG35" s="197"/>
      <c r="BH35" s="173"/>
      <c r="BJ35" s="197"/>
      <c r="BK35" s="173"/>
      <c r="BM35" s="197"/>
      <c r="BN35" s="173"/>
      <c r="BP35" s="197"/>
      <c r="BQ35" s="173"/>
      <c r="BS35" s="197"/>
      <c r="BT35" s="173"/>
      <c r="BV35" s="197"/>
      <c r="BW35" s="173"/>
      <c r="BY35" s="197"/>
    </row>
    <row r="36" spans="1:77" ht="13.5" customHeight="1">
      <c r="A36" s="198"/>
      <c r="F36" s="173"/>
      <c r="H36" s="197"/>
      <c r="L36" s="173"/>
      <c r="N36" s="197"/>
      <c r="O36" s="173"/>
      <c r="Q36" s="197"/>
      <c r="R36" s="173"/>
      <c r="T36" s="197"/>
      <c r="U36" s="173"/>
      <c r="W36" s="197"/>
      <c r="X36" s="173"/>
      <c r="Z36" s="197"/>
      <c r="AA36" s="173"/>
      <c r="AC36" s="197"/>
      <c r="AD36" s="173"/>
      <c r="AF36" s="197"/>
      <c r="AG36" s="173"/>
      <c r="AI36" s="197"/>
      <c r="AJ36" s="173"/>
      <c r="AL36" s="197"/>
      <c r="AM36" s="173"/>
      <c r="AO36" s="197"/>
      <c r="AP36" s="173"/>
      <c r="AR36" s="197"/>
      <c r="AS36" s="173"/>
      <c r="AU36" s="197"/>
      <c r="AV36" s="173"/>
      <c r="AX36" s="197"/>
      <c r="AY36" s="173"/>
      <c r="BA36" s="197"/>
      <c r="BB36" s="173"/>
      <c r="BD36" s="197"/>
      <c r="BE36" s="173"/>
      <c r="BG36" s="197"/>
      <c r="BH36" s="173"/>
      <c r="BJ36" s="197"/>
      <c r="BK36" s="173"/>
      <c r="BM36" s="197"/>
      <c r="BN36" s="173"/>
      <c r="BP36" s="197"/>
      <c r="BQ36" s="173"/>
      <c r="BS36" s="197"/>
      <c r="BT36" s="173"/>
      <c r="BV36" s="197"/>
      <c r="BW36" s="173"/>
      <c r="BY36" s="197"/>
    </row>
    <row r="37" spans="1:77" ht="13.5" customHeight="1">
      <c r="F37" s="173"/>
      <c r="H37" s="197"/>
      <c r="L37" s="173"/>
      <c r="N37" s="197"/>
      <c r="O37" s="173"/>
      <c r="Q37" s="197"/>
      <c r="R37" s="173"/>
      <c r="T37" s="197"/>
      <c r="U37" s="173"/>
      <c r="W37" s="197"/>
      <c r="X37" s="173"/>
      <c r="Z37" s="197"/>
      <c r="AA37" s="173"/>
      <c r="AC37" s="197"/>
      <c r="AD37" s="173"/>
      <c r="AF37" s="197"/>
      <c r="AG37" s="173"/>
      <c r="AI37" s="197"/>
      <c r="AJ37" s="173"/>
      <c r="AL37" s="197"/>
      <c r="AM37" s="173"/>
      <c r="AO37" s="197"/>
      <c r="AP37" s="173"/>
      <c r="AR37" s="197"/>
      <c r="AS37" s="173"/>
      <c r="AU37" s="197"/>
      <c r="AV37" s="173"/>
      <c r="AX37" s="197"/>
      <c r="AY37" s="173"/>
      <c r="BA37" s="197"/>
      <c r="BB37" s="173"/>
      <c r="BD37" s="197"/>
      <c r="BE37" s="173"/>
      <c r="BG37" s="197"/>
      <c r="BH37" s="173"/>
      <c r="BJ37" s="197"/>
      <c r="BK37" s="173"/>
      <c r="BM37" s="197"/>
      <c r="BN37" s="173"/>
      <c r="BP37" s="197"/>
      <c r="BQ37" s="173"/>
      <c r="BS37" s="197"/>
      <c r="BT37" s="173"/>
      <c r="BV37" s="197"/>
      <c r="BW37" s="173"/>
      <c r="BY37" s="197"/>
    </row>
    <row r="38" spans="1:77" ht="13.5" customHeight="1">
      <c r="F38" s="173"/>
      <c r="H38" s="197"/>
      <c r="L38" s="173"/>
      <c r="N38" s="197"/>
      <c r="O38" s="173"/>
      <c r="Q38" s="197"/>
      <c r="R38" s="173"/>
      <c r="T38" s="197"/>
      <c r="U38" s="173"/>
      <c r="W38" s="197"/>
      <c r="X38" s="173"/>
      <c r="Z38" s="197"/>
      <c r="AA38" s="173"/>
      <c r="AC38" s="197"/>
      <c r="AD38" s="173"/>
      <c r="AF38" s="197"/>
      <c r="AG38" s="173"/>
      <c r="AI38" s="197"/>
      <c r="AJ38" s="173"/>
      <c r="AL38" s="197"/>
      <c r="AM38" s="173"/>
      <c r="AO38" s="197"/>
      <c r="AP38" s="173"/>
      <c r="AR38" s="197"/>
      <c r="AS38" s="173"/>
      <c r="AU38" s="197"/>
      <c r="AV38" s="173"/>
      <c r="AX38" s="197"/>
      <c r="AY38" s="173"/>
      <c r="BA38" s="197"/>
      <c r="BB38" s="173"/>
      <c r="BD38" s="197"/>
      <c r="BE38" s="173"/>
      <c r="BG38" s="197"/>
      <c r="BH38" s="173"/>
      <c r="BJ38" s="197"/>
      <c r="BK38" s="173"/>
      <c r="BM38" s="197"/>
      <c r="BN38" s="173"/>
      <c r="BP38" s="197"/>
      <c r="BQ38" s="173"/>
      <c r="BS38" s="197"/>
      <c r="BT38" s="173"/>
      <c r="BV38" s="197"/>
      <c r="BW38" s="173"/>
      <c r="BY38" s="197"/>
    </row>
    <row r="39" spans="1:77" ht="13.5" customHeight="1">
      <c r="F39" s="173"/>
      <c r="H39" s="197"/>
      <c r="L39" s="173"/>
      <c r="N39" s="197"/>
      <c r="O39" s="173"/>
      <c r="Q39" s="197"/>
      <c r="R39" s="173"/>
      <c r="T39" s="197"/>
      <c r="U39" s="173"/>
      <c r="W39" s="197"/>
      <c r="X39" s="173"/>
      <c r="Z39" s="197"/>
      <c r="AA39" s="173"/>
      <c r="AC39" s="197"/>
      <c r="AD39" s="173"/>
      <c r="AF39" s="197"/>
      <c r="AG39" s="173"/>
      <c r="AI39" s="197"/>
      <c r="AJ39" s="173"/>
      <c r="AL39" s="197"/>
      <c r="AM39" s="173"/>
      <c r="AO39" s="197"/>
      <c r="AP39" s="173"/>
      <c r="AR39" s="197"/>
      <c r="AS39" s="173"/>
      <c r="AU39" s="197"/>
      <c r="AV39" s="173"/>
      <c r="AX39" s="197"/>
      <c r="AY39" s="173"/>
      <c r="BA39" s="197"/>
      <c r="BB39" s="173"/>
      <c r="BD39" s="197"/>
      <c r="BE39" s="173"/>
      <c r="BG39" s="197"/>
      <c r="BH39" s="173"/>
      <c r="BJ39" s="197"/>
      <c r="BK39" s="173"/>
      <c r="BM39" s="197"/>
      <c r="BN39" s="173"/>
      <c r="BP39" s="197"/>
      <c r="BQ39" s="173"/>
      <c r="BS39" s="197"/>
      <c r="BT39" s="173"/>
      <c r="BV39" s="197"/>
      <c r="BW39" s="173"/>
      <c r="BY39" s="197"/>
    </row>
    <row r="40" spans="1:77" ht="13.5" customHeight="1">
      <c r="F40" s="173"/>
      <c r="H40" s="197"/>
      <c r="L40" s="173"/>
      <c r="N40" s="197"/>
      <c r="O40" s="173"/>
      <c r="Q40" s="197"/>
      <c r="R40" s="173"/>
      <c r="T40" s="197"/>
      <c r="U40" s="173"/>
      <c r="W40" s="197"/>
      <c r="X40" s="173"/>
      <c r="Z40" s="197"/>
      <c r="AA40" s="173"/>
      <c r="AC40" s="197"/>
      <c r="AD40" s="173"/>
      <c r="AF40" s="197"/>
      <c r="AG40" s="173"/>
      <c r="AI40" s="197"/>
      <c r="AJ40" s="173"/>
      <c r="AL40" s="197"/>
      <c r="AM40" s="173"/>
      <c r="AO40" s="197"/>
      <c r="AP40" s="173"/>
      <c r="AR40" s="197"/>
      <c r="AS40" s="173"/>
      <c r="AU40" s="197"/>
      <c r="AV40" s="173"/>
      <c r="AX40" s="197"/>
      <c r="AY40" s="173"/>
      <c r="BA40" s="197"/>
      <c r="BB40" s="173"/>
      <c r="BD40" s="197"/>
      <c r="BE40" s="173"/>
      <c r="BG40" s="197"/>
      <c r="BH40" s="173"/>
      <c r="BJ40" s="197"/>
      <c r="BK40" s="173"/>
      <c r="BM40" s="197"/>
      <c r="BN40" s="173"/>
      <c r="BP40" s="197"/>
      <c r="BQ40" s="173"/>
      <c r="BS40" s="197"/>
      <c r="BT40" s="173"/>
      <c r="BV40" s="197"/>
      <c r="BW40" s="173"/>
      <c r="BY40" s="197"/>
    </row>
    <row r="41" spans="1:77" ht="13.5" customHeight="1">
      <c r="F41" s="173"/>
      <c r="H41" s="197"/>
      <c r="L41" s="173"/>
      <c r="N41" s="197"/>
      <c r="O41" s="173"/>
      <c r="Q41" s="197"/>
      <c r="R41" s="173"/>
      <c r="S41" s="198"/>
      <c r="T41" s="197"/>
      <c r="U41" s="173"/>
      <c r="W41" s="197"/>
      <c r="X41" s="173"/>
      <c r="Z41" s="197"/>
      <c r="AA41" s="173"/>
      <c r="AC41" s="197"/>
      <c r="AD41" s="173"/>
      <c r="AF41" s="197"/>
      <c r="AG41" s="173"/>
      <c r="AI41" s="197"/>
      <c r="AJ41" s="173"/>
      <c r="AL41" s="197"/>
      <c r="AM41" s="173"/>
      <c r="AO41" s="197"/>
      <c r="AP41" s="173"/>
      <c r="AR41" s="197"/>
      <c r="AS41" s="173"/>
      <c r="AU41" s="197"/>
      <c r="AV41" s="173"/>
      <c r="AX41" s="197"/>
      <c r="AY41" s="173"/>
      <c r="BA41" s="197"/>
      <c r="BB41" s="173"/>
      <c r="BD41" s="197"/>
      <c r="BE41" s="173"/>
      <c r="BG41" s="197"/>
      <c r="BH41" s="173"/>
      <c r="BJ41" s="197"/>
      <c r="BK41" s="173"/>
      <c r="BM41" s="197"/>
      <c r="BN41" s="173"/>
      <c r="BP41" s="197"/>
      <c r="BQ41" s="173"/>
      <c r="BS41" s="197"/>
      <c r="BT41" s="173"/>
      <c r="BV41" s="197"/>
      <c r="BW41" s="173"/>
      <c r="BY41" s="197"/>
    </row>
    <row r="42" spans="1:77" ht="13.5" customHeight="1">
      <c r="C42" s="200"/>
      <c r="D42" s="198"/>
      <c r="E42" s="198"/>
      <c r="F42" s="200"/>
      <c r="G42" s="198"/>
      <c r="H42" s="201"/>
      <c r="I42" s="198"/>
      <c r="J42" s="198"/>
      <c r="K42" s="198"/>
      <c r="L42" s="200"/>
      <c r="M42" s="198"/>
      <c r="N42" s="201"/>
      <c r="O42" s="200"/>
      <c r="P42" s="198"/>
      <c r="Q42" s="201"/>
      <c r="R42" s="200"/>
      <c r="S42" s="198"/>
      <c r="T42" s="201"/>
      <c r="U42" s="200"/>
      <c r="V42" s="198"/>
      <c r="W42" s="201"/>
      <c r="X42" s="200"/>
      <c r="Y42" s="198"/>
      <c r="Z42" s="201"/>
      <c r="AA42" s="200"/>
      <c r="AB42" s="198"/>
      <c r="AC42" s="201"/>
      <c r="AD42" s="200"/>
      <c r="AE42" s="198"/>
      <c r="AF42" s="201"/>
      <c r="AG42" s="200"/>
      <c r="AH42" s="198"/>
      <c r="AI42" s="201"/>
      <c r="AJ42" s="200"/>
      <c r="AK42" s="198"/>
      <c r="AL42" s="201"/>
      <c r="AM42" s="200"/>
      <c r="AN42" s="198"/>
      <c r="AO42" s="201"/>
      <c r="AP42" s="200"/>
      <c r="AQ42" s="198"/>
      <c r="AR42" s="201"/>
      <c r="AS42" s="200"/>
      <c r="AT42" s="198"/>
      <c r="AU42" s="201"/>
      <c r="AV42" s="200"/>
      <c r="AW42" s="198"/>
      <c r="AX42" s="201"/>
      <c r="AY42" s="200"/>
      <c r="AZ42" s="198"/>
      <c r="BA42" s="201"/>
      <c r="BB42" s="200"/>
      <c r="BC42" s="198"/>
      <c r="BD42" s="201"/>
      <c r="BE42" s="200"/>
      <c r="BF42" s="198"/>
      <c r="BG42" s="201"/>
      <c r="BH42" s="200"/>
      <c r="BI42" s="198"/>
      <c r="BJ42" s="201"/>
      <c r="BK42" s="200"/>
      <c r="BL42" s="198"/>
      <c r="BM42" s="201"/>
      <c r="BN42" s="200"/>
      <c r="BO42" s="198"/>
      <c r="BP42" s="201"/>
      <c r="BQ42" s="200"/>
      <c r="BR42" s="198"/>
      <c r="BS42" s="201"/>
      <c r="BT42" s="200"/>
      <c r="BU42" s="198"/>
      <c r="BV42" s="201"/>
      <c r="BW42" s="200"/>
      <c r="BX42" s="198"/>
      <c r="BY42" s="201"/>
    </row>
    <row r="43" spans="1:77" ht="13.5" customHeight="1">
      <c r="C43" s="200"/>
      <c r="D43" s="198"/>
      <c r="E43" s="198"/>
      <c r="F43" s="200"/>
      <c r="G43" s="198"/>
      <c r="H43" s="201"/>
      <c r="I43" s="198"/>
      <c r="J43" s="198"/>
      <c r="K43" s="198"/>
      <c r="L43" s="200"/>
      <c r="M43" s="198"/>
      <c r="N43" s="201"/>
      <c r="O43" s="200"/>
      <c r="P43" s="198"/>
      <c r="Q43" s="201"/>
      <c r="R43" s="200"/>
      <c r="S43" s="198"/>
      <c r="T43" s="201"/>
      <c r="U43" s="200"/>
      <c r="V43" s="198"/>
      <c r="W43" s="201"/>
      <c r="X43" s="200"/>
      <c r="Y43" s="198"/>
      <c r="Z43" s="201"/>
      <c r="AA43" s="200"/>
      <c r="AB43" s="198"/>
      <c r="AC43" s="201"/>
      <c r="AD43" s="200"/>
      <c r="AE43" s="198"/>
      <c r="AF43" s="201"/>
      <c r="AG43" s="200"/>
      <c r="AH43" s="198"/>
      <c r="AI43" s="201"/>
      <c r="AJ43" s="200"/>
      <c r="AK43" s="198"/>
      <c r="AL43" s="201"/>
      <c r="AM43" s="200"/>
      <c r="AN43" s="198"/>
      <c r="AO43" s="201"/>
      <c r="AP43" s="200"/>
      <c r="AQ43" s="198"/>
      <c r="AR43" s="201"/>
      <c r="AS43" s="200"/>
      <c r="AT43" s="198"/>
      <c r="AU43" s="201"/>
      <c r="AV43" s="200"/>
      <c r="AW43" s="198"/>
      <c r="AX43" s="201"/>
      <c r="AY43" s="200"/>
      <c r="AZ43" s="198"/>
      <c r="BA43" s="201"/>
      <c r="BB43" s="200"/>
      <c r="BC43" s="198"/>
      <c r="BD43" s="201"/>
      <c r="BE43" s="200"/>
      <c r="BF43" s="198"/>
      <c r="BG43" s="201"/>
      <c r="BH43" s="200"/>
      <c r="BI43" s="198"/>
      <c r="BJ43" s="201"/>
      <c r="BK43" s="200"/>
      <c r="BL43" s="198"/>
      <c r="BM43" s="201"/>
      <c r="BN43" s="200"/>
      <c r="BO43" s="198"/>
      <c r="BP43" s="201"/>
      <c r="BQ43" s="200"/>
      <c r="BR43" s="198"/>
      <c r="BS43" s="201"/>
      <c r="BT43" s="200"/>
      <c r="BU43" s="198"/>
      <c r="BV43" s="201"/>
      <c r="BW43" s="200"/>
      <c r="BX43" s="198"/>
      <c r="BY43" s="201"/>
    </row>
    <row r="44" spans="1:77" ht="13.5" customHeight="1">
      <c r="C44" s="200"/>
      <c r="D44" s="198"/>
      <c r="E44" s="198"/>
      <c r="F44" s="200"/>
      <c r="G44" s="198"/>
      <c r="H44" s="201"/>
      <c r="I44" s="198"/>
      <c r="J44" s="198"/>
      <c r="K44" s="198"/>
      <c r="L44" s="200"/>
      <c r="M44" s="198"/>
      <c r="N44" s="201"/>
      <c r="O44" s="200"/>
      <c r="P44" s="198"/>
      <c r="Q44" s="201"/>
      <c r="R44" s="200"/>
      <c r="S44" s="198"/>
      <c r="T44" s="201"/>
      <c r="U44" s="200"/>
      <c r="V44" s="198"/>
      <c r="W44" s="201"/>
      <c r="X44" s="200"/>
      <c r="Y44" s="198"/>
      <c r="Z44" s="201"/>
      <c r="AA44" s="200"/>
      <c r="AB44" s="198"/>
      <c r="AC44" s="201"/>
      <c r="AD44" s="200"/>
      <c r="AE44" s="198"/>
      <c r="AF44" s="201"/>
      <c r="AG44" s="200"/>
      <c r="AH44" s="198"/>
      <c r="AI44" s="201"/>
      <c r="AJ44" s="200"/>
      <c r="AK44" s="198"/>
      <c r="AL44" s="201"/>
      <c r="AM44" s="200"/>
      <c r="AN44" s="198"/>
      <c r="AO44" s="201"/>
      <c r="AP44" s="200"/>
      <c r="AQ44" s="198"/>
      <c r="AR44" s="201"/>
      <c r="AS44" s="200"/>
      <c r="AT44" s="198"/>
      <c r="AU44" s="201"/>
      <c r="AV44" s="200"/>
      <c r="AW44" s="198"/>
      <c r="AX44" s="201"/>
      <c r="AY44" s="200"/>
      <c r="AZ44" s="198"/>
      <c r="BA44" s="201"/>
      <c r="BB44" s="200"/>
      <c r="BC44" s="198"/>
      <c r="BD44" s="201"/>
      <c r="BE44" s="200"/>
      <c r="BF44" s="198"/>
      <c r="BG44" s="201"/>
      <c r="BH44" s="200"/>
      <c r="BI44" s="198"/>
      <c r="BJ44" s="201"/>
      <c r="BK44" s="200"/>
      <c r="BL44" s="198"/>
      <c r="BM44" s="201"/>
      <c r="BN44" s="200"/>
      <c r="BO44" s="198"/>
      <c r="BP44" s="201"/>
      <c r="BQ44" s="200"/>
      <c r="BR44" s="198"/>
      <c r="BS44" s="201"/>
      <c r="BT44" s="200"/>
      <c r="BU44" s="198"/>
      <c r="BV44" s="201"/>
      <c r="BW44" s="200"/>
      <c r="BX44" s="198"/>
      <c r="BY44" s="201"/>
    </row>
    <row r="45" spans="1:77" ht="13.5" customHeight="1">
      <c r="C45" s="200"/>
      <c r="D45" s="198"/>
      <c r="E45" s="198"/>
      <c r="F45" s="200"/>
      <c r="G45" s="198"/>
      <c r="H45" s="201"/>
      <c r="I45" s="198"/>
      <c r="J45" s="198"/>
      <c r="K45" s="198"/>
      <c r="L45" s="200"/>
      <c r="M45" s="198"/>
      <c r="N45" s="201"/>
      <c r="O45" s="200"/>
      <c r="P45" s="198"/>
      <c r="Q45" s="201"/>
      <c r="R45" s="200"/>
      <c r="T45" s="201"/>
      <c r="U45" s="200"/>
      <c r="V45" s="198"/>
      <c r="W45" s="201"/>
      <c r="X45" s="200"/>
      <c r="Y45" s="198"/>
      <c r="Z45" s="201"/>
      <c r="AA45" s="200"/>
      <c r="AB45" s="198"/>
      <c r="AC45" s="201"/>
      <c r="AD45" s="200"/>
      <c r="AE45" s="198"/>
      <c r="AF45" s="201"/>
      <c r="AG45" s="200"/>
      <c r="AH45" s="198"/>
      <c r="AI45" s="201"/>
      <c r="AJ45" s="200"/>
      <c r="AK45" s="198"/>
      <c r="AL45" s="201"/>
      <c r="AM45" s="200"/>
      <c r="AN45" s="198"/>
      <c r="AO45" s="201"/>
      <c r="AP45" s="200"/>
      <c r="AQ45" s="198"/>
      <c r="AR45" s="201"/>
      <c r="AS45" s="200"/>
      <c r="AT45" s="198"/>
      <c r="AU45" s="201"/>
      <c r="AV45" s="200"/>
      <c r="AW45" s="198"/>
      <c r="AX45" s="201"/>
      <c r="AY45" s="200"/>
      <c r="AZ45" s="198"/>
      <c r="BA45" s="201"/>
      <c r="BB45" s="200"/>
      <c r="BC45" s="198"/>
      <c r="BD45" s="201"/>
      <c r="BE45" s="200"/>
      <c r="BF45" s="198"/>
      <c r="BG45" s="201"/>
      <c r="BH45" s="200"/>
      <c r="BI45" s="198"/>
      <c r="BJ45" s="201"/>
      <c r="BK45" s="200"/>
      <c r="BL45" s="198"/>
      <c r="BM45" s="201"/>
      <c r="BN45" s="200"/>
      <c r="BO45" s="198"/>
      <c r="BP45" s="201"/>
      <c r="BQ45" s="200"/>
      <c r="BR45" s="198"/>
      <c r="BS45" s="201"/>
      <c r="BT45" s="200"/>
      <c r="BU45" s="198"/>
      <c r="BV45" s="201"/>
      <c r="BW45" s="200"/>
      <c r="BX45" s="198"/>
      <c r="BY45" s="201"/>
    </row>
    <row r="46" spans="1:77" ht="13.5" customHeight="1">
      <c r="C46" s="200"/>
      <c r="D46" s="198"/>
      <c r="E46" s="198"/>
      <c r="F46" s="200"/>
      <c r="G46" s="198"/>
      <c r="H46" s="201"/>
      <c r="I46" s="198"/>
      <c r="J46" s="198"/>
      <c r="K46" s="198"/>
      <c r="L46" s="200"/>
      <c r="M46" s="198"/>
      <c r="N46" s="201"/>
      <c r="O46" s="200"/>
      <c r="P46" s="198"/>
      <c r="Q46" s="201"/>
      <c r="R46" s="200"/>
      <c r="S46" s="198"/>
      <c r="T46" s="201"/>
      <c r="U46" s="200"/>
      <c r="V46" s="198"/>
      <c r="W46" s="201"/>
      <c r="X46" s="200"/>
      <c r="Y46" s="198"/>
      <c r="Z46" s="201"/>
      <c r="AA46" s="200"/>
      <c r="AB46" s="198"/>
      <c r="AC46" s="201"/>
      <c r="AD46" s="200"/>
      <c r="AE46" s="198"/>
      <c r="AF46" s="201"/>
      <c r="AG46" s="200"/>
      <c r="AH46" s="198"/>
      <c r="AI46" s="201"/>
      <c r="AJ46" s="200"/>
      <c r="AK46" s="198"/>
      <c r="AL46" s="201"/>
      <c r="AM46" s="200"/>
      <c r="AN46" s="198"/>
      <c r="AO46" s="201"/>
      <c r="AP46" s="200"/>
      <c r="AQ46" s="198"/>
      <c r="AR46" s="201"/>
      <c r="AS46" s="200"/>
      <c r="AT46" s="198"/>
      <c r="AU46" s="201"/>
      <c r="AV46" s="200"/>
      <c r="AW46" s="198"/>
      <c r="AX46" s="201"/>
      <c r="AY46" s="200"/>
      <c r="AZ46" s="198"/>
      <c r="BA46" s="201"/>
      <c r="BB46" s="200"/>
      <c r="BC46" s="198"/>
      <c r="BD46" s="201"/>
      <c r="BE46" s="200"/>
      <c r="BF46" s="198"/>
      <c r="BG46" s="201"/>
      <c r="BH46" s="200"/>
      <c r="BI46" s="198"/>
      <c r="BJ46" s="201"/>
      <c r="BK46" s="200"/>
      <c r="BL46" s="198"/>
      <c r="BM46" s="201"/>
      <c r="BN46" s="200"/>
      <c r="BO46" s="198"/>
      <c r="BP46" s="201"/>
      <c r="BQ46" s="200"/>
      <c r="BR46" s="198"/>
      <c r="BS46" s="201"/>
      <c r="BT46" s="200"/>
      <c r="BU46" s="198"/>
      <c r="BV46" s="201"/>
      <c r="BW46" s="200"/>
      <c r="BX46" s="198"/>
      <c r="BY46" s="201"/>
    </row>
    <row r="47" spans="1:77" ht="13.5" customHeight="1">
      <c r="C47" s="200"/>
      <c r="D47" s="198"/>
      <c r="E47" s="198"/>
      <c r="F47" s="200"/>
      <c r="G47" s="198"/>
      <c r="H47" s="201"/>
      <c r="I47" s="198"/>
      <c r="J47" s="198"/>
      <c r="K47" s="198"/>
      <c r="L47" s="200"/>
      <c r="M47" s="198"/>
      <c r="N47" s="201"/>
      <c r="O47" s="200"/>
      <c r="P47" s="198"/>
      <c r="Q47" s="201"/>
      <c r="R47" s="200"/>
      <c r="S47" s="198"/>
      <c r="T47" s="201"/>
      <c r="U47" s="200"/>
      <c r="V47" s="198"/>
      <c r="W47" s="201"/>
      <c r="X47" s="200"/>
      <c r="Y47" s="198"/>
      <c r="Z47" s="201"/>
      <c r="AA47" s="200"/>
      <c r="AB47" s="198"/>
      <c r="AC47" s="201"/>
      <c r="AD47" s="200"/>
      <c r="AE47" s="198"/>
      <c r="AF47" s="201"/>
      <c r="AG47" s="200"/>
      <c r="AH47" s="198"/>
      <c r="AI47" s="201"/>
      <c r="AJ47" s="200"/>
      <c r="AK47" s="198"/>
      <c r="AL47" s="201"/>
      <c r="AM47" s="200"/>
      <c r="AN47" s="198"/>
      <c r="AO47" s="201"/>
      <c r="AP47" s="200"/>
      <c r="AQ47" s="198"/>
      <c r="AR47" s="201"/>
      <c r="AS47" s="200"/>
      <c r="AT47" s="198"/>
      <c r="AU47" s="201"/>
      <c r="AV47" s="200"/>
      <c r="AW47" s="198"/>
      <c r="AX47" s="201"/>
      <c r="AY47" s="200"/>
      <c r="AZ47" s="198"/>
      <c r="BA47" s="201"/>
      <c r="BB47" s="200"/>
      <c r="BC47" s="198"/>
      <c r="BD47" s="201"/>
      <c r="BE47" s="200"/>
      <c r="BF47" s="198"/>
      <c r="BG47" s="201"/>
      <c r="BH47" s="200"/>
      <c r="BI47" s="198"/>
      <c r="BJ47" s="201"/>
      <c r="BK47" s="200"/>
      <c r="BL47" s="198"/>
      <c r="BM47" s="201"/>
      <c r="BN47" s="200"/>
      <c r="BO47" s="198"/>
      <c r="BP47" s="201"/>
      <c r="BQ47" s="200"/>
      <c r="BR47" s="198"/>
      <c r="BS47" s="201"/>
      <c r="BT47" s="200"/>
      <c r="BU47" s="198"/>
      <c r="BV47" s="201"/>
      <c r="BW47" s="200"/>
      <c r="BX47" s="198"/>
      <c r="BY47" s="201"/>
    </row>
    <row r="48" spans="1:77" ht="13.5" customHeight="1">
      <c r="C48" s="200"/>
      <c r="D48" s="198"/>
      <c r="E48" s="198"/>
      <c r="F48" s="200"/>
      <c r="G48" s="198"/>
      <c r="H48" s="201"/>
      <c r="I48" s="198"/>
      <c r="J48" s="198"/>
      <c r="K48" s="198"/>
      <c r="L48" s="200"/>
      <c r="M48" s="198"/>
      <c r="N48" s="201"/>
      <c r="O48" s="200"/>
      <c r="P48" s="198"/>
      <c r="Q48" s="201"/>
      <c r="R48" s="200"/>
      <c r="S48" s="198"/>
      <c r="T48" s="201"/>
      <c r="U48" s="200"/>
      <c r="V48" s="198"/>
      <c r="W48" s="201"/>
      <c r="X48" s="200"/>
      <c r="Y48" s="198"/>
      <c r="Z48" s="201"/>
      <c r="AA48" s="200"/>
      <c r="AB48" s="198"/>
      <c r="AC48" s="201"/>
      <c r="AD48" s="200"/>
      <c r="AE48" s="198"/>
      <c r="AF48" s="201"/>
      <c r="AG48" s="200"/>
      <c r="AH48" s="198"/>
      <c r="AI48" s="201"/>
      <c r="AJ48" s="200"/>
      <c r="AK48" s="198"/>
      <c r="AL48" s="201"/>
      <c r="AM48" s="200"/>
      <c r="AN48" s="198"/>
      <c r="AO48" s="201"/>
      <c r="AP48" s="200"/>
      <c r="AQ48" s="198"/>
      <c r="AR48" s="201"/>
      <c r="AS48" s="200"/>
      <c r="AT48" s="198"/>
      <c r="AU48" s="201"/>
      <c r="AV48" s="200"/>
      <c r="AW48" s="198"/>
      <c r="AX48" s="201"/>
      <c r="AY48" s="200"/>
      <c r="AZ48" s="198"/>
      <c r="BA48" s="201"/>
      <c r="BB48" s="200"/>
      <c r="BC48" s="198"/>
      <c r="BD48" s="201"/>
      <c r="BE48" s="200"/>
      <c r="BF48" s="198"/>
      <c r="BG48" s="201"/>
      <c r="BH48" s="200"/>
      <c r="BI48" s="198"/>
      <c r="BJ48" s="201"/>
      <c r="BK48" s="200"/>
      <c r="BL48" s="198"/>
      <c r="BM48" s="201"/>
      <c r="BN48" s="200"/>
      <c r="BO48" s="198"/>
      <c r="BP48" s="201"/>
      <c r="BQ48" s="200"/>
      <c r="BR48" s="198"/>
      <c r="BS48" s="201"/>
      <c r="BT48" s="200"/>
      <c r="BU48" s="198"/>
      <c r="BV48" s="201"/>
      <c r="BW48" s="200"/>
      <c r="BX48" s="198"/>
      <c r="BY48" s="201"/>
    </row>
    <row r="49" spans="3:77" ht="13.5" customHeight="1">
      <c r="C49" s="200"/>
      <c r="D49" s="198"/>
      <c r="E49" s="198"/>
      <c r="F49" s="200"/>
      <c r="G49" s="198"/>
      <c r="H49" s="201"/>
      <c r="I49" s="198"/>
      <c r="J49" s="198"/>
      <c r="K49" s="198"/>
      <c r="L49" s="200"/>
      <c r="M49" s="198"/>
      <c r="N49" s="201"/>
      <c r="O49" s="200"/>
      <c r="P49" s="198"/>
      <c r="Q49" s="201"/>
      <c r="R49" s="200"/>
      <c r="S49" s="198"/>
      <c r="T49" s="201"/>
      <c r="U49" s="200"/>
      <c r="V49" s="198"/>
      <c r="W49" s="201"/>
      <c r="X49" s="200"/>
      <c r="Y49" s="198"/>
      <c r="Z49" s="201"/>
      <c r="AA49" s="200"/>
      <c r="AB49" s="198"/>
      <c r="AC49" s="201"/>
      <c r="AD49" s="200"/>
      <c r="AE49" s="198"/>
      <c r="AF49" s="201"/>
      <c r="AG49" s="200"/>
      <c r="AH49" s="198"/>
      <c r="AI49" s="201"/>
      <c r="AJ49" s="200"/>
      <c r="AK49" s="198"/>
      <c r="AL49" s="201"/>
      <c r="AM49" s="200"/>
      <c r="AN49" s="198"/>
      <c r="AO49" s="201"/>
      <c r="AP49" s="200"/>
      <c r="AQ49" s="198"/>
      <c r="AR49" s="201"/>
      <c r="AS49" s="200"/>
      <c r="AT49" s="198"/>
      <c r="AU49" s="201"/>
      <c r="AV49" s="200"/>
      <c r="AW49" s="198"/>
      <c r="AX49" s="201"/>
      <c r="AY49" s="200"/>
      <c r="AZ49" s="198"/>
      <c r="BA49" s="201"/>
      <c r="BB49" s="200"/>
      <c r="BC49" s="198"/>
      <c r="BD49" s="201"/>
      <c r="BE49" s="200"/>
      <c r="BF49" s="198"/>
      <c r="BG49" s="201"/>
      <c r="BH49" s="200"/>
      <c r="BI49" s="198"/>
      <c r="BJ49" s="201"/>
      <c r="BK49" s="200"/>
      <c r="BL49" s="198"/>
      <c r="BM49" s="201"/>
      <c r="BN49" s="200"/>
      <c r="BO49" s="198"/>
      <c r="BP49" s="201"/>
      <c r="BQ49" s="200"/>
      <c r="BR49" s="198"/>
      <c r="BS49" s="201"/>
      <c r="BT49" s="200"/>
      <c r="BU49" s="198"/>
      <c r="BV49" s="201"/>
      <c r="BW49" s="200"/>
      <c r="BX49" s="198"/>
      <c r="BY49" s="201"/>
    </row>
    <row r="50" spans="3:77" ht="13.5" customHeight="1">
      <c r="C50" s="200"/>
      <c r="D50" s="198"/>
      <c r="E50" s="198"/>
      <c r="F50" s="200"/>
      <c r="G50" s="198"/>
      <c r="H50" s="201"/>
      <c r="I50" s="198"/>
      <c r="J50" s="198"/>
      <c r="K50" s="198"/>
      <c r="L50" s="200"/>
      <c r="M50" s="198"/>
      <c r="N50" s="201"/>
      <c r="O50" s="200"/>
      <c r="P50" s="198"/>
      <c r="Q50" s="201"/>
      <c r="R50" s="200"/>
      <c r="S50" s="198"/>
      <c r="T50" s="201"/>
      <c r="U50" s="200"/>
      <c r="V50" s="198"/>
      <c r="W50" s="201"/>
      <c r="X50" s="200"/>
      <c r="Y50" s="198"/>
      <c r="Z50" s="201"/>
      <c r="AA50" s="200"/>
      <c r="AB50" s="198"/>
      <c r="AC50" s="201"/>
      <c r="AD50" s="200"/>
      <c r="AE50" s="198"/>
      <c r="AF50" s="201"/>
      <c r="AG50" s="200"/>
      <c r="AH50" s="198"/>
      <c r="AI50" s="201"/>
      <c r="AJ50" s="200"/>
      <c r="AK50" s="198"/>
      <c r="AL50" s="201"/>
      <c r="AM50" s="200"/>
      <c r="AN50" s="198"/>
      <c r="AO50" s="201"/>
      <c r="AP50" s="200"/>
      <c r="AQ50" s="198"/>
      <c r="AR50" s="201"/>
      <c r="AS50" s="200"/>
      <c r="AT50" s="198"/>
      <c r="AU50" s="201"/>
      <c r="AV50" s="200"/>
      <c r="AW50" s="198"/>
      <c r="AX50" s="201"/>
      <c r="AY50" s="200"/>
      <c r="AZ50" s="198"/>
      <c r="BA50" s="201"/>
      <c r="BB50" s="200"/>
      <c r="BC50" s="198"/>
      <c r="BD50" s="201"/>
      <c r="BE50" s="200"/>
      <c r="BF50" s="198"/>
      <c r="BG50" s="201"/>
      <c r="BH50" s="200"/>
      <c r="BI50" s="198"/>
      <c r="BJ50" s="201"/>
      <c r="BK50" s="200"/>
      <c r="BL50" s="198"/>
      <c r="BM50" s="201"/>
      <c r="BN50" s="200"/>
      <c r="BO50" s="198"/>
      <c r="BP50" s="201"/>
      <c r="BQ50" s="200"/>
      <c r="BR50" s="198"/>
      <c r="BS50" s="201"/>
      <c r="BT50" s="200"/>
      <c r="BU50" s="198"/>
      <c r="BV50" s="201"/>
      <c r="BW50" s="200"/>
      <c r="BX50" s="198"/>
      <c r="BY50" s="201"/>
    </row>
    <row r="51" spans="3:77" ht="13.5" customHeight="1">
      <c r="C51" s="200"/>
      <c r="D51" s="198"/>
      <c r="E51" s="198"/>
      <c r="F51" s="200"/>
      <c r="G51" s="198"/>
      <c r="H51" s="201"/>
      <c r="I51" s="198"/>
      <c r="J51" s="198"/>
      <c r="K51" s="198"/>
      <c r="L51" s="200"/>
      <c r="M51" s="198"/>
      <c r="N51" s="201"/>
      <c r="O51" s="200"/>
      <c r="P51" s="198"/>
      <c r="Q51" s="201"/>
      <c r="R51" s="200"/>
      <c r="S51" s="198"/>
      <c r="T51" s="201"/>
      <c r="U51" s="200"/>
      <c r="V51" s="198"/>
      <c r="W51" s="201"/>
      <c r="X51" s="200"/>
      <c r="Y51" s="198"/>
      <c r="Z51" s="201"/>
      <c r="AA51" s="200"/>
      <c r="AB51" s="198"/>
      <c r="AC51" s="201"/>
      <c r="AD51" s="200"/>
      <c r="AE51" s="198"/>
      <c r="AF51" s="201"/>
      <c r="AG51" s="200"/>
      <c r="AH51" s="198"/>
      <c r="AI51" s="201"/>
      <c r="AJ51" s="200"/>
      <c r="AK51" s="198"/>
      <c r="AL51" s="201"/>
      <c r="AM51" s="200"/>
      <c r="AN51" s="198"/>
      <c r="AO51" s="201"/>
      <c r="AP51" s="200"/>
      <c r="AQ51" s="198"/>
      <c r="AR51" s="201"/>
      <c r="AS51" s="200"/>
      <c r="AT51" s="198"/>
      <c r="AU51" s="201"/>
      <c r="AV51" s="200"/>
      <c r="AW51" s="198"/>
      <c r="AX51" s="201"/>
      <c r="AY51" s="200"/>
      <c r="AZ51" s="198"/>
      <c r="BA51" s="201"/>
      <c r="BB51" s="200"/>
      <c r="BC51" s="198"/>
      <c r="BD51" s="201"/>
      <c r="BE51" s="200"/>
      <c r="BF51" s="198"/>
      <c r="BG51" s="201"/>
      <c r="BH51" s="200"/>
      <c r="BI51" s="198"/>
      <c r="BJ51" s="201"/>
      <c r="BK51" s="200"/>
      <c r="BL51" s="198"/>
      <c r="BM51" s="201"/>
      <c r="BN51" s="200"/>
      <c r="BO51" s="198"/>
      <c r="BP51" s="201"/>
      <c r="BQ51" s="200"/>
      <c r="BR51" s="198"/>
      <c r="BS51" s="201"/>
      <c r="BT51" s="200"/>
      <c r="BU51" s="198"/>
      <c r="BV51" s="201"/>
      <c r="BW51" s="200"/>
      <c r="BX51" s="198"/>
      <c r="BY51" s="201"/>
    </row>
    <row r="52" spans="3:77" ht="13.5" customHeight="1">
      <c r="C52" s="200"/>
      <c r="D52" s="198"/>
      <c r="E52" s="198"/>
      <c r="F52" s="200"/>
      <c r="G52" s="198"/>
      <c r="H52" s="201"/>
      <c r="I52" s="198"/>
      <c r="J52" s="198"/>
      <c r="K52" s="198"/>
      <c r="L52" s="200"/>
      <c r="M52" s="198"/>
      <c r="N52" s="201"/>
      <c r="O52" s="200"/>
      <c r="P52" s="198"/>
      <c r="Q52" s="201"/>
      <c r="R52" s="200"/>
      <c r="S52" s="198"/>
      <c r="T52" s="201"/>
      <c r="U52" s="200"/>
      <c r="V52" s="198"/>
      <c r="W52" s="201"/>
      <c r="X52" s="200"/>
      <c r="Y52" s="198"/>
      <c r="Z52" s="201"/>
      <c r="AA52" s="200"/>
      <c r="AB52" s="198"/>
      <c r="AC52" s="201"/>
      <c r="AD52" s="200"/>
      <c r="AE52" s="198"/>
      <c r="AF52" s="201"/>
      <c r="AG52" s="200"/>
      <c r="AH52" s="198"/>
      <c r="AI52" s="201"/>
      <c r="AJ52" s="200"/>
      <c r="AK52" s="198"/>
      <c r="AL52" s="201"/>
      <c r="AM52" s="200"/>
      <c r="AN52" s="198"/>
      <c r="AO52" s="201"/>
      <c r="AP52" s="200"/>
      <c r="AQ52" s="198"/>
      <c r="AR52" s="201"/>
      <c r="AS52" s="200"/>
      <c r="AT52" s="198"/>
      <c r="AU52" s="201"/>
      <c r="AV52" s="200"/>
      <c r="AW52" s="198"/>
      <c r="AX52" s="201"/>
      <c r="AY52" s="200"/>
      <c r="AZ52" s="198"/>
      <c r="BA52" s="201"/>
      <c r="BB52" s="200"/>
      <c r="BC52" s="198"/>
      <c r="BD52" s="201"/>
      <c r="BE52" s="200"/>
      <c r="BF52" s="198"/>
      <c r="BG52" s="201"/>
      <c r="BH52" s="200"/>
      <c r="BI52" s="198"/>
      <c r="BJ52" s="201"/>
      <c r="BK52" s="200"/>
      <c r="BL52" s="198"/>
      <c r="BM52" s="201"/>
      <c r="BN52" s="200"/>
      <c r="BO52" s="198"/>
      <c r="BP52" s="201"/>
      <c r="BQ52" s="200"/>
      <c r="BR52" s="198"/>
      <c r="BS52" s="201"/>
      <c r="BT52" s="200"/>
      <c r="BU52" s="198"/>
      <c r="BV52" s="201"/>
      <c r="BW52" s="200"/>
      <c r="BX52" s="198"/>
      <c r="BY52" s="201"/>
    </row>
    <row r="53" spans="3:77" ht="13.5" customHeight="1">
      <c r="C53" s="200"/>
      <c r="D53" s="198"/>
      <c r="E53" s="198"/>
      <c r="F53" s="200"/>
      <c r="G53" s="198"/>
      <c r="H53" s="201"/>
      <c r="I53" s="198"/>
      <c r="J53" s="198"/>
      <c r="K53" s="198"/>
      <c r="L53" s="200"/>
      <c r="M53" s="198"/>
      <c r="N53" s="201"/>
      <c r="O53" s="200"/>
      <c r="P53" s="198"/>
      <c r="Q53" s="201"/>
      <c r="R53" s="200"/>
      <c r="S53" s="198"/>
      <c r="T53" s="201"/>
      <c r="U53" s="200"/>
      <c r="V53" s="198"/>
      <c r="W53" s="201"/>
      <c r="X53" s="200"/>
      <c r="Y53" s="198"/>
      <c r="Z53" s="201"/>
      <c r="AA53" s="200"/>
      <c r="AB53" s="198"/>
      <c r="AC53" s="201"/>
      <c r="AD53" s="200"/>
      <c r="AE53" s="198"/>
      <c r="AF53" s="201"/>
      <c r="AG53" s="200"/>
      <c r="AH53" s="198"/>
      <c r="AI53" s="201"/>
      <c r="AJ53" s="200"/>
      <c r="AK53" s="198"/>
      <c r="AL53" s="201"/>
      <c r="AM53" s="200"/>
      <c r="AN53" s="198"/>
      <c r="AO53" s="201"/>
      <c r="AP53" s="200"/>
      <c r="AQ53" s="198"/>
      <c r="AR53" s="201"/>
      <c r="AS53" s="200"/>
      <c r="AT53" s="198"/>
      <c r="AU53" s="201"/>
      <c r="AV53" s="200"/>
      <c r="AW53" s="198"/>
      <c r="AX53" s="201"/>
      <c r="AY53" s="200"/>
      <c r="AZ53" s="198"/>
      <c r="BA53" s="201"/>
      <c r="BB53" s="200"/>
      <c r="BC53" s="198"/>
      <c r="BD53" s="201"/>
      <c r="BE53" s="200"/>
      <c r="BF53" s="198"/>
      <c r="BG53" s="201"/>
      <c r="BH53" s="200"/>
      <c r="BI53" s="198"/>
      <c r="BJ53" s="201"/>
      <c r="BK53" s="200"/>
      <c r="BL53" s="198"/>
      <c r="BM53" s="201"/>
      <c r="BN53" s="200"/>
      <c r="BO53" s="198"/>
      <c r="BP53" s="201"/>
      <c r="BQ53" s="200"/>
      <c r="BR53" s="198"/>
      <c r="BS53" s="201"/>
      <c r="BT53" s="200"/>
      <c r="BU53" s="198"/>
      <c r="BV53" s="201"/>
      <c r="BW53" s="200"/>
      <c r="BX53" s="198"/>
      <c r="BY53" s="201"/>
    </row>
    <row r="54" spans="3:77" ht="13.5" customHeight="1">
      <c r="C54" s="200"/>
      <c r="D54" s="198"/>
      <c r="E54" s="198"/>
      <c r="F54" s="200"/>
      <c r="G54" s="198"/>
      <c r="H54" s="201"/>
      <c r="I54" s="198"/>
      <c r="J54" s="198"/>
      <c r="K54" s="198"/>
      <c r="L54" s="200"/>
      <c r="M54" s="198"/>
      <c r="N54" s="201"/>
      <c r="O54" s="200"/>
      <c r="P54" s="198"/>
      <c r="Q54" s="201"/>
      <c r="R54" s="200"/>
      <c r="S54" s="198"/>
      <c r="T54" s="201"/>
      <c r="U54" s="200"/>
      <c r="V54" s="198"/>
      <c r="W54" s="201"/>
      <c r="X54" s="200"/>
      <c r="Y54" s="198"/>
      <c r="Z54" s="201"/>
      <c r="AA54" s="200"/>
      <c r="AB54" s="198"/>
      <c r="AC54" s="201"/>
      <c r="AD54" s="200"/>
      <c r="AE54" s="198"/>
      <c r="AF54" s="201"/>
      <c r="AG54" s="200"/>
      <c r="AH54" s="198"/>
      <c r="AI54" s="201"/>
      <c r="AJ54" s="200"/>
      <c r="AK54" s="198"/>
      <c r="AL54" s="201"/>
      <c r="AM54" s="200"/>
      <c r="AN54" s="198"/>
      <c r="AO54" s="201"/>
      <c r="AP54" s="200"/>
      <c r="AQ54" s="198"/>
      <c r="AR54" s="201"/>
      <c r="AS54" s="200"/>
      <c r="AT54" s="198"/>
      <c r="AU54" s="201"/>
      <c r="AV54" s="200"/>
      <c r="AW54" s="198"/>
      <c r="AX54" s="201"/>
      <c r="AY54" s="200"/>
      <c r="AZ54" s="198"/>
      <c r="BA54" s="201"/>
      <c r="BB54" s="200"/>
      <c r="BC54" s="198"/>
      <c r="BD54" s="201"/>
      <c r="BE54" s="200"/>
      <c r="BF54" s="198"/>
      <c r="BG54" s="201"/>
      <c r="BH54" s="200"/>
      <c r="BI54" s="198"/>
      <c r="BJ54" s="201"/>
      <c r="BK54" s="200"/>
      <c r="BL54" s="198"/>
      <c r="BM54" s="201"/>
      <c r="BN54" s="200"/>
      <c r="BO54" s="198"/>
      <c r="BP54" s="201"/>
      <c r="BQ54" s="200"/>
      <c r="BR54" s="198"/>
      <c r="BS54" s="201"/>
      <c r="BT54" s="200"/>
      <c r="BU54" s="198"/>
      <c r="BV54" s="201"/>
      <c r="BW54" s="200"/>
      <c r="BX54" s="198"/>
      <c r="BY54" s="201"/>
    </row>
    <row r="55" spans="3:77" ht="13.5" customHeight="1">
      <c r="C55" s="200"/>
      <c r="D55" s="198"/>
      <c r="E55" s="198"/>
      <c r="F55" s="200"/>
      <c r="G55" s="198"/>
      <c r="H55" s="201"/>
      <c r="I55" s="198"/>
      <c r="J55" s="198"/>
      <c r="K55" s="198"/>
      <c r="L55" s="200"/>
      <c r="M55" s="198"/>
      <c r="N55" s="201"/>
      <c r="O55" s="200"/>
      <c r="P55" s="198"/>
      <c r="Q55" s="201"/>
      <c r="R55" s="200"/>
      <c r="S55" s="198"/>
      <c r="T55" s="201"/>
      <c r="U55" s="200"/>
      <c r="V55" s="198"/>
      <c r="W55" s="201"/>
      <c r="X55" s="200"/>
      <c r="Y55" s="198"/>
      <c r="Z55" s="201"/>
      <c r="AA55" s="200"/>
      <c r="AB55" s="198"/>
      <c r="AC55" s="201"/>
      <c r="AD55" s="200"/>
      <c r="AE55" s="198"/>
      <c r="AF55" s="201"/>
      <c r="AG55" s="200"/>
      <c r="AH55" s="198"/>
      <c r="AI55" s="201"/>
      <c r="AJ55" s="200"/>
      <c r="AK55" s="198"/>
      <c r="AL55" s="201"/>
      <c r="AM55" s="200"/>
      <c r="AN55" s="198"/>
      <c r="AO55" s="201"/>
      <c r="AP55" s="200"/>
      <c r="AQ55" s="198"/>
      <c r="AR55" s="201"/>
      <c r="AS55" s="200"/>
      <c r="AT55" s="198"/>
      <c r="AU55" s="201"/>
      <c r="AV55" s="200"/>
      <c r="AW55" s="198"/>
      <c r="AX55" s="201"/>
      <c r="AY55" s="200"/>
      <c r="AZ55" s="198"/>
      <c r="BA55" s="201"/>
      <c r="BB55" s="200"/>
      <c r="BC55" s="198"/>
      <c r="BD55" s="201"/>
      <c r="BE55" s="200"/>
      <c r="BF55" s="198"/>
      <c r="BG55" s="201"/>
      <c r="BH55" s="200"/>
      <c r="BI55" s="198"/>
      <c r="BJ55" s="201"/>
      <c r="BK55" s="200"/>
      <c r="BL55" s="198"/>
      <c r="BM55" s="201"/>
      <c r="BN55" s="200"/>
      <c r="BO55" s="198"/>
      <c r="BP55" s="201"/>
      <c r="BQ55" s="200"/>
      <c r="BR55" s="198"/>
      <c r="BS55" s="201"/>
      <c r="BT55" s="200"/>
      <c r="BU55" s="198"/>
      <c r="BV55" s="201"/>
      <c r="BW55" s="200"/>
      <c r="BX55" s="198"/>
      <c r="BY55" s="201"/>
    </row>
    <row r="56" spans="3:77" ht="13.5" customHeight="1">
      <c r="C56" s="200"/>
      <c r="D56" s="198"/>
      <c r="E56" s="198"/>
      <c r="F56" s="200"/>
      <c r="G56" s="198"/>
      <c r="H56" s="201"/>
      <c r="I56" s="198"/>
      <c r="J56" s="198"/>
      <c r="K56" s="198"/>
      <c r="L56" s="200"/>
      <c r="M56" s="198"/>
      <c r="N56" s="201"/>
      <c r="O56" s="200"/>
      <c r="P56" s="198"/>
      <c r="Q56" s="201"/>
      <c r="R56" s="200"/>
      <c r="S56" s="198"/>
      <c r="T56" s="201"/>
      <c r="U56" s="200"/>
      <c r="V56" s="198"/>
      <c r="W56" s="201"/>
      <c r="X56" s="200"/>
      <c r="Y56" s="198"/>
      <c r="Z56" s="201"/>
      <c r="AA56" s="200"/>
      <c r="AB56" s="198"/>
      <c r="AC56" s="201"/>
      <c r="AD56" s="200"/>
      <c r="AE56" s="198"/>
      <c r="AF56" s="201"/>
      <c r="AG56" s="200"/>
      <c r="AH56" s="198"/>
      <c r="AI56" s="201"/>
      <c r="AJ56" s="200"/>
      <c r="AK56" s="198"/>
      <c r="AL56" s="201"/>
      <c r="AM56" s="200"/>
      <c r="AN56" s="198"/>
      <c r="AO56" s="201"/>
      <c r="AP56" s="200"/>
      <c r="AQ56" s="198"/>
      <c r="AR56" s="201"/>
      <c r="AS56" s="200"/>
      <c r="AT56" s="198"/>
      <c r="AU56" s="201"/>
      <c r="AV56" s="200"/>
      <c r="AW56" s="198"/>
      <c r="AX56" s="201"/>
      <c r="AY56" s="200"/>
      <c r="AZ56" s="198"/>
      <c r="BA56" s="201"/>
      <c r="BB56" s="200"/>
      <c r="BC56" s="198"/>
      <c r="BD56" s="201"/>
      <c r="BE56" s="200"/>
      <c r="BF56" s="198"/>
      <c r="BG56" s="201"/>
      <c r="BH56" s="200"/>
      <c r="BI56" s="198"/>
      <c r="BJ56" s="201"/>
      <c r="BK56" s="200"/>
      <c r="BL56" s="198"/>
      <c r="BM56" s="201"/>
      <c r="BN56" s="200"/>
      <c r="BO56" s="198"/>
      <c r="BP56" s="201"/>
      <c r="BQ56" s="200"/>
      <c r="BR56" s="198"/>
      <c r="BS56" s="201"/>
      <c r="BT56" s="200"/>
      <c r="BU56" s="198"/>
      <c r="BV56" s="201"/>
      <c r="BW56" s="200"/>
      <c r="BX56" s="198"/>
      <c r="BY56" s="201"/>
    </row>
    <row r="57" spans="3:77" ht="13.5" customHeight="1">
      <c r="C57" s="200"/>
      <c r="D57" s="198"/>
      <c r="E57" s="198"/>
      <c r="F57" s="200"/>
      <c r="G57" s="198"/>
      <c r="H57" s="201"/>
      <c r="I57" s="198"/>
      <c r="J57" s="198"/>
      <c r="K57" s="198"/>
      <c r="L57" s="200"/>
      <c r="M57" s="198"/>
      <c r="N57" s="201"/>
      <c r="O57" s="200"/>
      <c r="P57" s="198"/>
      <c r="Q57" s="201"/>
      <c r="R57" s="200"/>
      <c r="S57" s="198"/>
      <c r="T57" s="201"/>
      <c r="U57" s="200"/>
      <c r="V57" s="198"/>
      <c r="W57" s="201"/>
      <c r="X57" s="200"/>
      <c r="Y57" s="198"/>
      <c r="Z57" s="201"/>
      <c r="AA57" s="200"/>
      <c r="AB57" s="198"/>
      <c r="AC57" s="201"/>
      <c r="AD57" s="200"/>
      <c r="AE57" s="198"/>
      <c r="AF57" s="201"/>
      <c r="AG57" s="200"/>
      <c r="AH57" s="198"/>
      <c r="AI57" s="201"/>
      <c r="AJ57" s="200"/>
      <c r="AK57" s="198"/>
      <c r="AL57" s="201"/>
      <c r="AM57" s="200"/>
      <c r="AN57" s="198"/>
      <c r="AO57" s="201"/>
      <c r="AP57" s="200"/>
      <c r="AQ57" s="198"/>
      <c r="AR57" s="201"/>
      <c r="AS57" s="200"/>
      <c r="AT57" s="198"/>
      <c r="AU57" s="201"/>
      <c r="AV57" s="200"/>
      <c r="AW57" s="198"/>
      <c r="AX57" s="201"/>
      <c r="AY57" s="200"/>
      <c r="AZ57" s="198"/>
      <c r="BA57" s="201"/>
      <c r="BB57" s="200"/>
      <c r="BC57" s="198"/>
      <c r="BD57" s="201"/>
      <c r="BE57" s="200"/>
      <c r="BF57" s="198"/>
      <c r="BG57" s="201"/>
      <c r="BH57" s="200"/>
      <c r="BI57" s="198"/>
      <c r="BJ57" s="201"/>
      <c r="BK57" s="200"/>
      <c r="BL57" s="198"/>
      <c r="BM57" s="201"/>
      <c r="BN57" s="200"/>
      <c r="BO57" s="198"/>
      <c r="BP57" s="201"/>
      <c r="BQ57" s="200"/>
      <c r="BR57" s="198"/>
      <c r="BS57" s="201"/>
      <c r="BT57" s="200"/>
      <c r="BU57" s="198"/>
      <c r="BV57" s="201"/>
      <c r="BW57" s="200"/>
      <c r="BX57" s="198"/>
      <c r="BY57" s="201"/>
    </row>
    <row r="58" spans="3:77" ht="13.5" customHeight="1">
      <c r="C58" s="200"/>
      <c r="D58" s="198"/>
      <c r="E58" s="198"/>
      <c r="F58" s="200"/>
      <c r="G58" s="198"/>
      <c r="H58" s="201"/>
      <c r="I58" s="198"/>
      <c r="J58" s="198"/>
      <c r="K58" s="198"/>
      <c r="L58" s="200"/>
      <c r="M58" s="198"/>
      <c r="N58" s="201"/>
      <c r="O58" s="200"/>
      <c r="P58" s="198"/>
      <c r="Q58" s="201"/>
      <c r="R58" s="200"/>
      <c r="S58" s="198"/>
      <c r="T58" s="201"/>
      <c r="U58" s="200"/>
      <c r="V58" s="198"/>
      <c r="W58" s="201"/>
      <c r="X58" s="200"/>
      <c r="Y58" s="198"/>
      <c r="Z58" s="201"/>
      <c r="AA58" s="200"/>
      <c r="AB58" s="198"/>
      <c r="AC58" s="201"/>
      <c r="AD58" s="200"/>
      <c r="AE58" s="198"/>
      <c r="AF58" s="201"/>
      <c r="AG58" s="200"/>
      <c r="AH58" s="198"/>
      <c r="AI58" s="201"/>
      <c r="AJ58" s="200"/>
      <c r="AK58" s="198"/>
      <c r="AL58" s="201"/>
      <c r="AM58" s="200"/>
      <c r="AN58" s="198"/>
      <c r="AO58" s="201"/>
      <c r="AP58" s="200"/>
      <c r="AQ58" s="198"/>
      <c r="AR58" s="201"/>
      <c r="AS58" s="200"/>
      <c r="AT58" s="198"/>
      <c r="AU58" s="201"/>
      <c r="AV58" s="200"/>
      <c r="AW58" s="198"/>
      <c r="AX58" s="201"/>
      <c r="AY58" s="200"/>
      <c r="AZ58" s="198"/>
      <c r="BA58" s="201"/>
      <c r="BB58" s="200"/>
      <c r="BC58" s="198"/>
      <c r="BD58" s="201"/>
      <c r="BE58" s="200"/>
      <c r="BF58" s="198"/>
      <c r="BG58" s="201"/>
      <c r="BH58" s="200"/>
      <c r="BI58" s="198"/>
      <c r="BJ58" s="201"/>
      <c r="BK58" s="200"/>
      <c r="BL58" s="198"/>
      <c r="BM58" s="201"/>
      <c r="BN58" s="200"/>
      <c r="BO58" s="198"/>
      <c r="BP58" s="201"/>
      <c r="BQ58" s="200"/>
      <c r="BR58" s="198"/>
      <c r="BS58" s="201"/>
      <c r="BT58" s="200"/>
      <c r="BU58" s="198"/>
      <c r="BV58" s="201"/>
      <c r="BW58" s="200"/>
      <c r="BX58" s="198"/>
      <c r="BY58" s="201"/>
    </row>
    <row r="59" spans="3:77" ht="13.5" customHeight="1">
      <c r="C59" s="200"/>
      <c r="D59" s="198"/>
      <c r="E59" s="198"/>
      <c r="F59" s="200"/>
      <c r="G59" s="198"/>
      <c r="H59" s="201"/>
      <c r="I59" s="198"/>
      <c r="J59" s="198"/>
      <c r="K59" s="198"/>
      <c r="L59" s="200"/>
      <c r="M59" s="198"/>
      <c r="N59" s="201"/>
      <c r="O59" s="200"/>
      <c r="P59" s="198"/>
      <c r="Q59" s="201"/>
      <c r="R59" s="200"/>
      <c r="S59" s="198"/>
      <c r="T59" s="201"/>
      <c r="U59" s="200"/>
      <c r="V59" s="198"/>
      <c r="W59" s="201"/>
      <c r="X59" s="200"/>
      <c r="Y59" s="198"/>
      <c r="Z59" s="201"/>
      <c r="AA59" s="200"/>
      <c r="AB59" s="198"/>
      <c r="AC59" s="201"/>
      <c r="AD59" s="200"/>
      <c r="AE59" s="198"/>
      <c r="AF59" s="201"/>
      <c r="AG59" s="200"/>
      <c r="AH59" s="198"/>
      <c r="AI59" s="201"/>
      <c r="AJ59" s="200"/>
      <c r="AK59" s="198"/>
      <c r="AL59" s="201"/>
      <c r="AM59" s="200"/>
      <c r="AN59" s="198"/>
      <c r="AO59" s="201"/>
      <c r="AP59" s="200"/>
      <c r="AQ59" s="198"/>
      <c r="AR59" s="201"/>
      <c r="AS59" s="200"/>
      <c r="AT59" s="198"/>
      <c r="AU59" s="201"/>
      <c r="AV59" s="200"/>
      <c r="AW59" s="198"/>
      <c r="AX59" s="201"/>
      <c r="AY59" s="200"/>
      <c r="AZ59" s="198"/>
      <c r="BA59" s="201"/>
      <c r="BB59" s="200"/>
      <c r="BC59" s="198"/>
      <c r="BD59" s="201"/>
      <c r="BE59" s="200"/>
      <c r="BF59" s="198"/>
      <c r="BG59" s="201"/>
      <c r="BH59" s="200"/>
      <c r="BI59" s="198"/>
      <c r="BJ59" s="201"/>
      <c r="BK59" s="200"/>
      <c r="BL59" s="198"/>
      <c r="BM59" s="201"/>
      <c r="BN59" s="200"/>
      <c r="BO59" s="198"/>
      <c r="BP59" s="201"/>
      <c r="BQ59" s="200"/>
      <c r="BR59" s="198"/>
      <c r="BS59" s="201"/>
      <c r="BT59" s="200"/>
      <c r="BU59" s="198"/>
      <c r="BV59" s="201"/>
      <c r="BW59" s="200"/>
      <c r="BX59" s="198"/>
      <c r="BY59" s="201"/>
    </row>
    <row r="60" spans="3:77" ht="13.5" customHeight="1">
      <c r="C60" s="200"/>
      <c r="D60" s="198"/>
      <c r="E60" s="198"/>
      <c r="F60" s="200"/>
      <c r="G60" s="198"/>
      <c r="H60" s="201"/>
      <c r="I60" s="198"/>
      <c r="J60" s="198"/>
      <c r="K60" s="198"/>
      <c r="L60" s="200"/>
      <c r="M60" s="198"/>
      <c r="N60" s="201"/>
      <c r="O60" s="200"/>
      <c r="P60" s="198"/>
      <c r="Q60" s="201"/>
      <c r="R60" s="200"/>
      <c r="S60" s="198"/>
      <c r="T60" s="201"/>
      <c r="U60" s="200"/>
      <c r="V60" s="198"/>
      <c r="W60" s="201"/>
      <c r="X60" s="200"/>
      <c r="Y60" s="198"/>
      <c r="Z60" s="201"/>
      <c r="AA60" s="200"/>
      <c r="AB60" s="198"/>
      <c r="AC60" s="201"/>
      <c r="AD60" s="200"/>
      <c r="AE60" s="198"/>
      <c r="AF60" s="201"/>
      <c r="AG60" s="200"/>
      <c r="AH60" s="198"/>
      <c r="AI60" s="201"/>
      <c r="AJ60" s="200"/>
      <c r="AK60" s="198"/>
      <c r="AL60" s="201"/>
      <c r="AM60" s="200"/>
      <c r="AN60" s="198"/>
      <c r="AO60" s="201"/>
      <c r="AP60" s="200"/>
      <c r="AQ60" s="198"/>
      <c r="AR60" s="201"/>
      <c r="AS60" s="200"/>
      <c r="AT60" s="198"/>
      <c r="AU60" s="201"/>
      <c r="AV60" s="200"/>
      <c r="AW60" s="198"/>
      <c r="AX60" s="201"/>
      <c r="AY60" s="200"/>
      <c r="AZ60" s="198"/>
      <c r="BA60" s="201"/>
      <c r="BB60" s="200"/>
      <c r="BC60" s="198"/>
      <c r="BD60" s="201"/>
      <c r="BE60" s="200"/>
      <c r="BF60" s="198"/>
      <c r="BG60" s="201"/>
      <c r="BH60" s="200"/>
      <c r="BI60" s="198"/>
      <c r="BJ60" s="201"/>
      <c r="BK60" s="200"/>
      <c r="BL60" s="198"/>
      <c r="BM60" s="201"/>
      <c r="BN60" s="200"/>
      <c r="BO60" s="198"/>
      <c r="BP60" s="201"/>
      <c r="BQ60" s="200"/>
      <c r="BR60" s="198"/>
      <c r="BS60" s="201"/>
      <c r="BT60" s="200"/>
      <c r="BU60" s="198"/>
      <c r="BV60" s="201"/>
      <c r="BW60" s="200"/>
      <c r="BX60" s="198"/>
      <c r="BY60" s="201"/>
    </row>
    <row r="61" spans="3:77" ht="13.5" customHeight="1">
      <c r="C61" s="200"/>
      <c r="D61" s="198"/>
      <c r="E61" s="198"/>
      <c r="F61" s="200"/>
      <c r="G61" s="198"/>
      <c r="H61" s="201"/>
      <c r="I61" s="198"/>
      <c r="J61" s="198"/>
      <c r="K61" s="198"/>
      <c r="L61" s="200"/>
      <c r="M61" s="198"/>
      <c r="N61" s="201"/>
      <c r="O61" s="200"/>
      <c r="P61" s="198"/>
      <c r="Q61" s="201"/>
      <c r="R61" s="200"/>
      <c r="S61" s="198"/>
      <c r="T61" s="201"/>
      <c r="U61" s="200"/>
      <c r="V61" s="198"/>
      <c r="W61" s="201"/>
      <c r="X61" s="200"/>
      <c r="Y61" s="198"/>
      <c r="Z61" s="201"/>
      <c r="AA61" s="200"/>
      <c r="AB61" s="198"/>
      <c r="AC61" s="201"/>
      <c r="AD61" s="200"/>
      <c r="AE61" s="198"/>
      <c r="AF61" s="201"/>
      <c r="AG61" s="200"/>
      <c r="AH61" s="198"/>
      <c r="AI61" s="201"/>
      <c r="AJ61" s="200"/>
      <c r="AK61" s="198"/>
      <c r="AL61" s="201"/>
      <c r="AM61" s="200"/>
      <c r="AN61" s="198"/>
      <c r="AO61" s="201"/>
      <c r="AP61" s="200"/>
      <c r="AQ61" s="198"/>
      <c r="AR61" s="201"/>
      <c r="AS61" s="200"/>
      <c r="AT61" s="198"/>
      <c r="AU61" s="201"/>
      <c r="AV61" s="200"/>
      <c r="AW61" s="198"/>
      <c r="AX61" s="201"/>
      <c r="AY61" s="200"/>
      <c r="AZ61" s="198"/>
      <c r="BA61" s="201"/>
      <c r="BB61" s="200"/>
      <c r="BC61" s="198"/>
      <c r="BD61" s="201"/>
      <c r="BE61" s="200"/>
      <c r="BF61" s="198"/>
      <c r="BG61" s="201"/>
      <c r="BH61" s="200"/>
      <c r="BI61" s="198"/>
      <c r="BJ61" s="201"/>
      <c r="BK61" s="200"/>
      <c r="BL61" s="198"/>
      <c r="BM61" s="201"/>
      <c r="BN61" s="200"/>
      <c r="BO61" s="198"/>
      <c r="BP61" s="201"/>
      <c r="BQ61" s="200"/>
      <c r="BR61" s="198"/>
      <c r="BS61" s="201"/>
      <c r="BT61" s="200"/>
      <c r="BU61" s="198"/>
      <c r="BV61" s="201"/>
      <c r="BW61" s="200"/>
      <c r="BX61" s="198"/>
      <c r="BY61" s="201"/>
    </row>
    <row r="62" spans="3:77" ht="13.5" customHeight="1">
      <c r="C62" s="200"/>
      <c r="D62" s="198"/>
      <c r="E62" s="198"/>
      <c r="F62" s="200"/>
      <c r="G62" s="198"/>
      <c r="H62" s="201"/>
      <c r="I62" s="198"/>
      <c r="J62" s="198"/>
      <c r="K62" s="198"/>
      <c r="L62" s="200"/>
      <c r="M62" s="198"/>
      <c r="N62" s="201"/>
      <c r="O62" s="200"/>
      <c r="P62" s="198"/>
      <c r="Q62" s="201"/>
      <c r="R62" s="200"/>
      <c r="S62" s="198"/>
      <c r="T62" s="201"/>
      <c r="U62" s="200"/>
      <c r="V62" s="198"/>
      <c r="W62" s="201"/>
      <c r="X62" s="200"/>
      <c r="Y62" s="198"/>
      <c r="Z62" s="201"/>
      <c r="AA62" s="200"/>
      <c r="AB62" s="198"/>
      <c r="AC62" s="201"/>
      <c r="AD62" s="200"/>
      <c r="AE62" s="198"/>
      <c r="AF62" s="201"/>
      <c r="AG62" s="200"/>
      <c r="AH62" s="198"/>
      <c r="AI62" s="201"/>
      <c r="AJ62" s="200"/>
      <c r="AK62" s="198"/>
      <c r="AL62" s="201"/>
      <c r="AM62" s="200"/>
      <c r="AN62" s="198"/>
      <c r="AO62" s="201"/>
      <c r="AP62" s="200"/>
      <c r="AQ62" s="198"/>
      <c r="AR62" s="201"/>
      <c r="AS62" s="200"/>
      <c r="AT62" s="198"/>
      <c r="AU62" s="201"/>
      <c r="AV62" s="200"/>
      <c r="AW62" s="198"/>
      <c r="AX62" s="201"/>
      <c r="AY62" s="200"/>
      <c r="AZ62" s="198"/>
      <c r="BA62" s="201"/>
      <c r="BB62" s="200"/>
      <c r="BC62" s="198"/>
      <c r="BD62" s="201"/>
      <c r="BE62" s="200"/>
      <c r="BF62" s="198"/>
      <c r="BG62" s="201"/>
      <c r="BH62" s="200"/>
      <c r="BI62" s="198"/>
      <c r="BJ62" s="201"/>
      <c r="BK62" s="200"/>
      <c r="BL62" s="198"/>
      <c r="BM62" s="201"/>
      <c r="BN62" s="200"/>
      <c r="BO62" s="198"/>
      <c r="BP62" s="201"/>
      <c r="BQ62" s="200"/>
      <c r="BR62" s="198"/>
      <c r="BS62" s="201"/>
      <c r="BT62" s="200"/>
      <c r="BU62" s="198"/>
      <c r="BV62" s="201"/>
      <c r="BW62" s="200"/>
      <c r="BX62" s="198"/>
      <c r="BY62" s="201"/>
    </row>
    <row r="63" spans="3:77" ht="13.5" customHeight="1">
      <c r="C63" s="200"/>
      <c r="D63" s="198"/>
      <c r="E63" s="198"/>
      <c r="F63" s="200"/>
      <c r="G63" s="198"/>
      <c r="H63" s="201"/>
      <c r="I63" s="198"/>
      <c r="J63" s="198"/>
      <c r="K63" s="198"/>
      <c r="L63" s="200"/>
      <c r="M63" s="198"/>
      <c r="N63" s="201"/>
      <c r="O63" s="200"/>
      <c r="P63" s="198"/>
      <c r="Q63" s="201"/>
      <c r="R63" s="200"/>
      <c r="S63" s="198"/>
      <c r="T63" s="201"/>
      <c r="U63" s="200"/>
      <c r="V63" s="198"/>
      <c r="W63" s="201"/>
      <c r="X63" s="200"/>
      <c r="Y63" s="198"/>
      <c r="Z63" s="201"/>
      <c r="AA63" s="200"/>
      <c r="AB63" s="198"/>
      <c r="AC63" s="201"/>
      <c r="AD63" s="200"/>
      <c r="AE63" s="198"/>
      <c r="AF63" s="201"/>
      <c r="AG63" s="200"/>
      <c r="AH63" s="198"/>
      <c r="AI63" s="201"/>
      <c r="AJ63" s="200"/>
      <c r="AK63" s="198"/>
      <c r="AL63" s="201"/>
      <c r="AM63" s="200"/>
      <c r="AN63" s="198"/>
      <c r="AO63" s="201"/>
      <c r="AP63" s="200"/>
      <c r="AQ63" s="198"/>
      <c r="AR63" s="201"/>
      <c r="AS63" s="200"/>
      <c r="AT63" s="198"/>
      <c r="AU63" s="201"/>
      <c r="AV63" s="200"/>
      <c r="AW63" s="198"/>
      <c r="AX63" s="201"/>
      <c r="AY63" s="200"/>
      <c r="AZ63" s="198"/>
      <c r="BA63" s="201"/>
      <c r="BB63" s="200"/>
      <c r="BC63" s="198"/>
      <c r="BD63" s="201"/>
      <c r="BE63" s="200"/>
      <c r="BF63" s="198"/>
      <c r="BG63" s="201"/>
      <c r="BH63" s="200"/>
      <c r="BI63" s="198"/>
      <c r="BJ63" s="201"/>
      <c r="BK63" s="200"/>
      <c r="BL63" s="198"/>
      <c r="BM63" s="201"/>
      <c r="BN63" s="200"/>
      <c r="BO63" s="198"/>
      <c r="BP63" s="201"/>
      <c r="BQ63" s="200"/>
      <c r="BR63" s="198"/>
      <c r="BS63" s="201"/>
      <c r="BT63" s="200"/>
      <c r="BU63" s="198"/>
      <c r="BV63" s="201"/>
      <c r="BW63" s="200"/>
      <c r="BX63" s="198"/>
      <c r="BY63" s="201"/>
    </row>
    <row r="64" spans="3:77" ht="13.5" customHeight="1">
      <c r="C64" s="200"/>
      <c r="D64" s="198"/>
      <c r="E64" s="198"/>
      <c r="F64" s="200"/>
      <c r="G64" s="198"/>
      <c r="H64" s="201"/>
      <c r="I64" s="198"/>
      <c r="J64" s="198"/>
      <c r="K64" s="198"/>
      <c r="L64" s="200"/>
      <c r="M64" s="198"/>
      <c r="N64" s="201"/>
      <c r="O64" s="200"/>
      <c r="P64" s="198"/>
      <c r="Q64" s="201"/>
      <c r="R64" s="200"/>
      <c r="S64" s="198"/>
      <c r="T64" s="201"/>
      <c r="U64" s="200"/>
      <c r="V64" s="198"/>
      <c r="W64" s="201"/>
      <c r="X64" s="200"/>
      <c r="Y64" s="198"/>
      <c r="Z64" s="201"/>
      <c r="AA64" s="200"/>
      <c r="AB64" s="198"/>
      <c r="AC64" s="201"/>
      <c r="AD64" s="200"/>
      <c r="AE64" s="198"/>
      <c r="AF64" s="201"/>
      <c r="AG64" s="200"/>
      <c r="AH64" s="198"/>
      <c r="AI64" s="201"/>
      <c r="AJ64" s="200"/>
      <c r="AK64" s="198"/>
      <c r="AL64" s="201"/>
      <c r="AM64" s="200"/>
      <c r="AN64" s="198"/>
      <c r="AO64" s="201"/>
      <c r="AP64" s="200"/>
      <c r="AQ64" s="198"/>
      <c r="AR64" s="201"/>
      <c r="AS64" s="200"/>
      <c r="AT64" s="198"/>
      <c r="AU64" s="201"/>
      <c r="AV64" s="200"/>
      <c r="AW64" s="198"/>
      <c r="AX64" s="201"/>
      <c r="AY64" s="200"/>
      <c r="AZ64" s="198"/>
      <c r="BA64" s="201"/>
      <c r="BB64" s="200"/>
      <c r="BC64" s="198"/>
      <c r="BD64" s="201"/>
      <c r="BE64" s="200"/>
      <c r="BF64" s="198"/>
      <c r="BG64" s="201"/>
      <c r="BH64" s="200"/>
      <c r="BI64" s="198"/>
      <c r="BJ64" s="201"/>
      <c r="BK64" s="200"/>
      <c r="BL64" s="198"/>
      <c r="BM64" s="201"/>
      <c r="BN64" s="200"/>
      <c r="BO64" s="198"/>
      <c r="BP64" s="201"/>
      <c r="BQ64" s="200"/>
      <c r="BR64" s="198"/>
      <c r="BS64" s="201"/>
      <c r="BT64" s="200"/>
      <c r="BU64" s="198"/>
      <c r="BV64" s="201"/>
      <c r="BW64" s="200"/>
      <c r="BX64" s="198"/>
      <c r="BY64" s="201"/>
    </row>
    <row r="65" spans="3:77" ht="13.5" customHeight="1">
      <c r="C65" s="200"/>
      <c r="D65" s="198"/>
      <c r="E65" s="198"/>
      <c r="F65" s="200"/>
      <c r="G65" s="198"/>
      <c r="H65" s="201"/>
      <c r="I65" s="198"/>
      <c r="J65" s="198"/>
      <c r="K65" s="198"/>
      <c r="L65" s="200"/>
      <c r="M65" s="198"/>
      <c r="N65" s="201"/>
      <c r="O65" s="200"/>
      <c r="P65" s="198"/>
      <c r="Q65" s="201"/>
      <c r="R65" s="200"/>
      <c r="S65" s="198"/>
      <c r="T65" s="201"/>
      <c r="U65" s="200"/>
      <c r="V65" s="198"/>
      <c r="W65" s="201"/>
      <c r="X65" s="200"/>
      <c r="Y65" s="198"/>
      <c r="Z65" s="201"/>
      <c r="AA65" s="200"/>
      <c r="AB65" s="198"/>
      <c r="AC65" s="201"/>
      <c r="AD65" s="200"/>
      <c r="AE65" s="198"/>
      <c r="AF65" s="201"/>
      <c r="AG65" s="200"/>
      <c r="AH65" s="198"/>
      <c r="AI65" s="201"/>
      <c r="AJ65" s="200"/>
      <c r="AK65" s="198"/>
      <c r="AL65" s="201"/>
      <c r="AM65" s="200"/>
      <c r="AN65" s="198"/>
      <c r="AO65" s="201"/>
      <c r="AP65" s="200"/>
      <c r="AQ65" s="198"/>
      <c r="AR65" s="201"/>
      <c r="AS65" s="200"/>
      <c r="AT65" s="198"/>
      <c r="AU65" s="201"/>
      <c r="AV65" s="200"/>
      <c r="AW65" s="198"/>
      <c r="AX65" s="201"/>
      <c r="AY65" s="200"/>
      <c r="AZ65" s="198"/>
      <c r="BA65" s="201"/>
      <c r="BB65" s="200"/>
      <c r="BC65" s="198"/>
      <c r="BD65" s="201"/>
      <c r="BE65" s="200"/>
      <c r="BF65" s="198"/>
      <c r="BG65" s="201"/>
      <c r="BH65" s="200"/>
      <c r="BI65" s="198"/>
      <c r="BJ65" s="201"/>
      <c r="BK65" s="200"/>
      <c r="BL65" s="198"/>
      <c r="BM65" s="201"/>
      <c r="BN65" s="200"/>
      <c r="BO65" s="198"/>
      <c r="BP65" s="201"/>
      <c r="BQ65" s="200"/>
      <c r="BR65" s="198"/>
      <c r="BS65" s="201"/>
      <c r="BT65" s="200"/>
      <c r="BU65" s="198"/>
      <c r="BV65" s="201"/>
      <c r="BW65" s="200"/>
      <c r="BX65" s="198"/>
      <c r="BY65" s="201"/>
    </row>
    <row r="66" spans="3:77" ht="13.5" customHeight="1">
      <c r="C66" s="200"/>
      <c r="D66" s="198"/>
      <c r="E66" s="198"/>
      <c r="F66" s="200"/>
      <c r="G66" s="198"/>
      <c r="H66" s="201"/>
      <c r="I66" s="198"/>
      <c r="J66" s="198"/>
      <c r="K66" s="198"/>
      <c r="L66" s="200"/>
      <c r="M66" s="198"/>
      <c r="N66" s="201"/>
      <c r="O66" s="200"/>
      <c r="P66" s="198"/>
      <c r="Q66" s="201"/>
      <c r="R66" s="200"/>
      <c r="S66" s="198"/>
      <c r="T66" s="201"/>
      <c r="U66" s="200"/>
      <c r="V66" s="198"/>
      <c r="W66" s="201"/>
      <c r="X66" s="200"/>
      <c r="Y66" s="198"/>
      <c r="Z66" s="201"/>
      <c r="AA66" s="200"/>
      <c r="AB66" s="198"/>
      <c r="AC66" s="201"/>
      <c r="AD66" s="200"/>
      <c r="AE66" s="198"/>
      <c r="AF66" s="201"/>
      <c r="AG66" s="200"/>
      <c r="AH66" s="198"/>
      <c r="AI66" s="201"/>
      <c r="AJ66" s="200"/>
      <c r="AK66" s="198"/>
      <c r="AL66" s="201"/>
      <c r="AM66" s="200"/>
      <c r="AN66" s="198"/>
      <c r="AO66" s="201"/>
      <c r="AP66" s="200"/>
      <c r="AQ66" s="198"/>
      <c r="AR66" s="201"/>
      <c r="AS66" s="200"/>
      <c r="AT66" s="198"/>
      <c r="AU66" s="201"/>
      <c r="AV66" s="200"/>
      <c r="AW66" s="198"/>
      <c r="AX66" s="201"/>
      <c r="AY66" s="200"/>
      <c r="AZ66" s="198"/>
      <c r="BA66" s="201"/>
      <c r="BB66" s="200"/>
      <c r="BC66" s="198"/>
      <c r="BD66" s="201"/>
      <c r="BE66" s="200"/>
      <c r="BF66" s="198"/>
      <c r="BG66" s="201"/>
      <c r="BH66" s="200"/>
      <c r="BI66" s="198"/>
      <c r="BJ66" s="201"/>
      <c r="BK66" s="200"/>
      <c r="BL66" s="198"/>
      <c r="BM66" s="201"/>
      <c r="BN66" s="200"/>
      <c r="BO66" s="198"/>
      <c r="BP66" s="201"/>
      <c r="BQ66" s="200"/>
      <c r="BR66" s="198"/>
      <c r="BS66" s="201"/>
      <c r="BT66" s="200"/>
      <c r="BU66" s="198"/>
      <c r="BV66" s="201"/>
      <c r="BW66" s="200"/>
      <c r="BX66" s="198"/>
      <c r="BY66" s="201"/>
    </row>
    <row r="67" spans="3:77" ht="13.5" customHeight="1">
      <c r="C67" s="200"/>
      <c r="D67" s="198"/>
      <c r="E67" s="198"/>
      <c r="F67" s="200"/>
      <c r="G67" s="198"/>
      <c r="H67" s="201"/>
      <c r="I67" s="198"/>
      <c r="J67" s="198"/>
      <c r="K67" s="198"/>
      <c r="L67" s="200"/>
      <c r="M67" s="198"/>
      <c r="N67" s="201"/>
      <c r="O67" s="200"/>
      <c r="P67" s="198"/>
      <c r="Q67" s="201"/>
      <c r="R67" s="200"/>
      <c r="S67" s="198"/>
      <c r="T67" s="201"/>
      <c r="U67" s="200"/>
      <c r="V67" s="198"/>
      <c r="W67" s="201"/>
      <c r="X67" s="200"/>
      <c r="Y67" s="198"/>
      <c r="Z67" s="201"/>
      <c r="AA67" s="200"/>
      <c r="AB67" s="198"/>
      <c r="AC67" s="201"/>
      <c r="AD67" s="200"/>
      <c r="AE67" s="198"/>
      <c r="AF67" s="201"/>
      <c r="AG67" s="200"/>
      <c r="AH67" s="198"/>
      <c r="AI67" s="201"/>
      <c r="AJ67" s="200"/>
      <c r="AK67" s="198"/>
      <c r="AL67" s="201"/>
      <c r="AM67" s="200"/>
      <c r="AN67" s="198"/>
      <c r="AO67" s="201"/>
      <c r="AP67" s="200"/>
      <c r="AQ67" s="198"/>
      <c r="AR67" s="201"/>
      <c r="AS67" s="200"/>
      <c r="AT67" s="198"/>
      <c r="AU67" s="201"/>
      <c r="AV67" s="200"/>
      <c r="AW67" s="198"/>
      <c r="AX67" s="201"/>
      <c r="AY67" s="200"/>
      <c r="AZ67" s="198"/>
      <c r="BA67" s="201"/>
      <c r="BB67" s="200"/>
      <c r="BC67" s="198"/>
      <c r="BD67" s="201"/>
      <c r="BE67" s="200"/>
      <c r="BF67" s="198"/>
      <c r="BG67" s="201"/>
      <c r="BH67" s="200"/>
      <c r="BI67" s="198"/>
      <c r="BJ67" s="201"/>
      <c r="BK67" s="200"/>
      <c r="BL67" s="198"/>
      <c r="BM67" s="201"/>
      <c r="BN67" s="200"/>
      <c r="BO67" s="198"/>
      <c r="BP67" s="201"/>
      <c r="BQ67" s="200"/>
      <c r="BR67" s="198"/>
      <c r="BS67" s="201"/>
      <c r="BT67" s="200"/>
      <c r="BU67" s="198"/>
      <c r="BV67" s="201"/>
      <c r="BW67" s="200"/>
      <c r="BX67" s="198"/>
      <c r="BY67" s="201"/>
    </row>
    <row r="68" spans="3:77" ht="13.5" customHeight="1">
      <c r="C68" s="200"/>
      <c r="D68" s="198"/>
      <c r="E68" s="198"/>
      <c r="F68" s="200"/>
      <c r="G68" s="198"/>
      <c r="H68" s="201"/>
      <c r="I68" s="198"/>
      <c r="J68" s="198"/>
      <c r="K68" s="198"/>
      <c r="L68" s="200"/>
      <c r="M68" s="198"/>
      <c r="N68" s="201"/>
      <c r="O68" s="200"/>
      <c r="P68" s="198"/>
      <c r="Q68" s="201"/>
      <c r="R68" s="200"/>
      <c r="S68" s="198"/>
      <c r="T68" s="201"/>
      <c r="U68" s="200"/>
      <c r="V68" s="198"/>
      <c r="W68" s="201"/>
      <c r="X68" s="200"/>
      <c r="Y68" s="198"/>
      <c r="Z68" s="201"/>
      <c r="AA68" s="200"/>
      <c r="AB68" s="198"/>
      <c r="AC68" s="201"/>
      <c r="AD68" s="200"/>
      <c r="AE68" s="198"/>
      <c r="AF68" s="201"/>
      <c r="AG68" s="200"/>
      <c r="AH68" s="198"/>
      <c r="AI68" s="201"/>
      <c r="AJ68" s="200"/>
      <c r="AK68" s="198"/>
      <c r="AL68" s="201"/>
      <c r="AM68" s="200"/>
      <c r="AN68" s="198"/>
      <c r="AO68" s="201"/>
      <c r="AP68" s="200"/>
      <c r="AQ68" s="198"/>
      <c r="AR68" s="201"/>
      <c r="AS68" s="200"/>
      <c r="AT68" s="198"/>
      <c r="AU68" s="201"/>
      <c r="AV68" s="200"/>
      <c r="AW68" s="198"/>
      <c r="AX68" s="201"/>
      <c r="AY68" s="200"/>
      <c r="AZ68" s="198"/>
      <c r="BA68" s="201"/>
      <c r="BB68" s="200"/>
      <c r="BC68" s="198"/>
      <c r="BD68" s="201"/>
      <c r="BE68" s="200"/>
      <c r="BF68" s="198"/>
      <c r="BG68" s="201"/>
      <c r="BH68" s="200"/>
      <c r="BI68" s="198"/>
      <c r="BJ68" s="201"/>
      <c r="BK68" s="200"/>
      <c r="BL68" s="198"/>
      <c r="BM68" s="201"/>
      <c r="BN68" s="200"/>
      <c r="BO68" s="198"/>
      <c r="BP68" s="201"/>
      <c r="BQ68" s="200"/>
      <c r="BR68" s="198"/>
      <c r="BS68" s="201"/>
      <c r="BT68" s="200"/>
      <c r="BU68" s="198"/>
      <c r="BV68" s="201"/>
      <c r="BW68" s="200"/>
      <c r="BX68" s="198"/>
      <c r="BY68" s="201"/>
    </row>
    <row r="69" spans="3:77" ht="13.5" customHeight="1">
      <c r="C69" s="200"/>
      <c r="D69" s="198"/>
      <c r="E69" s="198"/>
      <c r="F69" s="200"/>
      <c r="G69" s="198"/>
      <c r="H69" s="201"/>
      <c r="I69" s="198"/>
      <c r="J69" s="198"/>
      <c r="K69" s="198"/>
      <c r="L69" s="200"/>
      <c r="M69" s="198"/>
      <c r="N69" s="201"/>
      <c r="O69" s="200"/>
      <c r="P69" s="198"/>
      <c r="Q69" s="201"/>
      <c r="R69" s="200"/>
      <c r="S69" s="198"/>
      <c r="T69" s="201"/>
      <c r="U69" s="200"/>
      <c r="V69" s="198"/>
      <c r="W69" s="201"/>
      <c r="X69" s="200"/>
      <c r="Y69" s="198"/>
      <c r="Z69" s="201"/>
      <c r="AA69" s="200"/>
      <c r="AB69" s="198"/>
      <c r="AC69" s="201"/>
      <c r="AD69" s="200"/>
      <c r="AE69" s="198"/>
      <c r="AF69" s="201"/>
      <c r="AG69" s="200"/>
      <c r="AH69" s="198"/>
      <c r="AI69" s="201"/>
      <c r="AJ69" s="200"/>
      <c r="AK69" s="198"/>
      <c r="AL69" s="201"/>
      <c r="AM69" s="200"/>
      <c r="AN69" s="198"/>
      <c r="AO69" s="201"/>
      <c r="AP69" s="200"/>
      <c r="AQ69" s="198"/>
      <c r="AR69" s="201"/>
      <c r="AS69" s="200"/>
      <c r="AT69" s="198"/>
      <c r="AU69" s="201"/>
      <c r="AV69" s="200"/>
      <c r="AW69" s="198"/>
      <c r="AX69" s="201"/>
      <c r="AY69" s="200"/>
      <c r="AZ69" s="198"/>
      <c r="BA69" s="201"/>
      <c r="BB69" s="200"/>
      <c r="BC69" s="198"/>
      <c r="BD69" s="201"/>
      <c r="BE69" s="200"/>
      <c r="BF69" s="198"/>
      <c r="BG69" s="201"/>
      <c r="BH69" s="200"/>
      <c r="BI69" s="198"/>
      <c r="BJ69" s="201"/>
      <c r="BK69" s="200"/>
      <c r="BL69" s="198"/>
      <c r="BM69" s="201"/>
      <c r="BN69" s="200"/>
      <c r="BO69" s="198"/>
      <c r="BP69" s="201"/>
      <c r="BQ69" s="200"/>
      <c r="BR69" s="198"/>
      <c r="BS69" s="201"/>
      <c r="BT69" s="200"/>
      <c r="BU69" s="198"/>
      <c r="BV69" s="201"/>
      <c r="BW69" s="200"/>
      <c r="BX69" s="198"/>
      <c r="BY69" s="201"/>
    </row>
    <row r="70" spans="3:77" ht="13.5" customHeight="1">
      <c r="C70" s="200"/>
      <c r="D70" s="198"/>
      <c r="E70" s="198"/>
      <c r="F70" s="200"/>
      <c r="G70" s="198"/>
      <c r="H70" s="201"/>
      <c r="I70" s="198"/>
      <c r="J70" s="198"/>
      <c r="K70" s="198"/>
      <c r="L70" s="200"/>
      <c r="M70" s="198"/>
      <c r="N70" s="201"/>
      <c r="O70" s="200"/>
      <c r="P70" s="198"/>
      <c r="Q70" s="201"/>
      <c r="R70" s="200"/>
      <c r="S70" s="198"/>
      <c r="T70" s="201"/>
      <c r="U70" s="200"/>
      <c r="V70" s="198"/>
      <c r="W70" s="201"/>
      <c r="X70" s="200"/>
      <c r="Y70" s="198"/>
      <c r="Z70" s="201"/>
      <c r="AA70" s="200"/>
      <c r="AB70" s="198"/>
      <c r="AC70" s="201"/>
      <c r="AD70" s="200"/>
      <c r="AE70" s="198"/>
      <c r="AF70" s="201"/>
      <c r="AG70" s="200"/>
      <c r="AH70" s="198"/>
      <c r="AI70" s="201"/>
      <c r="AJ70" s="200"/>
      <c r="AK70" s="198"/>
      <c r="AL70" s="201"/>
      <c r="AM70" s="200"/>
      <c r="AN70" s="198"/>
      <c r="AO70" s="201"/>
      <c r="AP70" s="200"/>
      <c r="AQ70" s="198"/>
      <c r="AR70" s="201"/>
      <c r="AS70" s="200"/>
      <c r="AT70" s="198"/>
      <c r="AU70" s="201"/>
      <c r="AV70" s="200"/>
      <c r="AW70" s="198"/>
      <c r="AX70" s="201"/>
      <c r="AY70" s="200"/>
      <c r="AZ70" s="198"/>
      <c r="BA70" s="201"/>
      <c r="BB70" s="200"/>
      <c r="BC70" s="198"/>
      <c r="BD70" s="201"/>
      <c r="BE70" s="200"/>
      <c r="BF70" s="198"/>
      <c r="BG70" s="201"/>
      <c r="BH70" s="200"/>
      <c r="BI70" s="198"/>
      <c r="BJ70" s="201"/>
      <c r="BK70" s="200"/>
      <c r="BL70" s="198"/>
      <c r="BM70" s="201"/>
      <c r="BN70" s="200"/>
      <c r="BO70" s="198"/>
      <c r="BP70" s="201"/>
      <c r="BQ70" s="200"/>
      <c r="BR70" s="198"/>
      <c r="BS70" s="201"/>
      <c r="BT70" s="200"/>
      <c r="BU70" s="198"/>
      <c r="BV70" s="201"/>
      <c r="BW70" s="200"/>
      <c r="BX70" s="198"/>
      <c r="BY70" s="201"/>
    </row>
    <row r="71" spans="3:77" ht="13.5" customHeight="1">
      <c r="C71" s="200"/>
      <c r="D71" s="198"/>
      <c r="E71" s="198"/>
      <c r="F71" s="200"/>
      <c r="G71" s="198"/>
      <c r="H71" s="201"/>
      <c r="I71" s="198"/>
      <c r="J71" s="198"/>
      <c r="K71" s="198"/>
      <c r="L71" s="200"/>
      <c r="M71" s="198"/>
      <c r="N71" s="201"/>
      <c r="O71" s="200"/>
      <c r="P71" s="198"/>
      <c r="Q71" s="201"/>
      <c r="R71" s="200"/>
      <c r="S71" s="198"/>
      <c r="T71" s="201"/>
      <c r="U71" s="200"/>
      <c r="V71" s="198"/>
      <c r="W71" s="201"/>
      <c r="X71" s="200"/>
      <c r="Y71" s="198"/>
      <c r="Z71" s="201"/>
      <c r="AA71" s="200"/>
      <c r="AB71" s="198"/>
      <c r="AC71" s="201"/>
      <c r="AD71" s="200"/>
      <c r="AE71" s="198"/>
      <c r="AF71" s="201"/>
      <c r="AG71" s="200"/>
      <c r="AH71" s="198"/>
      <c r="AI71" s="201"/>
      <c r="AJ71" s="200"/>
      <c r="AK71" s="198"/>
      <c r="AL71" s="201"/>
      <c r="AM71" s="200"/>
      <c r="AN71" s="198"/>
      <c r="AO71" s="201"/>
      <c r="AP71" s="200"/>
      <c r="AQ71" s="198"/>
      <c r="AR71" s="201"/>
      <c r="AS71" s="200"/>
      <c r="AT71" s="198"/>
      <c r="AU71" s="201"/>
      <c r="AV71" s="200"/>
      <c r="AW71" s="198"/>
      <c r="AX71" s="201"/>
      <c r="AY71" s="200"/>
      <c r="AZ71" s="198"/>
      <c r="BA71" s="201"/>
      <c r="BB71" s="200"/>
      <c r="BC71" s="198"/>
      <c r="BD71" s="201"/>
      <c r="BE71" s="200"/>
      <c r="BF71" s="198"/>
      <c r="BG71" s="201"/>
      <c r="BH71" s="200"/>
      <c r="BI71" s="198"/>
      <c r="BJ71" s="201"/>
      <c r="BK71" s="200"/>
      <c r="BL71" s="198"/>
      <c r="BM71" s="201"/>
      <c r="BN71" s="200"/>
      <c r="BO71" s="198"/>
      <c r="BP71" s="201"/>
      <c r="BQ71" s="200"/>
      <c r="BR71" s="198"/>
      <c r="BS71" s="201"/>
      <c r="BT71" s="200"/>
      <c r="BU71" s="198"/>
      <c r="BV71" s="201"/>
      <c r="BW71" s="200"/>
      <c r="BX71" s="198"/>
      <c r="BY71" s="201"/>
    </row>
    <row r="72" spans="3:77" ht="13.5" customHeight="1">
      <c r="C72" s="200"/>
      <c r="D72" s="198"/>
      <c r="E72" s="198"/>
      <c r="F72" s="200"/>
      <c r="G72" s="198"/>
      <c r="H72" s="201"/>
      <c r="I72" s="198"/>
      <c r="J72" s="198"/>
      <c r="K72" s="198"/>
      <c r="L72" s="200"/>
      <c r="M72" s="198"/>
      <c r="N72" s="201"/>
      <c r="O72" s="200"/>
      <c r="P72" s="198"/>
      <c r="Q72" s="201"/>
      <c r="R72" s="200"/>
      <c r="S72" s="198"/>
      <c r="T72" s="201"/>
      <c r="U72" s="200"/>
      <c r="V72" s="198"/>
      <c r="W72" s="201"/>
      <c r="X72" s="200"/>
      <c r="Y72" s="198"/>
      <c r="Z72" s="201"/>
      <c r="AA72" s="200"/>
      <c r="AB72" s="198"/>
      <c r="AC72" s="201"/>
      <c r="AD72" s="200"/>
      <c r="AE72" s="198"/>
      <c r="AF72" s="201"/>
      <c r="AG72" s="200"/>
      <c r="AH72" s="198"/>
      <c r="AI72" s="201"/>
      <c r="AJ72" s="200"/>
      <c r="AK72" s="198"/>
      <c r="AL72" s="201"/>
      <c r="AM72" s="200"/>
      <c r="AN72" s="198"/>
      <c r="AO72" s="201"/>
      <c r="AP72" s="200"/>
      <c r="AQ72" s="198"/>
      <c r="AR72" s="201"/>
      <c r="AS72" s="200"/>
      <c r="AT72" s="198"/>
      <c r="AU72" s="201"/>
      <c r="AV72" s="200"/>
      <c r="AW72" s="198"/>
      <c r="AX72" s="201"/>
      <c r="AY72" s="200"/>
      <c r="AZ72" s="198"/>
      <c r="BA72" s="201"/>
      <c r="BB72" s="200"/>
      <c r="BC72" s="198"/>
      <c r="BD72" s="201"/>
      <c r="BE72" s="200"/>
      <c r="BF72" s="198"/>
      <c r="BG72" s="201"/>
      <c r="BH72" s="200"/>
      <c r="BI72" s="198"/>
      <c r="BJ72" s="201"/>
      <c r="BK72" s="200"/>
      <c r="BL72" s="198"/>
      <c r="BM72" s="201"/>
      <c r="BN72" s="200"/>
      <c r="BO72" s="198"/>
      <c r="BP72" s="201"/>
      <c r="BQ72" s="200"/>
      <c r="BR72" s="198"/>
      <c r="BS72" s="201"/>
      <c r="BT72" s="200"/>
      <c r="BU72" s="198"/>
      <c r="BV72" s="201"/>
      <c r="BW72" s="200"/>
      <c r="BX72" s="198"/>
      <c r="BY72" s="201"/>
    </row>
    <row r="73" spans="3:77" ht="13.5" customHeight="1">
      <c r="C73" s="200"/>
      <c r="D73" s="198"/>
      <c r="E73" s="198"/>
      <c r="F73" s="200"/>
      <c r="G73" s="198"/>
      <c r="H73" s="201"/>
      <c r="I73" s="198"/>
      <c r="J73" s="198"/>
      <c r="K73" s="198"/>
      <c r="L73" s="200"/>
      <c r="M73" s="198"/>
      <c r="N73" s="201"/>
      <c r="O73" s="200"/>
      <c r="P73" s="198"/>
      <c r="Q73" s="201"/>
      <c r="R73" s="200"/>
      <c r="S73" s="198"/>
      <c r="T73" s="201"/>
      <c r="U73" s="200"/>
      <c r="V73" s="198"/>
      <c r="W73" s="201"/>
      <c r="X73" s="200"/>
      <c r="Y73" s="198"/>
      <c r="Z73" s="201"/>
      <c r="AA73" s="200"/>
      <c r="AB73" s="198"/>
      <c r="AC73" s="201"/>
      <c r="AD73" s="200"/>
      <c r="AE73" s="198"/>
      <c r="AF73" s="201"/>
      <c r="AG73" s="200"/>
      <c r="AH73" s="198"/>
      <c r="AI73" s="201"/>
      <c r="AJ73" s="200"/>
      <c r="AK73" s="198"/>
      <c r="AL73" s="201"/>
      <c r="AM73" s="200"/>
      <c r="AN73" s="198"/>
      <c r="AO73" s="201"/>
      <c r="AP73" s="200"/>
      <c r="AQ73" s="198"/>
      <c r="AR73" s="201"/>
      <c r="AS73" s="200"/>
      <c r="AT73" s="198"/>
      <c r="AU73" s="201"/>
      <c r="AV73" s="200"/>
      <c r="AW73" s="198"/>
      <c r="AX73" s="201"/>
      <c r="AY73" s="200"/>
      <c r="AZ73" s="198"/>
      <c r="BA73" s="201"/>
      <c r="BB73" s="200"/>
      <c r="BC73" s="198"/>
      <c r="BD73" s="201"/>
      <c r="BE73" s="200"/>
      <c r="BF73" s="198"/>
      <c r="BG73" s="201"/>
      <c r="BH73" s="200"/>
      <c r="BI73" s="198"/>
      <c r="BJ73" s="201"/>
      <c r="BK73" s="200"/>
      <c r="BL73" s="198"/>
      <c r="BM73" s="201"/>
      <c r="BN73" s="200"/>
      <c r="BO73" s="198"/>
      <c r="BP73" s="201"/>
      <c r="BQ73" s="200"/>
      <c r="BR73" s="198"/>
      <c r="BS73" s="201"/>
      <c r="BT73" s="200"/>
      <c r="BU73" s="198"/>
      <c r="BV73" s="201"/>
      <c r="BW73" s="200"/>
      <c r="BX73" s="198"/>
      <c r="BY73" s="201"/>
    </row>
    <row r="74" spans="3:77" ht="13.5" customHeight="1">
      <c r="C74" s="200"/>
      <c r="D74" s="198"/>
      <c r="E74" s="198"/>
      <c r="F74" s="200"/>
      <c r="G74" s="198"/>
      <c r="H74" s="201"/>
      <c r="I74" s="198"/>
      <c r="J74" s="198"/>
      <c r="K74" s="198"/>
      <c r="L74" s="200"/>
      <c r="M74" s="198"/>
      <c r="N74" s="201"/>
      <c r="O74" s="200"/>
      <c r="P74" s="198"/>
      <c r="Q74" s="201"/>
      <c r="R74" s="200"/>
      <c r="S74" s="198"/>
      <c r="T74" s="201"/>
      <c r="U74" s="200"/>
      <c r="V74" s="198"/>
      <c r="W74" s="201"/>
      <c r="X74" s="200"/>
      <c r="Y74" s="198"/>
      <c r="Z74" s="201"/>
      <c r="AA74" s="200"/>
      <c r="AB74" s="198"/>
      <c r="AC74" s="201"/>
      <c r="AD74" s="200"/>
      <c r="AE74" s="198"/>
      <c r="AF74" s="201"/>
      <c r="AG74" s="200"/>
      <c r="AH74" s="198"/>
      <c r="AI74" s="201"/>
      <c r="AJ74" s="200"/>
      <c r="AK74" s="198"/>
      <c r="AL74" s="201"/>
      <c r="AM74" s="200"/>
      <c r="AN74" s="198"/>
      <c r="AO74" s="201"/>
      <c r="AP74" s="200"/>
      <c r="AQ74" s="198"/>
      <c r="AR74" s="201"/>
      <c r="AS74" s="200"/>
      <c r="AT74" s="198"/>
      <c r="AU74" s="201"/>
      <c r="AV74" s="200"/>
      <c r="AW74" s="198"/>
      <c r="AX74" s="201"/>
      <c r="AY74" s="200"/>
      <c r="AZ74" s="198"/>
      <c r="BA74" s="201"/>
      <c r="BB74" s="200"/>
      <c r="BC74" s="198"/>
      <c r="BD74" s="201"/>
      <c r="BE74" s="200"/>
      <c r="BF74" s="198"/>
      <c r="BG74" s="201"/>
      <c r="BH74" s="200"/>
      <c r="BI74" s="198"/>
      <c r="BJ74" s="201"/>
      <c r="BK74" s="200"/>
      <c r="BL74" s="198"/>
      <c r="BM74" s="201"/>
      <c r="BN74" s="200"/>
      <c r="BO74" s="198"/>
      <c r="BP74" s="201"/>
      <c r="BQ74" s="200"/>
      <c r="BR74" s="198"/>
      <c r="BS74" s="201"/>
      <c r="BT74" s="200"/>
      <c r="BU74" s="198"/>
      <c r="BV74" s="201"/>
      <c r="BW74" s="200"/>
      <c r="BX74" s="198"/>
      <c r="BY74" s="201"/>
    </row>
    <row r="75" spans="3:77" ht="13.5" customHeight="1">
      <c r="C75" s="200"/>
      <c r="D75" s="198"/>
      <c r="E75" s="198"/>
      <c r="F75" s="200"/>
      <c r="G75" s="198"/>
      <c r="H75" s="201"/>
      <c r="I75" s="198"/>
      <c r="J75" s="198"/>
      <c r="K75" s="198"/>
      <c r="L75" s="200"/>
      <c r="M75" s="198"/>
      <c r="N75" s="201"/>
      <c r="O75" s="200"/>
      <c r="P75" s="198"/>
      <c r="Q75" s="201"/>
      <c r="R75" s="200"/>
      <c r="S75" s="198"/>
      <c r="T75" s="201"/>
      <c r="U75" s="200"/>
      <c r="V75" s="198"/>
      <c r="W75" s="201"/>
      <c r="X75" s="200"/>
      <c r="Y75" s="198"/>
      <c r="Z75" s="201"/>
      <c r="AA75" s="200"/>
      <c r="AB75" s="198"/>
      <c r="AC75" s="201"/>
      <c r="AD75" s="200"/>
      <c r="AE75" s="198"/>
      <c r="AF75" s="201"/>
      <c r="AG75" s="200"/>
      <c r="AH75" s="198"/>
      <c r="AI75" s="201"/>
      <c r="AJ75" s="200"/>
      <c r="AK75" s="198"/>
      <c r="AL75" s="201"/>
      <c r="AM75" s="200"/>
      <c r="AN75" s="198"/>
      <c r="AO75" s="201"/>
      <c r="AP75" s="200"/>
      <c r="AQ75" s="198"/>
      <c r="AR75" s="201"/>
      <c r="AS75" s="200"/>
      <c r="AT75" s="198"/>
      <c r="AU75" s="201"/>
      <c r="AV75" s="200"/>
      <c r="AW75" s="198"/>
      <c r="AX75" s="201"/>
      <c r="AY75" s="200"/>
      <c r="AZ75" s="198"/>
      <c r="BA75" s="201"/>
      <c r="BB75" s="200"/>
      <c r="BC75" s="198"/>
      <c r="BD75" s="201"/>
      <c r="BE75" s="200"/>
      <c r="BF75" s="198"/>
      <c r="BG75" s="201"/>
      <c r="BH75" s="200"/>
      <c r="BI75" s="198"/>
      <c r="BJ75" s="201"/>
      <c r="BK75" s="200"/>
      <c r="BL75" s="198"/>
      <c r="BM75" s="201"/>
      <c r="BN75" s="200"/>
      <c r="BO75" s="198"/>
      <c r="BP75" s="201"/>
      <c r="BQ75" s="200"/>
      <c r="BR75" s="198"/>
      <c r="BS75" s="201"/>
      <c r="BT75" s="200"/>
      <c r="BU75" s="198"/>
      <c r="BV75" s="201"/>
      <c r="BW75" s="200"/>
      <c r="BX75" s="198"/>
      <c r="BY75" s="201"/>
    </row>
    <row r="76" spans="3:77" ht="13.5" customHeight="1">
      <c r="C76" s="200"/>
      <c r="D76" s="198"/>
      <c r="E76" s="198"/>
      <c r="F76" s="200"/>
      <c r="G76" s="198"/>
      <c r="H76" s="201"/>
      <c r="I76" s="198"/>
      <c r="J76" s="198"/>
      <c r="K76" s="198"/>
      <c r="L76" s="200"/>
      <c r="M76" s="198"/>
      <c r="N76" s="201"/>
      <c r="O76" s="200"/>
      <c r="P76" s="198"/>
      <c r="Q76" s="201"/>
      <c r="R76" s="200"/>
      <c r="S76" s="198"/>
      <c r="T76" s="201"/>
      <c r="U76" s="200"/>
      <c r="V76" s="198"/>
      <c r="W76" s="201"/>
      <c r="X76" s="200"/>
      <c r="Y76" s="198"/>
      <c r="Z76" s="201"/>
      <c r="AA76" s="200"/>
      <c r="AB76" s="198"/>
      <c r="AC76" s="201"/>
      <c r="AD76" s="200"/>
      <c r="AE76" s="198"/>
      <c r="AF76" s="201"/>
      <c r="AG76" s="200"/>
      <c r="AH76" s="198"/>
      <c r="AI76" s="201"/>
      <c r="AJ76" s="200"/>
      <c r="AK76" s="198"/>
      <c r="AL76" s="201"/>
      <c r="AM76" s="200"/>
      <c r="AN76" s="198"/>
      <c r="AO76" s="201"/>
      <c r="AP76" s="200"/>
      <c r="AQ76" s="198"/>
      <c r="AR76" s="201"/>
      <c r="AS76" s="200"/>
      <c r="AT76" s="198"/>
      <c r="AU76" s="201"/>
      <c r="AV76" s="200"/>
      <c r="AW76" s="198"/>
      <c r="AX76" s="201"/>
      <c r="AY76" s="200"/>
      <c r="AZ76" s="198"/>
      <c r="BA76" s="201"/>
      <c r="BB76" s="200"/>
      <c r="BC76" s="198"/>
      <c r="BD76" s="201"/>
      <c r="BE76" s="200"/>
      <c r="BF76" s="198"/>
      <c r="BG76" s="201"/>
      <c r="BH76" s="200"/>
      <c r="BI76" s="198"/>
      <c r="BJ76" s="201"/>
      <c r="BK76" s="200"/>
      <c r="BL76" s="198"/>
      <c r="BM76" s="201"/>
      <c r="BN76" s="200"/>
      <c r="BO76" s="198"/>
      <c r="BP76" s="201"/>
      <c r="BQ76" s="200"/>
      <c r="BR76" s="198"/>
      <c r="BS76" s="201"/>
      <c r="BT76" s="200"/>
      <c r="BU76" s="198"/>
      <c r="BV76" s="201"/>
      <c r="BW76" s="200"/>
      <c r="BX76" s="198"/>
      <c r="BY76" s="201"/>
    </row>
    <row r="77" spans="3:77" ht="13.5" customHeight="1">
      <c r="C77" s="200"/>
      <c r="D77" s="198"/>
      <c r="E77" s="198"/>
      <c r="F77" s="200"/>
      <c r="G77" s="198"/>
      <c r="H77" s="201"/>
      <c r="I77" s="198"/>
      <c r="J77" s="198"/>
      <c r="K77" s="198"/>
      <c r="L77" s="200"/>
      <c r="M77" s="198"/>
      <c r="N77" s="201"/>
      <c r="O77" s="200"/>
      <c r="P77" s="198"/>
      <c r="Q77" s="201"/>
      <c r="R77" s="200"/>
      <c r="S77" s="198"/>
      <c r="T77" s="201"/>
      <c r="U77" s="200"/>
      <c r="V77" s="198"/>
      <c r="W77" s="201"/>
      <c r="X77" s="200"/>
      <c r="Y77" s="198"/>
      <c r="Z77" s="201"/>
      <c r="AA77" s="200"/>
      <c r="AB77" s="198"/>
      <c r="AC77" s="201"/>
      <c r="AD77" s="200"/>
      <c r="AE77" s="198"/>
      <c r="AF77" s="201"/>
      <c r="AG77" s="200"/>
      <c r="AH77" s="198"/>
      <c r="AI77" s="201"/>
      <c r="AJ77" s="200"/>
      <c r="AK77" s="198"/>
      <c r="AL77" s="201"/>
      <c r="AM77" s="200"/>
      <c r="AN77" s="198"/>
      <c r="AO77" s="201"/>
      <c r="AP77" s="200"/>
      <c r="AQ77" s="198"/>
      <c r="AR77" s="201"/>
      <c r="AS77" s="200"/>
      <c r="AT77" s="198"/>
      <c r="AU77" s="201"/>
      <c r="AV77" s="200"/>
      <c r="AW77" s="198"/>
      <c r="AX77" s="201"/>
      <c r="AY77" s="200"/>
      <c r="AZ77" s="198"/>
      <c r="BA77" s="201"/>
      <c r="BB77" s="200"/>
      <c r="BC77" s="198"/>
      <c r="BD77" s="201"/>
      <c r="BE77" s="200"/>
      <c r="BF77" s="198"/>
      <c r="BG77" s="201"/>
      <c r="BH77" s="200"/>
      <c r="BI77" s="198"/>
      <c r="BJ77" s="201"/>
      <c r="BK77" s="200"/>
      <c r="BL77" s="198"/>
      <c r="BM77" s="201"/>
      <c r="BN77" s="200"/>
      <c r="BO77" s="198"/>
      <c r="BP77" s="201"/>
      <c r="BQ77" s="200"/>
      <c r="BR77" s="198"/>
      <c r="BS77" s="201"/>
      <c r="BT77" s="200"/>
      <c r="BU77" s="198"/>
      <c r="BV77" s="201"/>
      <c r="BW77" s="200"/>
      <c r="BX77" s="198"/>
      <c r="BY77" s="201"/>
    </row>
    <row r="78" spans="3:77" ht="13.5" customHeight="1">
      <c r="C78" s="200"/>
      <c r="D78" s="198"/>
      <c r="E78" s="198"/>
      <c r="F78" s="200"/>
      <c r="G78" s="198"/>
      <c r="H78" s="201"/>
      <c r="I78" s="198"/>
      <c r="J78" s="198"/>
      <c r="K78" s="198"/>
      <c r="L78" s="200"/>
      <c r="M78" s="198"/>
      <c r="N78" s="201"/>
      <c r="O78" s="200"/>
      <c r="P78" s="198"/>
      <c r="Q78" s="201"/>
      <c r="R78" s="200"/>
      <c r="S78" s="198"/>
      <c r="T78" s="201"/>
      <c r="U78" s="200"/>
      <c r="V78" s="198"/>
      <c r="W78" s="201"/>
      <c r="X78" s="200"/>
      <c r="Y78" s="198"/>
      <c r="Z78" s="201"/>
      <c r="AA78" s="200"/>
      <c r="AB78" s="198"/>
      <c r="AC78" s="201"/>
      <c r="AD78" s="200"/>
      <c r="AE78" s="198"/>
      <c r="AF78" s="201"/>
      <c r="AG78" s="200"/>
      <c r="AH78" s="198"/>
      <c r="AI78" s="201"/>
      <c r="AJ78" s="200"/>
      <c r="AK78" s="198"/>
      <c r="AL78" s="201"/>
      <c r="AM78" s="200"/>
      <c r="AN78" s="198"/>
      <c r="AO78" s="201"/>
      <c r="AP78" s="200"/>
      <c r="AQ78" s="198"/>
      <c r="AR78" s="201"/>
      <c r="AS78" s="200"/>
      <c r="AT78" s="198"/>
      <c r="AU78" s="201"/>
      <c r="AV78" s="200"/>
      <c r="AW78" s="198"/>
      <c r="AX78" s="201"/>
      <c r="AY78" s="200"/>
      <c r="AZ78" s="198"/>
      <c r="BA78" s="201"/>
      <c r="BB78" s="200"/>
      <c r="BC78" s="198"/>
      <c r="BD78" s="201"/>
      <c r="BE78" s="200"/>
      <c r="BF78" s="198"/>
      <c r="BG78" s="201"/>
      <c r="BH78" s="200"/>
      <c r="BI78" s="198"/>
      <c r="BJ78" s="201"/>
      <c r="BK78" s="200"/>
      <c r="BL78" s="198"/>
      <c r="BM78" s="201"/>
      <c r="BN78" s="200"/>
      <c r="BO78" s="198"/>
      <c r="BP78" s="201"/>
      <c r="BQ78" s="200"/>
      <c r="BR78" s="198"/>
      <c r="BS78" s="201"/>
      <c r="BT78" s="200"/>
      <c r="BU78" s="198"/>
      <c r="BV78" s="201"/>
      <c r="BW78" s="200"/>
      <c r="BX78" s="198"/>
      <c r="BY78" s="201"/>
    </row>
    <row r="79" spans="3:77" ht="13.5" customHeight="1">
      <c r="C79" s="200"/>
      <c r="D79" s="198"/>
      <c r="E79" s="198"/>
      <c r="F79" s="200"/>
      <c r="G79" s="198"/>
      <c r="H79" s="201"/>
      <c r="I79" s="198"/>
      <c r="J79" s="198"/>
      <c r="K79" s="198"/>
      <c r="L79" s="200"/>
      <c r="M79" s="198"/>
      <c r="N79" s="201"/>
      <c r="O79" s="200"/>
      <c r="P79" s="198"/>
      <c r="Q79" s="201"/>
      <c r="R79" s="200"/>
      <c r="S79" s="198"/>
      <c r="T79" s="201"/>
      <c r="U79" s="200"/>
      <c r="V79" s="198"/>
      <c r="W79" s="201"/>
      <c r="X79" s="200"/>
      <c r="Y79" s="198"/>
      <c r="Z79" s="201"/>
      <c r="AA79" s="200"/>
      <c r="AB79" s="198"/>
      <c r="AC79" s="201"/>
      <c r="AD79" s="200"/>
      <c r="AE79" s="198"/>
      <c r="AF79" s="201"/>
      <c r="AG79" s="200"/>
      <c r="AH79" s="198"/>
      <c r="AI79" s="201"/>
      <c r="AJ79" s="200"/>
      <c r="AK79" s="198"/>
      <c r="AL79" s="201"/>
      <c r="AM79" s="200"/>
      <c r="AN79" s="198"/>
      <c r="AO79" s="201"/>
      <c r="AP79" s="200"/>
      <c r="AQ79" s="198"/>
      <c r="AR79" s="201"/>
      <c r="AS79" s="200"/>
      <c r="AT79" s="198"/>
      <c r="AU79" s="201"/>
      <c r="AV79" s="200"/>
      <c r="AW79" s="198"/>
      <c r="AX79" s="201"/>
      <c r="AY79" s="200"/>
      <c r="AZ79" s="198"/>
      <c r="BA79" s="201"/>
      <c r="BB79" s="200"/>
      <c r="BC79" s="198"/>
      <c r="BD79" s="201"/>
      <c r="BE79" s="200"/>
      <c r="BF79" s="198"/>
      <c r="BG79" s="201"/>
      <c r="BH79" s="200"/>
      <c r="BI79" s="198"/>
      <c r="BJ79" s="201"/>
      <c r="BK79" s="200"/>
      <c r="BL79" s="198"/>
      <c r="BM79" s="201"/>
      <c r="BN79" s="200"/>
      <c r="BO79" s="198"/>
      <c r="BP79" s="201"/>
      <c r="BQ79" s="200"/>
      <c r="BR79" s="198"/>
      <c r="BS79" s="201"/>
      <c r="BT79" s="200"/>
      <c r="BU79" s="198"/>
      <c r="BV79" s="201"/>
      <c r="BW79" s="200"/>
      <c r="BX79" s="198"/>
      <c r="BY79" s="201"/>
    </row>
    <row r="80" spans="3:77" ht="13.5" customHeight="1">
      <c r="C80" s="200"/>
      <c r="D80" s="198"/>
      <c r="E80" s="198"/>
      <c r="F80" s="200"/>
      <c r="G80" s="198"/>
      <c r="H80" s="201"/>
      <c r="I80" s="198"/>
      <c r="J80" s="198"/>
      <c r="K80" s="198"/>
      <c r="L80" s="200"/>
      <c r="M80" s="198"/>
      <c r="N80" s="201"/>
      <c r="O80" s="200"/>
      <c r="P80" s="198"/>
      <c r="Q80" s="201"/>
      <c r="R80" s="200"/>
      <c r="S80" s="198"/>
      <c r="T80" s="201"/>
      <c r="U80" s="200"/>
      <c r="V80" s="198"/>
      <c r="W80" s="201"/>
      <c r="X80" s="200"/>
      <c r="Y80" s="198"/>
      <c r="Z80" s="201"/>
      <c r="AA80" s="200"/>
      <c r="AB80" s="198"/>
      <c r="AC80" s="201"/>
      <c r="AD80" s="200"/>
      <c r="AE80" s="198"/>
      <c r="AF80" s="201"/>
      <c r="AG80" s="200"/>
      <c r="AH80" s="198"/>
      <c r="AI80" s="201"/>
      <c r="AJ80" s="200"/>
      <c r="AK80" s="198"/>
      <c r="AL80" s="201"/>
      <c r="AM80" s="200"/>
      <c r="AN80" s="198"/>
      <c r="AO80" s="201"/>
      <c r="AP80" s="200"/>
      <c r="AQ80" s="198"/>
      <c r="AR80" s="201"/>
      <c r="AS80" s="200"/>
      <c r="AT80" s="198"/>
      <c r="AU80" s="201"/>
      <c r="AV80" s="200"/>
      <c r="AW80" s="198"/>
      <c r="AX80" s="201"/>
      <c r="AY80" s="200"/>
      <c r="AZ80" s="198"/>
      <c r="BA80" s="201"/>
      <c r="BB80" s="200"/>
      <c r="BC80" s="198"/>
      <c r="BD80" s="201"/>
      <c r="BE80" s="200"/>
      <c r="BF80" s="198"/>
      <c r="BG80" s="201"/>
      <c r="BH80" s="200"/>
      <c r="BI80" s="198"/>
      <c r="BJ80" s="201"/>
      <c r="BK80" s="200"/>
      <c r="BL80" s="198"/>
      <c r="BM80" s="201"/>
      <c r="BN80" s="200"/>
      <c r="BO80" s="198"/>
      <c r="BP80" s="201"/>
      <c r="BQ80" s="200"/>
      <c r="BR80" s="198"/>
      <c r="BS80" s="201"/>
      <c r="BT80" s="200"/>
      <c r="BU80" s="198"/>
      <c r="BV80" s="201"/>
      <c r="BW80" s="200"/>
      <c r="BX80" s="198"/>
      <c r="BY80" s="201"/>
    </row>
    <row r="81" spans="3:77" ht="13.5" customHeight="1">
      <c r="C81" s="200"/>
      <c r="D81" s="198"/>
      <c r="E81" s="198"/>
      <c r="F81" s="200"/>
      <c r="G81" s="198"/>
      <c r="H81" s="201"/>
      <c r="I81" s="198"/>
      <c r="J81" s="198"/>
      <c r="K81" s="198"/>
      <c r="L81" s="200"/>
      <c r="M81" s="198"/>
      <c r="N81" s="201"/>
      <c r="O81" s="200"/>
      <c r="P81" s="198"/>
      <c r="Q81" s="201"/>
      <c r="R81" s="200"/>
      <c r="S81" s="198"/>
      <c r="T81" s="201"/>
      <c r="U81" s="200"/>
      <c r="V81" s="198"/>
      <c r="W81" s="201"/>
      <c r="X81" s="200"/>
      <c r="Y81" s="198"/>
      <c r="Z81" s="201"/>
      <c r="AA81" s="200"/>
      <c r="AB81" s="198"/>
      <c r="AC81" s="201"/>
      <c r="AD81" s="200"/>
      <c r="AE81" s="198"/>
      <c r="AF81" s="201"/>
      <c r="AG81" s="200"/>
      <c r="AH81" s="198"/>
      <c r="AI81" s="201"/>
      <c r="AJ81" s="200"/>
      <c r="AK81" s="198"/>
      <c r="AL81" s="201"/>
      <c r="AM81" s="200"/>
      <c r="AN81" s="198"/>
      <c r="AO81" s="201"/>
      <c r="AP81" s="200"/>
      <c r="AQ81" s="198"/>
      <c r="AR81" s="201"/>
      <c r="AS81" s="200"/>
      <c r="AT81" s="198"/>
      <c r="AU81" s="201"/>
      <c r="AV81" s="200"/>
      <c r="AW81" s="198"/>
      <c r="AX81" s="201"/>
      <c r="AY81" s="200"/>
      <c r="AZ81" s="198"/>
      <c r="BA81" s="201"/>
      <c r="BB81" s="200"/>
      <c r="BC81" s="198"/>
      <c r="BD81" s="201"/>
      <c r="BE81" s="200"/>
      <c r="BF81" s="198"/>
      <c r="BG81" s="201"/>
      <c r="BH81" s="200"/>
      <c r="BI81" s="198"/>
      <c r="BJ81" s="201"/>
      <c r="BK81" s="200"/>
      <c r="BL81" s="198"/>
      <c r="BM81" s="201"/>
      <c r="BN81" s="200"/>
      <c r="BO81" s="198"/>
      <c r="BP81" s="201"/>
      <c r="BQ81" s="200"/>
      <c r="BR81" s="198"/>
      <c r="BS81" s="201"/>
      <c r="BT81" s="200"/>
      <c r="BU81" s="198"/>
      <c r="BV81" s="201"/>
      <c r="BW81" s="200"/>
      <c r="BX81" s="198"/>
      <c r="BY81" s="201"/>
    </row>
    <row r="82" spans="3:77" ht="13.5" customHeight="1">
      <c r="C82" s="200"/>
      <c r="D82" s="198"/>
      <c r="E82" s="198"/>
      <c r="F82" s="200"/>
      <c r="G82" s="198"/>
      <c r="H82" s="201"/>
      <c r="I82" s="198"/>
      <c r="J82" s="198"/>
      <c r="K82" s="198"/>
      <c r="L82" s="200"/>
      <c r="M82" s="198"/>
      <c r="N82" s="201"/>
      <c r="O82" s="200"/>
      <c r="P82" s="198"/>
      <c r="Q82" s="201"/>
      <c r="R82" s="200"/>
      <c r="S82" s="198"/>
      <c r="T82" s="201"/>
      <c r="U82" s="200"/>
      <c r="V82" s="198"/>
      <c r="W82" s="201"/>
      <c r="X82" s="200"/>
      <c r="Y82" s="198"/>
      <c r="Z82" s="201"/>
      <c r="AA82" s="200"/>
      <c r="AB82" s="198"/>
      <c r="AC82" s="201"/>
      <c r="AD82" s="200"/>
      <c r="AE82" s="198"/>
      <c r="AF82" s="201"/>
      <c r="AG82" s="200"/>
      <c r="AH82" s="198"/>
      <c r="AI82" s="201"/>
      <c r="AJ82" s="200"/>
      <c r="AK82" s="198"/>
      <c r="AL82" s="201"/>
      <c r="AM82" s="200"/>
      <c r="AN82" s="198"/>
      <c r="AO82" s="201"/>
      <c r="AP82" s="200"/>
      <c r="AQ82" s="198"/>
      <c r="AR82" s="201"/>
      <c r="AS82" s="200"/>
      <c r="AT82" s="198"/>
      <c r="AU82" s="201"/>
      <c r="AV82" s="200"/>
      <c r="AW82" s="198"/>
      <c r="AX82" s="201"/>
      <c r="AY82" s="200"/>
      <c r="AZ82" s="198"/>
      <c r="BA82" s="201"/>
      <c r="BB82" s="200"/>
      <c r="BC82" s="198"/>
      <c r="BD82" s="201"/>
      <c r="BE82" s="200"/>
      <c r="BF82" s="198"/>
      <c r="BG82" s="201"/>
      <c r="BH82" s="200"/>
      <c r="BI82" s="198"/>
      <c r="BJ82" s="201"/>
      <c r="BK82" s="200"/>
      <c r="BL82" s="198"/>
      <c r="BM82" s="201"/>
      <c r="BN82" s="200"/>
      <c r="BO82" s="198"/>
      <c r="BP82" s="201"/>
      <c r="BQ82" s="200"/>
      <c r="BR82" s="198"/>
      <c r="BS82" s="201"/>
      <c r="BT82" s="200"/>
      <c r="BU82" s="198"/>
      <c r="BV82" s="201"/>
      <c r="BW82" s="200"/>
      <c r="BX82" s="198"/>
      <c r="BY82" s="201"/>
    </row>
    <row r="83" spans="3:77" ht="13.5" customHeight="1">
      <c r="C83" s="200"/>
      <c r="D83" s="198"/>
      <c r="E83" s="198"/>
      <c r="F83" s="200"/>
      <c r="G83" s="198"/>
      <c r="H83" s="201"/>
      <c r="I83" s="198"/>
      <c r="J83" s="198"/>
      <c r="K83" s="198"/>
      <c r="L83" s="200"/>
      <c r="M83" s="198"/>
      <c r="N83" s="201"/>
      <c r="O83" s="200"/>
      <c r="P83" s="198"/>
      <c r="Q83" s="201"/>
      <c r="R83" s="200"/>
      <c r="S83" s="198"/>
      <c r="T83" s="201"/>
      <c r="U83" s="200"/>
      <c r="V83" s="198"/>
      <c r="W83" s="201"/>
      <c r="X83" s="200"/>
      <c r="Y83" s="198"/>
      <c r="Z83" s="201"/>
      <c r="AA83" s="200"/>
      <c r="AB83" s="198"/>
      <c r="AC83" s="201"/>
      <c r="AD83" s="200"/>
      <c r="AE83" s="198"/>
      <c r="AF83" s="201"/>
      <c r="AG83" s="200"/>
      <c r="AH83" s="198"/>
      <c r="AI83" s="201"/>
      <c r="AJ83" s="200"/>
      <c r="AK83" s="198"/>
      <c r="AL83" s="201"/>
      <c r="AM83" s="200"/>
      <c r="AN83" s="198"/>
      <c r="AO83" s="201"/>
      <c r="AP83" s="200"/>
      <c r="AQ83" s="198"/>
      <c r="AR83" s="201"/>
      <c r="AS83" s="200"/>
      <c r="AT83" s="198"/>
      <c r="AU83" s="201"/>
      <c r="AV83" s="200"/>
      <c r="AW83" s="198"/>
      <c r="AX83" s="201"/>
      <c r="AY83" s="200"/>
      <c r="AZ83" s="198"/>
      <c r="BA83" s="201"/>
      <c r="BB83" s="200"/>
      <c r="BC83" s="198"/>
      <c r="BD83" s="201"/>
      <c r="BE83" s="200"/>
      <c r="BF83" s="198"/>
      <c r="BG83" s="201"/>
      <c r="BH83" s="200"/>
      <c r="BI83" s="198"/>
      <c r="BJ83" s="201"/>
      <c r="BK83" s="200"/>
      <c r="BL83" s="198"/>
      <c r="BM83" s="201"/>
      <c r="BN83" s="200"/>
      <c r="BO83" s="198"/>
      <c r="BP83" s="201"/>
      <c r="BQ83" s="200"/>
      <c r="BR83" s="198"/>
      <c r="BS83" s="201"/>
      <c r="BT83" s="200"/>
      <c r="BU83" s="198"/>
      <c r="BV83" s="201"/>
      <c r="BW83" s="200"/>
      <c r="BX83" s="198"/>
      <c r="BY83" s="201"/>
    </row>
    <row r="84" spans="3:77" ht="13.5" customHeight="1">
      <c r="C84" s="200"/>
      <c r="D84" s="198"/>
      <c r="E84" s="198"/>
      <c r="F84" s="200"/>
      <c r="G84" s="198"/>
      <c r="H84" s="201"/>
      <c r="I84" s="198"/>
      <c r="J84" s="198"/>
      <c r="K84" s="198"/>
      <c r="L84" s="200"/>
      <c r="M84" s="198"/>
      <c r="N84" s="201"/>
      <c r="O84" s="200"/>
      <c r="P84" s="198"/>
      <c r="Q84" s="201"/>
      <c r="R84" s="200"/>
      <c r="S84" s="198"/>
      <c r="T84" s="201"/>
      <c r="U84" s="200"/>
      <c r="V84" s="198"/>
      <c r="W84" s="201"/>
      <c r="X84" s="200"/>
      <c r="Y84" s="198"/>
      <c r="Z84" s="201"/>
      <c r="AA84" s="200"/>
      <c r="AB84" s="198"/>
      <c r="AC84" s="201"/>
      <c r="AD84" s="200"/>
      <c r="AE84" s="198"/>
      <c r="AF84" s="201"/>
      <c r="AG84" s="200"/>
      <c r="AH84" s="198"/>
      <c r="AI84" s="201"/>
      <c r="AJ84" s="200"/>
      <c r="AK84" s="198"/>
      <c r="AL84" s="201"/>
      <c r="AM84" s="200"/>
      <c r="AN84" s="198"/>
      <c r="AO84" s="201"/>
      <c r="AP84" s="200"/>
      <c r="AQ84" s="198"/>
      <c r="AR84" s="201"/>
      <c r="AS84" s="200"/>
      <c r="AT84" s="198"/>
      <c r="AU84" s="201"/>
      <c r="AV84" s="200"/>
      <c r="AW84" s="198"/>
      <c r="AX84" s="201"/>
      <c r="AY84" s="200"/>
      <c r="AZ84" s="198"/>
      <c r="BA84" s="201"/>
      <c r="BB84" s="200"/>
      <c r="BC84" s="198"/>
      <c r="BD84" s="201"/>
      <c r="BE84" s="200"/>
      <c r="BF84" s="198"/>
      <c r="BG84" s="201"/>
      <c r="BH84" s="200"/>
      <c r="BI84" s="198"/>
      <c r="BJ84" s="201"/>
      <c r="BK84" s="200"/>
      <c r="BL84" s="198"/>
      <c r="BM84" s="201"/>
      <c r="BN84" s="200"/>
      <c r="BO84" s="198"/>
      <c r="BP84" s="201"/>
      <c r="BQ84" s="200"/>
      <c r="BR84" s="198"/>
      <c r="BS84" s="201"/>
      <c r="BT84" s="200"/>
      <c r="BU84" s="198"/>
      <c r="BV84" s="201"/>
      <c r="BW84" s="200"/>
      <c r="BX84" s="198"/>
      <c r="BY84" s="201"/>
    </row>
    <row r="85" spans="3:77" ht="13.5" customHeight="1">
      <c r="C85" s="200"/>
      <c r="D85" s="198"/>
      <c r="E85" s="198"/>
      <c r="F85" s="200"/>
      <c r="G85" s="198"/>
      <c r="H85" s="201"/>
      <c r="I85" s="198"/>
      <c r="J85" s="198"/>
      <c r="K85" s="198"/>
      <c r="L85" s="200"/>
      <c r="M85" s="198"/>
      <c r="N85" s="201"/>
      <c r="O85" s="200"/>
      <c r="P85" s="198"/>
      <c r="Q85" s="201"/>
      <c r="R85" s="200"/>
      <c r="S85" s="198"/>
      <c r="T85" s="201"/>
      <c r="U85" s="200"/>
      <c r="V85" s="198"/>
      <c r="W85" s="201"/>
      <c r="X85" s="200"/>
      <c r="Y85" s="198"/>
      <c r="Z85" s="201"/>
      <c r="AA85" s="200"/>
      <c r="AB85" s="198"/>
      <c r="AC85" s="201"/>
      <c r="AD85" s="200"/>
      <c r="AE85" s="198"/>
      <c r="AF85" s="201"/>
      <c r="AG85" s="200"/>
      <c r="AH85" s="198"/>
      <c r="AI85" s="201"/>
      <c r="AJ85" s="200"/>
      <c r="AK85" s="198"/>
      <c r="AL85" s="201"/>
      <c r="AM85" s="200"/>
      <c r="AN85" s="198"/>
      <c r="AO85" s="201"/>
      <c r="AP85" s="200"/>
      <c r="AQ85" s="198"/>
      <c r="AR85" s="201"/>
      <c r="AS85" s="200"/>
      <c r="AT85" s="198"/>
      <c r="AU85" s="201"/>
      <c r="AV85" s="200"/>
      <c r="AW85" s="198"/>
      <c r="AX85" s="201"/>
      <c r="AY85" s="200"/>
      <c r="AZ85" s="198"/>
      <c r="BA85" s="201"/>
      <c r="BB85" s="200"/>
      <c r="BC85" s="198"/>
      <c r="BD85" s="201"/>
      <c r="BE85" s="200"/>
      <c r="BF85" s="198"/>
      <c r="BG85" s="201"/>
      <c r="BH85" s="200"/>
      <c r="BI85" s="198"/>
      <c r="BJ85" s="201"/>
      <c r="BK85" s="200"/>
      <c r="BL85" s="198"/>
      <c r="BM85" s="201"/>
      <c r="BN85" s="200"/>
      <c r="BO85" s="198"/>
      <c r="BP85" s="201"/>
      <c r="BQ85" s="200"/>
      <c r="BR85" s="198"/>
      <c r="BS85" s="201"/>
      <c r="BT85" s="200"/>
      <c r="BU85" s="198"/>
      <c r="BV85" s="201"/>
      <c r="BW85" s="200"/>
      <c r="BX85" s="198"/>
      <c r="BY85" s="201"/>
    </row>
    <row r="86" spans="3:77" ht="13.5" customHeight="1">
      <c r="C86" s="200"/>
      <c r="D86" s="198"/>
      <c r="E86" s="198"/>
      <c r="F86" s="200"/>
      <c r="G86" s="198"/>
      <c r="H86" s="201"/>
      <c r="I86" s="198"/>
      <c r="J86" s="198"/>
      <c r="K86" s="198"/>
      <c r="L86" s="200"/>
      <c r="M86" s="198"/>
      <c r="N86" s="201"/>
      <c r="O86" s="200"/>
      <c r="P86" s="198"/>
      <c r="Q86" s="201"/>
      <c r="R86" s="200"/>
      <c r="S86" s="198"/>
      <c r="T86" s="201"/>
      <c r="U86" s="200"/>
      <c r="V86" s="198"/>
      <c r="W86" s="201"/>
      <c r="X86" s="200"/>
      <c r="Y86" s="198"/>
      <c r="Z86" s="201"/>
      <c r="AA86" s="200"/>
      <c r="AB86" s="198"/>
      <c r="AC86" s="201"/>
      <c r="AD86" s="200"/>
      <c r="AE86" s="198"/>
      <c r="AF86" s="201"/>
      <c r="AG86" s="200"/>
      <c r="AH86" s="198"/>
      <c r="AI86" s="201"/>
      <c r="AJ86" s="200"/>
      <c r="AK86" s="198"/>
      <c r="AL86" s="201"/>
      <c r="AM86" s="200"/>
      <c r="AN86" s="198"/>
      <c r="AO86" s="201"/>
      <c r="AP86" s="200"/>
      <c r="AQ86" s="198"/>
      <c r="AR86" s="201"/>
      <c r="AS86" s="200"/>
      <c r="AT86" s="198"/>
      <c r="AU86" s="201"/>
      <c r="AV86" s="200"/>
      <c r="AW86" s="198"/>
      <c r="AX86" s="201"/>
      <c r="AY86" s="200"/>
      <c r="AZ86" s="198"/>
      <c r="BA86" s="201"/>
      <c r="BB86" s="200"/>
      <c r="BC86" s="198"/>
      <c r="BD86" s="201"/>
      <c r="BE86" s="200"/>
      <c r="BF86" s="198"/>
      <c r="BG86" s="201"/>
      <c r="BH86" s="200"/>
      <c r="BI86" s="198"/>
      <c r="BJ86" s="201"/>
      <c r="BK86" s="200"/>
      <c r="BL86" s="198"/>
      <c r="BM86" s="201"/>
      <c r="BN86" s="200"/>
      <c r="BO86" s="198"/>
      <c r="BP86" s="201"/>
      <c r="BQ86" s="200"/>
      <c r="BR86" s="198"/>
      <c r="BS86" s="201"/>
      <c r="BT86" s="200"/>
      <c r="BU86" s="198"/>
      <c r="BV86" s="201"/>
      <c r="BW86" s="200"/>
      <c r="BX86" s="198"/>
      <c r="BY86" s="201"/>
    </row>
    <row r="87" spans="3:77" ht="13.5" customHeight="1">
      <c r="C87" s="200"/>
      <c r="D87" s="198"/>
      <c r="E87" s="198"/>
      <c r="F87" s="200"/>
      <c r="G87" s="198"/>
      <c r="H87" s="201"/>
      <c r="I87" s="198"/>
      <c r="J87" s="198"/>
      <c r="K87" s="198"/>
      <c r="L87" s="200"/>
      <c r="M87" s="198"/>
      <c r="N87" s="201"/>
      <c r="O87" s="200"/>
      <c r="P87" s="198"/>
      <c r="Q87" s="201"/>
      <c r="R87" s="200"/>
      <c r="S87" s="198"/>
      <c r="T87" s="201"/>
      <c r="U87" s="200"/>
      <c r="V87" s="198"/>
      <c r="W87" s="201"/>
      <c r="X87" s="200"/>
      <c r="Y87" s="198"/>
      <c r="Z87" s="201"/>
      <c r="AA87" s="200"/>
      <c r="AB87" s="198"/>
      <c r="AC87" s="201"/>
      <c r="AD87" s="200"/>
      <c r="AE87" s="198"/>
      <c r="AF87" s="201"/>
      <c r="AG87" s="200"/>
      <c r="AH87" s="198"/>
      <c r="AI87" s="201"/>
      <c r="AJ87" s="200"/>
      <c r="AK87" s="198"/>
      <c r="AL87" s="201"/>
      <c r="AM87" s="200"/>
      <c r="AN87" s="198"/>
      <c r="AO87" s="201"/>
      <c r="AP87" s="200"/>
      <c r="AQ87" s="198"/>
      <c r="AR87" s="201"/>
      <c r="AS87" s="200"/>
      <c r="AT87" s="198"/>
      <c r="AU87" s="201"/>
      <c r="AV87" s="200"/>
      <c r="AW87" s="198"/>
      <c r="AX87" s="201"/>
      <c r="AY87" s="200"/>
      <c r="AZ87" s="198"/>
      <c r="BA87" s="201"/>
      <c r="BB87" s="200"/>
      <c r="BC87" s="198"/>
      <c r="BD87" s="201"/>
      <c r="BE87" s="200"/>
      <c r="BF87" s="198"/>
      <c r="BG87" s="201"/>
      <c r="BH87" s="200"/>
      <c r="BI87" s="198"/>
      <c r="BJ87" s="201"/>
      <c r="BK87" s="200"/>
      <c r="BL87" s="198"/>
      <c r="BM87" s="201"/>
      <c r="BN87" s="200"/>
      <c r="BO87" s="198"/>
      <c r="BP87" s="201"/>
      <c r="BQ87" s="200"/>
      <c r="BR87" s="198"/>
      <c r="BS87" s="201"/>
      <c r="BT87" s="200"/>
      <c r="BU87" s="198"/>
      <c r="BV87" s="201"/>
      <c r="BW87" s="200"/>
      <c r="BX87" s="198"/>
      <c r="BY87" s="201"/>
    </row>
    <row r="88" spans="3:77" ht="13.5" customHeight="1">
      <c r="C88" s="200"/>
      <c r="D88" s="198"/>
      <c r="E88" s="198"/>
      <c r="F88" s="200"/>
      <c r="G88" s="198"/>
      <c r="H88" s="201"/>
      <c r="I88" s="198"/>
      <c r="J88" s="198"/>
      <c r="K88" s="198"/>
      <c r="L88" s="200"/>
      <c r="M88" s="198"/>
      <c r="N88" s="201"/>
      <c r="O88" s="200"/>
      <c r="P88" s="198"/>
      <c r="Q88" s="201"/>
      <c r="R88" s="200"/>
      <c r="S88" s="198"/>
      <c r="T88" s="201"/>
      <c r="U88" s="200"/>
      <c r="V88" s="198"/>
      <c r="W88" s="201"/>
      <c r="X88" s="200"/>
      <c r="Y88" s="198"/>
      <c r="Z88" s="201"/>
      <c r="AA88" s="200"/>
      <c r="AB88" s="198"/>
      <c r="AC88" s="201"/>
      <c r="AD88" s="200"/>
      <c r="AE88" s="198"/>
      <c r="AF88" s="201"/>
      <c r="AG88" s="200"/>
      <c r="AH88" s="198"/>
      <c r="AI88" s="201"/>
      <c r="AJ88" s="200"/>
      <c r="AK88" s="198"/>
      <c r="AL88" s="201"/>
      <c r="AM88" s="200"/>
      <c r="AN88" s="198"/>
      <c r="AO88" s="201"/>
      <c r="AP88" s="200"/>
      <c r="AQ88" s="198"/>
      <c r="AR88" s="201"/>
      <c r="AS88" s="200"/>
      <c r="AT88" s="198"/>
      <c r="AU88" s="201"/>
      <c r="AV88" s="200"/>
      <c r="AW88" s="198"/>
      <c r="AX88" s="201"/>
      <c r="AY88" s="200"/>
      <c r="AZ88" s="198"/>
      <c r="BA88" s="201"/>
      <c r="BB88" s="200"/>
      <c r="BC88" s="198"/>
      <c r="BD88" s="201"/>
      <c r="BE88" s="200"/>
      <c r="BF88" s="198"/>
      <c r="BG88" s="201"/>
      <c r="BH88" s="200"/>
      <c r="BI88" s="198"/>
      <c r="BJ88" s="201"/>
      <c r="BK88" s="200"/>
      <c r="BL88" s="198"/>
      <c r="BM88" s="201"/>
      <c r="BN88" s="200"/>
      <c r="BO88" s="198"/>
      <c r="BP88" s="201"/>
      <c r="BQ88" s="200"/>
      <c r="BR88" s="198"/>
      <c r="BS88" s="201"/>
      <c r="BT88" s="200"/>
      <c r="BU88" s="198"/>
      <c r="BV88" s="201"/>
      <c r="BW88" s="200"/>
      <c r="BX88" s="198"/>
      <c r="BY88" s="201"/>
    </row>
    <row r="89" spans="3:77" ht="13.5" customHeight="1">
      <c r="C89" s="200"/>
      <c r="D89" s="198"/>
      <c r="E89" s="198"/>
      <c r="F89" s="200"/>
      <c r="G89" s="198"/>
      <c r="H89" s="201"/>
      <c r="I89" s="198"/>
      <c r="J89" s="198"/>
      <c r="K89" s="198"/>
      <c r="L89" s="200"/>
      <c r="M89" s="198"/>
      <c r="N89" s="201"/>
      <c r="O89" s="200"/>
      <c r="P89" s="198"/>
      <c r="Q89" s="201"/>
      <c r="R89" s="200"/>
      <c r="S89" s="198"/>
      <c r="T89" s="201"/>
      <c r="U89" s="200"/>
      <c r="V89" s="198"/>
      <c r="W89" s="201"/>
      <c r="X89" s="200"/>
      <c r="Y89" s="198"/>
      <c r="Z89" s="201"/>
      <c r="AA89" s="200"/>
      <c r="AB89" s="198"/>
      <c r="AC89" s="201"/>
      <c r="AD89" s="200"/>
      <c r="AE89" s="198"/>
      <c r="AF89" s="201"/>
      <c r="AG89" s="200"/>
      <c r="AH89" s="198"/>
      <c r="AI89" s="201"/>
      <c r="AJ89" s="200"/>
      <c r="AK89" s="198"/>
      <c r="AL89" s="201"/>
      <c r="AM89" s="200"/>
      <c r="AN89" s="198"/>
      <c r="AO89" s="201"/>
      <c r="AP89" s="200"/>
      <c r="AQ89" s="198"/>
      <c r="AR89" s="201"/>
      <c r="AS89" s="200"/>
      <c r="AT89" s="198"/>
      <c r="AU89" s="201"/>
      <c r="AV89" s="200"/>
      <c r="AW89" s="198"/>
      <c r="AX89" s="201"/>
      <c r="AY89" s="200"/>
      <c r="AZ89" s="198"/>
      <c r="BA89" s="201"/>
      <c r="BB89" s="200"/>
      <c r="BC89" s="198"/>
      <c r="BD89" s="201"/>
      <c r="BE89" s="200"/>
      <c r="BF89" s="198"/>
      <c r="BG89" s="201"/>
      <c r="BH89" s="200"/>
      <c r="BI89" s="198"/>
      <c r="BJ89" s="201"/>
      <c r="BK89" s="200"/>
      <c r="BL89" s="198"/>
      <c r="BM89" s="201"/>
      <c r="BN89" s="200"/>
      <c r="BO89" s="198"/>
      <c r="BP89" s="201"/>
      <c r="BQ89" s="200"/>
      <c r="BR89" s="198"/>
      <c r="BS89" s="201"/>
      <c r="BT89" s="200"/>
      <c r="BU89" s="198"/>
      <c r="BV89" s="201"/>
      <c r="BW89" s="200"/>
      <c r="BX89" s="198"/>
      <c r="BY89" s="201"/>
    </row>
    <row r="90" spans="3:77" ht="13.5" customHeight="1">
      <c r="C90" s="200"/>
      <c r="D90" s="198"/>
      <c r="E90" s="198"/>
      <c r="F90" s="200"/>
      <c r="G90" s="198"/>
      <c r="H90" s="201"/>
      <c r="I90" s="198"/>
      <c r="J90" s="198"/>
      <c r="K90" s="198"/>
      <c r="L90" s="200"/>
      <c r="M90" s="198"/>
      <c r="N90" s="201"/>
      <c r="O90" s="200"/>
      <c r="P90" s="198"/>
      <c r="Q90" s="201"/>
      <c r="R90" s="200"/>
      <c r="S90" s="198"/>
      <c r="T90" s="201"/>
      <c r="U90" s="200"/>
      <c r="V90" s="198"/>
      <c r="W90" s="201"/>
      <c r="X90" s="200"/>
      <c r="Y90" s="198"/>
      <c r="Z90" s="201"/>
      <c r="AA90" s="200"/>
      <c r="AB90" s="198"/>
      <c r="AC90" s="201"/>
      <c r="AD90" s="200"/>
      <c r="AE90" s="198"/>
      <c r="AF90" s="201"/>
      <c r="AG90" s="200"/>
      <c r="AH90" s="198"/>
      <c r="AI90" s="201"/>
      <c r="AJ90" s="200"/>
      <c r="AK90" s="198"/>
      <c r="AL90" s="201"/>
      <c r="AM90" s="200"/>
      <c r="AN90" s="198"/>
      <c r="AO90" s="201"/>
      <c r="AP90" s="200"/>
      <c r="AQ90" s="198"/>
      <c r="AR90" s="201"/>
      <c r="AS90" s="200"/>
      <c r="AT90" s="198"/>
      <c r="AU90" s="201"/>
      <c r="AV90" s="200"/>
      <c r="AW90" s="198"/>
      <c r="AX90" s="201"/>
      <c r="AY90" s="200"/>
      <c r="AZ90" s="198"/>
      <c r="BA90" s="201"/>
      <c r="BB90" s="200"/>
      <c r="BC90" s="198"/>
      <c r="BD90" s="201"/>
      <c r="BE90" s="200"/>
      <c r="BF90" s="198"/>
      <c r="BG90" s="201"/>
      <c r="BH90" s="200"/>
      <c r="BI90" s="198"/>
      <c r="BJ90" s="201"/>
      <c r="BK90" s="200"/>
      <c r="BL90" s="198"/>
      <c r="BM90" s="201"/>
      <c r="BN90" s="200"/>
      <c r="BO90" s="198"/>
      <c r="BP90" s="201"/>
      <c r="BQ90" s="200"/>
      <c r="BR90" s="198"/>
      <c r="BS90" s="201"/>
      <c r="BT90" s="200"/>
      <c r="BU90" s="198"/>
      <c r="BV90" s="201"/>
      <c r="BW90" s="200"/>
      <c r="BX90" s="198"/>
      <c r="BY90" s="201"/>
    </row>
    <row r="91" spans="3:77" ht="13.5" customHeight="1">
      <c r="C91" s="200"/>
      <c r="D91" s="198"/>
      <c r="E91" s="198"/>
      <c r="F91" s="200"/>
      <c r="G91" s="198"/>
      <c r="H91" s="201"/>
      <c r="I91" s="198"/>
      <c r="J91" s="198"/>
      <c r="K91" s="198"/>
      <c r="L91" s="200"/>
      <c r="M91" s="198"/>
      <c r="N91" s="201"/>
      <c r="O91" s="200"/>
      <c r="P91" s="198"/>
      <c r="Q91" s="201"/>
      <c r="R91" s="200"/>
      <c r="S91" s="198"/>
      <c r="T91" s="201"/>
      <c r="U91" s="200"/>
      <c r="V91" s="198"/>
      <c r="W91" s="201"/>
      <c r="X91" s="200"/>
      <c r="Y91" s="198"/>
      <c r="Z91" s="201"/>
      <c r="AA91" s="200"/>
      <c r="AB91" s="198"/>
      <c r="AC91" s="201"/>
      <c r="AD91" s="200"/>
      <c r="AE91" s="198"/>
      <c r="AF91" s="201"/>
      <c r="AG91" s="200"/>
      <c r="AH91" s="198"/>
      <c r="AI91" s="201"/>
      <c r="AJ91" s="200"/>
      <c r="AK91" s="198"/>
      <c r="AL91" s="201"/>
      <c r="AM91" s="200"/>
      <c r="AN91" s="198"/>
      <c r="AO91" s="201"/>
      <c r="AP91" s="200"/>
      <c r="AQ91" s="198"/>
      <c r="AR91" s="201"/>
      <c r="AS91" s="200"/>
      <c r="AT91" s="198"/>
      <c r="AU91" s="201"/>
      <c r="AV91" s="200"/>
      <c r="AW91" s="198"/>
      <c r="AX91" s="201"/>
      <c r="AY91" s="200"/>
      <c r="AZ91" s="198"/>
      <c r="BA91" s="201"/>
      <c r="BB91" s="200"/>
      <c r="BC91" s="198"/>
      <c r="BD91" s="201"/>
      <c r="BE91" s="200"/>
      <c r="BF91" s="198"/>
      <c r="BG91" s="201"/>
      <c r="BH91" s="200"/>
      <c r="BI91" s="198"/>
      <c r="BJ91" s="201"/>
      <c r="BK91" s="200"/>
      <c r="BL91" s="198"/>
      <c r="BM91" s="201"/>
      <c r="BN91" s="200"/>
      <c r="BO91" s="198"/>
      <c r="BP91" s="201"/>
      <c r="BQ91" s="200"/>
      <c r="BR91" s="198"/>
      <c r="BS91" s="201"/>
      <c r="BT91" s="200"/>
      <c r="BU91" s="198"/>
      <c r="BV91" s="201"/>
      <c r="BW91" s="200"/>
      <c r="BX91" s="198"/>
      <c r="BY91" s="201"/>
    </row>
    <row r="92" spans="3:77" ht="13.5" customHeight="1">
      <c r="C92" s="200"/>
      <c r="D92" s="198"/>
      <c r="E92" s="198"/>
      <c r="F92" s="200"/>
      <c r="G92" s="198"/>
      <c r="H92" s="201"/>
      <c r="I92" s="198"/>
      <c r="J92" s="198"/>
      <c r="K92" s="198"/>
      <c r="L92" s="200"/>
      <c r="M92" s="198"/>
      <c r="N92" s="201"/>
      <c r="O92" s="200"/>
      <c r="P92" s="198"/>
      <c r="Q92" s="201"/>
      <c r="R92" s="200"/>
      <c r="S92" s="198"/>
      <c r="T92" s="201"/>
      <c r="U92" s="200"/>
      <c r="V92" s="198"/>
      <c r="W92" s="201"/>
      <c r="X92" s="200"/>
      <c r="Y92" s="198"/>
      <c r="Z92" s="201"/>
      <c r="AA92" s="200"/>
      <c r="AB92" s="198"/>
      <c r="AC92" s="201"/>
      <c r="AD92" s="200"/>
      <c r="AE92" s="198"/>
      <c r="AF92" s="201"/>
      <c r="AG92" s="200"/>
      <c r="AH92" s="198"/>
      <c r="AI92" s="201"/>
      <c r="AJ92" s="200"/>
      <c r="AK92" s="198"/>
      <c r="AL92" s="201"/>
      <c r="AM92" s="200"/>
      <c r="AN92" s="198"/>
      <c r="AO92" s="201"/>
      <c r="AP92" s="200"/>
      <c r="AQ92" s="198"/>
      <c r="AR92" s="201"/>
      <c r="AS92" s="200"/>
      <c r="AT92" s="198"/>
      <c r="AU92" s="201"/>
      <c r="AV92" s="200"/>
      <c r="AW92" s="198"/>
      <c r="AX92" s="201"/>
      <c r="AY92" s="200"/>
      <c r="AZ92" s="198"/>
      <c r="BA92" s="201"/>
      <c r="BB92" s="200"/>
      <c r="BC92" s="198"/>
      <c r="BD92" s="201"/>
      <c r="BE92" s="200"/>
      <c r="BF92" s="198"/>
      <c r="BG92" s="201"/>
      <c r="BH92" s="200"/>
      <c r="BI92" s="198"/>
      <c r="BJ92" s="201"/>
      <c r="BK92" s="200"/>
      <c r="BL92" s="198"/>
      <c r="BM92" s="201"/>
      <c r="BN92" s="200"/>
      <c r="BO92" s="198"/>
      <c r="BP92" s="201"/>
      <c r="BQ92" s="200"/>
      <c r="BR92" s="198"/>
      <c r="BS92" s="201"/>
      <c r="BT92" s="200"/>
      <c r="BU92" s="198"/>
      <c r="BV92" s="201"/>
      <c r="BW92" s="200"/>
      <c r="BX92" s="198"/>
      <c r="BY92" s="201"/>
    </row>
    <row r="93" spans="3:77" ht="13.5" customHeight="1">
      <c r="C93" s="200"/>
      <c r="D93" s="198"/>
      <c r="E93" s="198"/>
      <c r="F93" s="200"/>
      <c r="G93" s="198"/>
      <c r="H93" s="201"/>
      <c r="I93" s="198"/>
      <c r="J93" s="198"/>
      <c r="K93" s="198"/>
      <c r="L93" s="200"/>
      <c r="M93" s="198"/>
      <c r="N93" s="201"/>
      <c r="O93" s="200"/>
      <c r="P93" s="198"/>
      <c r="Q93" s="201"/>
      <c r="R93" s="200"/>
      <c r="S93" s="198"/>
      <c r="T93" s="201"/>
      <c r="U93" s="200"/>
      <c r="V93" s="198"/>
      <c r="W93" s="201"/>
      <c r="X93" s="200"/>
      <c r="Y93" s="198"/>
      <c r="Z93" s="201"/>
      <c r="AA93" s="200"/>
      <c r="AB93" s="198"/>
      <c r="AC93" s="201"/>
      <c r="AD93" s="200"/>
      <c r="AE93" s="198"/>
      <c r="AF93" s="201"/>
      <c r="AG93" s="200"/>
      <c r="AH93" s="198"/>
      <c r="AI93" s="201"/>
      <c r="AJ93" s="200"/>
      <c r="AK93" s="198"/>
      <c r="AL93" s="201"/>
      <c r="AM93" s="200"/>
      <c r="AN93" s="198"/>
      <c r="AO93" s="201"/>
      <c r="AP93" s="200"/>
      <c r="AQ93" s="198"/>
      <c r="AR93" s="201"/>
      <c r="AS93" s="200"/>
      <c r="AT93" s="198"/>
      <c r="AU93" s="201"/>
      <c r="AV93" s="200"/>
      <c r="AW93" s="198"/>
      <c r="AX93" s="201"/>
      <c r="AY93" s="200"/>
      <c r="AZ93" s="198"/>
      <c r="BA93" s="201"/>
      <c r="BB93" s="200"/>
      <c r="BC93" s="198"/>
      <c r="BD93" s="201"/>
      <c r="BE93" s="200"/>
      <c r="BF93" s="198"/>
      <c r="BG93" s="201"/>
      <c r="BH93" s="200"/>
      <c r="BI93" s="198"/>
      <c r="BJ93" s="201"/>
      <c r="BK93" s="200"/>
      <c r="BL93" s="198"/>
      <c r="BM93" s="201"/>
      <c r="BN93" s="200"/>
      <c r="BO93" s="198"/>
      <c r="BP93" s="201"/>
      <c r="BQ93" s="200"/>
      <c r="BR93" s="198"/>
      <c r="BS93" s="201"/>
      <c r="BT93" s="200"/>
      <c r="BU93" s="198"/>
      <c r="BV93" s="201"/>
      <c r="BW93" s="200"/>
      <c r="BX93" s="198"/>
      <c r="BY93" s="201"/>
    </row>
    <row r="94" spans="3:77" ht="13.5" customHeight="1">
      <c r="C94" s="200"/>
      <c r="D94" s="198"/>
      <c r="E94" s="198"/>
      <c r="F94" s="200"/>
      <c r="G94" s="198"/>
      <c r="H94" s="201"/>
      <c r="I94" s="198"/>
      <c r="J94" s="198"/>
      <c r="K94" s="198"/>
      <c r="L94" s="200"/>
      <c r="M94" s="198"/>
      <c r="N94" s="201"/>
      <c r="O94" s="200"/>
      <c r="P94" s="198"/>
      <c r="Q94" s="201"/>
      <c r="R94" s="200"/>
      <c r="S94" s="198"/>
      <c r="T94" s="201"/>
      <c r="U94" s="200"/>
      <c r="V94" s="198"/>
      <c r="W94" s="201"/>
      <c r="X94" s="200"/>
      <c r="Y94" s="198"/>
      <c r="Z94" s="201"/>
      <c r="AA94" s="200"/>
      <c r="AB94" s="198"/>
      <c r="AC94" s="201"/>
      <c r="AD94" s="200"/>
      <c r="AE94" s="198"/>
      <c r="AF94" s="201"/>
      <c r="AG94" s="200"/>
      <c r="AH94" s="198"/>
      <c r="AI94" s="201"/>
      <c r="AJ94" s="200"/>
      <c r="AK94" s="198"/>
      <c r="AL94" s="201"/>
      <c r="AM94" s="200"/>
      <c r="AN94" s="198"/>
      <c r="AO94" s="201"/>
      <c r="AP94" s="200"/>
      <c r="AQ94" s="198"/>
      <c r="AR94" s="201"/>
      <c r="AS94" s="200"/>
      <c r="AT94" s="198"/>
      <c r="AU94" s="201"/>
      <c r="AV94" s="200"/>
      <c r="AW94" s="198"/>
      <c r="AX94" s="201"/>
      <c r="AY94" s="200"/>
      <c r="AZ94" s="198"/>
      <c r="BA94" s="201"/>
      <c r="BB94" s="200"/>
      <c r="BC94" s="198"/>
      <c r="BD94" s="201"/>
      <c r="BE94" s="200"/>
      <c r="BF94" s="198"/>
      <c r="BG94" s="201"/>
      <c r="BH94" s="200"/>
      <c r="BI94" s="198"/>
      <c r="BJ94" s="201"/>
      <c r="BK94" s="200"/>
      <c r="BL94" s="198"/>
      <c r="BM94" s="201"/>
      <c r="BN94" s="200"/>
      <c r="BO94" s="198"/>
      <c r="BP94" s="201"/>
      <c r="BQ94" s="200"/>
      <c r="BR94" s="198"/>
      <c r="BS94" s="201"/>
      <c r="BT94" s="200"/>
      <c r="BU94" s="198"/>
      <c r="BV94" s="201"/>
      <c r="BW94" s="200"/>
      <c r="BX94" s="198"/>
      <c r="BY94" s="201"/>
    </row>
    <row r="95" spans="3:77" ht="13.5" customHeight="1">
      <c r="C95" s="200"/>
      <c r="D95" s="198"/>
      <c r="E95" s="198"/>
      <c r="F95" s="200"/>
      <c r="G95" s="198"/>
      <c r="H95" s="201"/>
      <c r="I95" s="198"/>
      <c r="J95" s="198"/>
      <c r="K95" s="198"/>
      <c r="L95" s="200"/>
      <c r="M95" s="198"/>
      <c r="N95" s="201"/>
      <c r="O95" s="200"/>
      <c r="P95" s="198"/>
      <c r="Q95" s="201"/>
      <c r="R95" s="200"/>
      <c r="S95" s="198"/>
      <c r="T95" s="201"/>
      <c r="U95" s="200"/>
      <c r="V95" s="198"/>
      <c r="W95" s="201"/>
      <c r="X95" s="200"/>
      <c r="Y95" s="198"/>
      <c r="Z95" s="201"/>
      <c r="AA95" s="200"/>
      <c r="AB95" s="198"/>
      <c r="AC95" s="201"/>
      <c r="AD95" s="200"/>
      <c r="AE95" s="198"/>
      <c r="AF95" s="201"/>
      <c r="AG95" s="200"/>
      <c r="AH95" s="198"/>
      <c r="AI95" s="201"/>
      <c r="AJ95" s="200"/>
      <c r="AK95" s="198"/>
      <c r="AL95" s="201"/>
      <c r="AM95" s="200"/>
      <c r="AN95" s="198"/>
      <c r="AO95" s="201"/>
      <c r="AP95" s="200"/>
      <c r="AQ95" s="198"/>
      <c r="AR95" s="201"/>
      <c r="AS95" s="200"/>
      <c r="AT95" s="198"/>
      <c r="AU95" s="201"/>
      <c r="AV95" s="200"/>
      <c r="AW95" s="198"/>
      <c r="AX95" s="201"/>
      <c r="AY95" s="200"/>
      <c r="AZ95" s="198"/>
      <c r="BA95" s="201"/>
      <c r="BB95" s="200"/>
      <c r="BC95" s="198"/>
      <c r="BD95" s="201"/>
      <c r="BE95" s="200"/>
      <c r="BF95" s="198"/>
      <c r="BG95" s="201"/>
      <c r="BH95" s="200"/>
      <c r="BI95" s="198"/>
      <c r="BJ95" s="201"/>
      <c r="BK95" s="200"/>
      <c r="BL95" s="198"/>
      <c r="BM95" s="201"/>
      <c r="BN95" s="200"/>
      <c r="BO95" s="198"/>
      <c r="BP95" s="201"/>
      <c r="BQ95" s="200"/>
      <c r="BR95" s="198"/>
      <c r="BS95" s="201"/>
      <c r="BT95" s="200"/>
      <c r="BU95" s="198"/>
      <c r="BV95" s="201"/>
      <c r="BW95" s="200"/>
      <c r="BX95" s="198"/>
      <c r="BY95" s="201"/>
    </row>
    <row r="96" spans="3:77" ht="13.5" customHeight="1">
      <c r="C96" s="200"/>
      <c r="D96" s="198"/>
      <c r="E96" s="198"/>
      <c r="F96" s="200"/>
      <c r="G96" s="198"/>
      <c r="H96" s="201"/>
      <c r="I96" s="198"/>
      <c r="J96" s="198"/>
      <c r="K96" s="198"/>
      <c r="L96" s="200"/>
      <c r="M96" s="198"/>
      <c r="N96" s="201"/>
      <c r="O96" s="200"/>
      <c r="P96" s="198"/>
      <c r="Q96" s="201"/>
      <c r="R96" s="200"/>
      <c r="S96" s="198"/>
      <c r="T96" s="201"/>
      <c r="U96" s="200"/>
      <c r="V96" s="198"/>
      <c r="W96" s="201"/>
      <c r="X96" s="200"/>
      <c r="Y96" s="198"/>
      <c r="Z96" s="201"/>
      <c r="AA96" s="200"/>
      <c r="AB96" s="198"/>
      <c r="AC96" s="201"/>
      <c r="AD96" s="200"/>
      <c r="AE96" s="198"/>
      <c r="AF96" s="201"/>
      <c r="AG96" s="200"/>
      <c r="AH96" s="198"/>
      <c r="AI96" s="201"/>
      <c r="AJ96" s="200"/>
      <c r="AK96" s="198"/>
      <c r="AL96" s="201"/>
      <c r="AM96" s="200"/>
      <c r="AN96" s="198"/>
      <c r="AO96" s="201"/>
      <c r="AP96" s="200"/>
      <c r="AQ96" s="198"/>
      <c r="AR96" s="201"/>
      <c r="AS96" s="200"/>
      <c r="AT96" s="198"/>
      <c r="AU96" s="201"/>
      <c r="AV96" s="200"/>
      <c r="AW96" s="198"/>
      <c r="AX96" s="201"/>
      <c r="AY96" s="200"/>
      <c r="AZ96" s="198"/>
      <c r="BA96" s="201"/>
      <c r="BB96" s="200"/>
      <c r="BC96" s="198"/>
      <c r="BD96" s="201"/>
      <c r="BE96" s="200"/>
      <c r="BF96" s="198"/>
      <c r="BG96" s="201"/>
      <c r="BH96" s="200"/>
      <c r="BI96" s="198"/>
      <c r="BJ96" s="201"/>
      <c r="BK96" s="200"/>
      <c r="BL96" s="198"/>
      <c r="BM96" s="201"/>
      <c r="BN96" s="200"/>
      <c r="BO96" s="198"/>
      <c r="BP96" s="201"/>
      <c r="BQ96" s="200"/>
      <c r="BR96" s="198"/>
      <c r="BS96" s="201"/>
      <c r="BT96" s="200"/>
      <c r="BU96" s="198"/>
      <c r="BV96" s="201"/>
      <c r="BW96" s="200"/>
      <c r="BX96" s="198"/>
      <c r="BY96" s="201"/>
    </row>
    <row r="97" spans="3:77" ht="13.5" customHeight="1">
      <c r="C97" s="200"/>
      <c r="D97" s="198"/>
      <c r="E97" s="198"/>
      <c r="F97" s="200"/>
      <c r="G97" s="198"/>
      <c r="H97" s="201"/>
      <c r="I97" s="198"/>
      <c r="J97" s="198"/>
      <c r="K97" s="198"/>
      <c r="L97" s="200"/>
      <c r="M97" s="198"/>
      <c r="N97" s="201"/>
      <c r="O97" s="200"/>
      <c r="P97" s="198"/>
      <c r="Q97" s="201"/>
      <c r="R97" s="200"/>
      <c r="S97" s="198"/>
      <c r="T97" s="201"/>
      <c r="U97" s="200"/>
      <c r="V97" s="198"/>
      <c r="W97" s="201"/>
      <c r="X97" s="200"/>
      <c r="Y97" s="198"/>
      <c r="Z97" s="201"/>
      <c r="AA97" s="200"/>
      <c r="AB97" s="198"/>
      <c r="AC97" s="201"/>
      <c r="AD97" s="200"/>
      <c r="AE97" s="198"/>
      <c r="AF97" s="201"/>
      <c r="AG97" s="200"/>
      <c r="AH97" s="198"/>
      <c r="AI97" s="201"/>
      <c r="AJ97" s="200"/>
      <c r="AK97" s="198"/>
      <c r="AL97" s="201"/>
      <c r="AM97" s="200"/>
      <c r="AN97" s="198"/>
      <c r="AO97" s="201"/>
      <c r="AP97" s="200"/>
      <c r="AQ97" s="198"/>
      <c r="AR97" s="201"/>
      <c r="AS97" s="200"/>
      <c r="AT97" s="198"/>
      <c r="AU97" s="201"/>
      <c r="AV97" s="200"/>
      <c r="AW97" s="198"/>
      <c r="AX97" s="201"/>
      <c r="AY97" s="200"/>
      <c r="AZ97" s="198"/>
      <c r="BA97" s="201"/>
      <c r="BB97" s="200"/>
      <c r="BC97" s="198"/>
      <c r="BD97" s="201"/>
      <c r="BE97" s="200"/>
      <c r="BF97" s="198"/>
      <c r="BG97" s="201"/>
      <c r="BH97" s="200"/>
      <c r="BI97" s="198"/>
      <c r="BJ97" s="201"/>
      <c r="BK97" s="200"/>
      <c r="BL97" s="198"/>
      <c r="BM97" s="201"/>
      <c r="BN97" s="200"/>
      <c r="BO97" s="198"/>
      <c r="BP97" s="201"/>
      <c r="BQ97" s="200"/>
      <c r="BR97" s="198"/>
      <c r="BS97" s="201"/>
      <c r="BT97" s="200"/>
      <c r="BU97" s="198"/>
      <c r="BV97" s="201"/>
      <c r="BW97" s="200"/>
      <c r="BX97" s="198"/>
      <c r="BY97" s="201"/>
    </row>
    <row r="98" spans="3:77" ht="13.5" customHeight="1">
      <c r="C98" s="200"/>
      <c r="D98" s="198"/>
      <c r="E98" s="198"/>
      <c r="F98" s="200"/>
      <c r="G98" s="198"/>
      <c r="H98" s="201"/>
      <c r="I98" s="198"/>
      <c r="J98" s="198"/>
      <c r="K98" s="198"/>
      <c r="L98" s="200"/>
      <c r="M98" s="198"/>
      <c r="N98" s="201"/>
      <c r="O98" s="200"/>
      <c r="P98" s="198"/>
      <c r="Q98" s="201"/>
      <c r="R98" s="200"/>
      <c r="S98" s="198"/>
      <c r="T98" s="201"/>
      <c r="U98" s="200"/>
      <c r="V98" s="198"/>
      <c r="W98" s="201"/>
      <c r="X98" s="200"/>
      <c r="Y98" s="198"/>
      <c r="Z98" s="201"/>
      <c r="AA98" s="200"/>
      <c r="AB98" s="198"/>
      <c r="AC98" s="201"/>
      <c r="AD98" s="200"/>
      <c r="AE98" s="198"/>
      <c r="AF98" s="201"/>
      <c r="AG98" s="200"/>
      <c r="AH98" s="198"/>
      <c r="AI98" s="201"/>
      <c r="AJ98" s="200"/>
      <c r="AK98" s="198"/>
      <c r="AL98" s="201"/>
      <c r="AM98" s="200"/>
      <c r="AN98" s="198"/>
      <c r="AO98" s="201"/>
      <c r="AP98" s="200"/>
      <c r="AQ98" s="198"/>
      <c r="AR98" s="201"/>
      <c r="AS98" s="200"/>
      <c r="AT98" s="198"/>
      <c r="AU98" s="201"/>
      <c r="AV98" s="200"/>
      <c r="AW98" s="198"/>
      <c r="AX98" s="201"/>
      <c r="AY98" s="200"/>
      <c r="AZ98" s="198"/>
      <c r="BA98" s="201"/>
      <c r="BB98" s="200"/>
      <c r="BC98" s="198"/>
      <c r="BD98" s="201"/>
      <c r="BE98" s="200"/>
      <c r="BF98" s="198"/>
      <c r="BG98" s="201"/>
      <c r="BH98" s="200"/>
      <c r="BI98" s="198"/>
      <c r="BJ98" s="201"/>
      <c r="BK98" s="200"/>
      <c r="BL98" s="198"/>
      <c r="BM98" s="201"/>
      <c r="BN98" s="200"/>
      <c r="BO98" s="198"/>
      <c r="BP98" s="201"/>
      <c r="BQ98" s="200"/>
      <c r="BR98" s="198"/>
      <c r="BS98" s="201"/>
      <c r="BT98" s="200"/>
      <c r="BU98" s="198"/>
      <c r="BV98" s="201"/>
      <c r="BW98" s="200"/>
      <c r="BX98" s="198"/>
      <c r="BY98" s="201"/>
    </row>
    <row r="99" spans="3:77" ht="13.5" customHeight="1">
      <c r="C99" s="200"/>
      <c r="D99" s="198"/>
      <c r="E99" s="198"/>
      <c r="F99" s="200"/>
      <c r="G99" s="198"/>
      <c r="H99" s="201"/>
      <c r="I99" s="198"/>
      <c r="J99" s="198"/>
      <c r="K99" s="198"/>
      <c r="L99" s="200"/>
      <c r="M99" s="198"/>
      <c r="N99" s="201"/>
      <c r="O99" s="200"/>
      <c r="P99" s="198"/>
      <c r="Q99" s="201"/>
      <c r="R99" s="200"/>
      <c r="S99" s="198"/>
      <c r="T99" s="201"/>
      <c r="U99" s="200"/>
      <c r="V99" s="198"/>
      <c r="W99" s="201"/>
      <c r="X99" s="200"/>
      <c r="Y99" s="198"/>
      <c r="Z99" s="201"/>
      <c r="AA99" s="200"/>
      <c r="AB99" s="198"/>
      <c r="AC99" s="201"/>
      <c r="AD99" s="200"/>
      <c r="AE99" s="198"/>
      <c r="AF99" s="201"/>
      <c r="AG99" s="200"/>
      <c r="AH99" s="198"/>
      <c r="AI99" s="201"/>
      <c r="AJ99" s="200"/>
      <c r="AK99" s="198"/>
      <c r="AL99" s="201"/>
      <c r="AM99" s="200"/>
      <c r="AN99" s="198"/>
      <c r="AO99" s="201"/>
      <c r="AP99" s="200"/>
      <c r="AQ99" s="198"/>
      <c r="AR99" s="201"/>
      <c r="AS99" s="200"/>
      <c r="AT99" s="198"/>
      <c r="AU99" s="201"/>
      <c r="AV99" s="200"/>
      <c r="AW99" s="198"/>
      <c r="AX99" s="201"/>
      <c r="AY99" s="200"/>
      <c r="AZ99" s="198"/>
      <c r="BA99" s="201"/>
      <c r="BB99" s="200"/>
      <c r="BC99" s="198"/>
      <c r="BD99" s="201"/>
      <c r="BE99" s="200"/>
      <c r="BF99" s="198"/>
      <c r="BG99" s="201"/>
      <c r="BH99" s="200"/>
      <c r="BI99" s="198"/>
      <c r="BJ99" s="201"/>
      <c r="BK99" s="200"/>
      <c r="BL99" s="198"/>
      <c r="BM99" s="201"/>
      <c r="BN99" s="200"/>
      <c r="BO99" s="198"/>
      <c r="BP99" s="201"/>
      <c r="BQ99" s="200"/>
      <c r="BR99" s="198"/>
      <c r="BS99" s="201"/>
      <c r="BT99" s="200"/>
      <c r="BU99" s="198"/>
      <c r="BV99" s="201"/>
      <c r="BW99" s="200"/>
      <c r="BX99" s="198"/>
      <c r="BY99" s="201"/>
    </row>
    <row r="100" spans="3:77" ht="13.5" customHeight="1">
      <c r="C100" s="200"/>
      <c r="D100" s="198"/>
      <c r="E100" s="198"/>
      <c r="F100" s="200"/>
      <c r="G100" s="198"/>
      <c r="H100" s="201"/>
      <c r="I100" s="198"/>
      <c r="J100" s="198"/>
      <c r="K100" s="198"/>
      <c r="L100" s="200"/>
      <c r="M100" s="198"/>
      <c r="N100" s="201"/>
      <c r="O100" s="200"/>
      <c r="P100" s="198"/>
      <c r="Q100" s="201"/>
      <c r="R100" s="200"/>
      <c r="S100" s="198"/>
      <c r="T100" s="201"/>
      <c r="U100" s="200"/>
      <c r="V100" s="198"/>
      <c r="W100" s="201"/>
      <c r="X100" s="200"/>
      <c r="Y100" s="198"/>
      <c r="Z100" s="201"/>
      <c r="AA100" s="200"/>
      <c r="AB100" s="198"/>
      <c r="AC100" s="201"/>
      <c r="AD100" s="200"/>
      <c r="AE100" s="198"/>
      <c r="AF100" s="201"/>
      <c r="AG100" s="200"/>
      <c r="AH100" s="198"/>
      <c r="AI100" s="201"/>
      <c r="AJ100" s="200"/>
      <c r="AK100" s="198"/>
      <c r="AL100" s="201"/>
      <c r="AM100" s="200"/>
      <c r="AN100" s="198"/>
      <c r="AO100" s="201"/>
      <c r="AP100" s="200"/>
      <c r="AQ100" s="198"/>
      <c r="AR100" s="201"/>
      <c r="AS100" s="200"/>
      <c r="AT100" s="198"/>
      <c r="AU100" s="201"/>
      <c r="AV100" s="200"/>
      <c r="AW100" s="198"/>
      <c r="AX100" s="201"/>
      <c r="AY100" s="200"/>
      <c r="AZ100" s="198"/>
      <c r="BA100" s="201"/>
      <c r="BB100" s="200"/>
      <c r="BC100" s="198"/>
      <c r="BD100" s="201"/>
      <c r="BE100" s="200"/>
      <c r="BF100" s="198"/>
      <c r="BG100" s="201"/>
      <c r="BH100" s="200"/>
      <c r="BI100" s="198"/>
      <c r="BJ100" s="201"/>
      <c r="BK100" s="200"/>
      <c r="BL100" s="198"/>
      <c r="BM100" s="201"/>
      <c r="BN100" s="200"/>
      <c r="BO100" s="198"/>
      <c r="BP100" s="201"/>
      <c r="BQ100" s="200"/>
      <c r="BR100" s="198"/>
      <c r="BS100" s="201"/>
      <c r="BT100" s="200"/>
      <c r="BU100" s="198"/>
      <c r="BV100" s="201"/>
      <c r="BW100" s="200"/>
      <c r="BX100" s="198"/>
      <c r="BY100" s="201"/>
    </row>
    <row r="101" spans="3:77" ht="13.5" customHeight="1">
      <c r="C101" s="200"/>
      <c r="D101" s="198"/>
      <c r="E101" s="198"/>
      <c r="F101" s="200"/>
      <c r="G101" s="198"/>
      <c r="H101" s="201"/>
      <c r="I101" s="198"/>
      <c r="J101" s="198"/>
      <c r="K101" s="198"/>
      <c r="L101" s="200"/>
      <c r="M101" s="198"/>
      <c r="N101" s="201"/>
      <c r="O101" s="200"/>
      <c r="P101" s="198"/>
      <c r="Q101" s="201"/>
      <c r="R101" s="200"/>
      <c r="S101" s="198"/>
      <c r="T101" s="201"/>
      <c r="U101" s="200"/>
      <c r="V101" s="198"/>
      <c r="W101" s="201"/>
      <c r="X101" s="200"/>
      <c r="Y101" s="198"/>
      <c r="Z101" s="201"/>
      <c r="AA101" s="200"/>
      <c r="AB101" s="198"/>
      <c r="AC101" s="201"/>
      <c r="AD101" s="200"/>
      <c r="AE101" s="198"/>
      <c r="AF101" s="201"/>
      <c r="AG101" s="200"/>
      <c r="AH101" s="198"/>
      <c r="AI101" s="201"/>
      <c r="AJ101" s="200"/>
      <c r="AK101" s="198"/>
      <c r="AL101" s="201"/>
      <c r="AM101" s="200"/>
      <c r="AN101" s="198"/>
      <c r="AO101" s="201"/>
      <c r="AP101" s="200"/>
      <c r="AQ101" s="198"/>
      <c r="AR101" s="201"/>
      <c r="AS101" s="200"/>
      <c r="AT101" s="198"/>
      <c r="AU101" s="201"/>
      <c r="AV101" s="200"/>
      <c r="AW101" s="198"/>
      <c r="AX101" s="201"/>
      <c r="AY101" s="200"/>
      <c r="AZ101" s="198"/>
      <c r="BA101" s="201"/>
      <c r="BB101" s="200"/>
      <c r="BC101" s="198"/>
      <c r="BD101" s="201"/>
      <c r="BE101" s="200"/>
      <c r="BF101" s="198"/>
      <c r="BG101" s="201"/>
      <c r="BH101" s="200"/>
      <c r="BI101" s="198"/>
      <c r="BJ101" s="201"/>
      <c r="BK101" s="200"/>
      <c r="BL101" s="198"/>
      <c r="BM101" s="201"/>
      <c r="BN101" s="200"/>
      <c r="BO101" s="198"/>
      <c r="BP101" s="201"/>
      <c r="BQ101" s="200"/>
      <c r="BR101" s="198"/>
      <c r="BS101" s="201"/>
      <c r="BT101" s="200"/>
      <c r="BU101" s="198"/>
      <c r="BV101" s="201"/>
      <c r="BW101" s="200"/>
      <c r="BX101" s="198"/>
      <c r="BY101" s="201"/>
    </row>
    <row r="102" spans="3:77" ht="13.5" customHeight="1">
      <c r="C102" s="200"/>
      <c r="D102" s="198"/>
      <c r="E102" s="198"/>
      <c r="F102" s="200"/>
      <c r="G102" s="198"/>
      <c r="H102" s="201"/>
      <c r="I102" s="198"/>
      <c r="J102" s="198"/>
      <c r="K102" s="198"/>
      <c r="L102" s="200"/>
      <c r="M102" s="198"/>
      <c r="N102" s="201"/>
      <c r="O102" s="200"/>
      <c r="P102" s="198"/>
      <c r="Q102" s="201"/>
      <c r="R102" s="200"/>
      <c r="S102" s="198"/>
      <c r="T102" s="201"/>
      <c r="U102" s="200"/>
      <c r="V102" s="198"/>
      <c r="W102" s="201"/>
      <c r="X102" s="200"/>
      <c r="Y102" s="198"/>
      <c r="Z102" s="201"/>
      <c r="AA102" s="200"/>
      <c r="AB102" s="198"/>
      <c r="AC102" s="201"/>
      <c r="AD102" s="200"/>
      <c r="AE102" s="198"/>
      <c r="AF102" s="201"/>
      <c r="AG102" s="200"/>
      <c r="AH102" s="198"/>
      <c r="AI102" s="201"/>
      <c r="AJ102" s="200"/>
      <c r="AK102" s="198"/>
      <c r="AL102" s="201"/>
      <c r="AM102" s="200"/>
      <c r="AN102" s="198"/>
      <c r="AO102" s="201"/>
      <c r="AP102" s="200"/>
      <c r="AQ102" s="198"/>
      <c r="AR102" s="201"/>
      <c r="AS102" s="200"/>
      <c r="AT102" s="198"/>
      <c r="AU102" s="201"/>
      <c r="AV102" s="200"/>
      <c r="AW102" s="198"/>
      <c r="AX102" s="201"/>
      <c r="AY102" s="200"/>
      <c r="AZ102" s="198"/>
      <c r="BA102" s="201"/>
      <c r="BB102" s="200"/>
      <c r="BC102" s="198"/>
      <c r="BD102" s="201"/>
      <c r="BE102" s="200"/>
      <c r="BF102" s="198"/>
      <c r="BG102" s="201"/>
      <c r="BH102" s="200"/>
      <c r="BI102" s="198"/>
      <c r="BJ102" s="201"/>
      <c r="BK102" s="200"/>
      <c r="BL102" s="198"/>
      <c r="BM102" s="201"/>
      <c r="BN102" s="200"/>
      <c r="BO102" s="198"/>
      <c r="BP102" s="201"/>
      <c r="BQ102" s="200"/>
      <c r="BR102" s="198"/>
      <c r="BS102" s="201"/>
      <c r="BT102" s="200"/>
      <c r="BU102" s="198"/>
      <c r="BV102" s="201"/>
      <c r="BW102" s="200"/>
      <c r="BX102" s="198"/>
      <c r="BY102" s="201"/>
    </row>
  </sheetData>
  <customSheetViews>
    <customSheetView guid="{58E98FBC-18A6-4DF7-8BE5-466B393E75B5}">
      <pane xSplit="2" ySplit="10" topLeftCell="C11" activePane="bottomRight" state="frozen"/>
      <selection pane="bottomRight"/>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info_parties!$A$1:$A$76</xm:f>
          </x14:formula1>
          <xm:sqref>A11:A99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DCDCDC"/>
  </sheetPr>
  <dimension ref="A1:JB207"/>
  <sheetViews>
    <sheetView zoomScaleNormal="100" workbookViewId="0">
      <pane xSplit="2" ySplit="10" topLeftCell="IG11" activePane="bottomRight" state="frozen"/>
      <selection activeCell="B9" sqref="B9"/>
      <selection pane="topRight" activeCell="B9" sqref="B9"/>
      <selection pane="bottomLeft" activeCell="B9" sqref="B9"/>
      <selection pane="bottomRight" activeCell="A11" sqref="A11"/>
    </sheetView>
  </sheetViews>
  <sheetFormatPr defaultColWidth="5.6328125" defaultRowHeight="13.5" customHeight="1"/>
  <cols>
    <col min="1" max="1" width="11.453125" style="172" customWidth="1"/>
    <col min="2" max="2" width="22.90625" style="172" customWidth="1"/>
    <col min="3" max="3" width="11.453125" style="172" customWidth="1"/>
    <col min="4" max="4" width="5.6328125" style="172"/>
    <col min="5" max="5" width="11.453125" style="172" customWidth="1"/>
    <col min="6" max="10" width="5.6328125" style="172"/>
    <col min="11" max="11" width="11.453125" style="172" customWidth="1"/>
    <col min="12" max="16" width="5.6328125" style="172"/>
    <col min="17" max="17" width="11.453125" style="172" customWidth="1"/>
    <col min="18" max="22" width="5.6328125" style="172"/>
    <col min="23" max="23" width="11.453125" style="172" customWidth="1"/>
    <col min="24" max="24" width="5.6328125" style="172"/>
    <col min="25" max="25" width="11.453125" style="172" customWidth="1"/>
    <col min="26" max="30" width="5.6328125" style="172"/>
    <col min="31" max="31" width="11.453125" style="172" customWidth="1"/>
    <col min="32" max="36" width="5.6328125" style="172"/>
    <col min="37" max="37" width="11.453125" style="172" customWidth="1"/>
    <col min="38" max="42" width="5.6328125" style="172"/>
    <col min="43" max="43" width="11.453125" style="172" customWidth="1"/>
    <col min="44" max="44" width="5.6328125" style="172"/>
    <col min="45" max="45" width="11.453125" style="172" customWidth="1"/>
    <col min="46" max="46" width="6.36328125" style="172" bestFit="1" customWidth="1"/>
    <col min="47" max="50" width="5.6328125" style="172"/>
    <col min="51" max="51" width="11.453125" style="172" customWidth="1"/>
    <col min="52" max="56" width="5.6328125" style="172"/>
    <col min="57" max="57" width="11.453125" style="172" customWidth="1"/>
    <col min="58" max="62" width="5.6328125" style="172"/>
    <col min="63" max="63" width="11.453125" style="172" customWidth="1"/>
    <col min="64" max="64" width="5.6328125" style="172"/>
    <col min="65" max="65" width="11.453125" style="172" customWidth="1"/>
    <col min="66" max="70" width="5.6328125" style="172"/>
    <col min="71" max="71" width="11.453125" style="172" customWidth="1"/>
    <col min="72" max="76" width="5.6328125" style="172"/>
    <col min="77" max="77" width="11.453125" style="172" customWidth="1"/>
    <col min="78" max="82" width="5.6328125" style="172"/>
    <col min="83" max="83" width="11.453125" style="172" customWidth="1"/>
    <col min="84" max="84" width="5.6328125" style="172"/>
    <col min="85" max="85" width="11.453125" style="172" customWidth="1"/>
    <col min="86" max="90" width="5.6328125" style="172"/>
    <col min="91" max="91" width="11.453125" style="172" customWidth="1"/>
    <col min="92" max="96" width="5.6328125" style="172"/>
    <col min="97" max="97" width="11.453125" style="172" customWidth="1"/>
    <col min="98" max="102" width="5.6328125" style="172"/>
    <col min="103" max="103" width="11.453125" style="172" customWidth="1"/>
    <col min="104" max="104" width="5.6328125" style="172"/>
    <col min="105" max="105" width="11.453125" style="172" customWidth="1"/>
    <col min="106" max="110" width="5.6328125" style="172"/>
    <col min="111" max="111" width="11.453125" style="172" customWidth="1"/>
    <col min="112" max="116" width="5.6328125" style="172"/>
    <col min="117" max="117" width="11.453125" style="172" customWidth="1"/>
    <col min="118" max="122" width="5.6328125" style="172"/>
    <col min="123" max="123" width="11.453125" style="172" customWidth="1"/>
    <col min="124" max="124" width="5.6328125" style="172"/>
    <col min="125" max="125" width="11.453125" style="172" customWidth="1"/>
    <col min="126" max="130" width="5.6328125" style="172"/>
    <col min="131" max="131" width="11.453125" style="172" customWidth="1"/>
    <col min="132" max="136" width="5.6328125" style="172"/>
    <col min="137" max="137" width="11.453125" style="172" customWidth="1"/>
    <col min="138" max="142" width="5.6328125" style="172"/>
    <col min="143" max="143" width="11.453125" style="172" customWidth="1"/>
    <col min="144" max="144" width="5.6328125" style="172"/>
    <col min="145" max="145" width="11.453125" style="172" customWidth="1"/>
    <col min="146" max="150" width="5.6328125" style="172"/>
    <col min="151" max="151" width="11.453125" style="172" customWidth="1"/>
    <col min="152" max="156" width="5.6328125" style="172"/>
    <col min="157" max="157" width="11.453125" style="172" customWidth="1"/>
    <col min="158" max="162" width="5.6328125" style="172"/>
    <col min="163" max="163" width="11.453125" style="172" customWidth="1"/>
    <col min="164" max="182" width="5.6328125" style="172"/>
    <col min="183" max="183" width="11.453125" style="172" customWidth="1"/>
    <col min="184" max="190" width="5.6328125" style="172"/>
    <col min="191" max="191" width="11.453125" style="172" customWidth="1"/>
    <col min="192" max="196" width="5.6328125" style="172"/>
    <col min="197" max="197" width="11.453125" style="172" customWidth="1"/>
    <col min="198" max="202" width="5.6328125" style="172"/>
    <col min="203" max="203" width="11.453125" style="172" customWidth="1"/>
    <col min="204" max="204" width="5.6328125" style="172"/>
    <col min="205" max="205" width="11.453125" style="172" customWidth="1"/>
    <col min="206" max="210" width="5.6328125" style="172"/>
    <col min="211" max="211" width="11.453125" style="172" customWidth="1"/>
    <col min="212" max="216" width="5.6328125" style="172"/>
    <col min="217" max="217" width="11.453125" style="172" customWidth="1"/>
    <col min="218" max="222" width="5.6328125" style="172"/>
    <col min="223" max="223" width="11.453125" style="172" customWidth="1"/>
    <col min="224" max="224" width="5.6328125" style="172"/>
    <col min="225" max="226" width="11.453125" style="172" customWidth="1"/>
    <col min="227" max="230" width="5.6328125" style="172"/>
    <col min="231" max="231" width="11.453125" style="172" customWidth="1"/>
    <col min="232" max="236" width="5.6328125" style="172"/>
    <col min="237" max="237" width="11.453125" style="172" customWidth="1"/>
    <col min="238" max="242" width="5.6328125" style="172"/>
    <col min="243" max="243" width="11.453125" style="172" customWidth="1"/>
    <col min="244" max="244" width="5.6328125" style="172"/>
    <col min="245" max="245" width="11.453125" style="172" customWidth="1"/>
    <col min="246" max="250" width="5.6328125" style="172"/>
    <col min="251" max="251" width="11.453125" style="172" customWidth="1"/>
    <col min="252" max="256" width="5.6328125" style="172"/>
    <col min="257" max="257" width="11.453125" style="172" customWidth="1"/>
    <col min="258" max="16384" width="5.6328125" style="172"/>
  </cols>
  <sheetData>
    <row r="1" spans="1:262" s="203" customFormat="1" ht="13.5" customHeight="1">
      <c r="A1" s="203" t="s">
        <v>19</v>
      </c>
      <c r="C1" s="195"/>
      <c r="J1" s="203" t="s">
        <v>118</v>
      </c>
      <c r="K1" s="204"/>
      <c r="P1" s="205"/>
      <c r="U1" s="203" t="s">
        <v>118</v>
      </c>
      <c r="W1" s="195"/>
      <c r="AD1" s="203" t="s">
        <v>118</v>
      </c>
      <c r="AE1" s="204"/>
      <c r="AJ1" s="205"/>
      <c r="AO1" s="203" t="s">
        <v>118</v>
      </c>
      <c r="AQ1" s="195"/>
      <c r="AX1" s="203" t="s">
        <v>118</v>
      </c>
      <c r="AY1" s="204"/>
      <c r="BD1" s="205"/>
      <c r="BI1" s="203" t="s">
        <v>118</v>
      </c>
      <c r="BK1" s="195"/>
      <c r="BR1" s="203" t="s">
        <v>118</v>
      </c>
      <c r="BS1" s="204"/>
      <c r="BX1" s="205"/>
      <c r="CC1" s="203" t="s">
        <v>118</v>
      </c>
      <c r="CE1" s="195"/>
      <c r="CL1" s="203" t="s">
        <v>118</v>
      </c>
      <c r="CM1" s="204"/>
      <c r="CR1" s="205"/>
      <c r="CW1" s="203" t="s">
        <v>118</v>
      </c>
      <c r="CY1" s="195"/>
      <c r="DF1" s="203" t="s">
        <v>118</v>
      </c>
      <c r="DG1" s="204"/>
      <c r="DL1" s="205"/>
      <c r="DQ1" s="203" t="s">
        <v>118</v>
      </c>
      <c r="DS1" s="195"/>
      <c r="DZ1" s="203" t="s">
        <v>118</v>
      </c>
      <c r="EA1" s="204"/>
      <c r="EF1" s="205"/>
      <c r="EK1" s="203" t="s">
        <v>118</v>
      </c>
      <c r="EM1" s="195"/>
      <c r="ET1" s="203" t="s">
        <v>118</v>
      </c>
      <c r="EU1" s="204"/>
      <c r="EZ1" s="205"/>
      <c r="FE1" s="203" t="s">
        <v>118</v>
      </c>
      <c r="FG1" s="195"/>
      <c r="FN1" s="203" t="s">
        <v>118</v>
      </c>
      <c r="FO1" s="204"/>
      <c r="FT1" s="205"/>
      <c r="FY1" s="203" t="s">
        <v>118</v>
      </c>
      <c r="GA1" s="195"/>
      <c r="GH1" s="203" t="s">
        <v>118</v>
      </c>
      <c r="GI1" s="204"/>
      <c r="GN1" s="205"/>
      <c r="GS1" s="203" t="s">
        <v>118</v>
      </c>
      <c r="GU1" s="195"/>
      <c r="HB1" s="203" t="s">
        <v>118</v>
      </c>
      <c r="HC1" s="204"/>
      <c r="HH1" s="205"/>
      <c r="HM1" s="203" t="s">
        <v>118</v>
      </c>
      <c r="HO1" s="195"/>
      <c r="HV1" s="203" t="s">
        <v>118</v>
      </c>
      <c r="HW1" s="204"/>
      <c r="IB1" s="205"/>
      <c r="IG1" s="203" t="s">
        <v>118</v>
      </c>
      <c r="II1" s="195"/>
      <c r="IP1" s="203" t="s">
        <v>118</v>
      </c>
      <c r="IQ1" s="204"/>
      <c r="IV1" s="205"/>
      <c r="JA1" s="203" t="s">
        <v>118</v>
      </c>
    </row>
    <row r="2" spans="1:262" s="203" customFormat="1" ht="13.5" customHeight="1">
      <c r="A2" s="203" t="s">
        <v>129</v>
      </c>
      <c r="C2" s="195"/>
      <c r="K2" s="204"/>
      <c r="P2" s="205"/>
      <c r="W2" s="195"/>
      <c r="AE2" s="204"/>
      <c r="AJ2" s="205"/>
      <c r="AQ2" s="195"/>
      <c r="AY2" s="204"/>
      <c r="BD2" s="205"/>
      <c r="BK2" s="195"/>
      <c r="BS2" s="204"/>
      <c r="BX2" s="205"/>
      <c r="CE2" s="195"/>
      <c r="CM2" s="204"/>
      <c r="CR2" s="205"/>
      <c r="CY2" s="195"/>
      <c r="DG2" s="204"/>
      <c r="DL2" s="205"/>
      <c r="DS2" s="195"/>
      <c r="EA2" s="204"/>
      <c r="EF2" s="205"/>
      <c r="EM2" s="195"/>
      <c r="EU2" s="204"/>
      <c r="EZ2" s="205"/>
      <c r="FG2" s="195"/>
      <c r="FO2" s="204"/>
      <c r="FT2" s="205"/>
      <c r="GA2" s="195"/>
      <c r="GI2" s="204"/>
      <c r="GN2" s="205"/>
      <c r="GU2" s="195"/>
      <c r="HC2" s="204"/>
      <c r="HH2" s="205"/>
      <c r="HO2" s="195"/>
      <c r="HW2" s="204"/>
      <c r="IB2" s="205"/>
      <c r="II2" s="195"/>
      <c r="IQ2" s="204"/>
      <c r="IV2" s="205"/>
    </row>
    <row r="3" spans="1:262" ht="13.5" customHeight="1">
      <c r="A3" s="172" t="s">
        <v>21</v>
      </c>
      <c r="C3" s="173"/>
      <c r="K3" s="206"/>
      <c r="P3" s="207"/>
      <c r="W3" s="173"/>
      <c r="AE3" s="206"/>
      <c r="AJ3" s="207"/>
      <c r="AQ3" s="173"/>
      <c r="AY3" s="206"/>
      <c r="BD3" s="207"/>
      <c r="BK3" s="173"/>
      <c r="BS3" s="206"/>
      <c r="BX3" s="207"/>
      <c r="CE3" s="173"/>
      <c r="CM3" s="206"/>
      <c r="CR3" s="207"/>
      <c r="CY3" s="173"/>
      <c r="DG3" s="206"/>
      <c r="DL3" s="207"/>
      <c r="DS3" s="173"/>
      <c r="EA3" s="206"/>
      <c r="EF3" s="207"/>
      <c r="EM3" s="173"/>
      <c r="EU3" s="206"/>
      <c r="EZ3" s="207"/>
      <c r="FG3" s="173"/>
      <c r="FO3" s="206"/>
      <c r="FT3" s="207"/>
      <c r="GA3" s="173"/>
      <c r="GI3" s="206"/>
      <c r="GN3" s="207"/>
      <c r="GU3" s="173"/>
      <c r="HC3" s="206"/>
      <c r="HH3" s="207"/>
      <c r="HO3" s="173"/>
      <c r="HW3" s="206"/>
      <c r="IB3" s="207"/>
      <c r="II3" s="173"/>
      <c r="IQ3" s="206"/>
      <c r="IV3" s="207"/>
    </row>
    <row r="4" spans="1:262" s="178" customFormat="1" ht="13.5" customHeight="1">
      <c r="A4" s="208" t="s">
        <v>22</v>
      </c>
      <c r="C4" s="185"/>
      <c r="K4" s="209"/>
      <c r="P4" s="210"/>
      <c r="W4" s="185"/>
      <c r="AE4" s="209"/>
      <c r="AJ4" s="210"/>
      <c r="AQ4" s="185"/>
      <c r="AY4" s="209"/>
      <c r="BD4" s="210"/>
      <c r="BK4" s="185"/>
      <c r="BS4" s="209"/>
      <c r="BX4" s="210"/>
      <c r="CE4" s="185"/>
      <c r="CM4" s="209"/>
      <c r="CR4" s="210"/>
      <c r="CY4" s="185"/>
      <c r="DG4" s="209"/>
      <c r="DL4" s="210"/>
      <c r="DS4" s="185"/>
      <c r="EA4" s="209"/>
      <c r="EF4" s="210"/>
      <c r="EM4" s="185"/>
      <c r="EU4" s="209"/>
      <c r="EZ4" s="210"/>
      <c r="FG4" s="185"/>
      <c r="FO4" s="209"/>
      <c r="FT4" s="210"/>
      <c r="GA4" s="185"/>
      <c r="GI4" s="209"/>
      <c r="GN4" s="210"/>
      <c r="GU4" s="185"/>
      <c r="HC4" s="209"/>
      <c r="HH4" s="210"/>
      <c r="HO4" s="185"/>
      <c r="HW4" s="209"/>
      <c r="IB4" s="210"/>
      <c r="II4" s="185"/>
      <c r="IQ4" s="209"/>
      <c r="IV4" s="210"/>
    </row>
    <row r="5" spans="1:262" s="178" customFormat="1" ht="13.5" customHeight="1">
      <c r="A5" s="208" t="s">
        <v>23</v>
      </c>
      <c r="C5" s="185"/>
      <c r="K5" s="209"/>
      <c r="P5" s="210"/>
      <c r="W5" s="185"/>
      <c r="AE5" s="209"/>
      <c r="AJ5" s="210"/>
      <c r="AQ5" s="185"/>
      <c r="AY5" s="209"/>
      <c r="BD5" s="210"/>
      <c r="BK5" s="185"/>
      <c r="BS5" s="209"/>
      <c r="BX5" s="210"/>
      <c r="CE5" s="185"/>
      <c r="CM5" s="209"/>
      <c r="CR5" s="210"/>
      <c r="CY5" s="185"/>
      <c r="DG5" s="209"/>
      <c r="DL5" s="210"/>
      <c r="DS5" s="185"/>
      <c r="EA5" s="209"/>
      <c r="EF5" s="210"/>
      <c r="EM5" s="185"/>
      <c r="EU5" s="209"/>
      <c r="EZ5" s="210"/>
      <c r="FG5" s="185"/>
      <c r="FO5" s="209"/>
      <c r="FT5" s="210"/>
      <c r="GA5" s="185"/>
      <c r="GI5" s="209"/>
      <c r="GN5" s="210"/>
      <c r="GU5" s="185"/>
      <c r="HC5" s="209"/>
      <c r="HH5" s="210"/>
      <c r="HO5" s="185"/>
      <c r="HW5" s="209"/>
      <c r="IB5" s="210"/>
      <c r="II5" s="185"/>
      <c r="IQ5" s="209"/>
      <c r="IV5" s="210"/>
    </row>
    <row r="6" spans="1:262" s="180" customFormat="1" ht="13.5" customHeight="1">
      <c r="A6" s="211" t="s">
        <v>60</v>
      </c>
      <c r="C6" s="212"/>
      <c r="K6" s="213"/>
      <c r="P6" s="214"/>
      <c r="W6" s="215"/>
      <c r="AE6" s="213"/>
      <c r="AJ6" s="214"/>
      <c r="AQ6" s="216"/>
      <c r="AY6" s="213"/>
      <c r="BD6" s="214"/>
      <c r="BK6" s="216"/>
      <c r="BS6" s="213"/>
      <c r="BX6" s="214"/>
      <c r="CE6" s="212"/>
      <c r="CM6" s="213"/>
      <c r="CR6" s="214"/>
      <c r="CY6" s="212"/>
      <c r="DG6" s="213"/>
      <c r="DL6" s="214"/>
      <c r="DS6" s="212"/>
      <c r="EA6" s="213"/>
      <c r="EF6" s="214"/>
      <c r="EM6" s="212"/>
      <c r="EU6" s="213"/>
      <c r="EZ6" s="214"/>
      <c r="FG6" s="212"/>
      <c r="FO6" s="213"/>
      <c r="FT6" s="214"/>
      <c r="GA6" s="212"/>
      <c r="GI6" s="213"/>
      <c r="GN6" s="214"/>
      <c r="GU6" s="212"/>
      <c r="HC6" s="213"/>
      <c r="HH6" s="214"/>
      <c r="HO6" s="212"/>
      <c r="HW6" s="213"/>
      <c r="IB6" s="214"/>
      <c r="II6" s="212"/>
      <c r="IQ6" s="213"/>
      <c r="IV6" s="214"/>
    </row>
    <row r="7" spans="1:262" s="178" customFormat="1" ht="13.5" customHeight="1">
      <c r="A7" s="208" t="s">
        <v>24</v>
      </c>
      <c r="C7" s="185"/>
      <c r="K7" s="209"/>
      <c r="P7" s="210"/>
      <c r="W7" s="185"/>
      <c r="AE7" s="209"/>
      <c r="AJ7" s="210"/>
      <c r="AQ7" s="185"/>
      <c r="AY7" s="209"/>
      <c r="BD7" s="210"/>
      <c r="BK7" s="185"/>
      <c r="BS7" s="209"/>
      <c r="BX7" s="210"/>
      <c r="CE7" s="185"/>
      <c r="CM7" s="209"/>
      <c r="CR7" s="210"/>
      <c r="CY7" s="185"/>
      <c r="DG7" s="209"/>
      <c r="DL7" s="210"/>
      <c r="DS7" s="185"/>
      <c r="EA7" s="209"/>
      <c r="EF7" s="210"/>
      <c r="EM7" s="185"/>
      <c r="EU7" s="209"/>
      <c r="EZ7" s="210"/>
      <c r="FG7" s="185"/>
      <c r="FO7" s="209"/>
      <c r="FT7" s="210"/>
      <c r="GA7" s="185"/>
      <c r="GI7" s="209"/>
      <c r="GN7" s="210"/>
      <c r="GU7" s="185"/>
      <c r="HC7" s="209"/>
      <c r="HH7" s="210"/>
      <c r="HO7" s="185"/>
      <c r="HW7" s="209"/>
      <c r="IB7" s="210"/>
      <c r="II7" s="185"/>
      <c r="IQ7" s="209"/>
      <c r="IV7" s="210"/>
    </row>
    <row r="8" spans="1:262" s="180" customFormat="1" ht="13.5" customHeight="1">
      <c r="A8" s="211" t="s">
        <v>61</v>
      </c>
      <c r="C8" s="212"/>
      <c r="K8" s="213"/>
      <c r="P8" s="214"/>
      <c r="W8" s="215"/>
      <c r="AE8" s="213"/>
      <c r="AJ8" s="214"/>
      <c r="AQ8" s="216"/>
      <c r="AY8" s="213"/>
      <c r="BD8" s="214"/>
      <c r="BK8" s="216"/>
      <c r="BS8" s="213"/>
      <c r="BX8" s="214"/>
      <c r="CE8" s="212"/>
      <c r="CM8" s="213"/>
      <c r="CR8" s="214"/>
      <c r="CY8" s="212"/>
      <c r="DG8" s="213"/>
      <c r="DL8" s="214"/>
      <c r="DS8" s="212"/>
      <c r="EA8" s="213"/>
      <c r="EF8" s="214"/>
      <c r="EM8" s="212"/>
      <c r="EU8" s="213"/>
      <c r="EZ8" s="214"/>
      <c r="FG8" s="212"/>
      <c r="FO8" s="213"/>
      <c r="FT8" s="214"/>
      <c r="GA8" s="212"/>
      <c r="GI8" s="213"/>
      <c r="GN8" s="214"/>
      <c r="GU8" s="212"/>
      <c r="HC8" s="213"/>
      <c r="HH8" s="214"/>
      <c r="HO8" s="212"/>
      <c r="HW8" s="213"/>
      <c r="IB8" s="214"/>
      <c r="II8" s="212"/>
      <c r="IQ8" s="213"/>
      <c r="IV8" s="214"/>
    </row>
    <row r="9" spans="1:262" ht="13.5" customHeight="1">
      <c r="A9" s="172" t="s">
        <v>11</v>
      </c>
      <c r="C9" s="200"/>
      <c r="K9" s="206"/>
      <c r="P9" s="207"/>
      <c r="W9" s="200"/>
      <c r="AE9" s="206"/>
      <c r="AJ9" s="207"/>
      <c r="AQ9" s="217"/>
      <c r="AY9" s="206"/>
      <c r="BD9" s="207"/>
      <c r="BK9" s="217"/>
      <c r="BS9" s="206"/>
      <c r="BX9" s="207"/>
      <c r="CE9" s="200"/>
      <c r="CM9" s="206"/>
      <c r="CR9" s="207"/>
      <c r="CY9" s="200"/>
      <c r="DG9" s="206"/>
      <c r="DL9" s="207"/>
      <c r="DS9" s="200"/>
      <c r="EA9" s="206"/>
      <c r="EF9" s="207"/>
      <c r="EM9" s="200"/>
      <c r="EU9" s="206"/>
      <c r="EZ9" s="207"/>
      <c r="FG9" s="200"/>
      <c r="FO9" s="206"/>
      <c r="FT9" s="207"/>
      <c r="GA9" s="200"/>
      <c r="GI9" s="206"/>
      <c r="GN9" s="207"/>
      <c r="GU9" s="200"/>
      <c r="HC9" s="206"/>
      <c r="HH9" s="207"/>
      <c r="HO9" s="200"/>
      <c r="HW9" s="206"/>
      <c r="IB9" s="207"/>
      <c r="II9" s="200"/>
      <c r="IQ9" s="206"/>
      <c r="IV9" s="207"/>
    </row>
    <row r="10" spans="1:262" ht="31.5" customHeight="1">
      <c r="A10" s="182" t="s">
        <v>131</v>
      </c>
      <c r="B10" s="182" t="s">
        <v>32</v>
      </c>
      <c r="C10" s="183" t="s">
        <v>31</v>
      </c>
      <c r="D10" s="182" t="s">
        <v>30</v>
      </c>
      <c r="E10" s="182" t="s">
        <v>25</v>
      </c>
      <c r="F10" s="182" t="s">
        <v>26</v>
      </c>
      <c r="G10" s="182" t="s">
        <v>27</v>
      </c>
      <c r="H10" s="182" t="s">
        <v>28</v>
      </c>
      <c r="I10" s="182" t="s">
        <v>29</v>
      </c>
      <c r="J10" s="182" t="s">
        <v>27</v>
      </c>
      <c r="K10" s="218" t="s">
        <v>101</v>
      </c>
      <c r="L10" s="182" t="s">
        <v>57</v>
      </c>
      <c r="M10" s="182" t="s">
        <v>102</v>
      </c>
      <c r="N10" s="182" t="s">
        <v>103</v>
      </c>
      <c r="O10" s="182" t="s">
        <v>104</v>
      </c>
      <c r="P10" s="219" t="s">
        <v>105</v>
      </c>
      <c r="Q10" s="182" t="s">
        <v>106</v>
      </c>
      <c r="R10" s="182" t="s">
        <v>58</v>
      </c>
      <c r="S10" s="182" t="s">
        <v>107</v>
      </c>
      <c r="T10" s="182" t="s">
        <v>108</v>
      </c>
      <c r="U10" s="182" t="s">
        <v>109</v>
      </c>
      <c r="V10" s="182" t="s">
        <v>132</v>
      </c>
      <c r="W10" s="183" t="s">
        <v>31</v>
      </c>
      <c r="X10" s="182" t="s">
        <v>30</v>
      </c>
      <c r="Y10" s="182" t="s">
        <v>25</v>
      </c>
      <c r="Z10" s="182" t="s">
        <v>26</v>
      </c>
      <c r="AA10" s="182" t="s">
        <v>27</v>
      </c>
      <c r="AB10" s="182" t="s">
        <v>28</v>
      </c>
      <c r="AC10" s="182" t="s">
        <v>29</v>
      </c>
      <c r="AD10" s="182" t="s">
        <v>27</v>
      </c>
      <c r="AE10" s="218" t="s">
        <v>101</v>
      </c>
      <c r="AF10" s="182" t="s">
        <v>57</v>
      </c>
      <c r="AG10" s="182" t="s">
        <v>102</v>
      </c>
      <c r="AH10" s="182" t="s">
        <v>103</v>
      </c>
      <c r="AI10" s="182" t="s">
        <v>104</v>
      </c>
      <c r="AJ10" s="219" t="s">
        <v>105</v>
      </c>
      <c r="AK10" s="182" t="s">
        <v>106</v>
      </c>
      <c r="AL10" s="182" t="s">
        <v>58</v>
      </c>
      <c r="AM10" s="182" t="s">
        <v>107</v>
      </c>
      <c r="AN10" s="182" t="s">
        <v>108</v>
      </c>
      <c r="AO10" s="182" t="s">
        <v>109</v>
      </c>
      <c r="AP10" s="182" t="s">
        <v>132</v>
      </c>
      <c r="AQ10" s="183" t="s">
        <v>31</v>
      </c>
      <c r="AR10" s="182" t="s">
        <v>30</v>
      </c>
      <c r="AS10" s="182" t="s">
        <v>25</v>
      </c>
      <c r="AT10" s="182" t="s">
        <v>26</v>
      </c>
      <c r="AU10" s="182" t="s">
        <v>27</v>
      </c>
      <c r="AV10" s="182" t="s">
        <v>28</v>
      </c>
      <c r="AW10" s="182" t="s">
        <v>29</v>
      </c>
      <c r="AX10" s="182" t="s">
        <v>27</v>
      </c>
      <c r="AY10" s="218" t="s">
        <v>101</v>
      </c>
      <c r="AZ10" s="182" t="s">
        <v>57</v>
      </c>
      <c r="BA10" s="182" t="s">
        <v>102</v>
      </c>
      <c r="BB10" s="182" t="s">
        <v>103</v>
      </c>
      <c r="BC10" s="182" t="s">
        <v>104</v>
      </c>
      <c r="BD10" s="219" t="s">
        <v>105</v>
      </c>
      <c r="BE10" s="182" t="s">
        <v>106</v>
      </c>
      <c r="BF10" s="182" t="s">
        <v>58</v>
      </c>
      <c r="BG10" s="182" t="s">
        <v>107</v>
      </c>
      <c r="BH10" s="182" t="s">
        <v>108</v>
      </c>
      <c r="BI10" s="182" t="s">
        <v>109</v>
      </c>
      <c r="BJ10" s="182" t="s">
        <v>132</v>
      </c>
      <c r="BK10" s="183" t="s">
        <v>31</v>
      </c>
      <c r="BL10" s="182" t="s">
        <v>30</v>
      </c>
      <c r="BM10" s="182" t="s">
        <v>25</v>
      </c>
      <c r="BN10" s="182" t="s">
        <v>26</v>
      </c>
      <c r="BO10" s="182" t="s">
        <v>27</v>
      </c>
      <c r="BP10" s="182" t="s">
        <v>28</v>
      </c>
      <c r="BQ10" s="182" t="s">
        <v>29</v>
      </c>
      <c r="BR10" s="182" t="s">
        <v>27</v>
      </c>
      <c r="BS10" s="218" t="s">
        <v>101</v>
      </c>
      <c r="BT10" s="182" t="s">
        <v>57</v>
      </c>
      <c r="BU10" s="182" t="s">
        <v>102</v>
      </c>
      <c r="BV10" s="182" t="s">
        <v>103</v>
      </c>
      <c r="BW10" s="182" t="s">
        <v>104</v>
      </c>
      <c r="BX10" s="219" t="s">
        <v>105</v>
      </c>
      <c r="BY10" s="182" t="s">
        <v>106</v>
      </c>
      <c r="BZ10" s="182" t="s">
        <v>58</v>
      </c>
      <c r="CA10" s="182" t="s">
        <v>107</v>
      </c>
      <c r="CB10" s="182" t="s">
        <v>108</v>
      </c>
      <c r="CC10" s="182" t="s">
        <v>109</v>
      </c>
      <c r="CD10" s="182" t="s">
        <v>132</v>
      </c>
      <c r="CE10" s="183" t="s">
        <v>31</v>
      </c>
      <c r="CF10" s="182" t="s">
        <v>30</v>
      </c>
      <c r="CG10" s="182" t="s">
        <v>25</v>
      </c>
      <c r="CH10" s="182" t="s">
        <v>26</v>
      </c>
      <c r="CI10" s="182" t="s">
        <v>27</v>
      </c>
      <c r="CJ10" s="182" t="s">
        <v>28</v>
      </c>
      <c r="CK10" s="182" t="s">
        <v>29</v>
      </c>
      <c r="CL10" s="182" t="s">
        <v>27</v>
      </c>
      <c r="CM10" s="218" t="s">
        <v>101</v>
      </c>
      <c r="CN10" s="182" t="s">
        <v>57</v>
      </c>
      <c r="CO10" s="182" t="s">
        <v>102</v>
      </c>
      <c r="CP10" s="182" t="s">
        <v>103</v>
      </c>
      <c r="CQ10" s="182" t="s">
        <v>104</v>
      </c>
      <c r="CR10" s="219" t="s">
        <v>105</v>
      </c>
      <c r="CS10" s="182" t="s">
        <v>106</v>
      </c>
      <c r="CT10" s="182" t="s">
        <v>58</v>
      </c>
      <c r="CU10" s="182" t="s">
        <v>107</v>
      </c>
      <c r="CV10" s="182" t="s">
        <v>108</v>
      </c>
      <c r="CW10" s="182" t="s">
        <v>109</v>
      </c>
      <c r="CX10" s="182" t="s">
        <v>132</v>
      </c>
      <c r="CY10" s="183" t="s">
        <v>31</v>
      </c>
      <c r="CZ10" s="182" t="s">
        <v>30</v>
      </c>
      <c r="DA10" s="182" t="s">
        <v>25</v>
      </c>
      <c r="DB10" s="182" t="s">
        <v>26</v>
      </c>
      <c r="DC10" s="182" t="s">
        <v>27</v>
      </c>
      <c r="DD10" s="182" t="s">
        <v>28</v>
      </c>
      <c r="DE10" s="182" t="s">
        <v>29</v>
      </c>
      <c r="DF10" s="182" t="s">
        <v>27</v>
      </c>
      <c r="DG10" s="218" t="s">
        <v>101</v>
      </c>
      <c r="DH10" s="182" t="s">
        <v>57</v>
      </c>
      <c r="DI10" s="182" t="s">
        <v>102</v>
      </c>
      <c r="DJ10" s="182" t="s">
        <v>103</v>
      </c>
      <c r="DK10" s="182" t="s">
        <v>104</v>
      </c>
      <c r="DL10" s="219" t="s">
        <v>105</v>
      </c>
      <c r="DM10" s="182" t="s">
        <v>106</v>
      </c>
      <c r="DN10" s="182" t="s">
        <v>58</v>
      </c>
      <c r="DO10" s="182" t="s">
        <v>107</v>
      </c>
      <c r="DP10" s="182" t="s">
        <v>108</v>
      </c>
      <c r="DQ10" s="182" t="s">
        <v>109</v>
      </c>
      <c r="DR10" s="182" t="s">
        <v>132</v>
      </c>
      <c r="DS10" s="183" t="s">
        <v>31</v>
      </c>
      <c r="DT10" s="182" t="s">
        <v>30</v>
      </c>
      <c r="DU10" s="182" t="s">
        <v>25</v>
      </c>
      <c r="DV10" s="182" t="s">
        <v>26</v>
      </c>
      <c r="DW10" s="182" t="s">
        <v>27</v>
      </c>
      <c r="DX10" s="182" t="s">
        <v>28</v>
      </c>
      <c r="DY10" s="182" t="s">
        <v>29</v>
      </c>
      <c r="DZ10" s="182" t="s">
        <v>27</v>
      </c>
      <c r="EA10" s="218" t="s">
        <v>101</v>
      </c>
      <c r="EB10" s="182" t="s">
        <v>57</v>
      </c>
      <c r="EC10" s="182" t="s">
        <v>102</v>
      </c>
      <c r="ED10" s="182" t="s">
        <v>103</v>
      </c>
      <c r="EE10" s="182" t="s">
        <v>104</v>
      </c>
      <c r="EF10" s="219" t="s">
        <v>105</v>
      </c>
      <c r="EG10" s="182" t="s">
        <v>106</v>
      </c>
      <c r="EH10" s="182" t="s">
        <v>58</v>
      </c>
      <c r="EI10" s="182" t="s">
        <v>107</v>
      </c>
      <c r="EJ10" s="182" t="s">
        <v>108</v>
      </c>
      <c r="EK10" s="182" t="s">
        <v>109</v>
      </c>
      <c r="EL10" s="182" t="s">
        <v>132</v>
      </c>
      <c r="EM10" s="183" t="s">
        <v>31</v>
      </c>
      <c r="EN10" s="182" t="s">
        <v>30</v>
      </c>
      <c r="EO10" s="182" t="s">
        <v>25</v>
      </c>
      <c r="EP10" s="182" t="s">
        <v>26</v>
      </c>
      <c r="EQ10" s="182" t="s">
        <v>27</v>
      </c>
      <c r="ER10" s="182" t="s">
        <v>28</v>
      </c>
      <c r="ES10" s="182" t="s">
        <v>29</v>
      </c>
      <c r="ET10" s="182" t="s">
        <v>27</v>
      </c>
      <c r="EU10" s="218" t="s">
        <v>101</v>
      </c>
      <c r="EV10" s="182" t="s">
        <v>57</v>
      </c>
      <c r="EW10" s="182" t="s">
        <v>102</v>
      </c>
      <c r="EX10" s="182" t="s">
        <v>103</v>
      </c>
      <c r="EY10" s="182" t="s">
        <v>104</v>
      </c>
      <c r="EZ10" s="219" t="s">
        <v>105</v>
      </c>
      <c r="FA10" s="182" t="s">
        <v>106</v>
      </c>
      <c r="FB10" s="182" t="s">
        <v>58</v>
      </c>
      <c r="FC10" s="182" t="s">
        <v>107</v>
      </c>
      <c r="FD10" s="182" t="s">
        <v>108</v>
      </c>
      <c r="FE10" s="182" t="s">
        <v>109</v>
      </c>
      <c r="FF10" s="182" t="s">
        <v>132</v>
      </c>
      <c r="FG10" s="183" t="s">
        <v>31</v>
      </c>
      <c r="FH10" s="182" t="s">
        <v>30</v>
      </c>
      <c r="FI10" s="182" t="s">
        <v>25</v>
      </c>
      <c r="FJ10" s="182" t="s">
        <v>26</v>
      </c>
      <c r="FK10" s="182" t="s">
        <v>27</v>
      </c>
      <c r="FL10" s="182" t="s">
        <v>28</v>
      </c>
      <c r="FM10" s="182" t="s">
        <v>29</v>
      </c>
      <c r="FN10" s="182" t="s">
        <v>27</v>
      </c>
      <c r="FO10" s="218" t="s">
        <v>101</v>
      </c>
      <c r="FP10" s="182" t="s">
        <v>57</v>
      </c>
      <c r="FQ10" s="182" t="s">
        <v>102</v>
      </c>
      <c r="FR10" s="182" t="s">
        <v>103</v>
      </c>
      <c r="FS10" s="182" t="s">
        <v>104</v>
      </c>
      <c r="FT10" s="219" t="s">
        <v>105</v>
      </c>
      <c r="FU10" s="182" t="s">
        <v>106</v>
      </c>
      <c r="FV10" s="182" t="s">
        <v>58</v>
      </c>
      <c r="FW10" s="182" t="s">
        <v>107</v>
      </c>
      <c r="FX10" s="182" t="s">
        <v>108</v>
      </c>
      <c r="FY10" s="182" t="s">
        <v>109</v>
      </c>
      <c r="FZ10" s="182" t="s">
        <v>132</v>
      </c>
      <c r="GA10" s="183" t="s">
        <v>31</v>
      </c>
      <c r="GB10" s="182" t="s">
        <v>30</v>
      </c>
      <c r="GC10" s="182" t="s">
        <v>25</v>
      </c>
      <c r="GD10" s="182" t="s">
        <v>26</v>
      </c>
      <c r="GE10" s="182" t="s">
        <v>27</v>
      </c>
      <c r="GF10" s="182" t="s">
        <v>28</v>
      </c>
      <c r="GG10" s="182" t="s">
        <v>29</v>
      </c>
      <c r="GH10" s="182" t="s">
        <v>27</v>
      </c>
      <c r="GI10" s="218" t="s">
        <v>101</v>
      </c>
      <c r="GJ10" s="182" t="s">
        <v>57</v>
      </c>
      <c r="GK10" s="182" t="s">
        <v>102</v>
      </c>
      <c r="GL10" s="182" t="s">
        <v>103</v>
      </c>
      <c r="GM10" s="182" t="s">
        <v>104</v>
      </c>
      <c r="GN10" s="219" t="s">
        <v>105</v>
      </c>
      <c r="GO10" s="182" t="s">
        <v>106</v>
      </c>
      <c r="GP10" s="182" t="s">
        <v>58</v>
      </c>
      <c r="GQ10" s="182" t="s">
        <v>107</v>
      </c>
      <c r="GR10" s="182" t="s">
        <v>108</v>
      </c>
      <c r="GS10" s="182" t="s">
        <v>109</v>
      </c>
      <c r="GT10" s="182" t="s">
        <v>132</v>
      </c>
      <c r="GU10" s="183" t="s">
        <v>31</v>
      </c>
      <c r="GV10" s="182" t="s">
        <v>30</v>
      </c>
      <c r="GW10" s="182" t="s">
        <v>25</v>
      </c>
      <c r="GX10" s="182" t="s">
        <v>26</v>
      </c>
      <c r="GY10" s="182" t="s">
        <v>27</v>
      </c>
      <c r="GZ10" s="182" t="s">
        <v>28</v>
      </c>
      <c r="HA10" s="182" t="s">
        <v>29</v>
      </c>
      <c r="HB10" s="182" t="s">
        <v>27</v>
      </c>
      <c r="HC10" s="218" t="s">
        <v>101</v>
      </c>
      <c r="HD10" s="182" t="s">
        <v>57</v>
      </c>
      <c r="HE10" s="182" t="s">
        <v>102</v>
      </c>
      <c r="HF10" s="182" t="s">
        <v>103</v>
      </c>
      <c r="HG10" s="182" t="s">
        <v>104</v>
      </c>
      <c r="HH10" s="219" t="s">
        <v>105</v>
      </c>
      <c r="HI10" s="182" t="s">
        <v>106</v>
      </c>
      <c r="HJ10" s="182" t="s">
        <v>58</v>
      </c>
      <c r="HK10" s="182" t="s">
        <v>107</v>
      </c>
      <c r="HL10" s="182" t="s">
        <v>108</v>
      </c>
      <c r="HM10" s="182" t="s">
        <v>109</v>
      </c>
      <c r="HN10" s="182" t="s">
        <v>132</v>
      </c>
      <c r="HO10" s="183" t="s">
        <v>31</v>
      </c>
      <c r="HP10" s="182" t="s">
        <v>30</v>
      </c>
      <c r="HQ10" s="182" t="s">
        <v>25</v>
      </c>
      <c r="HR10" s="182" t="s">
        <v>26</v>
      </c>
      <c r="HS10" s="182" t="s">
        <v>27</v>
      </c>
      <c r="HT10" s="182" t="s">
        <v>28</v>
      </c>
      <c r="HU10" s="182" t="s">
        <v>29</v>
      </c>
      <c r="HV10" s="182" t="s">
        <v>27</v>
      </c>
      <c r="HW10" s="218" t="s">
        <v>101</v>
      </c>
      <c r="HX10" s="182" t="s">
        <v>57</v>
      </c>
      <c r="HY10" s="182" t="s">
        <v>102</v>
      </c>
      <c r="HZ10" s="182" t="s">
        <v>103</v>
      </c>
      <c r="IA10" s="182" t="s">
        <v>104</v>
      </c>
      <c r="IB10" s="219" t="s">
        <v>105</v>
      </c>
      <c r="IC10" s="182" t="s">
        <v>106</v>
      </c>
      <c r="ID10" s="182" t="s">
        <v>58</v>
      </c>
      <c r="IE10" s="182" t="s">
        <v>107</v>
      </c>
      <c r="IF10" s="182" t="s">
        <v>108</v>
      </c>
      <c r="IG10" s="182" t="s">
        <v>109</v>
      </c>
      <c r="IH10" s="182" t="s">
        <v>132</v>
      </c>
      <c r="II10" s="183" t="s">
        <v>31</v>
      </c>
      <c r="IJ10" s="182" t="s">
        <v>30</v>
      </c>
      <c r="IK10" s="182" t="s">
        <v>25</v>
      </c>
      <c r="IL10" s="182" t="s">
        <v>26</v>
      </c>
      <c r="IM10" s="182" t="s">
        <v>27</v>
      </c>
      <c r="IN10" s="182" t="s">
        <v>28</v>
      </c>
      <c r="IO10" s="182" t="s">
        <v>29</v>
      </c>
      <c r="IP10" s="182" t="s">
        <v>27</v>
      </c>
      <c r="IQ10" s="218" t="s">
        <v>101</v>
      </c>
      <c r="IR10" s="182" t="s">
        <v>57</v>
      </c>
      <c r="IS10" s="182" t="s">
        <v>102</v>
      </c>
      <c r="IT10" s="182" t="s">
        <v>103</v>
      </c>
      <c r="IU10" s="182" t="s">
        <v>104</v>
      </c>
      <c r="IV10" s="219" t="s">
        <v>105</v>
      </c>
      <c r="IW10" s="182" t="s">
        <v>106</v>
      </c>
      <c r="IX10" s="182" t="s">
        <v>58</v>
      </c>
      <c r="IY10" s="182" t="s">
        <v>107</v>
      </c>
      <c r="IZ10" s="182" t="s">
        <v>108</v>
      </c>
      <c r="JA10" s="182" t="s">
        <v>109</v>
      </c>
      <c r="JB10" s="182" t="s">
        <v>132</v>
      </c>
    </row>
    <row r="11" spans="1:262" s="198" customFormat="1" ht="13.5" customHeight="1">
      <c r="B11" s="172"/>
      <c r="C11" s="200"/>
      <c r="E11" s="178"/>
      <c r="F11" s="220"/>
      <c r="G11" s="221"/>
      <c r="H11" s="172"/>
      <c r="I11" s="220"/>
      <c r="J11" s="221"/>
      <c r="K11" s="221"/>
      <c r="L11" s="221"/>
      <c r="M11" s="221"/>
      <c r="P11" s="222"/>
      <c r="Q11" s="178"/>
      <c r="R11" s="221"/>
      <c r="S11" s="221"/>
      <c r="U11" s="221"/>
      <c r="V11" s="221"/>
      <c r="W11" s="200"/>
      <c r="Y11" s="178"/>
      <c r="Z11" s="220"/>
      <c r="AA11" s="220"/>
      <c r="AB11" s="172"/>
      <c r="AC11" s="220"/>
      <c r="AD11" s="220"/>
      <c r="AE11" s="178"/>
      <c r="AF11" s="221"/>
      <c r="AG11" s="221"/>
      <c r="AJ11" s="222"/>
      <c r="AK11" s="178"/>
      <c r="AM11" s="221"/>
      <c r="AO11" s="221"/>
      <c r="AP11" s="221"/>
      <c r="AQ11" s="200"/>
      <c r="AS11" s="178"/>
      <c r="AT11" s="220"/>
      <c r="AU11" s="220"/>
      <c r="AV11" s="172"/>
      <c r="AW11" s="220"/>
      <c r="AX11" s="220"/>
      <c r="AY11" s="178"/>
      <c r="AZ11" s="221"/>
      <c r="BA11" s="221"/>
      <c r="BD11" s="222"/>
      <c r="BE11" s="178"/>
      <c r="BF11" s="221"/>
      <c r="BG11" s="221"/>
      <c r="BI11" s="221"/>
      <c r="BJ11" s="221"/>
      <c r="BK11" s="200"/>
      <c r="BM11" s="178"/>
      <c r="BN11" s="220"/>
      <c r="BO11" s="220"/>
      <c r="BP11" s="172"/>
      <c r="BQ11" s="220"/>
      <c r="BR11" s="220"/>
      <c r="BS11" s="178"/>
      <c r="BT11" s="221"/>
      <c r="BU11" s="221"/>
      <c r="BX11" s="222"/>
      <c r="BY11" s="178"/>
      <c r="BZ11" s="221"/>
      <c r="CA11" s="221"/>
      <c r="CC11" s="221"/>
      <c r="CD11" s="221"/>
      <c r="CE11" s="178"/>
      <c r="CG11" s="178"/>
      <c r="CH11" s="220"/>
      <c r="CI11" s="220"/>
      <c r="CJ11" s="172"/>
      <c r="CK11" s="220"/>
      <c r="CL11" s="220"/>
      <c r="CM11" s="178"/>
      <c r="CN11" s="221"/>
      <c r="CO11" s="221"/>
      <c r="CR11" s="222"/>
      <c r="CS11" s="178"/>
      <c r="CT11" s="221"/>
      <c r="CU11" s="221"/>
      <c r="CW11" s="221"/>
      <c r="CX11" s="221"/>
      <c r="CY11" s="200"/>
      <c r="DA11" s="178"/>
      <c r="DB11" s="220"/>
      <c r="DC11" s="220"/>
      <c r="DD11" s="172"/>
      <c r="DE11" s="220"/>
      <c r="DF11" s="220"/>
      <c r="DG11" s="178"/>
      <c r="DH11" s="221"/>
      <c r="DI11" s="221"/>
      <c r="DL11" s="222"/>
      <c r="DM11" s="178"/>
      <c r="DN11" s="221"/>
      <c r="DO11" s="221"/>
      <c r="DQ11" s="221"/>
      <c r="DR11" s="221"/>
      <c r="DS11" s="200"/>
      <c r="DU11" s="178"/>
      <c r="DV11" s="220"/>
      <c r="DW11" s="220"/>
      <c r="DX11" s="172"/>
      <c r="DY11" s="220"/>
      <c r="DZ11" s="220"/>
      <c r="EA11" s="178"/>
      <c r="EC11" s="223"/>
      <c r="EF11" s="222"/>
      <c r="EG11" s="178"/>
      <c r="EH11" s="221"/>
      <c r="EI11" s="221"/>
      <c r="EK11" s="221"/>
      <c r="EL11" s="221"/>
      <c r="EM11" s="200"/>
      <c r="EO11" s="178"/>
      <c r="EP11" s="220"/>
      <c r="EQ11" s="220"/>
      <c r="ER11" s="172"/>
      <c r="ES11" s="220"/>
      <c r="ET11" s="220"/>
      <c r="EU11" s="178"/>
      <c r="EV11" s="221"/>
      <c r="EW11" s="221"/>
      <c r="EZ11" s="222"/>
      <c r="FA11" s="178"/>
      <c r="FB11" s="221"/>
      <c r="FC11" s="221"/>
      <c r="FE11" s="221"/>
      <c r="FF11" s="221"/>
      <c r="FG11" s="200"/>
      <c r="FI11" s="178"/>
      <c r="FJ11" s="220"/>
      <c r="FK11" s="220"/>
      <c r="FL11" s="172"/>
      <c r="FM11" s="220"/>
      <c r="FN11" s="220"/>
      <c r="FO11" s="178"/>
      <c r="FP11" s="221"/>
      <c r="FQ11" s="221"/>
      <c r="FT11" s="222"/>
      <c r="FU11" s="178"/>
      <c r="FV11" s="221"/>
      <c r="FW11" s="221"/>
      <c r="FY11" s="221"/>
      <c r="FZ11" s="221"/>
      <c r="GA11" s="200"/>
      <c r="GC11" s="172"/>
      <c r="GD11" s="220"/>
      <c r="GE11" s="172"/>
      <c r="GF11" s="172"/>
      <c r="GG11" s="220"/>
      <c r="GH11" s="172"/>
      <c r="GI11" s="224"/>
      <c r="GN11" s="222"/>
      <c r="GU11" s="200"/>
      <c r="GW11" s="172"/>
      <c r="GX11" s="220"/>
      <c r="GY11" s="172"/>
      <c r="GZ11" s="172"/>
      <c r="HA11" s="220"/>
      <c r="HB11" s="172"/>
      <c r="HC11" s="224"/>
      <c r="HH11" s="222"/>
      <c r="HO11" s="200"/>
      <c r="HQ11" s="172"/>
      <c r="HR11" s="220"/>
      <c r="HS11" s="172"/>
      <c r="HT11" s="172"/>
      <c r="HU11" s="220"/>
      <c r="HV11" s="172"/>
      <c r="HW11" s="224"/>
      <c r="IB11" s="222"/>
      <c r="II11" s="200"/>
      <c r="IK11" s="172"/>
      <c r="IL11" s="220"/>
      <c r="IM11" s="172"/>
      <c r="IN11" s="172"/>
      <c r="IO11" s="220"/>
      <c r="IP11" s="172"/>
      <c r="IQ11" s="224"/>
      <c r="IV11" s="222"/>
    </row>
    <row r="12" spans="1:262" s="198" customFormat="1" ht="13.5" customHeight="1">
      <c r="B12" s="172"/>
      <c r="C12" s="200"/>
      <c r="E12" s="178"/>
      <c r="F12" s="220"/>
      <c r="G12" s="221"/>
      <c r="H12" s="172"/>
      <c r="I12" s="220"/>
      <c r="J12" s="221"/>
      <c r="K12" s="221"/>
      <c r="L12" s="221"/>
      <c r="M12" s="221"/>
      <c r="P12" s="222"/>
      <c r="Q12" s="178"/>
      <c r="R12" s="221"/>
      <c r="S12" s="221"/>
      <c r="U12" s="221"/>
      <c r="V12" s="221"/>
      <c r="W12" s="200"/>
      <c r="Y12" s="178"/>
      <c r="Z12" s="220"/>
      <c r="AA12" s="220"/>
      <c r="AB12" s="172"/>
      <c r="AC12" s="220"/>
      <c r="AD12" s="220"/>
      <c r="AE12" s="178"/>
      <c r="AF12" s="221"/>
      <c r="AG12" s="221"/>
      <c r="AJ12" s="222"/>
      <c r="AK12" s="178"/>
      <c r="AM12" s="221"/>
      <c r="AO12" s="221"/>
      <c r="AP12" s="221"/>
      <c r="AQ12" s="200"/>
      <c r="AS12" s="178"/>
      <c r="AT12" s="220"/>
      <c r="AU12" s="220"/>
      <c r="AV12" s="172"/>
      <c r="AW12" s="220"/>
      <c r="AX12" s="220"/>
      <c r="AY12" s="178"/>
      <c r="AZ12" s="221"/>
      <c r="BA12" s="221"/>
      <c r="BD12" s="222"/>
      <c r="BE12" s="178"/>
      <c r="BF12" s="221"/>
      <c r="BG12" s="221"/>
      <c r="BI12" s="221"/>
      <c r="BJ12" s="221"/>
      <c r="BK12" s="200"/>
      <c r="BM12" s="178"/>
      <c r="BN12" s="220"/>
      <c r="BO12" s="220"/>
      <c r="BP12" s="172"/>
      <c r="BQ12" s="220"/>
      <c r="BR12" s="220"/>
      <c r="BS12" s="178"/>
      <c r="BT12" s="221"/>
      <c r="BU12" s="221"/>
      <c r="BX12" s="222"/>
      <c r="BY12" s="178"/>
      <c r="BZ12" s="221"/>
      <c r="CA12" s="221"/>
      <c r="CC12" s="221"/>
      <c r="CD12" s="221"/>
      <c r="CE12" s="178"/>
      <c r="CG12" s="178"/>
      <c r="CH12" s="220"/>
      <c r="CI12" s="220"/>
      <c r="CJ12" s="172"/>
      <c r="CK12" s="220"/>
      <c r="CL12" s="220"/>
      <c r="CM12" s="178"/>
      <c r="CN12" s="221"/>
      <c r="CO12" s="221"/>
      <c r="CR12" s="222"/>
      <c r="CS12" s="178"/>
      <c r="CT12" s="221"/>
      <c r="CU12" s="221"/>
      <c r="CW12" s="221"/>
      <c r="CX12" s="221"/>
      <c r="CY12" s="200"/>
      <c r="DA12" s="178"/>
      <c r="DB12" s="220"/>
      <c r="DC12" s="220"/>
      <c r="DD12" s="172"/>
      <c r="DE12" s="220"/>
      <c r="DF12" s="220"/>
      <c r="DG12" s="178"/>
      <c r="DH12" s="221"/>
      <c r="DI12" s="221"/>
      <c r="DL12" s="222"/>
      <c r="DM12" s="178"/>
      <c r="DN12" s="221"/>
      <c r="DO12" s="221"/>
      <c r="DQ12" s="221"/>
      <c r="DR12" s="221"/>
      <c r="DS12" s="200"/>
      <c r="DU12" s="178"/>
      <c r="DV12" s="220"/>
      <c r="DW12" s="220"/>
      <c r="DX12" s="172"/>
      <c r="DY12" s="220"/>
      <c r="DZ12" s="220"/>
      <c r="EA12" s="178"/>
      <c r="EC12" s="223"/>
      <c r="EF12" s="222"/>
      <c r="EG12" s="178"/>
      <c r="EH12" s="221"/>
      <c r="EI12" s="221"/>
      <c r="EK12" s="221"/>
      <c r="EL12" s="221"/>
      <c r="EM12" s="200"/>
      <c r="EO12" s="178"/>
      <c r="EP12" s="220"/>
      <c r="EQ12" s="220"/>
      <c r="ER12" s="172"/>
      <c r="ES12" s="220"/>
      <c r="ET12" s="220"/>
      <c r="EU12" s="178"/>
      <c r="EV12" s="221"/>
      <c r="EW12" s="221"/>
      <c r="EZ12" s="222"/>
      <c r="FA12" s="178"/>
      <c r="FB12" s="221"/>
      <c r="FC12" s="221"/>
      <c r="FE12" s="221"/>
      <c r="FF12" s="221"/>
      <c r="FG12" s="200"/>
      <c r="FI12" s="178"/>
      <c r="FJ12" s="220"/>
      <c r="FK12" s="220"/>
      <c r="FL12" s="172"/>
      <c r="FM12" s="220"/>
      <c r="FN12" s="220"/>
      <c r="FO12" s="178"/>
      <c r="FP12" s="221"/>
      <c r="FQ12" s="221"/>
      <c r="FT12" s="222"/>
      <c r="FU12" s="178"/>
      <c r="FV12" s="221"/>
      <c r="FW12" s="221"/>
      <c r="FY12" s="221"/>
      <c r="FZ12" s="221"/>
      <c r="GA12" s="200"/>
      <c r="GC12" s="178"/>
      <c r="GD12" s="220"/>
      <c r="GE12" s="172"/>
      <c r="GF12" s="172"/>
      <c r="GG12" s="220"/>
      <c r="GH12" s="172"/>
      <c r="GI12" s="224"/>
      <c r="GN12" s="222"/>
      <c r="GU12" s="200"/>
      <c r="GW12" s="178"/>
      <c r="GX12" s="220"/>
      <c r="GY12" s="172"/>
      <c r="GZ12" s="172"/>
      <c r="HA12" s="220"/>
      <c r="HB12" s="172"/>
      <c r="HC12" s="224"/>
      <c r="HH12" s="222"/>
      <c r="HO12" s="200"/>
      <c r="HQ12" s="178"/>
      <c r="HR12" s="220"/>
      <c r="HS12" s="172"/>
      <c r="HT12" s="172"/>
      <c r="HU12" s="220"/>
      <c r="HV12" s="172"/>
      <c r="HW12" s="224"/>
      <c r="IB12" s="222"/>
      <c r="II12" s="200"/>
      <c r="IK12" s="178"/>
      <c r="IL12" s="220"/>
      <c r="IM12" s="172"/>
      <c r="IN12" s="172"/>
      <c r="IO12" s="220"/>
      <c r="IP12" s="172"/>
      <c r="IQ12" s="224"/>
      <c r="IV12" s="222"/>
    </row>
    <row r="13" spans="1:262" s="198" customFormat="1" ht="13.5" customHeight="1">
      <c r="A13" s="225"/>
      <c r="B13" s="172"/>
      <c r="C13" s="200"/>
      <c r="E13" s="178"/>
      <c r="F13" s="220"/>
      <c r="G13" s="221"/>
      <c r="H13" s="172"/>
      <c r="I13" s="220"/>
      <c r="J13" s="221"/>
      <c r="K13" s="221"/>
      <c r="L13" s="221"/>
      <c r="M13" s="221"/>
      <c r="P13" s="222"/>
      <c r="Q13" s="178"/>
      <c r="R13" s="221"/>
      <c r="S13" s="221"/>
      <c r="U13" s="221"/>
      <c r="V13" s="221"/>
      <c r="W13" s="200"/>
      <c r="Y13" s="178"/>
      <c r="Z13" s="220"/>
      <c r="AA13" s="220"/>
      <c r="AB13" s="172"/>
      <c r="AC13" s="220"/>
      <c r="AD13" s="220"/>
      <c r="AE13" s="178"/>
      <c r="AF13" s="221"/>
      <c r="AG13" s="221"/>
      <c r="AJ13" s="222"/>
      <c r="AK13" s="178"/>
      <c r="AM13" s="221"/>
      <c r="AO13" s="221"/>
      <c r="AP13" s="221"/>
      <c r="AQ13" s="200"/>
      <c r="AS13" s="178"/>
      <c r="AT13" s="220"/>
      <c r="AU13" s="220"/>
      <c r="AV13" s="172"/>
      <c r="AW13" s="220"/>
      <c r="AX13" s="220"/>
      <c r="AY13" s="178"/>
      <c r="AZ13" s="221"/>
      <c r="BA13" s="221"/>
      <c r="BD13" s="222"/>
      <c r="BE13" s="178"/>
      <c r="BF13" s="221"/>
      <c r="BG13" s="221"/>
      <c r="BI13" s="221"/>
      <c r="BJ13" s="221"/>
      <c r="BK13" s="200"/>
      <c r="BM13" s="178"/>
      <c r="BN13" s="220"/>
      <c r="BO13" s="220"/>
      <c r="BP13" s="172"/>
      <c r="BQ13" s="220"/>
      <c r="BR13" s="220"/>
      <c r="BS13" s="178"/>
      <c r="BT13" s="221"/>
      <c r="BU13" s="221"/>
      <c r="BX13" s="222"/>
      <c r="BY13" s="178"/>
      <c r="BZ13" s="221"/>
      <c r="CA13" s="221"/>
      <c r="CC13" s="221"/>
      <c r="CD13" s="221"/>
      <c r="CE13" s="178"/>
      <c r="CG13" s="178"/>
      <c r="CH13" s="220"/>
      <c r="CI13" s="220"/>
      <c r="CJ13" s="172"/>
      <c r="CK13" s="220"/>
      <c r="CL13" s="220"/>
      <c r="CM13" s="178"/>
      <c r="CN13" s="221"/>
      <c r="CO13" s="221"/>
      <c r="CR13" s="222"/>
      <c r="CS13" s="178"/>
      <c r="CT13" s="221"/>
      <c r="CU13" s="221"/>
      <c r="CW13" s="221"/>
      <c r="CX13" s="221"/>
      <c r="CY13" s="200"/>
      <c r="DA13" s="178"/>
      <c r="DB13" s="220"/>
      <c r="DC13" s="220"/>
      <c r="DD13" s="172"/>
      <c r="DE13" s="220"/>
      <c r="DF13" s="220"/>
      <c r="DG13" s="178"/>
      <c r="DH13" s="221"/>
      <c r="DI13" s="221"/>
      <c r="DL13" s="222"/>
      <c r="DM13" s="178"/>
      <c r="DN13" s="221"/>
      <c r="DO13" s="221"/>
      <c r="DQ13" s="221"/>
      <c r="DR13" s="221"/>
      <c r="DS13" s="200"/>
      <c r="DU13" s="178"/>
      <c r="DV13" s="220"/>
      <c r="DW13" s="220"/>
      <c r="DX13" s="172"/>
      <c r="DY13" s="220"/>
      <c r="DZ13" s="220"/>
      <c r="EA13" s="178"/>
      <c r="EC13" s="223"/>
      <c r="EF13" s="222"/>
      <c r="EG13" s="178"/>
      <c r="EH13" s="221"/>
      <c r="EI13" s="221"/>
      <c r="EK13" s="221"/>
      <c r="EL13" s="221"/>
      <c r="EM13" s="200"/>
      <c r="EO13" s="178"/>
      <c r="EP13" s="220"/>
      <c r="EQ13" s="220"/>
      <c r="ER13" s="172"/>
      <c r="ES13" s="220"/>
      <c r="ET13" s="220"/>
      <c r="EU13" s="178"/>
      <c r="EV13" s="221"/>
      <c r="EW13" s="221"/>
      <c r="EZ13" s="222"/>
      <c r="FA13" s="178"/>
      <c r="FB13" s="221"/>
      <c r="FC13" s="221"/>
      <c r="FE13" s="221"/>
      <c r="FF13" s="221"/>
      <c r="FG13" s="200"/>
      <c r="FI13" s="178"/>
      <c r="FJ13" s="220"/>
      <c r="FK13" s="220"/>
      <c r="FL13" s="172"/>
      <c r="FM13" s="220"/>
      <c r="FN13" s="220"/>
      <c r="FO13" s="178"/>
      <c r="FP13" s="221"/>
      <c r="FQ13" s="221"/>
      <c r="FT13" s="222"/>
      <c r="FU13" s="178"/>
      <c r="FV13" s="221"/>
      <c r="FW13" s="221"/>
      <c r="FY13" s="221"/>
      <c r="FZ13" s="221"/>
      <c r="GA13" s="200"/>
      <c r="GB13" s="226"/>
      <c r="GC13" s="226"/>
      <c r="GD13" s="227"/>
      <c r="GE13" s="172"/>
      <c r="GF13" s="228"/>
      <c r="GG13" s="227"/>
      <c r="GH13" s="172"/>
      <c r="GI13" s="206"/>
      <c r="GJ13" s="172"/>
      <c r="GK13" s="172"/>
      <c r="GL13" s="172"/>
      <c r="GM13" s="172"/>
      <c r="GN13" s="207"/>
      <c r="GO13" s="172"/>
      <c r="GP13" s="172"/>
      <c r="GQ13" s="172"/>
      <c r="GR13" s="172"/>
      <c r="GS13" s="172"/>
      <c r="GT13" s="172"/>
      <c r="GU13" s="200"/>
      <c r="GV13" s="226"/>
      <c r="GW13" s="226"/>
      <c r="GX13" s="227"/>
      <c r="GY13" s="172"/>
      <c r="GZ13" s="228"/>
      <c r="HA13" s="227"/>
      <c r="HB13" s="172"/>
      <c r="HC13" s="206"/>
      <c r="HD13" s="172"/>
      <c r="HE13" s="172"/>
      <c r="HF13" s="172"/>
      <c r="HG13" s="172"/>
      <c r="HH13" s="207"/>
      <c r="HI13" s="172"/>
      <c r="HJ13" s="172"/>
      <c r="HK13" s="172"/>
      <c r="HL13" s="172"/>
      <c r="HM13" s="172"/>
      <c r="HN13" s="172"/>
      <c r="HO13" s="200"/>
      <c r="HP13" s="226"/>
      <c r="HQ13" s="226"/>
      <c r="HR13" s="227"/>
      <c r="HS13" s="172"/>
      <c r="HT13" s="228"/>
      <c r="HU13" s="227"/>
      <c r="HV13" s="172"/>
      <c r="HW13" s="206"/>
      <c r="HX13" s="172"/>
      <c r="HY13" s="172"/>
      <c r="HZ13" s="172"/>
      <c r="IA13" s="172"/>
      <c r="IB13" s="207"/>
      <c r="IC13" s="172"/>
      <c r="ID13" s="172"/>
      <c r="IE13" s="172"/>
      <c r="IF13" s="172"/>
      <c r="IG13" s="172"/>
      <c r="IH13" s="172"/>
      <c r="II13" s="200"/>
      <c r="IJ13" s="226"/>
      <c r="IK13" s="226"/>
      <c r="IL13" s="227"/>
      <c r="IM13" s="172"/>
      <c r="IN13" s="228"/>
      <c r="IO13" s="227"/>
      <c r="IP13" s="172"/>
      <c r="IQ13" s="206"/>
      <c r="IR13" s="172"/>
      <c r="IS13" s="172"/>
      <c r="IT13" s="172"/>
      <c r="IU13" s="172"/>
      <c r="IV13" s="207"/>
      <c r="IW13" s="172"/>
      <c r="IX13" s="172"/>
      <c r="IY13" s="172"/>
      <c r="IZ13" s="172"/>
      <c r="JA13" s="172"/>
      <c r="JB13" s="172"/>
    </row>
    <row r="14" spans="1:262" s="198" customFormat="1" ht="13.5" customHeight="1">
      <c r="B14" s="172"/>
      <c r="C14" s="200"/>
      <c r="E14" s="178"/>
      <c r="F14" s="220"/>
      <c r="G14" s="221"/>
      <c r="H14" s="172"/>
      <c r="I14" s="220"/>
      <c r="J14" s="221"/>
      <c r="K14" s="221"/>
      <c r="L14" s="221"/>
      <c r="M14" s="221"/>
      <c r="P14" s="222"/>
      <c r="Q14" s="178"/>
      <c r="R14" s="221"/>
      <c r="S14" s="221"/>
      <c r="U14" s="221"/>
      <c r="V14" s="221"/>
      <c r="W14" s="200"/>
      <c r="Y14" s="178"/>
      <c r="Z14" s="220"/>
      <c r="AA14" s="220"/>
      <c r="AB14" s="172"/>
      <c r="AC14" s="220"/>
      <c r="AD14" s="220"/>
      <c r="AE14" s="178"/>
      <c r="AF14" s="221"/>
      <c r="AG14" s="221"/>
      <c r="AJ14" s="222"/>
      <c r="AK14" s="178"/>
      <c r="AM14" s="221"/>
      <c r="AO14" s="221"/>
      <c r="AP14" s="221"/>
      <c r="AQ14" s="200"/>
      <c r="AS14" s="178"/>
      <c r="AT14" s="220"/>
      <c r="AU14" s="220"/>
      <c r="AV14" s="172"/>
      <c r="AW14" s="220"/>
      <c r="AX14" s="220"/>
      <c r="AY14" s="178"/>
      <c r="AZ14" s="221"/>
      <c r="BA14" s="221"/>
      <c r="BD14" s="222"/>
      <c r="BE14" s="178"/>
      <c r="BF14" s="221"/>
      <c r="BG14" s="221"/>
      <c r="BI14" s="221"/>
      <c r="BJ14" s="221"/>
      <c r="BK14" s="200"/>
      <c r="BM14" s="178"/>
      <c r="BN14" s="220"/>
      <c r="BO14" s="220"/>
      <c r="BP14" s="172"/>
      <c r="BQ14" s="220"/>
      <c r="BR14" s="220"/>
      <c r="BS14" s="178"/>
      <c r="BT14" s="221"/>
      <c r="BU14" s="221"/>
      <c r="BX14" s="222"/>
      <c r="BY14" s="178"/>
      <c r="BZ14" s="221"/>
      <c r="CA14" s="221"/>
      <c r="CC14" s="221"/>
      <c r="CD14" s="221"/>
      <c r="CE14" s="178"/>
      <c r="CG14" s="178"/>
      <c r="CH14" s="220"/>
      <c r="CI14" s="220"/>
      <c r="CJ14" s="172"/>
      <c r="CK14" s="220"/>
      <c r="CL14" s="220"/>
      <c r="CM14" s="178"/>
      <c r="CN14" s="221"/>
      <c r="CO14" s="221"/>
      <c r="CR14" s="222"/>
      <c r="CS14" s="178"/>
      <c r="CT14" s="221"/>
      <c r="CU14" s="221"/>
      <c r="CW14" s="221"/>
      <c r="CX14" s="221"/>
      <c r="CY14" s="200"/>
      <c r="DA14" s="178"/>
      <c r="DB14" s="220"/>
      <c r="DC14" s="220"/>
      <c r="DD14" s="172"/>
      <c r="DE14" s="220"/>
      <c r="DF14" s="220"/>
      <c r="DG14" s="178"/>
      <c r="DH14" s="221"/>
      <c r="DI14" s="221"/>
      <c r="DL14" s="222"/>
      <c r="DM14" s="178"/>
      <c r="DN14" s="221"/>
      <c r="DO14" s="221"/>
      <c r="DQ14" s="221"/>
      <c r="DR14" s="221"/>
      <c r="DS14" s="200"/>
      <c r="DU14" s="178"/>
      <c r="DV14" s="220"/>
      <c r="DW14" s="220"/>
      <c r="DX14" s="172"/>
      <c r="DY14" s="220"/>
      <c r="DZ14" s="220"/>
      <c r="EA14" s="178"/>
      <c r="EC14" s="223"/>
      <c r="EF14" s="222"/>
      <c r="EG14" s="178"/>
      <c r="EH14" s="221"/>
      <c r="EI14" s="221"/>
      <c r="EK14" s="221"/>
      <c r="EL14" s="221"/>
      <c r="EM14" s="200"/>
      <c r="EO14" s="178"/>
      <c r="EP14" s="220"/>
      <c r="EQ14" s="220"/>
      <c r="ER14" s="172"/>
      <c r="ES14" s="220"/>
      <c r="ET14" s="220"/>
      <c r="EU14" s="178"/>
      <c r="EV14" s="221"/>
      <c r="EW14" s="221"/>
      <c r="EZ14" s="222"/>
      <c r="FA14" s="178"/>
      <c r="FB14" s="221"/>
      <c r="FC14" s="221"/>
      <c r="FE14" s="221"/>
      <c r="FF14" s="221"/>
      <c r="FG14" s="200"/>
      <c r="FI14" s="178"/>
      <c r="FJ14" s="220"/>
      <c r="FK14" s="220"/>
      <c r="FL14" s="172"/>
      <c r="FM14" s="220"/>
      <c r="FN14" s="220"/>
      <c r="FO14" s="178"/>
      <c r="FP14" s="221"/>
      <c r="FQ14" s="221"/>
      <c r="FT14" s="222"/>
      <c r="FU14" s="178"/>
      <c r="FV14" s="221"/>
      <c r="FW14" s="221"/>
      <c r="FY14" s="221"/>
      <c r="FZ14" s="221"/>
      <c r="GA14" s="200"/>
      <c r="GC14" s="178"/>
      <c r="GD14" s="220"/>
      <c r="GE14" s="172"/>
      <c r="GF14" s="199"/>
      <c r="GG14" s="220"/>
      <c r="GH14" s="172"/>
      <c r="GI14" s="224"/>
      <c r="GN14" s="222"/>
      <c r="GU14" s="200"/>
      <c r="GW14" s="178"/>
      <c r="GX14" s="220"/>
      <c r="GY14" s="172"/>
      <c r="GZ14" s="199"/>
      <c r="HA14" s="220"/>
      <c r="HB14" s="172"/>
      <c r="HC14" s="224"/>
      <c r="HH14" s="222"/>
      <c r="HO14" s="200"/>
      <c r="HQ14" s="178"/>
      <c r="HR14" s="220"/>
      <c r="HS14" s="172"/>
      <c r="HT14" s="199"/>
      <c r="HU14" s="220"/>
      <c r="HV14" s="172"/>
      <c r="HW14" s="224"/>
      <c r="IB14" s="222"/>
      <c r="II14" s="200"/>
      <c r="IK14" s="178"/>
      <c r="IL14" s="220"/>
      <c r="IM14" s="172"/>
      <c r="IN14" s="199"/>
      <c r="IO14" s="220"/>
      <c r="IP14" s="172"/>
      <c r="IQ14" s="224"/>
      <c r="IV14" s="222"/>
    </row>
    <row r="15" spans="1:262" s="198" customFormat="1" ht="13.5" customHeight="1">
      <c r="B15" s="172"/>
      <c r="C15" s="200"/>
      <c r="E15" s="178"/>
      <c r="F15" s="220"/>
      <c r="G15" s="221"/>
      <c r="H15" s="172"/>
      <c r="I15" s="220"/>
      <c r="J15" s="221"/>
      <c r="K15" s="221"/>
      <c r="L15" s="221"/>
      <c r="M15" s="221"/>
      <c r="P15" s="222"/>
      <c r="Q15" s="178"/>
      <c r="R15" s="221"/>
      <c r="S15" s="221"/>
      <c r="U15" s="221"/>
      <c r="V15" s="221"/>
      <c r="W15" s="200"/>
      <c r="Y15" s="178"/>
      <c r="Z15" s="220"/>
      <c r="AA15" s="220"/>
      <c r="AB15" s="172"/>
      <c r="AC15" s="220"/>
      <c r="AD15" s="220"/>
      <c r="AE15" s="178"/>
      <c r="AF15" s="221"/>
      <c r="AG15" s="221"/>
      <c r="AJ15" s="222"/>
      <c r="AK15" s="178"/>
      <c r="AM15" s="221"/>
      <c r="AO15" s="221"/>
      <c r="AP15" s="221"/>
      <c r="AQ15" s="200"/>
      <c r="AS15" s="178"/>
      <c r="AT15" s="220"/>
      <c r="AU15" s="220"/>
      <c r="AV15" s="172"/>
      <c r="AW15" s="220"/>
      <c r="AX15" s="220"/>
      <c r="AY15" s="178"/>
      <c r="AZ15" s="221"/>
      <c r="BA15" s="221"/>
      <c r="BD15" s="222"/>
      <c r="BE15" s="178"/>
      <c r="BF15" s="221"/>
      <c r="BG15" s="221"/>
      <c r="BI15" s="221"/>
      <c r="BJ15" s="221"/>
      <c r="BK15" s="200"/>
      <c r="BM15" s="178"/>
      <c r="BN15" s="220"/>
      <c r="BO15" s="220"/>
      <c r="BP15" s="172"/>
      <c r="BQ15" s="220"/>
      <c r="BR15" s="220"/>
      <c r="BS15" s="178"/>
      <c r="BT15" s="221"/>
      <c r="BU15" s="221"/>
      <c r="BX15" s="222"/>
      <c r="BY15" s="178"/>
      <c r="BZ15" s="221"/>
      <c r="CA15" s="221"/>
      <c r="CC15" s="221"/>
      <c r="CD15" s="221"/>
      <c r="CE15" s="178"/>
      <c r="CG15" s="178"/>
      <c r="CH15" s="220"/>
      <c r="CI15" s="220"/>
      <c r="CJ15" s="172"/>
      <c r="CK15" s="220"/>
      <c r="CL15" s="220"/>
      <c r="CM15" s="178"/>
      <c r="CN15" s="221"/>
      <c r="CO15" s="221"/>
      <c r="CR15" s="222"/>
      <c r="CS15" s="178"/>
      <c r="CT15" s="221"/>
      <c r="CU15" s="221"/>
      <c r="CW15" s="221"/>
      <c r="CX15" s="221"/>
      <c r="CY15" s="200"/>
      <c r="DA15" s="178"/>
      <c r="DB15" s="220"/>
      <c r="DC15" s="220"/>
      <c r="DD15" s="172"/>
      <c r="DE15" s="220"/>
      <c r="DF15" s="220"/>
      <c r="DG15" s="178"/>
      <c r="DH15" s="221"/>
      <c r="DI15" s="221"/>
      <c r="DL15" s="222"/>
      <c r="DM15" s="178"/>
      <c r="DN15" s="221"/>
      <c r="DO15" s="221"/>
      <c r="DQ15" s="221"/>
      <c r="DR15" s="221"/>
      <c r="DS15" s="200"/>
      <c r="DU15" s="178"/>
      <c r="DV15" s="220"/>
      <c r="DW15" s="220"/>
      <c r="DX15" s="172"/>
      <c r="DY15" s="220"/>
      <c r="DZ15" s="220"/>
      <c r="EA15" s="178"/>
      <c r="EC15" s="223"/>
      <c r="EF15" s="222"/>
      <c r="EG15" s="178"/>
      <c r="EH15" s="221"/>
      <c r="EI15" s="221"/>
      <c r="EK15" s="221"/>
      <c r="EL15" s="221"/>
      <c r="EM15" s="200"/>
      <c r="EO15" s="178"/>
      <c r="EP15" s="220"/>
      <c r="EQ15" s="220"/>
      <c r="ER15" s="172"/>
      <c r="ES15" s="220"/>
      <c r="ET15" s="220"/>
      <c r="EU15" s="178"/>
      <c r="EV15" s="221"/>
      <c r="EW15" s="221"/>
      <c r="EZ15" s="222"/>
      <c r="FA15" s="178"/>
      <c r="FB15" s="221"/>
      <c r="FC15" s="221"/>
      <c r="FE15" s="221"/>
      <c r="FF15" s="221"/>
      <c r="FG15" s="200"/>
      <c r="FI15" s="178"/>
      <c r="FJ15" s="220"/>
      <c r="FK15" s="220"/>
      <c r="FL15" s="172"/>
      <c r="FM15" s="220"/>
      <c r="FN15" s="220"/>
      <c r="FO15" s="178"/>
      <c r="FP15" s="221"/>
      <c r="FQ15" s="221"/>
      <c r="FT15" s="222"/>
      <c r="FU15" s="178"/>
      <c r="FV15" s="221"/>
      <c r="FW15" s="221"/>
      <c r="FY15" s="221"/>
      <c r="FZ15" s="221"/>
      <c r="GA15" s="200"/>
      <c r="GC15" s="172"/>
      <c r="GD15" s="220"/>
      <c r="GE15" s="172"/>
      <c r="GF15" s="172"/>
      <c r="GG15" s="220"/>
      <c r="GH15" s="172"/>
      <c r="GI15" s="224"/>
      <c r="GN15" s="222"/>
      <c r="GU15" s="200"/>
      <c r="GW15" s="172"/>
      <c r="GX15" s="220"/>
      <c r="GY15" s="172"/>
      <c r="GZ15" s="172"/>
      <c r="HA15" s="220"/>
      <c r="HB15" s="172"/>
      <c r="HC15" s="224"/>
      <c r="HH15" s="222"/>
      <c r="HO15" s="200"/>
      <c r="HQ15" s="172"/>
      <c r="HR15" s="220"/>
      <c r="HS15" s="172"/>
      <c r="HT15" s="172"/>
      <c r="HU15" s="220"/>
      <c r="HV15" s="172"/>
      <c r="HW15" s="224"/>
      <c r="IB15" s="222"/>
      <c r="II15" s="200"/>
      <c r="IK15" s="172"/>
      <c r="IL15" s="220"/>
      <c r="IM15" s="172"/>
      <c r="IN15" s="172"/>
      <c r="IO15" s="220"/>
      <c r="IP15" s="172"/>
      <c r="IQ15" s="224"/>
      <c r="IV15" s="222"/>
    </row>
    <row r="16" spans="1:262" s="198" customFormat="1" ht="13.5" customHeight="1">
      <c r="B16" s="172"/>
      <c r="C16" s="200"/>
      <c r="E16" s="178"/>
      <c r="F16" s="220"/>
      <c r="G16" s="221"/>
      <c r="H16" s="172"/>
      <c r="I16" s="220"/>
      <c r="J16" s="221"/>
      <c r="K16" s="221"/>
      <c r="L16" s="221"/>
      <c r="M16" s="221"/>
      <c r="P16" s="222"/>
      <c r="Q16" s="178"/>
      <c r="R16" s="221"/>
      <c r="S16" s="221"/>
      <c r="U16" s="221"/>
      <c r="V16" s="221"/>
      <c r="W16" s="200"/>
      <c r="Y16" s="178"/>
      <c r="Z16" s="220"/>
      <c r="AA16" s="220"/>
      <c r="AB16" s="172"/>
      <c r="AC16" s="220"/>
      <c r="AD16" s="220"/>
      <c r="AE16" s="178"/>
      <c r="AF16" s="221"/>
      <c r="AG16" s="221"/>
      <c r="AJ16" s="222"/>
      <c r="AK16" s="178"/>
      <c r="AM16" s="221"/>
      <c r="AO16" s="221"/>
      <c r="AP16" s="221"/>
      <c r="AQ16" s="200"/>
      <c r="AS16" s="178"/>
      <c r="AT16" s="220"/>
      <c r="AU16" s="220"/>
      <c r="AV16" s="172"/>
      <c r="AW16" s="220"/>
      <c r="AX16" s="220"/>
      <c r="AY16" s="178"/>
      <c r="AZ16" s="221"/>
      <c r="BA16" s="221"/>
      <c r="BD16" s="222"/>
      <c r="BE16" s="178"/>
      <c r="BF16" s="221"/>
      <c r="BG16" s="221"/>
      <c r="BI16" s="221"/>
      <c r="BJ16" s="221"/>
      <c r="BK16" s="200"/>
      <c r="BM16" s="178"/>
      <c r="BN16" s="220"/>
      <c r="BO16" s="220"/>
      <c r="BP16" s="172"/>
      <c r="BQ16" s="220"/>
      <c r="BR16" s="220"/>
      <c r="BS16" s="178"/>
      <c r="BT16" s="221"/>
      <c r="BU16" s="221"/>
      <c r="BX16" s="222"/>
      <c r="BY16" s="178"/>
      <c r="BZ16" s="221"/>
      <c r="CA16" s="221"/>
      <c r="CC16" s="221"/>
      <c r="CD16" s="221"/>
      <c r="CE16" s="178"/>
      <c r="CG16" s="178"/>
      <c r="CH16" s="220"/>
      <c r="CI16" s="220"/>
      <c r="CJ16" s="172"/>
      <c r="CK16" s="220"/>
      <c r="CL16" s="220"/>
      <c r="CM16" s="178"/>
      <c r="CN16" s="221"/>
      <c r="CO16" s="221"/>
      <c r="CR16" s="222"/>
      <c r="CS16" s="178"/>
      <c r="CT16" s="221"/>
      <c r="CU16" s="221"/>
      <c r="CW16" s="221"/>
      <c r="CX16" s="221"/>
      <c r="CY16" s="200"/>
      <c r="DA16" s="178"/>
      <c r="DB16" s="220"/>
      <c r="DC16" s="220"/>
      <c r="DD16" s="172"/>
      <c r="DE16" s="220"/>
      <c r="DF16" s="220"/>
      <c r="DG16" s="178"/>
      <c r="DH16" s="221"/>
      <c r="DI16" s="221"/>
      <c r="DL16" s="222"/>
      <c r="DM16" s="178"/>
      <c r="DN16" s="221"/>
      <c r="DO16" s="221"/>
      <c r="DQ16" s="221"/>
      <c r="DR16" s="221"/>
      <c r="DS16" s="200"/>
      <c r="DU16" s="178"/>
      <c r="DV16" s="220"/>
      <c r="DW16" s="220"/>
      <c r="DX16" s="172"/>
      <c r="DY16" s="220"/>
      <c r="DZ16" s="220"/>
      <c r="EA16" s="178"/>
      <c r="EC16" s="223"/>
      <c r="EF16" s="222"/>
      <c r="EG16" s="178"/>
      <c r="EH16" s="221"/>
      <c r="EI16" s="221"/>
      <c r="EK16" s="221"/>
      <c r="EL16" s="221"/>
      <c r="EM16" s="200"/>
      <c r="EO16" s="178"/>
      <c r="EP16" s="220"/>
      <c r="EQ16" s="220"/>
      <c r="ER16" s="172"/>
      <c r="ES16" s="220"/>
      <c r="ET16" s="220"/>
      <c r="EU16" s="178"/>
      <c r="EV16" s="221"/>
      <c r="EW16" s="221"/>
      <c r="EZ16" s="222"/>
      <c r="FA16" s="178"/>
      <c r="FB16" s="221"/>
      <c r="FC16" s="221"/>
      <c r="FE16" s="221"/>
      <c r="FF16" s="221"/>
      <c r="FG16" s="200"/>
      <c r="FI16" s="178"/>
      <c r="FJ16" s="220"/>
      <c r="FK16" s="220"/>
      <c r="FL16" s="172"/>
      <c r="FM16" s="220"/>
      <c r="FN16" s="220"/>
      <c r="FO16" s="178"/>
      <c r="FP16" s="221"/>
      <c r="FQ16" s="221"/>
      <c r="FT16" s="222"/>
      <c r="FU16" s="178"/>
      <c r="FV16" s="221"/>
      <c r="FW16" s="221"/>
      <c r="FY16" s="221"/>
      <c r="FZ16" s="221"/>
      <c r="GA16" s="200"/>
      <c r="GC16" s="178"/>
      <c r="GD16" s="220"/>
      <c r="GE16" s="220"/>
      <c r="GF16" s="172"/>
      <c r="GG16" s="220"/>
      <c r="GH16" s="220"/>
      <c r="GI16" s="224"/>
      <c r="GN16" s="222"/>
      <c r="GU16" s="200"/>
      <c r="GW16" s="178"/>
      <c r="GX16" s="220"/>
      <c r="GY16" s="220"/>
      <c r="GZ16" s="172"/>
      <c r="HA16" s="220"/>
      <c r="HB16" s="220"/>
      <c r="HC16" s="224"/>
      <c r="HH16" s="222"/>
      <c r="HO16" s="200"/>
      <c r="HQ16" s="178"/>
      <c r="HR16" s="220"/>
      <c r="HS16" s="220"/>
      <c r="HT16" s="172"/>
      <c r="HU16" s="220"/>
      <c r="HV16" s="220"/>
      <c r="HW16" s="224"/>
      <c r="IB16" s="222"/>
      <c r="II16" s="200"/>
      <c r="IK16" s="178"/>
      <c r="IL16" s="220"/>
      <c r="IM16" s="220"/>
      <c r="IN16" s="172"/>
      <c r="IO16" s="220"/>
      <c r="IP16" s="220"/>
      <c r="IQ16" s="224"/>
      <c r="IV16" s="222"/>
    </row>
    <row r="17" spans="2:262" s="198" customFormat="1" ht="13.5" customHeight="1">
      <c r="B17" s="172"/>
      <c r="C17" s="200"/>
      <c r="E17" s="178"/>
      <c r="F17" s="220"/>
      <c r="G17" s="221"/>
      <c r="H17" s="172"/>
      <c r="I17" s="220"/>
      <c r="J17" s="221"/>
      <c r="K17" s="221"/>
      <c r="L17" s="221"/>
      <c r="M17" s="221"/>
      <c r="P17" s="222"/>
      <c r="Q17" s="178"/>
      <c r="R17" s="221"/>
      <c r="S17" s="221"/>
      <c r="U17" s="221"/>
      <c r="V17" s="221"/>
      <c r="W17" s="200"/>
      <c r="Y17" s="178"/>
      <c r="Z17" s="220"/>
      <c r="AA17" s="220"/>
      <c r="AB17" s="172"/>
      <c r="AC17" s="220"/>
      <c r="AD17" s="220"/>
      <c r="AE17" s="178"/>
      <c r="AF17" s="221"/>
      <c r="AG17" s="221"/>
      <c r="AJ17" s="222"/>
      <c r="AK17" s="178"/>
      <c r="AM17" s="221"/>
      <c r="AO17" s="221"/>
      <c r="AP17" s="221"/>
      <c r="AQ17" s="200"/>
      <c r="AS17" s="178"/>
      <c r="AT17" s="220"/>
      <c r="AU17" s="220"/>
      <c r="AV17" s="172"/>
      <c r="AW17" s="220"/>
      <c r="AX17" s="220"/>
      <c r="AY17" s="178"/>
      <c r="AZ17" s="221"/>
      <c r="BA17" s="221"/>
      <c r="BD17" s="222"/>
      <c r="BE17" s="178"/>
      <c r="BF17" s="221"/>
      <c r="BG17" s="221"/>
      <c r="BI17" s="221"/>
      <c r="BJ17" s="221"/>
      <c r="BK17" s="200"/>
      <c r="BM17" s="178"/>
      <c r="BN17" s="220"/>
      <c r="BO17" s="220"/>
      <c r="BP17" s="172"/>
      <c r="BQ17" s="220"/>
      <c r="BR17" s="220"/>
      <c r="BS17" s="178"/>
      <c r="BT17" s="221"/>
      <c r="BU17" s="221"/>
      <c r="BX17" s="222"/>
      <c r="BY17" s="178"/>
      <c r="BZ17" s="221"/>
      <c r="CA17" s="221"/>
      <c r="CC17" s="221"/>
      <c r="CD17" s="221"/>
      <c r="CE17" s="178"/>
      <c r="CG17" s="178"/>
      <c r="CH17" s="220"/>
      <c r="CI17" s="220"/>
      <c r="CJ17" s="172"/>
      <c r="CK17" s="220"/>
      <c r="CL17" s="220"/>
      <c r="CM17" s="178"/>
      <c r="CN17" s="221"/>
      <c r="CO17" s="221"/>
      <c r="CR17" s="222"/>
      <c r="CS17" s="178"/>
      <c r="CT17" s="221"/>
      <c r="CU17" s="221"/>
      <c r="CW17" s="221"/>
      <c r="CX17" s="221"/>
      <c r="CY17" s="200"/>
      <c r="DA17" s="178"/>
      <c r="DB17" s="220"/>
      <c r="DC17" s="220"/>
      <c r="DD17" s="172"/>
      <c r="DE17" s="220"/>
      <c r="DF17" s="220"/>
      <c r="DG17" s="178"/>
      <c r="DH17" s="221"/>
      <c r="DI17" s="221"/>
      <c r="DL17" s="222"/>
      <c r="DM17" s="178"/>
      <c r="DN17" s="221"/>
      <c r="DO17" s="221"/>
      <c r="DQ17" s="221"/>
      <c r="DR17" s="221"/>
      <c r="DS17" s="200"/>
      <c r="DU17" s="178"/>
      <c r="DV17" s="220"/>
      <c r="DW17" s="220"/>
      <c r="DX17" s="172"/>
      <c r="DY17" s="220"/>
      <c r="DZ17" s="220"/>
      <c r="EA17" s="178"/>
      <c r="EC17" s="223"/>
      <c r="EF17" s="222"/>
      <c r="EG17" s="178"/>
      <c r="EH17" s="221"/>
      <c r="EI17" s="221"/>
      <c r="EK17" s="221"/>
      <c r="EL17" s="221"/>
      <c r="EM17" s="200"/>
      <c r="EO17" s="178"/>
      <c r="EP17" s="220"/>
      <c r="EQ17" s="220"/>
      <c r="ER17" s="172"/>
      <c r="ES17" s="220"/>
      <c r="ET17" s="220"/>
      <c r="EU17" s="178"/>
      <c r="EV17" s="221"/>
      <c r="EW17" s="221"/>
      <c r="EZ17" s="222"/>
      <c r="FA17" s="178"/>
      <c r="FB17" s="221"/>
      <c r="FC17" s="221"/>
      <c r="FE17" s="221"/>
      <c r="FF17" s="221"/>
      <c r="FG17" s="200"/>
      <c r="FI17" s="178"/>
      <c r="FJ17" s="220"/>
      <c r="FK17" s="220"/>
      <c r="FL17" s="172"/>
      <c r="FM17" s="220"/>
      <c r="FN17" s="220"/>
      <c r="FO17" s="178"/>
      <c r="FP17" s="221"/>
      <c r="FQ17" s="221"/>
      <c r="FT17" s="222"/>
      <c r="FU17" s="178"/>
      <c r="FV17" s="221"/>
      <c r="FW17" s="221"/>
      <c r="FY17" s="221"/>
      <c r="FZ17" s="221"/>
      <c r="GA17" s="200"/>
      <c r="GC17" s="178"/>
      <c r="GD17" s="220"/>
      <c r="GF17" s="172"/>
      <c r="GG17" s="220"/>
      <c r="GI17" s="224"/>
      <c r="GN17" s="222"/>
      <c r="GU17" s="200"/>
      <c r="GW17" s="178"/>
      <c r="GX17" s="220"/>
      <c r="GZ17" s="172"/>
      <c r="HA17" s="220"/>
      <c r="HC17" s="224"/>
      <c r="HH17" s="222"/>
      <c r="HO17" s="200"/>
      <c r="HQ17" s="178"/>
      <c r="HR17" s="220"/>
      <c r="HT17" s="172"/>
      <c r="HU17" s="220"/>
      <c r="HW17" s="224"/>
      <c r="IB17" s="222"/>
      <c r="II17" s="200"/>
      <c r="IK17" s="178"/>
      <c r="IL17" s="220"/>
      <c r="IN17" s="172"/>
      <c r="IO17" s="220"/>
      <c r="IQ17" s="224"/>
      <c r="IV17" s="222"/>
    </row>
    <row r="18" spans="2:262" s="198" customFormat="1" ht="13.5" customHeight="1">
      <c r="B18" s="172"/>
      <c r="C18" s="200"/>
      <c r="E18" s="178"/>
      <c r="F18" s="220"/>
      <c r="G18" s="221"/>
      <c r="H18" s="172"/>
      <c r="I18" s="220"/>
      <c r="J18" s="221"/>
      <c r="K18" s="221"/>
      <c r="L18" s="221"/>
      <c r="M18" s="221"/>
      <c r="P18" s="222"/>
      <c r="Q18" s="178"/>
      <c r="R18" s="221"/>
      <c r="S18" s="221"/>
      <c r="U18" s="221"/>
      <c r="V18" s="221"/>
      <c r="W18" s="200"/>
      <c r="Y18" s="178"/>
      <c r="Z18" s="220"/>
      <c r="AA18" s="220"/>
      <c r="AB18" s="172"/>
      <c r="AC18" s="220"/>
      <c r="AD18" s="220"/>
      <c r="AE18" s="178"/>
      <c r="AF18" s="221"/>
      <c r="AG18" s="221"/>
      <c r="AJ18" s="222"/>
      <c r="AK18" s="178"/>
      <c r="AM18" s="221"/>
      <c r="AO18" s="221"/>
      <c r="AP18" s="221"/>
      <c r="AQ18" s="200"/>
      <c r="AS18" s="178"/>
      <c r="AT18" s="220"/>
      <c r="AU18" s="220"/>
      <c r="AV18" s="172"/>
      <c r="AW18" s="220"/>
      <c r="AX18" s="220"/>
      <c r="AY18" s="178"/>
      <c r="AZ18" s="221"/>
      <c r="BA18" s="221"/>
      <c r="BD18" s="222"/>
      <c r="BE18" s="178"/>
      <c r="BF18" s="221"/>
      <c r="BG18" s="221"/>
      <c r="BI18" s="221"/>
      <c r="BJ18" s="221"/>
      <c r="BK18" s="200"/>
      <c r="BM18" s="178"/>
      <c r="BN18" s="220"/>
      <c r="BO18" s="220"/>
      <c r="BP18" s="172"/>
      <c r="BQ18" s="220"/>
      <c r="BR18" s="220"/>
      <c r="BS18" s="178"/>
      <c r="BT18" s="221"/>
      <c r="BU18" s="221"/>
      <c r="BX18" s="222"/>
      <c r="BY18" s="178"/>
      <c r="BZ18" s="221"/>
      <c r="CA18" s="221"/>
      <c r="CC18" s="221"/>
      <c r="CD18" s="221"/>
      <c r="CE18" s="178"/>
      <c r="CG18" s="178"/>
      <c r="CH18" s="220"/>
      <c r="CI18" s="220"/>
      <c r="CJ18" s="172"/>
      <c r="CK18" s="220"/>
      <c r="CL18" s="220"/>
      <c r="CM18" s="178"/>
      <c r="CN18" s="221"/>
      <c r="CO18" s="221"/>
      <c r="CR18" s="222"/>
      <c r="CS18" s="178"/>
      <c r="CT18" s="221"/>
      <c r="CU18" s="221"/>
      <c r="CW18" s="221"/>
      <c r="CX18" s="221"/>
      <c r="CY18" s="200"/>
      <c r="DA18" s="178"/>
      <c r="DB18" s="220"/>
      <c r="DC18" s="220"/>
      <c r="DD18" s="172"/>
      <c r="DE18" s="220"/>
      <c r="DF18" s="220"/>
      <c r="DG18" s="178"/>
      <c r="DH18" s="221"/>
      <c r="DI18" s="221"/>
      <c r="DL18" s="222"/>
      <c r="DM18" s="178"/>
      <c r="DN18" s="221"/>
      <c r="DO18" s="221"/>
      <c r="DQ18" s="221"/>
      <c r="DR18" s="221"/>
      <c r="DS18" s="200"/>
      <c r="DU18" s="178"/>
      <c r="DV18" s="220"/>
      <c r="DW18" s="220"/>
      <c r="DX18" s="172"/>
      <c r="DY18" s="220"/>
      <c r="DZ18" s="220"/>
      <c r="EA18" s="178"/>
      <c r="EC18" s="223"/>
      <c r="EF18" s="222"/>
      <c r="EG18" s="178"/>
      <c r="EH18" s="221"/>
      <c r="EI18" s="221"/>
      <c r="EK18" s="221"/>
      <c r="EL18" s="221"/>
      <c r="EM18" s="200"/>
      <c r="EO18" s="178"/>
      <c r="EP18" s="220"/>
      <c r="EQ18" s="220"/>
      <c r="ER18" s="172"/>
      <c r="ES18" s="220"/>
      <c r="ET18" s="220"/>
      <c r="EU18" s="178"/>
      <c r="EV18" s="221"/>
      <c r="EW18" s="221"/>
      <c r="EZ18" s="222"/>
      <c r="FA18" s="178"/>
      <c r="FB18" s="221"/>
      <c r="FC18" s="221"/>
      <c r="FE18" s="221"/>
      <c r="FF18" s="221"/>
      <c r="FG18" s="200"/>
      <c r="FI18" s="178"/>
      <c r="FJ18" s="220"/>
      <c r="FK18" s="220"/>
      <c r="FL18" s="172"/>
      <c r="FM18" s="220"/>
      <c r="FN18" s="220"/>
      <c r="FO18" s="178"/>
      <c r="FP18" s="221"/>
      <c r="FQ18" s="221"/>
      <c r="FT18" s="222"/>
      <c r="FU18" s="178"/>
      <c r="FV18" s="221"/>
      <c r="FW18" s="221"/>
      <c r="FY18" s="221"/>
      <c r="FZ18" s="221"/>
      <c r="GA18" s="200"/>
      <c r="GC18" s="178"/>
      <c r="GD18" s="220"/>
      <c r="GE18" s="172"/>
      <c r="GF18" s="172"/>
      <c r="GG18" s="220"/>
      <c r="GH18" s="172"/>
      <c r="GI18" s="224"/>
      <c r="GN18" s="222"/>
      <c r="GU18" s="200"/>
      <c r="GW18" s="178"/>
      <c r="GX18" s="220"/>
      <c r="GY18" s="172"/>
      <c r="GZ18" s="172"/>
      <c r="HA18" s="220"/>
      <c r="HB18" s="172"/>
      <c r="HC18" s="224"/>
      <c r="HH18" s="222"/>
      <c r="HO18" s="200"/>
      <c r="HQ18" s="178"/>
      <c r="HR18" s="220"/>
      <c r="HS18" s="172"/>
      <c r="HT18" s="172"/>
      <c r="HU18" s="220"/>
      <c r="HV18" s="172"/>
      <c r="HW18" s="224"/>
      <c r="IB18" s="222"/>
      <c r="II18" s="200"/>
      <c r="IK18" s="178"/>
      <c r="IL18" s="220"/>
      <c r="IM18" s="172"/>
      <c r="IN18" s="172"/>
      <c r="IO18" s="220"/>
      <c r="IP18" s="172"/>
      <c r="IQ18" s="224"/>
      <c r="IV18" s="222"/>
    </row>
    <row r="19" spans="2:262" s="198" customFormat="1" ht="13.5" customHeight="1">
      <c r="B19" s="172"/>
      <c r="C19" s="200"/>
      <c r="E19" s="178"/>
      <c r="F19" s="220"/>
      <c r="G19" s="221"/>
      <c r="H19" s="172"/>
      <c r="I19" s="220"/>
      <c r="J19" s="221"/>
      <c r="K19" s="221"/>
      <c r="L19" s="221"/>
      <c r="M19" s="221"/>
      <c r="P19" s="222"/>
      <c r="Q19" s="178"/>
      <c r="R19" s="221"/>
      <c r="S19" s="221"/>
      <c r="U19" s="221"/>
      <c r="V19" s="221"/>
      <c r="W19" s="200"/>
      <c r="Y19" s="178"/>
      <c r="Z19" s="220"/>
      <c r="AA19" s="220"/>
      <c r="AB19" s="172"/>
      <c r="AC19" s="220"/>
      <c r="AD19" s="220"/>
      <c r="AE19" s="178"/>
      <c r="AF19" s="221"/>
      <c r="AG19" s="221"/>
      <c r="AJ19" s="222"/>
      <c r="AK19" s="178"/>
      <c r="AM19" s="221"/>
      <c r="AO19" s="221"/>
      <c r="AP19" s="221"/>
      <c r="AQ19" s="200"/>
      <c r="AS19" s="178"/>
      <c r="AT19" s="220"/>
      <c r="AU19" s="220"/>
      <c r="AV19" s="172"/>
      <c r="AW19" s="220"/>
      <c r="AX19" s="220"/>
      <c r="AY19" s="178"/>
      <c r="AZ19" s="221"/>
      <c r="BA19" s="221"/>
      <c r="BD19" s="222"/>
      <c r="BE19" s="178"/>
      <c r="BF19" s="221"/>
      <c r="BG19" s="221"/>
      <c r="BI19" s="221"/>
      <c r="BJ19" s="221"/>
      <c r="BK19" s="200"/>
      <c r="BM19" s="178"/>
      <c r="BN19" s="220"/>
      <c r="BO19" s="220"/>
      <c r="BP19" s="172"/>
      <c r="BQ19" s="220"/>
      <c r="BR19" s="220"/>
      <c r="BS19" s="178"/>
      <c r="BT19" s="221"/>
      <c r="BU19" s="221"/>
      <c r="BX19" s="222"/>
      <c r="BY19" s="178"/>
      <c r="BZ19" s="221"/>
      <c r="CA19" s="221"/>
      <c r="CC19" s="221"/>
      <c r="CD19" s="221"/>
      <c r="CE19" s="178"/>
      <c r="CG19" s="178"/>
      <c r="CH19" s="220"/>
      <c r="CI19" s="220"/>
      <c r="CJ19" s="172"/>
      <c r="CK19" s="220"/>
      <c r="CL19" s="220"/>
      <c r="CM19" s="178"/>
      <c r="CN19" s="221"/>
      <c r="CO19" s="221"/>
      <c r="CR19" s="222"/>
      <c r="CS19" s="178"/>
      <c r="CT19" s="221"/>
      <c r="CU19" s="221"/>
      <c r="CW19" s="221"/>
      <c r="CX19" s="221"/>
      <c r="CY19" s="200"/>
      <c r="DA19" s="178"/>
      <c r="DB19" s="220"/>
      <c r="DC19" s="220"/>
      <c r="DD19" s="172"/>
      <c r="DE19" s="220"/>
      <c r="DF19" s="220"/>
      <c r="DG19" s="178"/>
      <c r="DH19" s="221"/>
      <c r="DI19" s="221"/>
      <c r="DL19" s="222"/>
      <c r="DM19" s="178"/>
      <c r="DN19" s="221"/>
      <c r="DO19" s="221"/>
      <c r="DQ19" s="221"/>
      <c r="DR19" s="221"/>
      <c r="DS19" s="200"/>
      <c r="DU19" s="178"/>
      <c r="DV19" s="220"/>
      <c r="DW19" s="220"/>
      <c r="DX19" s="172"/>
      <c r="DY19" s="220"/>
      <c r="DZ19" s="220"/>
      <c r="EA19" s="178"/>
      <c r="EC19" s="223"/>
      <c r="EF19" s="222"/>
      <c r="EG19" s="178"/>
      <c r="EH19" s="221"/>
      <c r="EI19" s="221"/>
      <c r="EK19" s="221"/>
      <c r="EL19" s="221"/>
      <c r="EM19" s="200"/>
      <c r="EO19" s="178"/>
      <c r="EP19" s="220"/>
      <c r="EQ19" s="220"/>
      <c r="ER19" s="172"/>
      <c r="ES19" s="220"/>
      <c r="ET19" s="220"/>
      <c r="EU19" s="178"/>
      <c r="EV19" s="221"/>
      <c r="EW19" s="221"/>
      <c r="EZ19" s="222"/>
      <c r="FA19" s="178"/>
      <c r="FB19" s="221"/>
      <c r="FC19" s="221"/>
      <c r="FE19" s="221"/>
      <c r="FF19" s="221"/>
      <c r="FG19" s="200"/>
      <c r="FI19" s="178"/>
      <c r="FJ19" s="220"/>
      <c r="FK19" s="220"/>
      <c r="FL19" s="172"/>
      <c r="FM19" s="220"/>
      <c r="FN19" s="220"/>
      <c r="FO19" s="178"/>
      <c r="FP19" s="221"/>
      <c r="FQ19" s="221"/>
      <c r="FT19" s="222"/>
      <c r="FU19" s="178"/>
      <c r="FV19" s="221"/>
      <c r="FW19" s="221"/>
      <c r="FY19" s="221"/>
      <c r="FZ19" s="221"/>
      <c r="GA19" s="200"/>
      <c r="GC19" s="178"/>
      <c r="GD19" s="220"/>
      <c r="GE19" s="172"/>
      <c r="GF19" s="172"/>
      <c r="GG19" s="220"/>
      <c r="GH19" s="172"/>
      <c r="GI19" s="224"/>
      <c r="GN19" s="222"/>
      <c r="GU19" s="200"/>
      <c r="GW19" s="178"/>
      <c r="GX19" s="220"/>
      <c r="GY19" s="172"/>
      <c r="GZ19" s="172"/>
      <c r="HA19" s="220"/>
      <c r="HB19" s="172"/>
      <c r="HC19" s="224"/>
      <c r="HH19" s="222"/>
      <c r="HO19" s="200"/>
      <c r="HQ19" s="178"/>
      <c r="HR19" s="220"/>
      <c r="HS19" s="172"/>
      <c r="HT19" s="172"/>
      <c r="HU19" s="220"/>
      <c r="HV19" s="172"/>
      <c r="HW19" s="224"/>
      <c r="IB19" s="222"/>
      <c r="II19" s="200"/>
      <c r="IK19" s="178"/>
      <c r="IL19" s="220"/>
      <c r="IM19" s="172"/>
      <c r="IN19" s="172"/>
      <c r="IO19" s="220"/>
      <c r="IP19" s="172"/>
      <c r="IQ19" s="224"/>
      <c r="IV19" s="222"/>
    </row>
    <row r="20" spans="2:262" s="198" customFormat="1" ht="13.5" customHeight="1">
      <c r="B20" s="172"/>
      <c r="C20" s="200"/>
      <c r="E20" s="178"/>
      <c r="F20" s="220"/>
      <c r="G20" s="221"/>
      <c r="H20" s="172"/>
      <c r="I20" s="220"/>
      <c r="J20" s="221"/>
      <c r="K20" s="221"/>
      <c r="L20" s="221"/>
      <c r="M20" s="221"/>
      <c r="P20" s="222"/>
      <c r="Q20" s="178"/>
      <c r="R20" s="221"/>
      <c r="S20" s="221"/>
      <c r="U20" s="221"/>
      <c r="V20" s="221"/>
      <c r="W20" s="200"/>
      <c r="Y20" s="178"/>
      <c r="Z20" s="220"/>
      <c r="AA20" s="220"/>
      <c r="AB20" s="172"/>
      <c r="AC20" s="220"/>
      <c r="AD20" s="220"/>
      <c r="AE20" s="178"/>
      <c r="AF20" s="221"/>
      <c r="AG20" s="221"/>
      <c r="AJ20" s="222"/>
      <c r="AK20" s="178"/>
      <c r="AM20" s="221"/>
      <c r="AO20" s="221"/>
      <c r="AP20" s="221"/>
      <c r="AQ20" s="200"/>
      <c r="AS20" s="178"/>
      <c r="AT20" s="220"/>
      <c r="AU20" s="220"/>
      <c r="AV20" s="172"/>
      <c r="AW20" s="220"/>
      <c r="AX20" s="220"/>
      <c r="AY20" s="178"/>
      <c r="AZ20" s="221"/>
      <c r="BA20" s="221"/>
      <c r="BD20" s="222"/>
      <c r="BE20" s="178"/>
      <c r="BF20" s="221"/>
      <c r="BG20" s="221"/>
      <c r="BI20" s="221"/>
      <c r="BJ20" s="221"/>
      <c r="BK20" s="200"/>
      <c r="BM20" s="178"/>
      <c r="BN20" s="220"/>
      <c r="BO20" s="220"/>
      <c r="BP20" s="172"/>
      <c r="BQ20" s="220"/>
      <c r="BR20" s="220"/>
      <c r="BS20" s="178"/>
      <c r="BT20" s="221"/>
      <c r="BU20" s="221"/>
      <c r="BX20" s="222"/>
      <c r="BY20" s="178"/>
      <c r="BZ20" s="221"/>
      <c r="CA20" s="221"/>
      <c r="CC20" s="221"/>
      <c r="CD20" s="221"/>
      <c r="CE20" s="178"/>
      <c r="CG20" s="178"/>
      <c r="CH20" s="220"/>
      <c r="CI20" s="220"/>
      <c r="CJ20" s="172"/>
      <c r="CK20" s="220"/>
      <c r="CL20" s="220"/>
      <c r="CM20" s="178"/>
      <c r="CN20" s="221"/>
      <c r="CO20" s="221"/>
      <c r="CR20" s="222"/>
      <c r="CS20" s="178"/>
      <c r="CT20" s="221"/>
      <c r="CU20" s="221"/>
      <c r="CW20" s="221"/>
      <c r="CX20" s="221"/>
      <c r="CY20" s="200"/>
      <c r="DA20" s="178"/>
      <c r="DB20" s="220"/>
      <c r="DC20" s="220"/>
      <c r="DD20" s="172"/>
      <c r="DE20" s="220"/>
      <c r="DF20" s="220"/>
      <c r="DG20" s="178"/>
      <c r="DH20" s="221"/>
      <c r="DI20" s="221"/>
      <c r="DL20" s="222"/>
      <c r="DM20" s="178"/>
      <c r="DN20" s="221"/>
      <c r="DO20" s="221"/>
      <c r="DQ20" s="221"/>
      <c r="DR20" s="221"/>
      <c r="DS20" s="200"/>
      <c r="DU20" s="178"/>
      <c r="DV20" s="220"/>
      <c r="DW20" s="220"/>
      <c r="DX20" s="172"/>
      <c r="DY20" s="220"/>
      <c r="DZ20" s="220"/>
      <c r="EA20" s="178"/>
      <c r="EC20" s="223"/>
      <c r="EF20" s="222"/>
      <c r="EG20" s="178"/>
      <c r="EH20" s="221"/>
      <c r="EI20" s="221"/>
      <c r="EK20" s="221"/>
      <c r="EL20" s="221"/>
      <c r="EM20" s="200"/>
      <c r="EO20" s="178"/>
      <c r="EP20" s="220"/>
      <c r="EQ20" s="220"/>
      <c r="ER20" s="172"/>
      <c r="ES20" s="220"/>
      <c r="ET20" s="220"/>
      <c r="EU20" s="178"/>
      <c r="EV20" s="221"/>
      <c r="EW20" s="221"/>
      <c r="EZ20" s="222"/>
      <c r="FA20" s="178"/>
      <c r="FB20" s="221"/>
      <c r="FC20" s="221"/>
      <c r="FE20" s="221"/>
      <c r="FF20" s="221"/>
      <c r="FG20" s="200"/>
      <c r="FI20" s="178"/>
      <c r="FJ20" s="220"/>
      <c r="FK20" s="220"/>
      <c r="FL20" s="172"/>
      <c r="FM20" s="220"/>
      <c r="FN20" s="220"/>
      <c r="FO20" s="178"/>
      <c r="FP20" s="221"/>
      <c r="FQ20" s="221"/>
      <c r="FT20" s="222"/>
      <c r="FU20" s="178"/>
      <c r="FV20" s="221"/>
      <c r="FW20" s="221"/>
      <c r="FY20" s="221"/>
      <c r="FZ20" s="221"/>
      <c r="GA20" s="200"/>
      <c r="GC20" s="178"/>
      <c r="GD20" s="220"/>
      <c r="GE20" s="172"/>
      <c r="GF20" s="172"/>
      <c r="GG20" s="220"/>
      <c r="GH20" s="172"/>
      <c r="GI20" s="224"/>
      <c r="GN20" s="222"/>
      <c r="GU20" s="200"/>
      <c r="GW20" s="178"/>
      <c r="GX20" s="220"/>
      <c r="GY20" s="172"/>
      <c r="GZ20" s="172"/>
      <c r="HA20" s="220"/>
      <c r="HB20" s="172"/>
      <c r="HC20" s="224"/>
      <c r="HH20" s="222"/>
      <c r="HO20" s="200"/>
      <c r="HQ20" s="178"/>
      <c r="HR20" s="220"/>
      <c r="HS20" s="172"/>
      <c r="HT20" s="172"/>
      <c r="HU20" s="220"/>
      <c r="HV20" s="172"/>
      <c r="HW20" s="224"/>
      <c r="IB20" s="222"/>
      <c r="II20" s="200"/>
      <c r="IK20" s="178"/>
      <c r="IL20" s="220"/>
      <c r="IM20" s="172"/>
      <c r="IN20" s="172"/>
      <c r="IO20" s="220"/>
      <c r="IP20" s="172"/>
      <c r="IQ20" s="224"/>
      <c r="IV20" s="222"/>
    </row>
    <row r="21" spans="2:262" s="198" customFormat="1" ht="13.5" customHeight="1">
      <c r="B21" s="172"/>
      <c r="C21" s="200"/>
      <c r="E21" s="178"/>
      <c r="F21" s="220"/>
      <c r="G21" s="221"/>
      <c r="H21" s="172"/>
      <c r="I21" s="220"/>
      <c r="J21" s="221"/>
      <c r="K21" s="221"/>
      <c r="L21" s="221"/>
      <c r="M21" s="221"/>
      <c r="P21" s="222"/>
      <c r="Q21" s="178"/>
      <c r="R21" s="221"/>
      <c r="S21" s="221"/>
      <c r="U21" s="221"/>
      <c r="V21" s="221"/>
      <c r="W21" s="200"/>
      <c r="Y21" s="178"/>
      <c r="Z21" s="220"/>
      <c r="AA21" s="220"/>
      <c r="AB21" s="172"/>
      <c r="AC21" s="220"/>
      <c r="AD21" s="220"/>
      <c r="AE21" s="178"/>
      <c r="AF21" s="221"/>
      <c r="AG21" s="221"/>
      <c r="AJ21" s="222"/>
      <c r="AK21" s="178"/>
      <c r="AM21" s="221"/>
      <c r="AO21" s="221"/>
      <c r="AP21" s="221"/>
      <c r="AQ21" s="200"/>
      <c r="AS21" s="178"/>
      <c r="AT21" s="220"/>
      <c r="AU21" s="220"/>
      <c r="AV21" s="172"/>
      <c r="AW21" s="220"/>
      <c r="AX21" s="220"/>
      <c r="AY21" s="178"/>
      <c r="AZ21" s="221"/>
      <c r="BA21" s="221"/>
      <c r="BD21" s="222"/>
      <c r="BE21" s="178"/>
      <c r="BF21" s="221"/>
      <c r="BG21" s="221"/>
      <c r="BI21" s="221"/>
      <c r="BJ21" s="221"/>
      <c r="BK21" s="200"/>
      <c r="BM21" s="178"/>
      <c r="BN21" s="220"/>
      <c r="BO21" s="220"/>
      <c r="BP21" s="172"/>
      <c r="BQ21" s="220"/>
      <c r="BR21" s="220"/>
      <c r="BS21" s="178"/>
      <c r="BT21" s="221"/>
      <c r="BU21" s="221"/>
      <c r="BX21" s="222"/>
      <c r="BY21" s="178"/>
      <c r="BZ21" s="221"/>
      <c r="CA21" s="221"/>
      <c r="CC21" s="221"/>
      <c r="CD21" s="221"/>
      <c r="CE21" s="178"/>
      <c r="CG21" s="178"/>
      <c r="CH21" s="220"/>
      <c r="CI21" s="220"/>
      <c r="CJ21" s="172"/>
      <c r="CK21" s="220"/>
      <c r="CL21" s="220"/>
      <c r="CM21" s="178"/>
      <c r="CN21" s="221"/>
      <c r="CO21" s="221"/>
      <c r="CR21" s="222"/>
      <c r="CS21" s="178"/>
      <c r="CT21" s="221"/>
      <c r="CU21" s="221"/>
      <c r="CW21" s="221"/>
      <c r="CX21" s="221"/>
      <c r="CY21" s="200"/>
      <c r="DA21" s="178"/>
      <c r="DB21" s="220"/>
      <c r="DC21" s="220"/>
      <c r="DD21" s="172"/>
      <c r="DE21" s="220"/>
      <c r="DF21" s="220"/>
      <c r="DG21" s="178"/>
      <c r="DH21" s="221"/>
      <c r="DI21" s="221"/>
      <c r="DL21" s="222"/>
      <c r="DM21" s="178"/>
      <c r="DN21" s="221"/>
      <c r="DO21" s="221"/>
      <c r="DQ21" s="221"/>
      <c r="DR21" s="221"/>
      <c r="DS21" s="200"/>
      <c r="DU21" s="178"/>
      <c r="DV21" s="220"/>
      <c r="DW21" s="220"/>
      <c r="DX21" s="172"/>
      <c r="DY21" s="220"/>
      <c r="DZ21" s="220"/>
      <c r="EA21" s="178"/>
      <c r="EC21" s="223"/>
      <c r="EF21" s="222"/>
      <c r="EG21" s="178"/>
      <c r="EH21" s="221"/>
      <c r="EI21" s="221"/>
      <c r="EK21" s="221"/>
      <c r="EL21" s="221"/>
      <c r="EM21" s="200"/>
      <c r="EO21" s="178"/>
      <c r="EP21" s="220"/>
      <c r="EQ21" s="220"/>
      <c r="ER21" s="172"/>
      <c r="ES21" s="220"/>
      <c r="ET21" s="220"/>
      <c r="EU21" s="178"/>
      <c r="EV21" s="221"/>
      <c r="EW21" s="221"/>
      <c r="EZ21" s="222"/>
      <c r="FA21" s="178"/>
      <c r="FB21" s="221"/>
      <c r="FC21" s="221"/>
      <c r="FE21" s="221"/>
      <c r="FF21" s="221"/>
      <c r="FG21" s="200"/>
      <c r="FI21" s="178"/>
      <c r="FJ21" s="220"/>
      <c r="FK21" s="220"/>
      <c r="FL21" s="172"/>
      <c r="FM21" s="220"/>
      <c r="FN21" s="220"/>
      <c r="FO21" s="178"/>
      <c r="FP21" s="221"/>
      <c r="FQ21" s="221"/>
      <c r="FT21" s="222"/>
      <c r="FU21" s="178"/>
      <c r="FV21" s="221"/>
      <c r="FW21" s="221"/>
      <c r="FY21" s="221"/>
      <c r="FZ21" s="221"/>
      <c r="GA21" s="200"/>
      <c r="GC21" s="172"/>
      <c r="GD21" s="220"/>
      <c r="GE21" s="178"/>
      <c r="GF21" s="178"/>
      <c r="GG21" s="220"/>
      <c r="GH21" s="178"/>
      <c r="GI21" s="224"/>
      <c r="GN21" s="222"/>
      <c r="GU21" s="200"/>
      <c r="GW21" s="172"/>
      <c r="GX21" s="220"/>
      <c r="GY21" s="178"/>
      <c r="GZ21" s="178"/>
      <c r="HA21" s="220"/>
      <c r="HB21" s="178"/>
      <c r="HC21" s="224"/>
      <c r="HH21" s="222"/>
      <c r="HO21" s="200"/>
      <c r="HQ21" s="172"/>
      <c r="HR21" s="220"/>
      <c r="HS21" s="178"/>
      <c r="HT21" s="178"/>
      <c r="HU21" s="220"/>
      <c r="HV21" s="178"/>
      <c r="HW21" s="224"/>
      <c r="IB21" s="222"/>
      <c r="II21" s="200"/>
      <c r="IK21" s="172"/>
      <c r="IL21" s="220"/>
      <c r="IM21" s="178"/>
      <c r="IN21" s="178"/>
      <c r="IO21" s="220"/>
      <c r="IP21" s="178"/>
      <c r="IQ21" s="224"/>
      <c r="IV21" s="222"/>
    </row>
    <row r="22" spans="2:262" s="198" customFormat="1" ht="13.5" customHeight="1">
      <c r="B22" s="172"/>
      <c r="C22" s="200"/>
      <c r="E22" s="178"/>
      <c r="F22" s="220"/>
      <c r="G22" s="221"/>
      <c r="H22" s="172"/>
      <c r="I22" s="220"/>
      <c r="J22" s="221"/>
      <c r="K22" s="221"/>
      <c r="L22" s="221"/>
      <c r="M22" s="221"/>
      <c r="P22" s="222"/>
      <c r="Q22" s="178"/>
      <c r="R22" s="221"/>
      <c r="S22" s="221"/>
      <c r="U22" s="221"/>
      <c r="V22" s="221"/>
      <c r="W22" s="200"/>
      <c r="Y22" s="178"/>
      <c r="Z22" s="220"/>
      <c r="AA22" s="220"/>
      <c r="AB22" s="172"/>
      <c r="AC22" s="220"/>
      <c r="AD22" s="220"/>
      <c r="AE22" s="178"/>
      <c r="AF22" s="221"/>
      <c r="AG22" s="221"/>
      <c r="AJ22" s="222"/>
      <c r="AK22" s="178"/>
      <c r="AM22" s="221"/>
      <c r="AO22" s="221"/>
      <c r="AP22" s="221"/>
      <c r="AQ22" s="200"/>
      <c r="AS22" s="178"/>
      <c r="AT22" s="220"/>
      <c r="AU22" s="220"/>
      <c r="AV22" s="172"/>
      <c r="AW22" s="220"/>
      <c r="AX22" s="220"/>
      <c r="AY22" s="178"/>
      <c r="AZ22" s="221"/>
      <c r="BA22" s="221"/>
      <c r="BD22" s="222"/>
      <c r="BE22" s="178"/>
      <c r="BF22" s="221"/>
      <c r="BG22" s="221"/>
      <c r="BI22" s="221"/>
      <c r="BJ22" s="221"/>
      <c r="BK22" s="200"/>
      <c r="BM22" s="178"/>
      <c r="BN22" s="220"/>
      <c r="BO22" s="220"/>
      <c r="BP22" s="172"/>
      <c r="BQ22" s="220"/>
      <c r="BR22" s="220"/>
      <c r="BS22" s="178"/>
      <c r="BT22" s="221"/>
      <c r="BU22" s="221"/>
      <c r="BX22" s="222"/>
      <c r="BY22" s="178"/>
      <c r="BZ22" s="221"/>
      <c r="CA22" s="221"/>
      <c r="CC22" s="221"/>
      <c r="CD22" s="221"/>
      <c r="CE22" s="178"/>
      <c r="CG22" s="178"/>
      <c r="CH22" s="220"/>
      <c r="CI22" s="220"/>
      <c r="CJ22" s="172"/>
      <c r="CK22" s="220"/>
      <c r="CL22" s="220"/>
      <c r="CM22" s="178"/>
      <c r="CN22" s="221"/>
      <c r="CO22" s="221"/>
      <c r="CR22" s="222"/>
      <c r="CS22" s="178"/>
      <c r="CT22" s="221"/>
      <c r="CU22" s="221"/>
      <c r="CW22" s="221"/>
      <c r="CX22" s="221"/>
      <c r="CY22" s="200"/>
      <c r="DA22" s="178"/>
      <c r="DB22" s="220"/>
      <c r="DC22" s="220"/>
      <c r="DD22" s="172"/>
      <c r="DE22" s="220"/>
      <c r="DF22" s="220"/>
      <c r="DG22" s="178"/>
      <c r="DH22" s="221"/>
      <c r="DI22" s="221"/>
      <c r="DL22" s="222"/>
      <c r="DM22" s="178"/>
      <c r="DN22" s="221"/>
      <c r="DO22" s="221"/>
      <c r="DQ22" s="221"/>
      <c r="DR22" s="221"/>
      <c r="DS22" s="200"/>
      <c r="DU22" s="178"/>
      <c r="DV22" s="220"/>
      <c r="DW22" s="220"/>
      <c r="DX22" s="172"/>
      <c r="DY22" s="220"/>
      <c r="DZ22" s="220"/>
      <c r="EA22" s="178"/>
      <c r="EC22" s="223"/>
      <c r="EF22" s="222"/>
      <c r="EG22" s="178"/>
      <c r="EH22" s="221"/>
      <c r="EI22" s="221"/>
      <c r="EK22" s="221"/>
      <c r="EL22" s="221"/>
      <c r="EM22" s="200"/>
      <c r="EO22" s="178"/>
      <c r="EP22" s="220"/>
      <c r="EQ22" s="220"/>
      <c r="ER22" s="172"/>
      <c r="ES22" s="220"/>
      <c r="ET22" s="220"/>
      <c r="EU22" s="178"/>
      <c r="EV22" s="221"/>
      <c r="EW22" s="221"/>
      <c r="EZ22" s="222"/>
      <c r="FA22" s="178"/>
      <c r="FB22" s="221"/>
      <c r="FC22" s="221"/>
      <c r="FE22" s="221"/>
      <c r="FF22" s="221"/>
      <c r="FG22" s="200"/>
      <c r="FI22" s="178"/>
      <c r="FJ22" s="220"/>
      <c r="FK22" s="220"/>
      <c r="FL22" s="172"/>
      <c r="FM22" s="220"/>
      <c r="FN22" s="220"/>
      <c r="FO22" s="178"/>
      <c r="FP22" s="221"/>
      <c r="FQ22" s="221"/>
      <c r="FT22" s="222"/>
      <c r="FU22" s="178"/>
      <c r="FV22" s="221"/>
      <c r="FW22" s="221"/>
      <c r="FY22" s="221"/>
      <c r="FZ22" s="221"/>
      <c r="GA22" s="200"/>
      <c r="GC22" s="178"/>
      <c r="GD22" s="220"/>
      <c r="GE22" s="172"/>
      <c r="GF22" s="172"/>
      <c r="GG22" s="220"/>
      <c r="GH22" s="172"/>
      <c r="GI22" s="224"/>
      <c r="GN22" s="222"/>
      <c r="GU22" s="200"/>
      <c r="GW22" s="178"/>
      <c r="GX22" s="220"/>
      <c r="GY22" s="172"/>
      <c r="GZ22" s="172"/>
      <c r="HA22" s="220"/>
      <c r="HB22" s="172"/>
      <c r="HC22" s="224"/>
      <c r="HH22" s="222"/>
      <c r="HO22" s="200"/>
      <c r="HQ22" s="178"/>
      <c r="HR22" s="220"/>
      <c r="HS22" s="172"/>
      <c r="HT22" s="172"/>
      <c r="HU22" s="220"/>
      <c r="HV22" s="172"/>
      <c r="HW22" s="224"/>
      <c r="IB22" s="222"/>
      <c r="II22" s="200"/>
      <c r="IK22" s="178"/>
      <c r="IL22" s="220"/>
      <c r="IM22" s="172"/>
      <c r="IN22" s="172"/>
      <c r="IO22" s="220"/>
      <c r="IP22" s="172"/>
      <c r="IQ22" s="224"/>
      <c r="IV22" s="222"/>
    </row>
    <row r="23" spans="2:262" s="198" customFormat="1" ht="13.5" customHeight="1">
      <c r="B23" s="172"/>
      <c r="C23" s="200"/>
      <c r="E23" s="178"/>
      <c r="F23" s="220"/>
      <c r="G23" s="221"/>
      <c r="H23" s="172"/>
      <c r="I23" s="220"/>
      <c r="J23" s="221"/>
      <c r="K23" s="221"/>
      <c r="L23" s="221"/>
      <c r="M23" s="221"/>
      <c r="P23" s="222"/>
      <c r="Q23" s="178"/>
      <c r="R23" s="221"/>
      <c r="S23" s="221"/>
      <c r="U23" s="221"/>
      <c r="V23" s="221"/>
      <c r="W23" s="200"/>
      <c r="Y23" s="178"/>
      <c r="Z23" s="220"/>
      <c r="AA23" s="220"/>
      <c r="AB23" s="172"/>
      <c r="AC23" s="220"/>
      <c r="AD23" s="220"/>
      <c r="AE23" s="178"/>
      <c r="AF23" s="221"/>
      <c r="AG23" s="221"/>
      <c r="AJ23" s="222"/>
      <c r="AK23" s="178"/>
      <c r="AM23" s="221"/>
      <c r="AO23" s="221"/>
      <c r="AP23" s="221"/>
      <c r="AQ23" s="200"/>
      <c r="AS23" s="178"/>
      <c r="AT23" s="220"/>
      <c r="AU23" s="220"/>
      <c r="AV23" s="172"/>
      <c r="AW23" s="220"/>
      <c r="AX23" s="220"/>
      <c r="AY23" s="178"/>
      <c r="AZ23" s="221"/>
      <c r="BA23" s="221"/>
      <c r="BD23" s="222"/>
      <c r="BE23" s="178"/>
      <c r="BF23" s="221"/>
      <c r="BG23" s="221"/>
      <c r="BI23" s="221"/>
      <c r="BJ23" s="221"/>
      <c r="BK23" s="200"/>
      <c r="BM23" s="178"/>
      <c r="BN23" s="220"/>
      <c r="BO23" s="220"/>
      <c r="BP23" s="172"/>
      <c r="BQ23" s="220"/>
      <c r="BR23" s="220"/>
      <c r="BS23" s="178"/>
      <c r="BT23" s="221"/>
      <c r="BU23" s="221"/>
      <c r="BX23" s="222"/>
      <c r="BY23" s="178"/>
      <c r="BZ23" s="221"/>
      <c r="CA23" s="221"/>
      <c r="CC23" s="221"/>
      <c r="CD23" s="221"/>
      <c r="CE23" s="178"/>
      <c r="CG23" s="178"/>
      <c r="CH23" s="220"/>
      <c r="CI23" s="220"/>
      <c r="CJ23" s="172"/>
      <c r="CK23" s="220"/>
      <c r="CL23" s="220"/>
      <c r="CM23" s="178"/>
      <c r="CN23" s="221"/>
      <c r="CO23" s="221"/>
      <c r="CR23" s="222"/>
      <c r="CS23" s="178"/>
      <c r="CT23" s="221"/>
      <c r="CU23" s="221"/>
      <c r="CW23" s="221"/>
      <c r="CX23" s="221"/>
      <c r="CY23" s="200"/>
      <c r="DA23" s="178"/>
      <c r="DB23" s="220"/>
      <c r="DC23" s="220"/>
      <c r="DD23" s="172"/>
      <c r="DE23" s="220"/>
      <c r="DF23" s="220"/>
      <c r="DG23" s="178"/>
      <c r="DH23" s="221"/>
      <c r="DI23" s="221"/>
      <c r="DL23" s="222"/>
      <c r="DM23" s="178"/>
      <c r="DN23" s="221"/>
      <c r="DO23" s="221"/>
      <c r="DQ23" s="221"/>
      <c r="DR23" s="221"/>
      <c r="DS23" s="200"/>
      <c r="DU23" s="178"/>
      <c r="DV23" s="220"/>
      <c r="DW23" s="220"/>
      <c r="DX23" s="172"/>
      <c r="DY23" s="220"/>
      <c r="DZ23" s="220"/>
      <c r="EA23" s="178"/>
      <c r="EC23" s="223"/>
      <c r="EF23" s="222"/>
      <c r="EG23" s="178"/>
      <c r="EH23" s="221"/>
      <c r="EI23" s="221"/>
      <c r="EK23" s="221"/>
      <c r="EL23" s="221"/>
      <c r="EM23" s="200"/>
      <c r="EO23" s="178"/>
      <c r="EP23" s="220"/>
      <c r="EQ23" s="220"/>
      <c r="ER23" s="172"/>
      <c r="ES23" s="220"/>
      <c r="ET23" s="220"/>
      <c r="EU23" s="178"/>
      <c r="EV23" s="221"/>
      <c r="EW23" s="221"/>
      <c r="EZ23" s="222"/>
      <c r="FA23" s="178"/>
      <c r="FB23" s="221"/>
      <c r="FC23" s="221"/>
      <c r="FE23" s="221"/>
      <c r="FF23" s="221"/>
      <c r="FG23" s="200"/>
      <c r="FI23" s="178"/>
      <c r="FJ23" s="220"/>
      <c r="FK23" s="220"/>
      <c r="FL23" s="172"/>
      <c r="FM23" s="220"/>
      <c r="FN23" s="220"/>
      <c r="FO23" s="178"/>
      <c r="FP23" s="221"/>
      <c r="FQ23" s="221"/>
      <c r="FT23" s="222"/>
      <c r="FU23" s="178"/>
      <c r="FV23" s="221"/>
      <c r="FW23" s="221"/>
      <c r="FY23" s="221"/>
      <c r="FZ23" s="221"/>
      <c r="GA23" s="200"/>
      <c r="GC23" s="172"/>
      <c r="GD23" s="220"/>
      <c r="GE23" s="172"/>
      <c r="GF23" s="172"/>
      <c r="GG23" s="220"/>
      <c r="GH23" s="172"/>
      <c r="GI23" s="224"/>
      <c r="GN23" s="222"/>
      <c r="GU23" s="200"/>
      <c r="GW23" s="172"/>
      <c r="GX23" s="220"/>
      <c r="GY23" s="172"/>
      <c r="GZ23" s="172"/>
      <c r="HA23" s="220"/>
      <c r="HB23" s="172"/>
      <c r="HC23" s="224"/>
      <c r="HH23" s="222"/>
      <c r="HO23" s="200"/>
      <c r="HQ23" s="172"/>
      <c r="HR23" s="220"/>
      <c r="HS23" s="172"/>
      <c r="HT23" s="172"/>
      <c r="HU23" s="220"/>
      <c r="HV23" s="172"/>
      <c r="HW23" s="224"/>
      <c r="IB23" s="222"/>
      <c r="II23" s="200"/>
      <c r="IK23" s="172"/>
      <c r="IL23" s="220"/>
      <c r="IM23" s="172"/>
      <c r="IN23" s="172"/>
      <c r="IO23" s="220"/>
      <c r="IP23" s="172"/>
      <c r="IQ23" s="224"/>
      <c r="IV23" s="222"/>
    </row>
    <row r="24" spans="2:262" s="198" customFormat="1" ht="13.5" customHeight="1">
      <c r="B24" s="172"/>
      <c r="C24" s="200"/>
      <c r="E24" s="178"/>
      <c r="F24" s="220"/>
      <c r="G24" s="221"/>
      <c r="H24" s="172"/>
      <c r="I24" s="220"/>
      <c r="J24" s="221"/>
      <c r="K24" s="221"/>
      <c r="L24" s="221"/>
      <c r="M24" s="221"/>
      <c r="P24" s="222"/>
      <c r="Q24" s="178"/>
      <c r="R24" s="221"/>
      <c r="S24" s="221"/>
      <c r="U24" s="221"/>
      <c r="V24" s="221"/>
      <c r="W24" s="200"/>
      <c r="Y24" s="178"/>
      <c r="Z24" s="220"/>
      <c r="AA24" s="220"/>
      <c r="AB24" s="172"/>
      <c r="AC24" s="220"/>
      <c r="AD24" s="220"/>
      <c r="AE24" s="178"/>
      <c r="AF24" s="221"/>
      <c r="AG24" s="221"/>
      <c r="AJ24" s="222"/>
      <c r="AK24" s="178"/>
      <c r="AM24" s="221"/>
      <c r="AO24" s="221"/>
      <c r="AP24" s="221"/>
      <c r="AQ24" s="200"/>
      <c r="AS24" s="178"/>
      <c r="AT24" s="220"/>
      <c r="AU24" s="220"/>
      <c r="AV24" s="172"/>
      <c r="AW24" s="220"/>
      <c r="AX24" s="220"/>
      <c r="AY24" s="178"/>
      <c r="AZ24" s="221"/>
      <c r="BA24" s="221"/>
      <c r="BD24" s="222"/>
      <c r="BE24" s="178"/>
      <c r="BF24" s="221"/>
      <c r="BG24" s="221"/>
      <c r="BI24" s="221"/>
      <c r="BJ24" s="221"/>
      <c r="BK24" s="200"/>
      <c r="BM24" s="178"/>
      <c r="BN24" s="220"/>
      <c r="BO24" s="220"/>
      <c r="BP24" s="172"/>
      <c r="BQ24" s="220"/>
      <c r="BR24" s="220"/>
      <c r="BS24" s="178"/>
      <c r="BT24" s="221"/>
      <c r="BU24" s="221"/>
      <c r="BX24" s="222"/>
      <c r="BY24" s="178"/>
      <c r="BZ24" s="221"/>
      <c r="CA24" s="221"/>
      <c r="CC24" s="221"/>
      <c r="CD24" s="221"/>
      <c r="CE24" s="178"/>
      <c r="CG24" s="178"/>
      <c r="CH24" s="220"/>
      <c r="CI24" s="220"/>
      <c r="CJ24" s="172"/>
      <c r="CK24" s="220"/>
      <c r="CL24" s="220"/>
      <c r="CM24" s="178"/>
      <c r="CN24" s="221"/>
      <c r="CO24" s="221"/>
      <c r="CR24" s="222"/>
      <c r="CS24" s="178"/>
      <c r="CT24" s="221"/>
      <c r="CU24" s="221"/>
      <c r="CW24" s="221"/>
      <c r="CX24" s="221"/>
      <c r="CY24" s="200"/>
      <c r="DA24" s="178"/>
      <c r="DB24" s="220"/>
      <c r="DC24" s="220"/>
      <c r="DD24" s="172"/>
      <c r="DE24" s="220"/>
      <c r="DF24" s="220"/>
      <c r="DG24" s="178"/>
      <c r="DH24" s="221"/>
      <c r="DI24" s="221"/>
      <c r="DL24" s="222"/>
      <c r="DM24" s="178"/>
      <c r="DN24" s="221"/>
      <c r="DO24" s="221"/>
      <c r="DQ24" s="221"/>
      <c r="DR24" s="221"/>
      <c r="DS24" s="200"/>
      <c r="DU24" s="178"/>
      <c r="DV24" s="220"/>
      <c r="DW24" s="220"/>
      <c r="DX24" s="172"/>
      <c r="DY24" s="220"/>
      <c r="DZ24" s="220"/>
      <c r="EA24" s="178"/>
      <c r="EC24" s="223"/>
      <c r="EF24" s="222"/>
      <c r="EG24" s="178"/>
      <c r="EH24" s="221"/>
      <c r="EI24" s="221"/>
      <c r="EK24" s="221"/>
      <c r="EL24" s="221"/>
      <c r="EM24" s="200"/>
      <c r="EO24" s="178"/>
      <c r="EP24" s="220"/>
      <c r="EQ24" s="220"/>
      <c r="ER24" s="172"/>
      <c r="ES24" s="220"/>
      <c r="ET24" s="220"/>
      <c r="EU24" s="178"/>
      <c r="EV24" s="221"/>
      <c r="EW24" s="221"/>
      <c r="EZ24" s="222"/>
      <c r="FA24" s="178"/>
      <c r="FB24" s="221"/>
      <c r="FC24" s="221"/>
      <c r="FE24" s="221"/>
      <c r="FF24" s="221"/>
      <c r="FG24" s="200"/>
      <c r="FI24" s="178"/>
      <c r="FJ24" s="220"/>
      <c r="FK24" s="220"/>
      <c r="FL24" s="172"/>
      <c r="FM24" s="220"/>
      <c r="FN24" s="220"/>
      <c r="FO24" s="178"/>
      <c r="FP24" s="221"/>
      <c r="FQ24" s="221"/>
      <c r="FT24" s="222"/>
      <c r="FU24" s="178"/>
      <c r="FV24" s="221"/>
      <c r="FW24" s="221"/>
      <c r="FY24" s="221"/>
      <c r="FZ24" s="221"/>
      <c r="GA24" s="200"/>
      <c r="GC24" s="172"/>
      <c r="GD24" s="220"/>
      <c r="GE24" s="172"/>
      <c r="GF24" s="172"/>
      <c r="GG24" s="220"/>
      <c r="GH24" s="172"/>
      <c r="GI24" s="224"/>
      <c r="GN24" s="222"/>
      <c r="GU24" s="200"/>
      <c r="GW24" s="172"/>
      <c r="GX24" s="220"/>
      <c r="GY24" s="172"/>
      <c r="GZ24" s="172"/>
      <c r="HA24" s="220"/>
      <c r="HB24" s="172"/>
      <c r="HC24" s="224"/>
      <c r="HH24" s="222"/>
      <c r="HO24" s="200"/>
      <c r="HQ24" s="172"/>
      <c r="HR24" s="220"/>
      <c r="HS24" s="172"/>
      <c r="HT24" s="172"/>
      <c r="HU24" s="220"/>
      <c r="HV24" s="172"/>
      <c r="HW24" s="224"/>
      <c r="IB24" s="222"/>
      <c r="II24" s="200"/>
      <c r="IK24" s="172"/>
      <c r="IL24" s="220"/>
      <c r="IM24" s="172"/>
      <c r="IN24" s="172"/>
      <c r="IO24" s="220"/>
      <c r="IP24" s="172"/>
      <c r="IQ24" s="224"/>
      <c r="IV24" s="222"/>
    </row>
    <row r="25" spans="2:262" s="198" customFormat="1" ht="13.5" customHeight="1">
      <c r="B25" s="172"/>
      <c r="C25" s="200"/>
      <c r="E25" s="178"/>
      <c r="F25" s="220"/>
      <c r="G25" s="221"/>
      <c r="H25" s="172"/>
      <c r="I25" s="220"/>
      <c r="J25" s="221"/>
      <c r="K25" s="221"/>
      <c r="L25" s="221"/>
      <c r="M25" s="221"/>
      <c r="P25" s="222"/>
      <c r="Q25" s="178"/>
      <c r="R25" s="221"/>
      <c r="S25" s="221"/>
      <c r="U25" s="221"/>
      <c r="V25" s="221"/>
      <c r="W25" s="200"/>
      <c r="Y25" s="178"/>
      <c r="Z25" s="220"/>
      <c r="AA25" s="220"/>
      <c r="AB25" s="172"/>
      <c r="AC25" s="220"/>
      <c r="AD25" s="220"/>
      <c r="AE25" s="178"/>
      <c r="AF25" s="221"/>
      <c r="AG25" s="221"/>
      <c r="AJ25" s="222"/>
      <c r="AK25" s="178"/>
      <c r="AM25" s="221"/>
      <c r="AO25" s="221"/>
      <c r="AP25" s="221"/>
      <c r="AQ25" s="200"/>
      <c r="AS25" s="178"/>
      <c r="AT25" s="220"/>
      <c r="AU25" s="220"/>
      <c r="AV25" s="172"/>
      <c r="AW25" s="220"/>
      <c r="AX25" s="220"/>
      <c r="AY25" s="178"/>
      <c r="AZ25" s="221"/>
      <c r="BA25" s="221"/>
      <c r="BD25" s="222"/>
      <c r="BE25" s="178"/>
      <c r="BF25" s="221"/>
      <c r="BG25" s="221"/>
      <c r="BI25" s="221"/>
      <c r="BJ25" s="221"/>
      <c r="BK25" s="200"/>
      <c r="BM25" s="178"/>
      <c r="BN25" s="220"/>
      <c r="BO25" s="220"/>
      <c r="BP25" s="172"/>
      <c r="BQ25" s="220"/>
      <c r="BR25" s="220"/>
      <c r="BS25" s="178"/>
      <c r="BT25" s="221"/>
      <c r="BU25" s="221"/>
      <c r="BX25" s="222"/>
      <c r="BY25" s="178"/>
      <c r="BZ25" s="221"/>
      <c r="CA25" s="221"/>
      <c r="CC25" s="221"/>
      <c r="CD25" s="221"/>
      <c r="CE25" s="178"/>
      <c r="CG25" s="178"/>
      <c r="CH25" s="220"/>
      <c r="CI25" s="220"/>
      <c r="CJ25" s="172"/>
      <c r="CK25" s="220"/>
      <c r="CL25" s="220"/>
      <c r="CM25" s="178"/>
      <c r="CN25" s="221"/>
      <c r="CO25" s="221"/>
      <c r="CR25" s="222"/>
      <c r="CS25" s="178"/>
      <c r="CT25" s="221"/>
      <c r="CU25" s="221"/>
      <c r="CW25" s="221"/>
      <c r="CX25" s="221"/>
      <c r="CY25" s="200"/>
      <c r="DA25" s="178"/>
      <c r="DB25" s="220"/>
      <c r="DC25" s="220"/>
      <c r="DD25" s="172"/>
      <c r="DE25" s="220"/>
      <c r="DF25" s="220"/>
      <c r="DG25" s="178"/>
      <c r="DH25" s="221"/>
      <c r="DI25" s="221"/>
      <c r="DL25" s="222"/>
      <c r="DM25" s="178"/>
      <c r="DN25" s="221"/>
      <c r="DO25" s="221"/>
      <c r="DQ25" s="221"/>
      <c r="DR25" s="221"/>
      <c r="DS25" s="200"/>
      <c r="DU25" s="178"/>
      <c r="DV25" s="220"/>
      <c r="DW25" s="220"/>
      <c r="DX25" s="172"/>
      <c r="DY25" s="220"/>
      <c r="DZ25" s="220"/>
      <c r="EA25" s="178"/>
      <c r="EC25" s="223"/>
      <c r="EF25" s="222"/>
      <c r="EG25" s="178"/>
      <c r="EH25" s="221"/>
      <c r="EI25" s="221"/>
      <c r="EK25" s="221"/>
      <c r="EL25" s="221"/>
      <c r="EM25" s="200"/>
      <c r="EO25" s="178"/>
      <c r="EP25" s="220"/>
      <c r="EQ25" s="220"/>
      <c r="ER25" s="172"/>
      <c r="ES25" s="220"/>
      <c r="ET25" s="220"/>
      <c r="EU25" s="178"/>
      <c r="EV25" s="221"/>
      <c r="EW25" s="221"/>
      <c r="EZ25" s="222"/>
      <c r="FA25" s="178"/>
      <c r="FB25" s="221"/>
      <c r="FC25" s="221"/>
      <c r="FE25" s="221"/>
      <c r="FF25" s="221"/>
      <c r="FG25" s="200"/>
      <c r="FI25" s="178"/>
      <c r="FJ25" s="220"/>
      <c r="FK25" s="220"/>
      <c r="FL25" s="172"/>
      <c r="FM25" s="220"/>
      <c r="FN25" s="220"/>
      <c r="FO25" s="178"/>
      <c r="FP25" s="221"/>
      <c r="FQ25" s="221"/>
      <c r="FT25" s="222"/>
      <c r="FU25" s="178"/>
      <c r="FV25" s="221"/>
      <c r="FW25" s="221"/>
      <c r="FY25" s="221"/>
      <c r="FZ25" s="221"/>
      <c r="GA25" s="200"/>
      <c r="GC25" s="172"/>
      <c r="GD25" s="220"/>
      <c r="GE25" s="172"/>
      <c r="GF25" s="172"/>
      <c r="GG25" s="220"/>
      <c r="GH25" s="172"/>
      <c r="GI25" s="224"/>
      <c r="GN25" s="222"/>
      <c r="GU25" s="200"/>
      <c r="GW25" s="172"/>
      <c r="GX25" s="220"/>
      <c r="GY25" s="172"/>
      <c r="GZ25" s="172"/>
      <c r="HA25" s="220"/>
      <c r="HB25" s="172"/>
      <c r="HC25" s="224"/>
      <c r="HH25" s="222"/>
      <c r="HO25" s="200"/>
      <c r="HQ25" s="172"/>
      <c r="HR25" s="220"/>
      <c r="HS25" s="172"/>
      <c r="HT25" s="172"/>
      <c r="HU25" s="220"/>
      <c r="HV25" s="172"/>
      <c r="HW25" s="224"/>
      <c r="IB25" s="222"/>
      <c r="II25" s="200"/>
      <c r="IK25" s="172"/>
      <c r="IL25" s="220"/>
      <c r="IM25" s="172"/>
      <c r="IN25" s="172"/>
      <c r="IO25" s="220"/>
      <c r="IP25" s="172"/>
      <c r="IQ25" s="224"/>
      <c r="IV25" s="222"/>
    </row>
    <row r="26" spans="2:262" s="198" customFormat="1" ht="13.5" customHeight="1">
      <c r="B26" s="172"/>
      <c r="C26" s="200"/>
      <c r="E26" s="178"/>
      <c r="F26" s="220"/>
      <c r="G26" s="221"/>
      <c r="H26" s="172"/>
      <c r="I26" s="220"/>
      <c r="J26" s="221"/>
      <c r="K26" s="221"/>
      <c r="L26" s="221"/>
      <c r="M26" s="221"/>
      <c r="P26" s="222"/>
      <c r="Q26" s="178"/>
      <c r="R26" s="221"/>
      <c r="S26" s="221"/>
      <c r="U26" s="221"/>
      <c r="V26" s="221"/>
      <c r="W26" s="200"/>
      <c r="Y26" s="178"/>
      <c r="Z26" s="220"/>
      <c r="AA26" s="220"/>
      <c r="AB26" s="172"/>
      <c r="AC26" s="220"/>
      <c r="AD26" s="220"/>
      <c r="AE26" s="178"/>
      <c r="AF26" s="221"/>
      <c r="AG26" s="221"/>
      <c r="AJ26" s="222"/>
      <c r="AK26" s="178"/>
      <c r="AM26" s="221"/>
      <c r="AO26" s="221"/>
      <c r="AP26" s="221"/>
      <c r="AQ26" s="200"/>
      <c r="AS26" s="178"/>
      <c r="AT26" s="220"/>
      <c r="AU26" s="220"/>
      <c r="AV26" s="172"/>
      <c r="AW26" s="220"/>
      <c r="AX26" s="220"/>
      <c r="AY26" s="178"/>
      <c r="AZ26" s="221"/>
      <c r="BA26" s="221"/>
      <c r="BD26" s="222"/>
      <c r="BE26" s="178"/>
      <c r="BF26" s="221"/>
      <c r="BG26" s="221"/>
      <c r="BI26" s="221"/>
      <c r="BJ26" s="221"/>
      <c r="BK26" s="200"/>
      <c r="BM26" s="178"/>
      <c r="BN26" s="220"/>
      <c r="BO26" s="220"/>
      <c r="BP26" s="172"/>
      <c r="BQ26" s="220"/>
      <c r="BR26" s="220"/>
      <c r="BS26" s="178"/>
      <c r="BT26" s="221"/>
      <c r="BU26" s="221"/>
      <c r="BX26" s="222"/>
      <c r="BY26" s="178"/>
      <c r="BZ26" s="221"/>
      <c r="CA26" s="221"/>
      <c r="CC26" s="221"/>
      <c r="CD26" s="221"/>
      <c r="CE26" s="178"/>
      <c r="CG26" s="178"/>
      <c r="CH26" s="220"/>
      <c r="CI26" s="220"/>
      <c r="CJ26" s="172"/>
      <c r="CK26" s="220"/>
      <c r="CL26" s="220"/>
      <c r="CM26" s="178"/>
      <c r="CN26" s="221"/>
      <c r="CO26" s="221"/>
      <c r="CR26" s="222"/>
      <c r="CS26" s="178"/>
      <c r="CT26" s="221"/>
      <c r="CU26" s="221"/>
      <c r="CW26" s="221"/>
      <c r="CX26" s="221"/>
      <c r="CY26" s="200"/>
      <c r="DA26" s="178"/>
      <c r="DB26" s="220"/>
      <c r="DC26" s="220"/>
      <c r="DD26" s="172"/>
      <c r="DE26" s="220"/>
      <c r="DF26" s="220"/>
      <c r="DG26" s="178"/>
      <c r="DH26" s="221"/>
      <c r="DI26" s="221"/>
      <c r="DL26" s="222"/>
      <c r="DM26" s="178"/>
      <c r="DN26" s="221"/>
      <c r="DO26" s="221"/>
      <c r="DQ26" s="221"/>
      <c r="DR26" s="221"/>
      <c r="DS26" s="200"/>
      <c r="DU26" s="178"/>
      <c r="DV26" s="220"/>
      <c r="DW26" s="220"/>
      <c r="DX26" s="172"/>
      <c r="DY26" s="220"/>
      <c r="DZ26" s="220"/>
      <c r="EA26" s="178"/>
      <c r="EC26" s="223"/>
      <c r="EF26" s="222"/>
      <c r="EG26" s="178"/>
      <c r="EH26" s="221"/>
      <c r="EI26" s="221"/>
      <c r="EK26" s="221"/>
      <c r="EL26" s="221"/>
      <c r="EM26" s="200"/>
      <c r="EO26" s="178"/>
      <c r="EP26" s="220"/>
      <c r="EQ26" s="220"/>
      <c r="ER26" s="172"/>
      <c r="ES26" s="220"/>
      <c r="ET26" s="220"/>
      <c r="EU26" s="178"/>
      <c r="EV26" s="221"/>
      <c r="EW26" s="221"/>
      <c r="EZ26" s="222"/>
      <c r="FA26" s="178"/>
      <c r="FB26" s="221"/>
      <c r="FC26" s="221"/>
      <c r="FE26" s="221"/>
      <c r="FF26" s="221"/>
      <c r="FG26" s="200"/>
      <c r="FI26" s="178"/>
      <c r="FJ26" s="220"/>
      <c r="FK26" s="220"/>
      <c r="FL26" s="172"/>
      <c r="FM26" s="220"/>
      <c r="FN26" s="220"/>
      <c r="FO26" s="178"/>
      <c r="FP26" s="221"/>
      <c r="FQ26" s="221"/>
      <c r="FT26" s="222"/>
      <c r="FU26" s="178"/>
      <c r="FV26" s="221"/>
      <c r="FW26" s="221"/>
      <c r="FY26" s="221"/>
      <c r="FZ26" s="221"/>
      <c r="GA26" s="200"/>
      <c r="GC26" s="172"/>
      <c r="GD26" s="220"/>
      <c r="GE26" s="172"/>
      <c r="GF26" s="172"/>
      <c r="GG26" s="220"/>
      <c r="GH26" s="172"/>
      <c r="GI26" s="224"/>
      <c r="GN26" s="222"/>
      <c r="GU26" s="200"/>
      <c r="GW26" s="172"/>
      <c r="GX26" s="220"/>
      <c r="GY26" s="172"/>
      <c r="GZ26" s="172"/>
      <c r="HA26" s="220"/>
      <c r="HB26" s="172"/>
      <c r="HC26" s="224"/>
      <c r="HH26" s="222"/>
      <c r="HO26" s="200"/>
      <c r="HQ26" s="172"/>
      <c r="HR26" s="220"/>
      <c r="HS26" s="172"/>
      <c r="HT26" s="172"/>
      <c r="HU26" s="220"/>
      <c r="HV26" s="172"/>
      <c r="HW26" s="224"/>
      <c r="IB26" s="222"/>
      <c r="II26" s="200"/>
      <c r="IK26" s="172"/>
      <c r="IL26" s="220"/>
      <c r="IM26" s="172"/>
      <c r="IN26" s="172"/>
      <c r="IO26" s="220"/>
      <c r="IP26" s="172"/>
      <c r="IQ26" s="224"/>
      <c r="IV26" s="222"/>
    </row>
    <row r="27" spans="2:262" s="198" customFormat="1" ht="13.5" customHeight="1">
      <c r="B27" s="172"/>
      <c r="C27" s="200"/>
      <c r="E27" s="178"/>
      <c r="F27" s="220"/>
      <c r="G27" s="221"/>
      <c r="H27" s="172"/>
      <c r="I27" s="220"/>
      <c r="J27" s="221"/>
      <c r="K27" s="221"/>
      <c r="L27" s="221"/>
      <c r="M27" s="221"/>
      <c r="P27" s="222"/>
      <c r="Q27" s="178"/>
      <c r="R27" s="221"/>
      <c r="S27" s="221"/>
      <c r="U27" s="221"/>
      <c r="V27" s="221"/>
      <c r="W27" s="200"/>
      <c r="Y27" s="178"/>
      <c r="Z27" s="220"/>
      <c r="AA27" s="220"/>
      <c r="AB27" s="172"/>
      <c r="AC27" s="220"/>
      <c r="AD27" s="220"/>
      <c r="AE27" s="178"/>
      <c r="AF27" s="221"/>
      <c r="AG27" s="221"/>
      <c r="AJ27" s="222"/>
      <c r="AK27" s="178"/>
      <c r="AM27" s="221"/>
      <c r="AO27" s="221"/>
      <c r="AP27" s="221"/>
      <c r="AQ27" s="200"/>
      <c r="AS27" s="178"/>
      <c r="AT27" s="220"/>
      <c r="AU27" s="220"/>
      <c r="AV27" s="172"/>
      <c r="AW27" s="220"/>
      <c r="AX27" s="220"/>
      <c r="AY27" s="178"/>
      <c r="AZ27" s="221"/>
      <c r="BA27" s="221"/>
      <c r="BD27" s="222"/>
      <c r="BE27" s="178"/>
      <c r="BF27" s="221"/>
      <c r="BG27" s="221"/>
      <c r="BI27" s="221"/>
      <c r="BJ27" s="221"/>
      <c r="BK27" s="200"/>
      <c r="BM27" s="178"/>
      <c r="BN27" s="220"/>
      <c r="BO27" s="220"/>
      <c r="BP27" s="172"/>
      <c r="BQ27" s="220"/>
      <c r="BR27" s="220"/>
      <c r="BS27" s="178"/>
      <c r="BT27" s="221"/>
      <c r="BU27" s="221"/>
      <c r="BX27" s="222"/>
      <c r="BY27" s="178"/>
      <c r="BZ27" s="221"/>
      <c r="CA27" s="221"/>
      <c r="CC27" s="221"/>
      <c r="CD27" s="221"/>
      <c r="CE27" s="178"/>
      <c r="CG27" s="178"/>
      <c r="CH27" s="220"/>
      <c r="CI27" s="220"/>
      <c r="CJ27" s="172"/>
      <c r="CK27" s="220"/>
      <c r="CL27" s="220"/>
      <c r="CM27" s="178"/>
      <c r="CN27" s="221"/>
      <c r="CO27" s="221"/>
      <c r="CR27" s="222"/>
      <c r="CS27" s="178"/>
      <c r="CT27" s="221"/>
      <c r="CU27" s="221"/>
      <c r="CW27" s="221"/>
      <c r="CX27" s="221"/>
      <c r="CY27" s="200"/>
      <c r="DA27" s="178"/>
      <c r="DB27" s="220"/>
      <c r="DC27" s="220"/>
      <c r="DD27" s="172"/>
      <c r="DE27" s="220"/>
      <c r="DF27" s="220"/>
      <c r="DG27" s="178"/>
      <c r="DH27" s="221"/>
      <c r="DI27" s="221"/>
      <c r="DL27" s="222"/>
      <c r="DM27" s="178"/>
      <c r="DN27" s="221"/>
      <c r="DO27" s="221"/>
      <c r="DQ27" s="221"/>
      <c r="DR27" s="221"/>
      <c r="DS27" s="200"/>
      <c r="DU27" s="178"/>
      <c r="DV27" s="220"/>
      <c r="DW27" s="220"/>
      <c r="DX27" s="172"/>
      <c r="DY27" s="220"/>
      <c r="DZ27" s="220"/>
      <c r="EA27" s="178"/>
      <c r="EC27" s="223"/>
      <c r="EF27" s="222"/>
      <c r="EG27" s="178"/>
      <c r="EH27" s="221"/>
      <c r="EI27" s="221"/>
      <c r="EK27" s="221"/>
      <c r="EL27" s="221"/>
      <c r="EM27" s="200"/>
      <c r="EO27" s="178"/>
      <c r="EP27" s="220"/>
      <c r="EQ27" s="220"/>
      <c r="ER27" s="172"/>
      <c r="ES27" s="220"/>
      <c r="ET27" s="220"/>
      <c r="EU27" s="178"/>
      <c r="EV27" s="221"/>
      <c r="EW27" s="221"/>
      <c r="EZ27" s="222"/>
      <c r="FA27" s="178"/>
      <c r="FB27" s="221"/>
      <c r="FC27" s="221"/>
      <c r="FE27" s="221"/>
      <c r="FF27" s="221"/>
      <c r="FG27" s="200"/>
      <c r="FI27" s="178"/>
      <c r="FJ27" s="220"/>
      <c r="FK27" s="220"/>
      <c r="FL27" s="172"/>
      <c r="FM27" s="220"/>
      <c r="FN27" s="220"/>
      <c r="FO27" s="178"/>
      <c r="FP27" s="221"/>
      <c r="FQ27" s="221"/>
      <c r="FT27" s="222"/>
      <c r="FU27" s="178"/>
      <c r="FV27" s="221"/>
      <c r="FW27" s="221"/>
      <c r="FY27" s="221"/>
      <c r="FZ27" s="221"/>
      <c r="GA27" s="173"/>
      <c r="GB27" s="226"/>
      <c r="GC27" s="226"/>
      <c r="GD27" s="227"/>
      <c r="GE27" s="178"/>
      <c r="GF27" s="178"/>
      <c r="GG27" s="220"/>
      <c r="GH27" s="178"/>
      <c r="GI27" s="206"/>
      <c r="GJ27" s="172"/>
      <c r="GK27" s="172"/>
      <c r="GL27" s="172"/>
      <c r="GM27" s="172"/>
      <c r="GN27" s="207"/>
      <c r="GO27" s="172"/>
      <c r="GP27" s="172"/>
      <c r="GQ27" s="172"/>
      <c r="GR27" s="172"/>
      <c r="GS27" s="172"/>
      <c r="GT27" s="172"/>
      <c r="GU27" s="173"/>
      <c r="GV27" s="226"/>
      <c r="GW27" s="226"/>
      <c r="GX27" s="227"/>
      <c r="GY27" s="178"/>
      <c r="GZ27" s="178"/>
      <c r="HA27" s="220"/>
      <c r="HB27" s="178"/>
      <c r="HC27" s="206"/>
      <c r="HD27" s="172"/>
      <c r="HE27" s="172"/>
      <c r="HF27" s="172"/>
      <c r="HG27" s="172"/>
      <c r="HH27" s="207"/>
      <c r="HI27" s="172"/>
      <c r="HJ27" s="172"/>
      <c r="HK27" s="172"/>
      <c r="HL27" s="172"/>
      <c r="HM27" s="172"/>
      <c r="HN27" s="172"/>
      <c r="HO27" s="173"/>
      <c r="HP27" s="226"/>
      <c r="HQ27" s="226"/>
      <c r="HR27" s="227"/>
      <c r="HS27" s="178"/>
      <c r="HT27" s="178"/>
      <c r="HU27" s="220"/>
      <c r="HV27" s="178"/>
      <c r="HW27" s="206"/>
      <c r="HX27" s="172"/>
      <c r="HY27" s="172"/>
      <c r="HZ27" s="172"/>
      <c r="IA27" s="172"/>
      <c r="IB27" s="207"/>
      <c r="IC27" s="172"/>
      <c r="ID27" s="172"/>
      <c r="IE27" s="172"/>
      <c r="IF27" s="172"/>
      <c r="IG27" s="172"/>
      <c r="IH27" s="172"/>
      <c r="II27" s="173"/>
      <c r="IJ27" s="226"/>
      <c r="IK27" s="226"/>
      <c r="IL27" s="227"/>
      <c r="IM27" s="178"/>
      <c r="IN27" s="178"/>
      <c r="IO27" s="220"/>
      <c r="IP27" s="178"/>
      <c r="IQ27" s="206"/>
      <c r="IR27" s="172"/>
      <c r="IS27" s="172"/>
      <c r="IT27" s="172"/>
      <c r="IU27" s="172"/>
      <c r="IV27" s="207"/>
      <c r="IW27" s="172"/>
      <c r="IX27" s="172"/>
      <c r="IY27" s="172"/>
      <c r="IZ27" s="172"/>
      <c r="JA27" s="172"/>
      <c r="JB27" s="172"/>
    </row>
    <row r="28" spans="2:262" s="198" customFormat="1" ht="13.5" customHeight="1">
      <c r="B28" s="172"/>
      <c r="C28" s="200"/>
      <c r="E28" s="178"/>
      <c r="F28" s="220"/>
      <c r="G28" s="221"/>
      <c r="H28" s="172"/>
      <c r="I28" s="220"/>
      <c r="J28" s="221"/>
      <c r="K28" s="221"/>
      <c r="L28" s="221"/>
      <c r="M28" s="221"/>
      <c r="P28" s="222"/>
      <c r="Q28" s="178"/>
      <c r="R28" s="221"/>
      <c r="S28" s="221"/>
      <c r="U28" s="221"/>
      <c r="V28" s="221"/>
      <c r="W28" s="200"/>
      <c r="Y28" s="178"/>
      <c r="Z28" s="220"/>
      <c r="AA28" s="220"/>
      <c r="AB28" s="172"/>
      <c r="AC28" s="220"/>
      <c r="AD28" s="220"/>
      <c r="AE28" s="178"/>
      <c r="AF28" s="221"/>
      <c r="AG28" s="221"/>
      <c r="AJ28" s="222"/>
      <c r="AK28" s="178"/>
      <c r="AM28" s="221"/>
      <c r="AO28" s="221"/>
      <c r="AP28" s="221"/>
      <c r="AQ28" s="200"/>
      <c r="AS28" s="178"/>
      <c r="AT28" s="220"/>
      <c r="AU28" s="220"/>
      <c r="AV28" s="172"/>
      <c r="AW28" s="220"/>
      <c r="AX28" s="220"/>
      <c r="AY28" s="178"/>
      <c r="AZ28" s="221"/>
      <c r="BA28" s="221"/>
      <c r="BD28" s="222"/>
      <c r="BE28" s="178"/>
      <c r="BF28" s="221"/>
      <c r="BG28" s="221"/>
      <c r="BI28" s="221"/>
      <c r="BJ28" s="221"/>
      <c r="BK28" s="200"/>
      <c r="BM28" s="178"/>
      <c r="BN28" s="220"/>
      <c r="BO28" s="220"/>
      <c r="BP28" s="172"/>
      <c r="BQ28" s="220"/>
      <c r="BR28" s="220"/>
      <c r="BS28" s="178"/>
      <c r="BT28" s="221"/>
      <c r="BU28" s="221"/>
      <c r="BX28" s="222"/>
      <c r="BY28" s="178"/>
      <c r="BZ28" s="221"/>
      <c r="CA28" s="221"/>
      <c r="CC28" s="221"/>
      <c r="CD28" s="221"/>
      <c r="CE28" s="178"/>
      <c r="CG28" s="178"/>
      <c r="CH28" s="220"/>
      <c r="CI28" s="220"/>
      <c r="CJ28" s="172"/>
      <c r="CK28" s="220"/>
      <c r="CL28" s="220"/>
      <c r="CM28" s="178"/>
      <c r="CN28" s="221"/>
      <c r="CO28" s="221"/>
      <c r="CR28" s="222"/>
      <c r="CS28" s="178"/>
      <c r="CT28" s="221"/>
      <c r="CU28" s="221"/>
      <c r="CW28" s="221"/>
      <c r="CX28" s="221"/>
      <c r="CY28" s="200"/>
      <c r="DA28" s="178"/>
      <c r="DB28" s="220"/>
      <c r="DC28" s="220"/>
      <c r="DD28" s="172"/>
      <c r="DE28" s="220"/>
      <c r="DF28" s="220"/>
      <c r="DG28" s="178"/>
      <c r="DH28" s="221"/>
      <c r="DI28" s="221"/>
      <c r="DL28" s="222"/>
      <c r="DM28" s="178"/>
      <c r="DN28" s="221"/>
      <c r="DO28" s="221"/>
      <c r="DQ28" s="221"/>
      <c r="DR28" s="221"/>
      <c r="DS28" s="200"/>
      <c r="DU28" s="178"/>
      <c r="DV28" s="220"/>
      <c r="DW28" s="220"/>
      <c r="DX28" s="172"/>
      <c r="DY28" s="220"/>
      <c r="DZ28" s="220"/>
      <c r="EA28" s="178"/>
      <c r="EC28" s="223"/>
      <c r="EF28" s="222"/>
      <c r="EG28" s="178"/>
      <c r="EH28" s="221"/>
      <c r="EI28" s="221"/>
      <c r="EK28" s="221"/>
      <c r="EL28" s="221"/>
      <c r="EM28" s="200"/>
      <c r="EO28" s="178"/>
      <c r="EP28" s="220"/>
      <c r="EQ28" s="220"/>
      <c r="ER28" s="172"/>
      <c r="ES28" s="220"/>
      <c r="ET28" s="220"/>
      <c r="EU28" s="178"/>
      <c r="EV28" s="221"/>
      <c r="EW28" s="221"/>
      <c r="EZ28" s="222"/>
      <c r="FA28" s="178"/>
      <c r="FB28" s="221"/>
      <c r="FC28" s="221"/>
      <c r="FE28" s="221"/>
      <c r="FF28" s="221"/>
      <c r="FG28" s="200"/>
      <c r="FI28" s="178"/>
      <c r="FJ28" s="220"/>
      <c r="FK28" s="220"/>
      <c r="FL28" s="172"/>
      <c r="FM28" s="220"/>
      <c r="FN28" s="220"/>
      <c r="FO28" s="178"/>
      <c r="FP28" s="221"/>
      <c r="FQ28" s="221"/>
      <c r="FT28" s="222"/>
      <c r="FU28" s="178"/>
      <c r="FV28" s="221"/>
      <c r="FW28" s="221"/>
      <c r="FY28" s="221"/>
      <c r="FZ28" s="221"/>
      <c r="GA28" s="173"/>
      <c r="GB28" s="226"/>
      <c r="GC28" s="226"/>
      <c r="GD28" s="227"/>
      <c r="GE28" s="178"/>
      <c r="GF28" s="178"/>
      <c r="GG28" s="220"/>
      <c r="GH28" s="178"/>
      <c r="GI28" s="206"/>
      <c r="GJ28" s="172"/>
      <c r="GK28" s="172"/>
      <c r="GL28" s="172"/>
      <c r="GM28" s="172"/>
      <c r="GN28" s="207"/>
      <c r="GO28" s="172"/>
      <c r="GP28" s="172"/>
      <c r="GQ28" s="172"/>
      <c r="GR28" s="172"/>
      <c r="GS28" s="172"/>
      <c r="GT28" s="172"/>
      <c r="GU28" s="173"/>
      <c r="GV28" s="226"/>
      <c r="GW28" s="226"/>
      <c r="GX28" s="227"/>
      <c r="GY28" s="178"/>
      <c r="GZ28" s="178"/>
      <c r="HA28" s="220"/>
      <c r="HB28" s="178"/>
      <c r="HC28" s="206"/>
      <c r="HD28" s="172"/>
      <c r="HE28" s="172"/>
      <c r="HF28" s="172"/>
      <c r="HG28" s="172"/>
      <c r="HH28" s="207"/>
      <c r="HI28" s="172"/>
      <c r="HJ28" s="172"/>
      <c r="HK28" s="172"/>
      <c r="HL28" s="172"/>
      <c r="HM28" s="172"/>
      <c r="HN28" s="172"/>
      <c r="HO28" s="173"/>
      <c r="HP28" s="226"/>
      <c r="HQ28" s="226"/>
      <c r="HR28" s="227"/>
      <c r="HS28" s="178"/>
      <c r="HT28" s="178"/>
      <c r="HU28" s="220"/>
      <c r="HV28" s="178"/>
      <c r="HW28" s="206"/>
      <c r="HX28" s="172"/>
      <c r="HY28" s="172"/>
      <c r="HZ28" s="172"/>
      <c r="IA28" s="172"/>
      <c r="IB28" s="207"/>
      <c r="IC28" s="172"/>
      <c r="ID28" s="172"/>
      <c r="IE28" s="172"/>
      <c r="IF28" s="172"/>
      <c r="IG28" s="172"/>
      <c r="IH28" s="172"/>
      <c r="II28" s="173"/>
      <c r="IJ28" s="226"/>
      <c r="IK28" s="226"/>
      <c r="IL28" s="227"/>
      <c r="IM28" s="178"/>
      <c r="IN28" s="178"/>
      <c r="IO28" s="220"/>
      <c r="IP28" s="178"/>
      <c r="IQ28" s="206"/>
      <c r="IR28" s="172"/>
      <c r="IS28" s="172"/>
      <c r="IT28" s="172"/>
      <c r="IU28" s="172"/>
      <c r="IV28" s="207"/>
      <c r="IW28" s="172"/>
      <c r="IX28" s="172"/>
      <c r="IY28" s="172"/>
      <c r="IZ28" s="172"/>
      <c r="JA28" s="172"/>
      <c r="JB28" s="172"/>
    </row>
    <row r="29" spans="2:262" s="198" customFormat="1" ht="13.5" customHeight="1">
      <c r="B29" s="172"/>
      <c r="C29" s="200"/>
      <c r="E29" s="178"/>
      <c r="F29" s="220"/>
      <c r="G29" s="221"/>
      <c r="H29" s="172"/>
      <c r="I29" s="220"/>
      <c r="J29" s="221"/>
      <c r="K29" s="221"/>
      <c r="L29" s="221"/>
      <c r="M29" s="221"/>
      <c r="P29" s="222"/>
      <c r="Q29" s="178"/>
      <c r="R29" s="221"/>
      <c r="S29" s="221"/>
      <c r="U29" s="221"/>
      <c r="V29" s="221"/>
      <c r="W29" s="200"/>
      <c r="Y29" s="178"/>
      <c r="Z29" s="220"/>
      <c r="AA29" s="220"/>
      <c r="AB29" s="172"/>
      <c r="AC29" s="220"/>
      <c r="AD29" s="220"/>
      <c r="AE29" s="178"/>
      <c r="AF29" s="221"/>
      <c r="AG29" s="221"/>
      <c r="AJ29" s="222"/>
      <c r="AK29" s="178"/>
      <c r="AM29" s="221"/>
      <c r="AO29" s="221"/>
      <c r="AP29" s="221"/>
      <c r="AQ29" s="200"/>
      <c r="AS29" s="178"/>
      <c r="AT29" s="220"/>
      <c r="AU29" s="220"/>
      <c r="AV29" s="172"/>
      <c r="AW29" s="220"/>
      <c r="AX29" s="220"/>
      <c r="AY29" s="178"/>
      <c r="AZ29" s="221"/>
      <c r="BA29" s="221"/>
      <c r="BD29" s="222"/>
      <c r="BE29" s="178"/>
      <c r="BF29" s="221"/>
      <c r="BG29" s="221"/>
      <c r="BI29" s="221"/>
      <c r="BJ29" s="221"/>
      <c r="BK29" s="200"/>
      <c r="BM29" s="178"/>
      <c r="BN29" s="220"/>
      <c r="BO29" s="220"/>
      <c r="BP29" s="172"/>
      <c r="BQ29" s="220"/>
      <c r="BR29" s="220"/>
      <c r="BS29" s="178"/>
      <c r="BT29" s="221"/>
      <c r="BU29" s="221"/>
      <c r="BX29" s="222"/>
      <c r="BY29" s="178"/>
      <c r="BZ29" s="221"/>
      <c r="CA29" s="221"/>
      <c r="CC29" s="221"/>
      <c r="CD29" s="221"/>
      <c r="CE29" s="178"/>
      <c r="CG29" s="178"/>
      <c r="CH29" s="220"/>
      <c r="CI29" s="220"/>
      <c r="CJ29" s="172"/>
      <c r="CK29" s="220"/>
      <c r="CL29" s="220"/>
      <c r="CM29" s="178"/>
      <c r="CN29" s="221"/>
      <c r="CO29" s="221"/>
      <c r="CR29" s="222"/>
      <c r="CS29" s="178"/>
      <c r="CT29" s="221"/>
      <c r="CU29" s="221"/>
      <c r="CW29" s="221"/>
      <c r="CX29" s="221"/>
      <c r="CY29" s="200"/>
      <c r="DA29" s="178"/>
      <c r="DB29" s="220"/>
      <c r="DC29" s="220"/>
      <c r="DD29" s="172"/>
      <c r="DE29" s="220"/>
      <c r="DF29" s="220"/>
      <c r="DG29" s="178"/>
      <c r="DH29" s="221"/>
      <c r="DI29" s="221"/>
      <c r="DL29" s="222"/>
      <c r="DM29" s="178"/>
      <c r="DN29" s="221"/>
      <c r="DO29" s="221"/>
      <c r="DQ29" s="221"/>
      <c r="DR29" s="221"/>
      <c r="DS29" s="200"/>
      <c r="DU29" s="178"/>
      <c r="DV29" s="220"/>
      <c r="DW29" s="220"/>
      <c r="DX29" s="172"/>
      <c r="DY29" s="220"/>
      <c r="DZ29" s="220"/>
      <c r="EA29" s="178"/>
      <c r="EC29" s="223"/>
      <c r="EF29" s="222"/>
      <c r="EG29" s="178"/>
      <c r="EH29" s="221"/>
      <c r="EI29" s="221"/>
      <c r="EK29" s="221"/>
      <c r="EL29" s="221"/>
      <c r="EM29" s="200"/>
      <c r="EO29" s="178"/>
      <c r="EP29" s="220"/>
      <c r="EQ29" s="220"/>
      <c r="ER29" s="172"/>
      <c r="ES29" s="220"/>
      <c r="ET29" s="220"/>
      <c r="EU29" s="178"/>
      <c r="EV29" s="221"/>
      <c r="EW29" s="221"/>
      <c r="EZ29" s="222"/>
      <c r="FA29" s="178"/>
      <c r="FB29" s="221"/>
      <c r="FC29" s="221"/>
      <c r="FE29" s="221"/>
      <c r="FF29" s="221"/>
      <c r="FG29" s="200"/>
      <c r="FI29" s="178"/>
      <c r="FJ29" s="220"/>
      <c r="FK29" s="220"/>
      <c r="FL29" s="172"/>
      <c r="FM29" s="220"/>
      <c r="FN29" s="220"/>
      <c r="FO29" s="178"/>
      <c r="FP29" s="221"/>
      <c r="FQ29" s="221"/>
      <c r="FT29" s="222"/>
      <c r="FU29" s="178"/>
      <c r="FV29" s="221"/>
      <c r="FW29" s="221"/>
      <c r="FY29" s="221"/>
      <c r="FZ29" s="221"/>
      <c r="GA29" s="173"/>
      <c r="GB29" s="226"/>
      <c r="GC29" s="226"/>
      <c r="GD29" s="227"/>
      <c r="GE29" s="178"/>
      <c r="GF29" s="178"/>
      <c r="GG29" s="220"/>
      <c r="GH29" s="178"/>
      <c r="GI29" s="206"/>
      <c r="GJ29" s="172"/>
      <c r="GK29" s="172"/>
      <c r="GL29" s="172"/>
      <c r="GM29" s="172"/>
      <c r="GN29" s="207"/>
      <c r="GO29" s="172"/>
      <c r="GP29" s="172"/>
      <c r="GQ29" s="172"/>
      <c r="GR29" s="172"/>
      <c r="GS29" s="172"/>
      <c r="GT29" s="172"/>
      <c r="GU29" s="173"/>
      <c r="GV29" s="226"/>
      <c r="GW29" s="226"/>
      <c r="GX29" s="227"/>
      <c r="GY29" s="178"/>
      <c r="GZ29" s="178"/>
      <c r="HA29" s="220"/>
      <c r="HB29" s="178"/>
      <c r="HC29" s="206"/>
      <c r="HD29" s="172"/>
      <c r="HE29" s="172"/>
      <c r="HF29" s="172"/>
      <c r="HG29" s="172"/>
      <c r="HH29" s="207"/>
      <c r="HI29" s="172"/>
      <c r="HJ29" s="172"/>
      <c r="HK29" s="172"/>
      <c r="HL29" s="172"/>
      <c r="HM29" s="172"/>
      <c r="HN29" s="172"/>
      <c r="HO29" s="173"/>
      <c r="HP29" s="226"/>
      <c r="HQ29" s="226"/>
      <c r="HR29" s="227"/>
      <c r="HS29" s="178"/>
      <c r="HT29" s="178"/>
      <c r="HU29" s="220"/>
      <c r="HV29" s="178"/>
      <c r="HW29" s="206"/>
      <c r="HX29" s="172"/>
      <c r="HY29" s="172"/>
      <c r="HZ29" s="172"/>
      <c r="IA29" s="172"/>
      <c r="IB29" s="207"/>
      <c r="IC29" s="172"/>
      <c r="ID29" s="172"/>
      <c r="IE29" s="172"/>
      <c r="IF29" s="172"/>
      <c r="IG29" s="172"/>
      <c r="IH29" s="172"/>
      <c r="II29" s="173"/>
      <c r="IJ29" s="226"/>
      <c r="IK29" s="226"/>
      <c r="IL29" s="227"/>
      <c r="IM29" s="178"/>
      <c r="IN29" s="178"/>
      <c r="IO29" s="220"/>
      <c r="IP29" s="178"/>
      <c r="IQ29" s="206"/>
      <c r="IR29" s="172"/>
      <c r="IS29" s="172"/>
      <c r="IT29" s="172"/>
      <c r="IU29" s="172"/>
      <c r="IV29" s="207"/>
      <c r="IW29" s="172"/>
      <c r="IX29" s="172"/>
      <c r="IY29" s="172"/>
      <c r="IZ29" s="172"/>
      <c r="JA29" s="172"/>
      <c r="JB29" s="172"/>
    </row>
    <row r="30" spans="2:262" s="198" customFormat="1" ht="13.5" customHeight="1">
      <c r="B30" s="172"/>
      <c r="C30" s="200"/>
      <c r="E30" s="178"/>
      <c r="F30" s="220"/>
      <c r="G30" s="221"/>
      <c r="H30" s="172"/>
      <c r="I30" s="220"/>
      <c r="J30" s="221"/>
      <c r="K30" s="221"/>
      <c r="L30" s="221"/>
      <c r="M30" s="221"/>
      <c r="P30" s="222"/>
      <c r="Q30" s="178"/>
      <c r="R30" s="221"/>
      <c r="S30" s="221"/>
      <c r="U30" s="221"/>
      <c r="V30" s="221"/>
      <c r="W30" s="200"/>
      <c r="Y30" s="178"/>
      <c r="Z30" s="220"/>
      <c r="AA30" s="220"/>
      <c r="AB30" s="172"/>
      <c r="AC30" s="220"/>
      <c r="AD30" s="220"/>
      <c r="AE30" s="178"/>
      <c r="AF30" s="221"/>
      <c r="AG30" s="221"/>
      <c r="AJ30" s="222"/>
      <c r="AK30" s="178"/>
      <c r="AM30" s="221"/>
      <c r="AO30" s="221"/>
      <c r="AP30" s="221"/>
      <c r="AQ30" s="200"/>
      <c r="AS30" s="178"/>
      <c r="AT30" s="220"/>
      <c r="AU30" s="220"/>
      <c r="AV30" s="172"/>
      <c r="AW30" s="220"/>
      <c r="AX30" s="220"/>
      <c r="AY30" s="178"/>
      <c r="AZ30" s="221"/>
      <c r="BA30" s="221"/>
      <c r="BD30" s="222"/>
      <c r="BE30" s="178"/>
      <c r="BF30" s="221"/>
      <c r="BG30" s="221"/>
      <c r="BI30" s="221"/>
      <c r="BJ30" s="221"/>
      <c r="BK30" s="200"/>
      <c r="BM30" s="178"/>
      <c r="BN30" s="220"/>
      <c r="BO30" s="220"/>
      <c r="BP30" s="172"/>
      <c r="BQ30" s="220"/>
      <c r="BR30" s="220"/>
      <c r="BS30" s="178"/>
      <c r="BT30" s="221"/>
      <c r="BU30" s="221"/>
      <c r="BX30" s="222"/>
      <c r="BY30" s="178"/>
      <c r="BZ30" s="221"/>
      <c r="CA30" s="221"/>
      <c r="CC30" s="221"/>
      <c r="CD30" s="221"/>
      <c r="CE30" s="178"/>
      <c r="CG30" s="178"/>
      <c r="CH30" s="220"/>
      <c r="CI30" s="220"/>
      <c r="CJ30" s="172"/>
      <c r="CK30" s="220"/>
      <c r="CL30" s="220"/>
      <c r="CM30" s="178"/>
      <c r="CN30" s="221"/>
      <c r="CO30" s="221"/>
      <c r="CR30" s="222"/>
      <c r="CS30" s="178"/>
      <c r="CT30" s="221"/>
      <c r="CU30" s="221"/>
      <c r="CW30" s="221"/>
      <c r="CX30" s="221"/>
      <c r="CY30" s="200"/>
      <c r="DA30" s="178"/>
      <c r="DB30" s="220"/>
      <c r="DC30" s="220"/>
      <c r="DD30" s="172"/>
      <c r="DE30" s="220"/>
      <c r="DF30" s="220"/>
      <c r="DG30" s="178"/>
      <c r="DH30" s="221"/>
      <c r="DI30" s="221"/>
      <c r="DL30" s="222"/>
      <c r="DM30" s="178"/>
      <c r="DN30" s="221"/>
      <c r="DO30" s="221"/>
      <c r="DQ30" s="221"/>
      <c r="DR30" s="221"/>
      <c r="DS30" s="200"/>
      <c r="DU30" s="178"/>
      <c r="DV30" s="220"/>
      <c r="DW30" s="220"/>
      <c r="DX30" s="172"/>
      <c r="DY30" s="220"/>
      <c r="DZ30" s="220"/>
      <c r="EA30" s="178"/>
      <c r="EC30" s="223"/>
      <c r="EF30" s="222"/>
      <c r="EG30" s="178"/>
      <c r="EH30" s="221"/>
      <c r="EI30" s="221"/>
      <c r="EK30" s="221"/>
      <c r="EL30" s="221"/>
      <c r="EM30" s="200"/>
      <c r="EO30" s="178"/>
      <c r="EP30" s="220"/>
      <c r="EQ30" s="220"/>
      <c r="ER30" s="172"/>
      <c r="ES30" s="220"/>
      <c r="ET30" s="220"/>
      <c r="EU30" s="178"/>
      <c r="EV30" s="221"/>
      <c r="EW30" s="221"/>
      <c r="EZ30" s="222"/>
      <c r="FA30" s="178"/>
      <c r="FB30" s="221"/>
      <c r="FC30" s="221"/>
      <c r="FE30" s="221"/>
      <c r="FF30" s="221"/>
      <c r="FG30" s="200"/>
      <c r="FI30" s="178"/>
      <c r="FJ30" s="220"/>
      <c r="FK30" s="220"/>
      <c r="FL30" s="172"/>
      <c r="FM30" s="220"/>
      <c r="FN30" s="220"/>
      <c r="FO30" s="178"/>
      <c r="FP30" s="221"/>
      <c r="FQ30" s="221"/>
      <c r="FT30" s="222"/>
      <c r="FU30" s="178"/>
      <c r="FV30" s="221"/>
      <c r="FW30" s="221"/>
      <c r="FY30" s="221"/>
      <c r="FZ30" s="221"/>
      <c r="GA30" s="173"/>
      <c r="GB30" s="226"/>
      <c r="GC30" s="226"/>
      <c r="GD30" s="227"/>
      <c r="GE30" s="178"/>
      <c r="GF30" s="178"/>
      <c r="GG30" s="220"/>
      <c r="GH30" s="178"/>
      <c r="GI30" s="206"/>
      <c r="GJ30" s="172"/>
      <c r="GK30" s="172"/>
      <c r="GL30" s="172"/>
      <c r="GM30" s="172"/>
      <c r="GN30" s="207"/>
      <c r="GO30" s="172"/>
      <c r="GP30" s="172"/>
      <c r="GQ30" s="172"/>
      <c r="GR30" s="172"/>
      <c r="GS30" s="172"/>
      <c r="GT30" s="172"/>
      <c r="GU30" s="173"/>
      <c r="GV30" s="226"/>
      <c r="GW30" s="226"/>
      <c r="GX30" s="227"/>
      <c r="GY30" s="178"/>
      <c r="GZ30" s="178"/>
      <c r="HA30" s="220"/>
      <c r="HB30" s="178"/>
      <c r="HC30" s="206"/>
      <c r="HD30" s="172"/>
      <c r="HE30" s="172"/>
      <c r="HF30" s="172"/>
      <c r="HG30" s="172"/>
      <c r="HH30" s="207"/>
      <c r="HI30" s="172"/>
      <c r="HJ30" s="172"/>
      <c r="HK30" s="172"/>
      <c r="HL30" s="172"/>
      <c r="HM30" s="172"/>
      <c r="HN30" s="172"/>
      <c r="HO30" s="173"/>
      <c r="HP30" s="226"/>
      <c r="HQ30" s="226"/>
      <c r="HR30" s="227"/>
      <c r="HS30" s="178"/>
      <c r="HT30" s="178"/>
      <c r="HU30" s="220"/>
      <c r="HV30" s="178"/>
      <c r="HW30" s="206"/>
      <c r="HX30" s="172"/>
      <c r="HY30" s="172"/>
      <c r="HZ30" s="172"/>
      <c r="IA30" s="172"/>
      <c r="IB30" s="207"/>
      <c r="IC30" s="172"/>
      <c r="ID30" s="172"/>
      <c r="IE30" s="172"/>
      <c r="IF30" s="172"/>
      <c r="IG30" s="172"/>
      <c r="IH30" s="172"/>
      <c r="II30" s="173"/>
      <c r="IJ30" s="226"/>
      <c r="IK30" s="226"/>
      <c r="IL30" s="227"/>
      <c r="IM30" s="178"/>
      <c r="IN30" s="178"/>
      <c r="IO30" s="220"/>
      <c r="IP30" s="178"/>
      <c r="IQ30" s="206"/>
      <c r="IR30" s="172"/>
      <c r="IS30" s="172"/>
      <c r="IT30" s="172"/>
      <c r="IU30" s="172"/>
      <c r="IV30" s="207"/>
      <c r="IW30" s="172"/>
      <c r="IX30" s="172"/>
      <c r="IY30" s="172"/>
      <c r="IZ30" s="172"/>
      <c r="JA30" s="172"/>
      <c r="JB30" s="172"/>
    </row>
    <row r="31" spans="2:262" s="198" customFormat="1" ht="13.5" customHeight="1">
      <c r="B31" s="172"/>
      <c r="C31" s="200"/>
      <c r="E31" s="178"/>
      <c r="F31" s="220"/>
      <c r="G31" s="221"/>
      <c r="H31" s="172"/>
      <c r="I31" s="220"/>
      <c r="J31" s="221"/>
      <c r="K31" s="221"/>
      <c r="L31" s="221"/>
      <c r="M31" s="221"/>
      <c r="P31" s="222"/>
      <c r="Q31" s="178"/>
      <c r="R31" s="221"/>
      <c r="S31" s="221"/>
      <c r="U31" s="221"/>
      <c r="V31" s="221"/>
      <c r="W31" s="200"/>
      <c r="Y31" s="178"/>
      <c r="Z31" s="220"/>
      <c r="AA31" s="220"/>
      <c r="AB31" s="172"/>
      <c r="AC31" s="220"/>
      <c r="AD31" s="220"/>
      <c r="AE31" s="178"/>
      <c r="AF31" s="221"/>
      <c r="AG31" s="221"/>
      <c r="AJ31" s="222"/>
      <c r="AK31" s="178"/>
      <c r="AM31" s="221"/>
      <c r="AO31" s="221"/>
      <c r="AP31" s="221"/>
      <c r="AQ31" s="200"/>
      <c r="AS31" s="178"/>
      <c r="AT31" s="220"/>
      <c r="AU31" s="220"/>
      <c r="AV31" s="172"/>
      <c r="AW31" s="220"/>
      <c r="AX31" s="220"/>
      <c r="AY31" s="178"/>
      <c r="AZ31" s="221"/>
      <c r="BA31" s="221"/>
      <c r="BD31" s="222"/>
      <c r="BE31" s="178"/>
      <c r="BF31" s="221"/>
      <c r="BG31" s="221"/>
      <c r="BI31" s="221"/>
      <c r="BJ31" s="221"/>
      <c r="BK31" s="200"/>
      <c r="BM31" s="178"/>
      <c r="BN31" s="220"/>
      <c r="BO31" s="220"/>
      <c r="BP31" s="172"/>
      <c r="BQ31" s="220"/>
      <c r="BR31" s="220"/>
      <c r="BS31" s="178"/>
      <c r="BT31" s="221"/>
      <c r="BU31" s="221"/>
      <c r="BX31" s="222"/>
      <c r="BY31" s="178"/>
      <c r="BZ31" s="221"/>
      <c r="CA31" s="221"/>
      <c r="CC31" s="221"/>
      <c r="CD31" s="221"/>
      <c r="CE31" s="178"/>
      <c r="CG31" s="178"/>
      <c r="CH31" s="220"/>
      <c r="CI31" s="220"/>
      <c r="CJ31" s="172"/>
      <c r="CK31" s="220"/>
      <c r="CL31" s="220"/>
      <c r="CM31" s="178"/>
      <c r="CN31" s="221"/>
      <c r="CO31" s="221"/>
      <c r="CR31" s="222"/>
      <c r="CS31" s="178"/>
      <c r="CT31" s="221"/>
      <c r="CU31" s="221"/>
      <c r="CW31" s="221"/>
      <c r="CX31" s="221"/>
      <c r="CY31" s="200"/>
      <c r="DA31" s="178"/>
      <c r="DB31" s="220"/>
      <c r="DC31" s="220"/>
      <c r="DD31" s="172"/>
      <c r="DE31" s="220"/>
      <c r="DF31" s="220"/>
      <c r="DG31" s="178"/>
      <c r="DH31" s="221"/>
      <c r="DI31" s="221"/>
      <c r="DL31" s="222"/>
      <c r="DM31" s="178"/>
      <c r="DN31" s="221"/>
      <c r="DO31" s="221"/>
      <c r="DQ31" s="221"/>
      <c r="DR31" s="221"/>
      <c r="DS31" s="200"/>
      <c r="DU31" s="178"/>
      <c r="DV31" s="220"/>
      <c r="DW31" s="220"/>
      <c r="DX31" s="172"/>
      <c r="DY31" s="220"/>
      <c r="DZ31" s="220"/>
      <c r="EA31" s="178"/>
      <c r="EC31" s="223"/>
      <c r="EF31" s="222"/>
      <c r="EG31" s="178"/>
      <c r="EH31" s="221"/>
      <c r="EI31" s="221"/>
      <c r="EK31" s="221"/>
      <c r="EL31" s="221"/>
      <c r="EM31" s="200"/>
      <c r="EO31" s="178"/>
      <c r="EP31" s="220"/>
      <c r="EQ31" s="220"/>
      <c r="ER31" s="172"/>
      <c r="ES31" s="220"/>
      <c r="ET31" s="220"/>
      <c r="EU31" s="178"/>
      <c r="EV31" s="221"/>
      <c r="EW31" s="221"/>
      <c r="EZ31" s="222"/>
      <c r="FA31" s="178"/>
      <c r="FB31" s="221"/>
      <c r="FC31" s="221"/>
      <c r="FE31" s="221"/>
      <c r="FF31" s="221"/>
      <c r="FG31" s="200"/>
      <c r="FI31" s="178"/>
      <c r="FJ31" s="220"/>
      <c r="FK31" s="220"/>
      <c r="FL31" s="172"/>
      <c r="FM31" s="220"/>
      <c r="FN31" s="220"/>
      <c r="FO31" s="178"/>
      <c r="FP31" s="221"/>
      <c r="FQ31" s="221"/>
      <c r="FT31" s="222"/>
      <c r="FU31" s="178"/>
      <c r="FV31" s="221"/>
      <c r="FW31" s="221"/>
      <c r="FY31" s="221"/>
      <c r="FZ31" s="221"/>
      <c r="GA31" s="173"/>
      <c r="GB31" s="226"/>
      <c r="GC31" s="226"/>
      <c r="GD31" s="227"/>
      <c r="GE31" s="178"/>
      <c r="GF31" s="178"/>
      <c r="GG31" s="220"/>
      <c r="GH31" s="178"/>
      <c r="GI31" s="206"/>
      <c r="GJ31" s="172"/>
      <c r="GK31" s="172"/>
      <c r="GL31" s="172"/>
      <c r="GM31" s="172"/>
      <c r="GN31" s="207"/>
      <c r="GO31" s="172"/>
      <c r="GP31" s="172"/>
      <c r="GQ31" s="172"/>
      <c r="GR31" s="172"/>
      <c r="GS31" s="172"/>
      <c r="GT31" s="172"/>
      <c r="GU31" s="173"/>
      <c r="GV31" s="226"/>
      <c r="GW31" s="226"/>
      <c r="GX31" s="227"/>
      <c r="GY31" s="178"/>
      <c r="GZ31" s="178"/>
      <c r="HA31" s="220"/>
      <c r="HB31" s="178"/>
      <c r="HC31" s="206"/>
      <c r="HD31" s="172"/>
      <c r="HE31" s="172"/>
      <c r="HF31" s="172"/>
      <c r="HG31" s="172"/>
      <c r="HH31" s="207"/>
      <c r="HI31" s="172"/>
      <c r="HJ31" s="172"/>
      <c r="HK31" s="172"/>
      <c r="HL31" s="172"/>
      <c r="HM31" s="172"/>
      <c r="HN31" s="172"/>
      <c r="HO31" s="173"/>
      <c r="HP31" s="226"/>
      <c r="HQ31" s="226"/>
      <c r="HR31" s="227"/>
      <c r="HS31" s="178"/>
      <c r="HT31" s="178"/>
      <c r="HU31" s="220"/>
      <c r="HV31" s="178"/>
      <c r="HW31" s="206"/>
      <c r="HX31" s="172"/>
      <c r="HY31" s="172"/>
      <c r="HZ31" s="172"/>
      <c r="IA31" s="172"/>
      <c r="IB31" s="207"/>
      <c r="IC31" s="172"/>
      <c r="ID31" s="172"/>
      <c r="IE31" s="172"/>
      <c r="IF31" s="172"/>
      <c r="IG31" s="172"/>
      <c r="IH31" s="172"/>
      <c r="II31" s="173"/>
      <c r="IJ31" s="226"/>
      <c r="IK31" s="226"/>
      <c r="IL31" s="227"/>
      <c r="IM31" s="178"/>
      <c r="IN31" s="178"/>
      <c r="IO31" s="220"/>
      <c r="IP31" s="178"/>
      <c r="IQ31" s="206"/>
      <c r="IR31" s="172"/>
      <c r="IS31" s="172"/>
      <c r="IT31" s="172"/>
      <c r="IU31" s="172"/>
      <c r="IV31" s="207"/>
      <c r="IW31" s="172"/>
      <c r="IX31" s="172"/>
      <c r="IY31" s="172"/>
      <c r="IZ31" s="172"/>
      <c r="JA31" s="172"/>
      <c r="JB31" s="172"/>
    </row>
    <row r="32" spans="2:262" s="198" customFormat="1" ht="13.5" customHeight="1">
      <c r="B32" s="172"/>
      <c r="C32" s="200"/>
      <c r="E32" s="178"/>
      <c r="F32" s="220"/>
      <c r="G32" s="221"/>
      <c r="H32" s="172"/>
      <c r="I32" s="220"/>
      <c r="J32" s="221"/>
      <c r="K32" s="221"/>
      <c r="L32" s="221"/>
      <c r="M32" s="221"/>
      <c r="P32" s="222"/>
      <c r="Q32" s="178"/>
      <c r="R32" s="221"/>
      <c r="S32" s="221"/>
      <c r="U32" s="221"/>
      <c r="V32" s="221"/>
      <c r="W32" s="200"/>
      <c r="Y32" s="178"/>
      <c r="Z32" s="220"/>
      <c r="AA32" s="220"/>
      <c r="AB32" s="172"/>
      <c r="AC32" s="220"/>
      <c r="AD32" s="220"/>
      <c r="AE32" s="178"/>
      <c r="AF32" s="221"/>
      <c r="AG32" s="221"/>
      <c r="AJ32" s="222"/>
      <c r="AK32" s="178"/>
      <c r="AM32" s="221"/>
      <c r="AO32" s="221"/>
      <c r="AP32" s="221"/>
      <c r="AQ32" s="200"/>
      <c r="AS32" s="178"/>
      <c r="AT32" s="220"/>
      <c r="AU32" s="220"/>
      <c r="AV32" s="172"/>
      <c r="AW32" s="220"/>
      <c r="AX32" s="220"/>
      <c r="AY32" s="178"/>
      <c r="AZ32" s="221"/>
      <c r="BA32" s="221"/>
      <c r="BD32" s="222"/>
      <c r="BE32" s="178"/>
      <c r="BF32" s="221"/>
      <c r="BG32" s="221"/>
      <c r="BI32" s="221"/>
      <c r="BJ32" s="221"/>
      <c r="BK32" s="200"/>
      <c r="BM32" s="178"/>
      <c r="BN32" s="220"/>
      <c r="BO32" s="220"/>
      <c r="BP32" s="172"/>
      <c r="BQ32" s="220"/>
      <c r="BR32" s="220"/>
      <c r="BS32" s="178"/>
      <c r="BT32" s="221"/>
      <c r="BU32" s="221"/>
      <c r="BX32" s="222"/>
      <c r="BY32" s="178"/>
      <c r="BZ32" s="221"/>
      <c r="CA32" s="221"/>
      <c r="CC32" s="221"/>
      <c r="CD32" s="221"/>
      <c r="CE32" s="178"/>
      <c r="CG32" s="178"/>
      <c r="CH32" s="220"/>
      <c r="CI32" s="220"/>
      <c r="CJ32" s="172"/>
      <c r="CK32" s="220"/>
      <c r="CL32" s="220"/>
      <c r="CM32" s="178"/>
      <c r="CN32" s="221"/>
      <c r="CO32" s="221"/>
      <c r="CR32" s="222"/>
      <c r="CS32" s="178"/>
      <c r="CT32" s="221"/>
      <c r="CU32" s="221"/>
      <c r="CW32" s="221"/>
      <c r="CX32" s="221"/>
      <c r="CY32" s="200"/>
      <c r="DA32" s="178"/>
      <c r="DB32" s="220"/>
      <c r="DC32" s="220"/>
      <c r="DD32" s="172"/>
      <c r="DE32" s="220"/>
      <c r="DF32" s="220"/>
      <c r="DG32" s="178"/>
      <c r="DH32" s="221"/>
      <c r="DI32" s="221"/>
      <c r="DL32" s="222"/>
      <c r="DM32" s="178"/>
      <c r="DN32" s="221"/>
      <c r="DO32" s="221"/>
      <c r="DQ32" s="221"/>
      <c r="DR32" s="221"/>
      <c r="DS32" s="200"/>
      <c r="DU32" s="178"/>
      <c r="DV32" s="220"/>
      <c r="DW32" s="220"/>
      <c r="DX32" s="172"/>
      <c r="DY32" s="220"/>
      <c r="DZ32" s="220"/>
      <c r="EA32" s="178"/>
      <c r="EC32" s="223"/>
      <c r="EF32" s="222"/>
      <c r="EG32" s="178"/>
      <c r="EH32" s="221"/>
      <c r="EI32" s="221"/>
      <c r="EK32" s="221"/>
      <c r="EL32" s="221"/>
      <c r="EM32" s="200"/>
      <c r="EO32" s="178"/>
      <c r="EP32" s="220"/>
      <c r="EQ32" s="220"/>
      <c r="ER32" s="172"/>
      <c r="ES32" s="220"/>
      <c r="ET32" s="220"/>
      <c r="EU32" s="178"/>
      <c r="EV32" s="221"/>
      <c r="EW32" s="221"/>
      <c r="EZ32" s="222"/>
      <c r="FA32" s="178"/>
      <c r="FB32" s="221"/>
      <c r="FC32" s="221"/>
      <c r="FE32" s="221"/>
      <c r="FF32" s="221"/>
      <c r="FG32" s="200"/>
      <c r="FI32" s="178"/>
      <c r="FJ32" s="220"/>
      <c r="FK32" s="220"/>
      <c r="FL32" s="172"/>
      <c r="FM32" s="220"/>
      <c r="FN32" s="220"/>
      <c r="FO32" s="178"/>
      <c r="FP32" s="221"/>
      <c r="FQ32" s="221"/>
      <c r="FT32" s="222"/>
      <c r="FU32" s="178"/>
      <c r="FV32" s="221"/>
      <c r="FW32" s="221"/>
      <c r="FY32" s="221"/>
      <c r="FZ32" s="221"/>
      <c r="GA32" s="173"/>
      <c r="GB32" s="226"/>
      <c r="GC32" s="226"/>
      <c r="GD32" s="227"/>
      <c r="GE32" s="172"/>
      <c r="GF32" s="228"/>
      <c r="GG32" s="227"/>
      <c r="GH32" s="172"/>
      <c r="GI32" s="206"/>
      <c r="GJ32" s="172"/>
      <c r="GK32" s="172"/>
      <c r="GL32" s="172"/>
      <c r="GM32" s="172"/>
      <c r="GN32" s="207"/>
      <c r="GO32" s="172"/>
      <c r="GP32" s="172"/>
      <c r="GQ32" s="172"/>
      <c r="GR32" s="172"/>
      <c r="GS32" s="172"/>
      <c r="GT32" s="172"/>
      <c r="GU32" s="173"/>
      <c r="GV32" s="226"/>
      <c r="GW32" s="226"/>
      <c r="GX32" s="227"/>
      <c r="GY32" s="172"/>
      <c r="GZ32" s="228"/>
      <c r="HA32" s="227"/>
      <c r="HB32" s="172"/>
      <c r="HC32" s="206"/>
      <c r="HD32" s="172"/>
      <c r="HE32" s="172"/>
      <c r="HF32" s="172"/>
      <c r="HG32" s="172"/>
      <c r="HH32" s="207"/>
      <c r="HI32" s="172"/>
      <c r="HJ32" s="172"/>
      <c r="HK32" s="172"/>
      <c r="HL32" s="172"/>
      <c r="HM32" s="172"/>
      <c r="HN32" s="172"/>
      <c r="HO32" s="173"/>
      <c r="HP32" s="226"/>
      <c r="HQ32" s="226"/>
      <c r="HR32" s="227"/>
      <c r="HS32" s="172"/>
      <c r="HT32" s="228"/>
      <c r="HU32" s="227"/>
      <c r="HV32" s="172"/>
      <c r="HW32" s="206"/>
      <c r="HX32" s="172"/>
      <c r="HY32" s="172"/>
      <c r="HZ32" s="172"/>
      <c r="IA32" s="172"/>
      <c r="IB32" s="207"/>
      <c r="IC32" s="172"/>
      <c r="ID32" s="172"/>
      <c r="IE32" s="172"/>
      <c r="IF32" s="172"/>
      <c r="IG32" s="172"/>
      <c r="IH32" s="172"/>
      <c r="II32" s="173"/>
      <c r="IJ32" s="226"/>
      <c r="IK32" s="226"/>
      <c r="IL32" s="227"/>
      <c r="IM32" s="172"/>
      <c r="IN32" s="228"/>
      <c r="IO32" s="227"/>
      <c r="IP32" s="172"/>
      <c r="IQ32" s="206"/>
      <c r="IR32" s="172"/>
      <c r="IS32" s="172"/>
      <c r="IT32" s="172"/>
      <c r="IU32" s="172"/>
      <c r="IV32" s="207"/>
      <c r="IW32" s="172"/>
      <c r="IX32" s="172"/>
      <c r="IY32" s="172"/>
      <c r="IZ32" s="172"/>
      <c r="JA32" s="172"/>
      <c r="JB32" s="172"/>
    </row>
    <row r="33" spans="2:262" s="198" customFormat="1" ht="13.5" customHeight="1">
      <c r="B33" s="172"/>
      <c r="C33" s="200"/>
      <c r="E33" s="178"/>
      <c r="F33" s="220"/>
      <c r="G33" s="221"/>
      <c r="H33" s="172"/>
      <c r="I33" s="220"/>
      <c r="J33" s="221"/>
      <c r="K33" s="221"/>
      <c r="L33" s="221"/>
      <c r="M33" s="221"/>
      <c r="P33" s="222"/>
      <c r="Q33" s="178"/>
      <c r="R33" s="221"/>
      <c r="S33" s="221"/>
      <c r="U33" s="221"/>
      <c r="V33" s="221"/>
      <c r="W33" s="200"/>
      <c r="Y33" s="178"/>
      <c r="Z33" s="220"/>
      <c r="AA33" s="220"/>
      <c r="AB33" s="172"/>
      <c r="AC33" s="220"/>
      <c r="AD33" s="220"/>
      <c r="AE33" s="178"/>
      <c r="AF33" s="221"/>
      <c r="AG33" s="221"/>
      <c r="AJ33" s="222"/>
      <c r="AK33" s="178"/>
      <c r="AM33" s="221"/>
      <c r="AO33" s="221"/>
      <c r="AP33" s="221"/>
      <c r="AQ33" s="200"/>
      <c r="AS33" s="178"/>
      <c r="AT33" s="220"/>
      <c r="AU33" s="220"/>
      <c r="AV33" s="172"/>
      <c r="AW33" s="220"/>
      <c r="AX33" s="220"/>
      <c r="AY33" s="178"/>
      <c r="AZ33" s="221"/>
      <c r="BA33" s="221"/>
      <c r="BD33" s="222"/>
      <c r="BE33" s="178"/>
      <c r="BF33" s="221"/>
      <c r="BG33" s="221"/>
      <c r="BI33" s="221"/>
      <c r="BJ33" s="221"/>
      <c r="BK33" s="200"/>
      <c r="BM33" s="178"/>
      <c r="BN33" s="220"/>
      <c r="BO33" s="220"/>
      <c r="BP33" s="172"/>
      <c r="BQ33" s="220"/>
      <c r="BR33" s="220"/>
      <c r="BS33" s="178"/>
      <c r="BT33" s="221"/>
      <c r="BU33" s="221"/>
      <c r="BX33" s="222"/>
      <c r="BY33" s="178"/>
      <c r="BZ33" s="221"/>
      <c r="CA33" s="221"/>
      <c r="CC33" s="221"/>
      <c r="CD33" s="221"/>
      <c r="CE33" s="178"/>
      <c r="CG33" s="178"/>
      <c r="CH33" s="220"/>
      <c r="CI33" s="220"/>
      <c r="CJ33" s="172"/>
      <c r="CK33" s="220"/>
      <c r="CL33" s="220"/>
      <c r="CM33" s="178"/>
      <c r="CN33" s="221"/>
      <c r="CO33" s="221"/>
      <c r="CR33" s="222"/>
      <c r="CS33" s="178"/>
      <c r="CT33" s="221"/>
      <c r="CU33" s="221"/>
      <c r="CW33" s="221"/>
      <c r="CX33" s="221"/>
      <c r="CY33" s="200"/>
      <c r="DA33" s="178"/>
      <c r="DB33" s="220"/>
      <c r="DC33" s="220"/>
      <c r="DD33" s="172"/>
      <c r="DE33" s="220"/>
      <c r="DF33" s="220"/>
      <c r="DG33" s="178"/>
      <c r="DH33" s="221"/>
      <c r="DI33" s="221"/>
      <c r="DL33" s="222"/>
      <c r="DM33" s="178"/>
      <c r="DN33" s="221"/>
      <c r="DO33" s="221"/>
      <c r="DQ33" s="221"/>
      <c r="DR33" s="221"/>
      <c r="DS33" s="200"/>
      <c r="DU33" s="178"/>
      <c r="DV33" s="220"/>
      <c r="DW33" s="220"/>
      <c r="DX33" s="172"/>
      <c r="DY33" s="220"/>
      <c r="DZ33" s="220"/>
      <c r="EA33" s="178"/>
      <c r="EC33" s="223"/>
      <c r="EF33" s="222"/>
      <c r="EG33" s="178"/>
      <c r="EH33" s="221"/>
      <c r="EI33" s="221"/>
      <c r="EK33" s="221"/>
      <c r="EL33" s="221"/>
      <c r="EM33" s="200"/>
      <c r="EO33" s="178"/>
      <c r="EP33" s="220"/>
      <c r="EQ33" s="220"/>
      <c r="ER33" s="172"/>
      <c r="ES33" s="220"/>
      <c r="ET33" s="220"/>
      <c r="EU33" s="178"/>
      <c r="EV33" s="221"/>
      <c r="EW33" s="221"/>
      <c r="EZ33" s="222"/>
      <c r="FA33" s="178"/>
      <c r="FB33" s="221"/>
      <c r="FC33" s="221"/>
      <c r="FE33" s="221"/>
      <c r="FF33" s="221"/>
      <c r="FG33" s="200"/>
      <c r="FI33" s="178"/>
      <c r="FJ33" s="220"/>
      <c r="FK33" s="220"/>
      <c r="FL33" s="172"/>
      <c r="FM33" s="220"/>
      <c r="FN33" s="220"/>
      <c r="FO33" s="178"/>
      <c r="FP33" s="221"/>
      <c r="FQ33" s="221"/>
      <c r="FT33" s="222"/>
      <c r="FU33" s="178"/>
      <c r="FV33" s="221"/>
      <c r="FW33" s="221"/>
      <c r="FY33" s="221"/>
      <c r="FZ33" s="221"/>
      <c r="GA33" s="173"/>
      <c r="GB33" s="226"/>
      <c r="GC33" s="226"/>
      <c r="GD33" s="227"/>
      <c r="GE33" s="172"/>
      <c r="GF33" s="228"/>
      <c r="GG33" s="227"/>
      <c r="GH33" s="172"/>
      <c r="GI33" s="206"/>
      <c r="GJ33" s="172"/>
      <c r="GK33" s="172"/>
      <c r="GL33" s="172"/>
      <c r="GM33" s="172"/>
      <c r="GN33" s="207"/>
      <c r="GO33" s="172"/>
      <c r="GP33" s="172"/>
      <c r="GQ33" s="172"/>
      <c r="GR33" s="172"/>
      <c r="GS33" s="172"/>
      <c r="GT33" s="172"/>
      <c r="GU33" s="173"/>
      <c r="GV33" s="226"/>
      <c r="GW33" s="226"/>
      <c r="GX33" s="227"/>
      <c r="GY33" s="172"/>
      <c r="GZ33" s="228"/>
      <c r="HA33" s="227"/>
      <c r="HB33" s="172"/>
      <c r="HC33" s="206"/>
      <c r="HD33" s="172"/>
      <c r="HE33" s="172"/>
      <c r="HF33" s="172"/>
      <c r="HG33" s="172"/>
      <c r="HH33" s="207"/>
      <c r="HI33" s="172"/>
      <c r="HJ33" s="172"/>
      <c r="HK33" s="172"/>
      <c r="HL33" s="172"/>
      <c r="HM33" s="172"/>
      <c r="HN33" s="172"/>
      <c r="HO33" s="173"/>
      <c r="HP33" s="226"/>
      <c r="HQ33" s="226"/>
      <c r="HR33" s="227"/>
      <c r="HS33" s="172"/>
      <c r="HT33" s="228"/>
      <c r="HU33" s="227"/>
      <c r="HV33" s="172"/>
      <c r="HW33" s="206"/>
      <c r="HX33" s="172"/>
      <c r="HY33" s="172"/>
      <c r="HZ33" s="172"/>
      <c r="IA33" s="172"/>
      <c r="IB33" s="207"/>
      <c r="IC33" s="172"/>
      <c r="ID33" s="172"/>
      <c r="IE33" s="172"/>
      <c r="IF33" s="172"/>
      <c r="IG33" s="172"/>
      <c r="IH33" s="172"/>
      <c r="II33" s="173"/>
      <c r="IJ33" s="226"/>
      <c r="IK33" s="226"/>
      <c r="IL33" s="227"/>
      <c r="IM33" s="172"/>
      <c r="IN33" s="228"/>
      <c r="IO33" s="227"/>
      <c r="IP33" s="172"/>
      <c r="IQ33" s="206"/>
      <c r="IR33" s="172"/>
      <c r="IS33" s="172"/>
      <c r="IT33" s="172"/>
      <c r="IU33" s="172"/>
      <c r="IV33" s="207"/>
      <c r="IW33" s="172"/>
      <c r="IX33" s="172"/>
      <c r="IY33" s="172"/>
      <c r="IZ33" s="172"/>
      <c r="JA33" s="172"/>
      <c r="JB33" s="172"/>
    </row>
    <row r="34" spans="2:262" s="198" customFormat="1" ht="13.5" customHeight="1">
      <c r="B34" s="172"/>
      <c r="C34" s="200"/>
      <c r="E34" s="178"/>
      <c r="F34" s="220"/>
      <c r="G34" s="221"/>
      <c r="H34" s="172"/>
      <c r="I34" s="220"/>
      <c r="J34" s="221"/>
      <c r="K34" s="221"/>
      <c r="L34" s="221"/>
      <c r="M34" s="221"/>
      <c r="P34" s="222"/>
      <c r="Q34" s="178"/>
      <c r="R34" s="221"/>
      <c r="S34" s="221"/>
      <c r="U34" s="221"/>
      <c r="V34" s="221"/>
      <c r="W34" s="200"/>
      <c r="Y34" s="178"/>
      <c r="Z34" s="220"/>
      <c r="AA34" s="220"/>
      <c r="AB34" s="172"/>
      <c r="AC34" s="220"/>
      <c r="AD34" s="220"/>
      <c r="AE34" s="178"/>
      <c r="AF34" s="221"/>
      <c r="AG34" s="221"/>
      <c r="AJ34" s="222"/>
      <c r="AK34" s="178"/>
      <c r="AM34" s="221"/>
      <c r="AO34" s="221"/>
      <c r="AP34" s="221"/>
      <c r="AQ34" s="200"/>
      <c r="AS34" s="178"/>
      <c r="AT34" s="220"/>
      <c r="AU34" s="220"/>
      <c r="AV34" s="172"/>
      <c r="AW34" s="220"/>
      <c r="AX34" s="220"/>
      <c r="AY34" s="178"/>
      <c r="AZ34" s="221"/>
      <c r="BA34" s="221"/>
      <c r="BD34" s="222"/>
      <c r="BE34" s="178"/>
      <c r="BF34" s="221"/>
      <c r="BG34" s="221"/>
      <c r="BI34" s="221"/>
      <c r="BJ34" s="221"/>
      <c r="BK34" s="200"/>
      <c r="BM34" s="178"/>
      <c r="BN34" s="220"/>
      <c r="BO34" s="220"/>
      <c r="BP34" s="172"/>
      <c r="BQ34" s="220"/>
      <c r="BR34" s="220"/>
      <c r="BS34" s="178"/>
      <c r="BT34" s="221"/>
      <c r="BU34" s="221"/>
      <c r="BX34" s="222"/>
      <c r="BY34" s="178"/>
      <c r="BZ34" s="221"/>
      <c r="CA34" s="221"/>
      <c r="CC34" s="221"/>
      <c r="CD34" s="221"/>
      <c r="CE34" s="178"/>
      <c r="CG34" s="178"/>
      <c r="CH34" s="220"/>
      <c r="CI34" s="220"/>
      <c r="CJ34" s="172"/>
      <c r="CK34" s="220"/>
      <c r="CL34" s="220"/>
      <c r="CM34" s="178"/>
      <c r="CN34" s="221"/>
      <c r="CO34" s="221"/>
      <c r="CR34" s="222"/>
      <c r="CS34" s="178"/>
      <c r="CT34" s="221"/>
      <c r="CU34" s="221"/>
      <c r="CW34" s="221"/>
      <c r="CX34" s="221"/>
      <c r="CY34" s="200"/>
      <c r="DA34" s="178"/>
      <c r="DB34" s="220"/>
      <c r="DC34" s="220"/>
      <c r="DD34" s="172"/>
      <c r="DE34" s="220"/>
      <c r="DF34" s="220"/>
      <c r="DG34" s="178"/>
      <c r="DH34" s="221"/>
      <c r="DI34" s="221"/>
      <c r="DL34" s="222"/>
      <c r="DM34" s="178"/>
      <c r="DN34" s="221"/>
      <c r="DO34" s="221"/>
      <c r="DQ34" s="221"/>
      <c r="DR34" s="221"/>
      <c r="DS34" s="200"/>
      <c r="DU34" s="178"/>
      <c r="DV34" s="220"/>
      <c r="DW34" s="220"/>
      <c r="DX34" s="172"/>
      <c r="DY34" s="220"/>
      <c r="DZ34" s="220"/>
      <c r="EA34" s="178"/>
      <c r="EC34" s="223"/>
      <c r="EF34" s="222"/>
      <c r="EG34" s="178"/>
      <c r="EH34" s="221"/>
      <c r="EI34" s="221"/>
      <c r="EK34" s="221"/>
      <c r="EL34" s="221"/>
      <c r="EM34" s="200"/>
      <c r="EO34" s="178"/>
      <c r="EP34" s="220"/>
      <c r="EQ34" s="220"/>
      <c r="ER34" s="172"/>
      <c r="ES34" s="220"/>
      <c r="ET34" s="220"/>
      <c r="EU34" s="178"/>
      <c r="EV34" s="221"/>
      <c r="EW34" s="221"/>
      <c r="EZ34" s="222"/>
      <c r="FA34" s="178"/>
      <c r="FB34" s="221"/>
      <c r="FC34" s="221"/>
      <c r="FE34" s="221"/>
      <c r="FF34" s="221"/>
      <c r="FG34" s="200"/>
      <c r="FI34" s="178"/>
      <c r="FJ34" s="220"/>
      <c r="FK34" s="220"/>
      <c r="FL34" s="172"/>
      <c r="FM34" s="220"/>
      <c r="FN34" s="220"/>
      <c r="FO34" s="178"/>
      <c r="FP34" s="221"/>
      <c r="FQ34" s="221"/>
      <c r="FT34" s="222"/>
      <c r="FU34" s="178"/>
      <c r="FV34" s="221"/>
      <c r="FW34" s="221"/>
      <c r="FY34" s="221"/>
      <c r="FZ34" s="221"/>
      <c r="GA34" s="173"/>
      <c r="GB34" s="226"/>
      <c r="GC34" s="226"/>
      <c r="GD34" s="227"/>
      <c r="GE34" s="172"/>
      <c r="GF34" s="228"/>
      <c r="GG34" s="227"/>
      <c r="GH34" s="172"/>
      <c r="GI34" s="206"/>
      <c r="GJ34" s="172"/>
      <c r="GK34" s="172"/>
      <c r="GL34" s="172"/>
      <c r="GM34" s="172"/>
      <c r="GN34" s="207"/>
      <c r="GO34" s="172"/>
      <c r="GP34" s="172"/>
      <c r="GQ34" s="172"/>
      <c r="GR34" s="172"/>
      <c r="GS34" s="172"/>
      <c r="GT34" s="172"/>
      <c r="GU34" s="173"/>
      <c r="GV34" s="226"/>
      <c r="GW34" s="226"/>
      <c r="GX34" s="227"/>
      <c r="GY34" s="172"/>
      <c r="GZ34" s="228"/>
      <c r="HA34" s="227"/>
      <c r="HB34" s="172"/>
      <c r="HC34" s="206"/>
      <c r="HD34" s="172"/>
      <c r="HE34" s="172"/>
      <c r="HF34" s="172"/>
      <c r="HG34" s="172"/>
      <c r="HH34" s="207"/>
      <c r="HI34" s="172"/>
      <c r="HJ34" s="172"/>
      <c r="HK34" s="172"/>
      <c r="HL34" s="172"/>
      <c r="HM34" s="172"/>
      <c r="HN34" s="172"/>
      <c r="HO34" s="173"/>
      <c r="HP34" s="226"/>
      <c r="HQ34" s="226"/>
      <c r="HR34" s="227"/>
      <c r="HS34" s="172"/>
      <c r="HT34" s="228"/>
      <c r="HU34" s="227"/>
      <c r="HV34" s="172"/>
      <c r="HW34" s="206"/>
      <c r="HX34" s="172"/>
      <c r="HY34" s="172"/>
      <c r="HZ34" s="172"/>
      <c r="IA34" s="172"/>
      <c r="IB34" s="207"/>
      <c r="IC34" s="172"/>
      <c r="ID34" s="172"/>
      <c r="IE34" s="172"/>
      <c r="IF34" s="172"/>
      <c r="IG34" s="172"/>
      <c r="IH34" s="172"/>
      <c r="II34" s="173"/>
      <c r="IJ34" s="226"/>
      <c r="IK34" s="226"/>
      <c r="IL34" s="227"/>
      <c r="IM34" s="172"/>
      <c r="IN34" s="228"/>
      <c r="IO34" s="227"/>
      <c r="IP34" s="172"/>
      <c r="IQ34" s="206"/>
      <c r="IR34" s="172"/>
      <c r="IS34" s="172"/>
      <c r="IT34" s="172"/>
      <c r="IU34" s="172"/>
      <c r="IV34" s="207"/>
      <c r="IW34" s="172"/>
      <c r="IX34" s="172"/>
      <c r="IY34" s="172"/>
      <c r="IZ34" s="172"/>
      <c r="JA34" s="172"/>
      <c r="JB34" s="172"/>
    </row>
    <row r="35" spans="2:262" s="198" customFormat="1" ht="13.5" customHeight="1">
      <c r="B35" s="172"/>
      <c r="C35" s="200"/>
      <c r="E35" s="178"/>
      <c r="F35" s="220"/>
      <c r="G35" s="221"/>
      <c r="H35" s="172"/>
      <c r="I35" s="220"/>
      <c r="J35" s="221"/>
      <c r="K35" s="221"/>
      <c r="L35" s="221"/>
      <c r="M35" s="221"/>
      <c r="P35" s="222"/>
      <c r="Q35" s="178"/>
      <c r="R35" s="221"/>
      <c r="S35" s="221"/>
      <c r="U35" s="221"/>
      <c r="V35" s="221"/>
      <c r="W35" s="200"/>
      <c r="Y35" s="178"/>
      <c r="Z35" s="220"/>
      <c r="AA35" s="220"/>
      <c r="AB35" s="172"/>
      <c r="AC35" s="220"/>
      <c r="AD35" s="220"/>
      <c r="AE35" s="178"/>
      <c r="AF35" s="221"/>
      <c r="AG35" s="221"/>
      <c r="AJ35" s="222"/>
      <c r="AK35" s="178"/>
      <c r="AM35" s="221"/>
      <c r="AO35" s="221"/>
      <c r="AP35" s="221"/>
      <c r="AQ35" s="200"/>
      <c r="AS35" s="178"/>
      <c r="AT35" s="220"/>
      <c r="AU35" s="220"/>
      <c r="AV35" s="172"/>
      <c r="AW35" s="220"/>
      <c r="AX35" s="220"/>
      <c r="AY35" s="178"/>
      <c r="AZ35" s="221"/>
      <c r="BA35" s="221"/>
      <c r="BD35" s="222"/>
      <c r="BE35" s="178"/>
      <c r="BF35" s="221"/>
      <c r="BG35" s="221"/>
      <c r="BI35" s="221"/>
      <c r="BJ35" s="221"/>
      <c r="BK35" s="200"/>
      <c r="BM35" s="178"/>
      <c r="BN35" s="220"/>
      <c r="BO35" s="220"/>
      <c r="BP35" s="172"/>
      <c r="BQ35" s="220"/>
      <c r="BR35" s="220"/>
      <c r="BS35" s="178"/>
      <c r="BT35" s="221"/>
      <c r="BU35" s="221"/>
      <c r="BX35" s="222"/>
      <c r="BY35" s="178"/>
      <c r="BZ35" s="221"/>
      <c r="CA35" s="221"/>
      <c r="CC35" s="221"/>
      <c r="CD35" s="221"/>
      <c r="CE35" s="178"/>
      <c r="CG35" s="178"/>
      <c r="CH35" s="220"/>
      <c r="CI35" s="220"/>
      <c r="CJ35" s="172"/>
      <c r="CK35" s="220"/>
      <c r="CL35" s="220"/>
      <c r="CM35" s="178"/>
      <c r="CN35" s="221"/>
      <c r="CO35" s="221"/>
      <c r="CR35" s="222"/>
      <c r="CS35" s="178"/>
      <c r="CT35" s="221"/>
      <c r="CU35" s="221"/>
      <c r="CW35" s="221"/>
      <c r="CX35" s="221"/>
      <c r="CY35" s="200"/>
      <c r="DA35" s="178"/>
      <c r="DB35" s="220"/>
      <c r="DC35" s="220"/>
      <c r="DD35" s="172"/>
      <c r="DE35" s="220"/>
      <c r="DF35" s="220"/>
      <c r="DG35" s="178"/>
      <c r="DH35" s="221"/>
      <c r="DI35" s="221"/>
      <c r="DL35" s="222"/>
      <c r="DM35" s="178"/>
      <c r="DN35" s="221"/>
      <c r="DO35" s="221"/>
      <c r="DQ35" s="221"/>
      <c r="DR35" s="221"/>
      <c r="DS35" s="200"/>
      <c r="DU35" s="178"/>
      <c r="DV35" s="220"/>
      <c r="DW35" s="220"/>
      <c r="DX35" s="172"/>
      <c r="DY35" s="220"/>
      <c r="DZ35" s="220"/>
      <c r="EA35" s="178"/>
      <c r="EC35" s="223"/>
      <c r="EF35" s="222"/>
      <c r="EG35" s="178"/>
      <c r="EH35" s="221"/>
      <c r="EI35" s="221"/>
      <c r="EK35" s="221"/>
      <c r="EL35" s="221"/>
      <c r="EM35" s="200"/>
      <c r="EO35" s="178"/>
      <c r="EP35" s="220"/>
      <c r="EQ35" s="220"/>
      <c r="ER35" s="172"/>
      <c r="ES35" s="220"/>
      <c r="ET35" s="220"/>
      <c r="EU35" s="178"/>
      <c r="EV35" s="221"/>
      <c r="EW35" s="221"/>
      <c r="EZ35" s="222"/>
      <c r="FA35" s="178"/>
      <c r="FB35" s="221"/>
      <c r="FC35" s="221"/>
      <c r="FE35" s="221"/>
      <c r="FF35" s="221"/>
      <c r="FG35" s="200"/>
      <c r="FI35" s="178"/>
      <c r="FJ35" s="220"/>
      <c r="FK35" s="220"/>
      <c r="FL35" s="172"/>
      <c r="FM35" s="220"/>
      <c r="FN35" s="220"/>
      <c r="FO35" s="178"/>
      <c r="FP35" s="221"/>
      <c r="FQ35" s="221"/>
      <c r="FT35" s="222"/>
      <c r="FU35" s="178"/>
      <c r="FV35" s="221"/>
      <c r="FW35" s="221"/>
      <c r="FY35" s="221"/>
      <c r="FZ35" s="221"/>
      <c r="GA35" s="173"/>
      <c r="GB35" s="226"/>
      <c r="GC35" s="226"/>
      <c r="GD35" s="227"/>
      <c r="GE35" s="172"/>
      <c r="GF35" s="228"/>
      <c r="GG35" s="227"/>
      <c r="GH35" s="172"/>
      <c r="GI35" s="206"/>
      <c r="GJ35" s="172"/>
      <c r="GK35" s="172"/>
      <c r="GL35" s="172"/>
      <c r="GM35" s="172"/>
      <c r="GN35" s="207"/>
      <c r="GO35" s="172"/>
      <c r="GP35" s="172"/>
      <c r="GQ35" s="172"/>
      <c r="GR35" s="172"/>
      <c r="GS35" s="172"/>
      <c r="GT35" s="172"/>
      <c r="GU35" s="173"/>
      <c r="GV35" s="226"/>
      <c r="GW35" s="226"/>
      <c r="GX35" s="227"/>
      <c r="GY35" s="172"/>
      <c r="GZ35" s="228"/>
      <c r="HA35" s="227"/>
      <c r="HB35" s="172"/>
      <c r="HC35" s="206"/>
      <c r="HD35" s="172"/>
      <c r="HE35" s="172"/>
      <c r="HF35" s="172"/>
      <c r="HG35" s="172"/>
      <c r="HH35" s="207"/>
      <c r="HI35" s="172"/>
      <c r="HJ35" s="172"/>
      <c r="HK35" s="172"/>
      <c r="HL35" s="172"/>
      <c r="HM35" s="172"/>
      <c r="HN35" s="172"/>
      <c r="HO35" s="173"/>
      <c r="HP35" s="226"/>
      <c r="HQ35" s="226"/>
      <c r="HR35" s="227"/>
      <c r="HS35" s="172"/>
      <c r="HT35" s="228"/>
      <c r="HU35" s="227"/>
      <c r="HV35" s="172"/>
      <c r="HW35" s="206"/>
      <c r="HX35" s="172"/>
      <c r="HY35" s="172"/>
      <c r="HZ35" s="172"/>
      <c r="IA35" s="172"/>
      <c r="IB35" s="207"/>
      <c r="IC35" s="172"/>
      <c r="ID35" s="172"/>
      <c r="IE35" s="172"/>
      <c r="IF35" s="172"/>
      <c r="IG35" s="172"/>
      <c r="IH35" s="172"/>
      <c r="II35" s="173"/>
      <c r="IJ35" s="226"/>
      <c r="IK35" s="226"/>
      <c r="IL35" s="227"/>
      <c r="IM35" s="172"/>
      <c r="IN35" s="228"/>
      <c r="IO35" s="227"/>
      <c r="IP35" s="172"/>
      <c r="IQ35" s="206"/>
      <c r="IR35" s="172"/>
      <c r="IS35" s="172"/>
      <c r="IT35" s="172"/>
      <c r="IU35" s="172"/>
      <c r="IV35" s="207"/>
      <c r="IW35" s="172"/>
      <c r="IX35" s="172"/>
      <c r="IY35" s="172"/>
      <c r="IZ35" s="172"/>
      <c r="JA35" s="172"/>
      <c r="JB35" s="172"/>
    </row>
    <row r="36" spans="2:262" s="198" customFormat="1" ht="13.5" customHeight="1">
      <c r="B36" s="172"/>
      <c r="C36" s="200"/>
      <c r="E36" s="178"/>
      <c r="F36" s="220"/>
      <c r="G36" s="221"/>
      <c r="H36" s="172"/>
      <c r="I36" s="220"/>
      <c r="J36" s="221"/>
      <c r="K36" s="221"/>
      <c r="L36" s="221"/>
      <c r="M36" s="221"/>
      <c r="P36" s="222"/>
      <c r="Q36" s="178"/>
      <c r="R36" s="221"/>
      <c r="S36" s="221"/>
      <c r="U36" s="221"/>
      <c r="V36" s="221"/>
      <c r="W36" s="200"/>
      <c r="Y36" s="178"/>
      <c r="Z36" s="220"/>
      <c r="AA36" s="220"/>
      <c r="AB36" s="172"/>
      <c r="AC36" s="220"/>
      <c r="AD36" s="220"/>
      <c r="AE36" s="178"/>
      <c r="AF36" s="221"/>
      <c r="AG36" s="221"/>
      <c r="AJ36" s="222"/>
      <c r="AK36" s="178"/>
      <c r="AM36" s="221"/>
      <c r="AO36" s="221"/>
      <c r="AP36" s="221"/>
      <c r="AQ36" s="200"/>
      <c r="AS36" s="178"/>
      <c r="AT36" s="220"/>
      <c r="AU36" s="220"/>
      <c r="AV36" s="172"/>
      <c r="AW36" s="220"/>
      <c r="AX36" s="220"/>
      <c r="AY36" s="178"/>
      <c r="AZ36" s="221"/>
      <c r="BA36" s="221"/>
      <c r="BD36" s="222"/>
      <c r="BE36" s="178"/>
      <c r="BF36" s="221"/>
      <c r="BG36" s="221"/>
      <c r="BI36" s="221"/>
      <c r="BJ36" s="221"/>
      <c r="BK36" s="200"/>
      <c r="BM36" s="178"/>
      <c r="BN36" s="220"/>
      <c r="BO36" s="220"/>
      <c r="BP36" s="172"/>
      <c r="BQ36" s="220"/>
      <c r="BR36" s="220"/>
      <c r="BS36" s="178"/>
      <c r="BT36" s="221"/>
      <c r="BU36" s="221"/>
      <c r="BX36" s="222"/>
      <c r="BY36" s="178"/>
      <c r="BZ36" s="221"/>
      <c r="CA36" s="221"/>
      <c r="CC36" s="221"/>
      <c r="CD36" s="221"/>
      <c r="CE36" s="178"/>
      <c r="CG36" s="178"/>
      <c r="CH36" s="220"/>
      <c r="CI36" s="220"/>
      <c r="CJ36" s="172"/>
      <c r="CK36" s="220"/>
      <c r="CL36" s="220"/>
      <c r="CM36" s="178"/>
      <c r="CN36" s="221"/>
      <c r="CO36" s="221"/>
      <c r="CR36" s="222"/>
      <c r="CS36" s="178"/>
      <c r="CT36" s="221"/>
      <c r="CU36" s="221"/>
      <c r="CW36" s="221"/>
      <c r="CX36" s="221"/>
      <c r="CY36" s="200"/>
      <c r="DA36" s="178"/>
      <c r="DB36" s="220"/>
      <c r="DC36" s="220"/>
      <c r="DD36" s="172"/>
      <c r="DE36" s="220"/>
      <c r="DF36" s="220"/>
      <c r="DG36" s="178"/>
      <c r="DH36" s="221"/>
      <c r="DI36" s="221"/>
      <c r="DL36" s="222"/>
      <c r="DM36" s="178"/>
      <c r="DN36" s="221"/>
      <c r="DO36" s="221"/>
      <c r="DQ36" s="221"/>
      <c r="DR36" s="221"/>
      <c r="DS36" s="200"/>
      <c r="DU36" s="178"/>
      <c r="DV36" s="220"/>
      <c r="DW36" s="220"/>
      <c r="DX36" s="172"/>
      <c r="DY36" s="220"/>
      <c r="DZ36" s="220"/>
      <c r="EA36" s="178"/>
      <c r="EC36" s="223"/>
      <c r="EF36" s="222"/>
      <c r="EG36" s="178"/>
      <c r="EH36" s="221"/>
      <c r="EI36" s="221"/>
      <c r="EK36" s="221"/>
      <c r="EL36" s="221"/>
      <c r="EM36" s="200"/>
      <c r="EO36" s="178"/>
      <c r="EP36" s="220"/>
      <c r="EQ36" s="220"/>
      <c r="ER36" s="172"/>
      <c r="ES36" s="220"/>
      <c r="ET36" s="220"/>
      <c r="EU36" s="178"/>
      <c r="EV36" s="221"/>
      <c r="EW36" s="221"/>
      <c r="EZ36" s="222"/>
      <c r="FA36" s="178"/>
      <c r="FB36" s="221"/>
      <c r="FC36" s="221"/>
      <c r="FE36" s="221"/>
      <c r="FF36" s="221"/>
      <c r="FG36" s="200"/>
      <c r="FI36" s="178"/>
      <c r="FJ36" s="220"/>
      <c r="FK36" s="220"/>
      <c r="FL36" s="172"/>
      <c r="FM36" s="220"/>
      <c r="FN36" s="220"/>
      <c r="FO36" s="178"/>
      <c r="FP36" s="221"/>
      <c r="FQ36" s="221"/>
      <c r="FT36" s="222"/>
      <c r="FU36" s="178"/>
      <c r="FV36" s="221"/>
      <c r="FW36" s="221"/>
      <c r="FY36" s="221"/>
      <c r="FZ36" s="221"/>
      <c r="GA36" s="173"/>
      <c r="GB36" s="226"/>
      <c r="GC36" s="226"/>
      <c r="GD36" s="227"/>
      <c r="GE36" s="172"/>
      <c r="GF36" s="228"/>
      <c r="GG36" s="227"/>
      <c r="GH36" s="172"/>
      <c r="GI36" s="206"/>
      <c r="GJ36" s="172"/>
      <c r="GK36" s="172"/>
      <c r="GL36" s="172"/>
      <c r="GM36" s="172"/>
      <c r="GN36" s="207"/>
      <c r="GO36" s="172"/>
      <c r="GP36" s="172"/>
      <c r="GQ36" s="172"/>
      <c r="GR36" s="172"/>
      <c r="GS36" s="172"/>
      <c r="GT36" s="172"/>
      <c r="GU36" s="173"/>
      <c r="GV36" s="226"/>
      <c r="GW36" s="226"/>
      <c r="GX36" s="227"/>
      <c r="GY36" s="172"/>
      <c r="GZ36" s="228"/>
      <c r="HA36" s="227"/>
      <c r="HB36" s="172"/>
      <c r="HC36" s="206"/>
      <c r="HD36" s="172"/>
      <c r="HE36" s="172"/>
      <c r="HF36" s="172"/>
      <c r="HG36" s="172"/>
      <c r="HH36" s="207"/>
      <c r="HI36" s="172"/>
      <c r="HJ36" s="172"/>
      <c r="HK36" s="172"/>
      <c r="HL36" s="172"/>
      <c r="HM36" s="172"/>
      <c r="HN36" s="172"/>
      <c r="HO36" s="173"/>
      <c r="HP36" s="226"/>
      <c r="HQ36" s="226"/>
      <c r="HR36" s="227"/>
      <c r="HS36" s="172"/>
      <c r="HT36" s="228"/>
      <c r="HU36" s="227"/>
      <c r="HV36" s="172"/>
      <c r="HW36" s="206"/>
      <c r="HX36" s="172"/>
      <c r="HY36" s="172"/>
      <c r="HZ36" s="172"/>
      <c r="IA36" s="172"/>
      <c r="IB36" s="207"/>
      <c r="IC36" s="172"/>
      <c r="ID36" s="172"/>
      <c r="IE36" s="172"/>
      <c r="IF36" s="172"/>
      <c r="IG36" s="172"/>
      <c r="IH36" s="172"/>
      <c r="II36" s="173"/>
      <c r="IJ36" s="226"/>
      <c r="IK36" s="226"/>
      <c r="IL36" s="227"/>
      <c r="IM36" s="172"/>
      <c r="IN36" s="228"/>
      <c r="IO36" s="227"/>
      <c r="IP36" s="172"/>
      <c r="IQ36" s="206"/>
      <c r="IR36" s="172"/>
      <c r="IS36" s="172"/>
      <c r="IT36" s="172"/>
      <c r="IU36" s="172"/>
      <c r="IV36" s="207"/>
      <c r="IW36" s="172"/>
      <c r="IX36" s="172"/>
      <c r="IY36" s="172"/>
      <c r="IZ36" s="172"/>
      <c r="JA36" s="172"/>
      <c r="JB36" s="172"/>
    </row>
    <row r="37" spans="2:262" s="198" customFormat="1" ht="13.5" customHeight="1">
      <c r="B37" s="172"/>
      <c r="C37" s="200"/>
      <c r="E37" s="178"/>
      <c r="F37" s="220"/>
      <c r="G37" s="221"/>
      <c r="H37" s="172"/>
      <c r="I37" s="220"/>
      <c r="J37" s="221"/>
      <c r="K37" s="178"/>
      <c r="L37" s="221"/>
      <c r="M37" s="221"/>
      <c r="P37" s="222"/>
      <c r="Q37" s="178"/>
      <c r="R37" s="221"/>
      <c r="S37" s="221"/>
      <c r="U37" s="221"/>
      <c r="V37" s="221"/>
      <c r="W37" s="200"/>
      <c r="Y37" s="178"/>
      <c r="Z37" s="220"/>
      <c r="AA37" s="220"/>
      <c r="AB37" s="172"/>
      <c r="AC37" s="220"/>
      <c r="AD37" s="220"/>
      <c r="AE37" s="178"/>
      <c r="AF37" s="221"/>
      <c r="AG37" s="221"/>
      <c r="AJ37" s="222"/>
      <c r="AK37" s="178"/>
      <c r="AM37" s="221"/>
      <c r="AO37" s="221"/>
      <c r="AP37" s="221"/>
      <c r="AQ37" s="200"/>
      <c r="AS37" s="178"/>
      <c r="AT37" s="220"/>
      <c r="AU37" s="220"/>
      <c r="AV37" s="172"/>
      <c r="AW37" s="220"/>
      <c r="AX37" s="220"/>
      <c r="AY37" s="178"/>
      <c r="AZ37" s="221"/>
      <c r="BA37" s="221"/>
      <c r="BD37" s="222"/>
      <c r="BE37" s="178"/>
      <c r="BF37" s="221"/>
      <c r="BG37" s="221"/>
      <c r="BI37" s="221"/>
      <c r="BJ37" s="221"/>
      <c r="BK37" s="200"/>
      <c r="BM37" s="178"/>
      <c r="BN37" s="220"/>
      <c r="BO37" s="220"/>
      <c r="BP37" s="172"/>
      <c r="BQ37" s="220"/>
      <c r="BR37" s="220"/>
      <c r="BS37" s="178"/>
      <c r="BT37" s="221"/>
      <c r="BU37" s="221"/>
      <c r="BX37" s="222"/>
      <c r="BY37" s="178"/>
      <c r="BZ37" s="221"/>
      <c r="CA37" s="221"/>
      <c r="CC37" s="221"/>
      <c r="CD37" s="221"/>
      <c r="CE37" s="178"/>
      <c r="CG37" s="178"/>
      <c r="CH37" s="220"/>
      <c r="CI37" s="220"/>
      <c r="CJ37" s="172"/>
      <c r="CK37" s="220"/>
      <c r="CL37" s="220"/>
      <c r="CM37" s="178"/>
      <c r="CN37" s="221"/>
      <c r="CO37" s="221"/>
      <c r="CR37" s="222"/>
      <c r="CS37" s="178"/>
      <c r="CT37" s="221"/>
      <c r="CU37" s="221"/>
      <c r="CW37" s="221"/>
      <c r="CX37" s="221"/>
      <c r="CY37" s="200"/>
      <c r="DA37" s="178"/>
      <c r="DB37" s="220"/>
      <c r="DC37" s="220"/>
      <c r="DD37" s="172"/>
      <c r="DE37" s="220"/>
      <c r="DF37" s="220"/>
      <c r="DG37" s="178"/>
      <c r="DH37" s="221"/>
      <c r="DI37" s="221"/>
      <c r="DL37" s="222"/>
      <c r="DM37" s="178"/>
      <c r="DN37" s="221"/>
      <c r="DO37" s="221"/>
      <c r="DQ37" s="221"/>
      <c r="DR37" s="221"/>
      <c r="DS37" s="200"/>
      <c r="DU37" s="178"/>
      <c r="DV37" s="220"/>
      <c r="DW37" s="220"/>
      <c r="DX37" s="172"/>
      <c r="DY37" s="220"/>
      <c r="DZ37" s="220"/>
      <c r="EA37" s="178"/>
      <c r="EC37" s="223"/>
      <c r="EF37" s="222"/>
      <c r="EG37" s="178"/>
      <c r="EH37" s="221"/>
      <c r="EI37" s="221"/>
      <c r="EK37" s="221"/>
      <c r="EL37" s="221"/>
      <c r="EM37" s="200"/>
      <c r="EO37" s="178"/>
      <c r="EP37" s="220"/>
      <c r="EQ37" s="220"/>
      <c r="ER37" s="172"/>
      <c r="ES37" s="220"/>
      <c r="ET37" s="220"/>
      <c r="EU37" s="178"/>
      <c r="EV37" s="221"/>
      <c r="EW37" s="221"/>
      <c r="EZ37" s="222"/>
      <c r="FA37" s="178"/>
      <c r="FB37" s="221"/>
      <c r="FC37" s="221"/>
      <c r="FE37" s="221"/>
      <c r="FF37" s="221"/>
      <c r="FG37" s="200"/>
      <c r="FI37" s="178"/>
      <c r="FJ37" s="220"/>
      <c r="FK37" s="220"/>
      <c r="FL37" s="172"/>
      <c r="FM37" s="220"/>
      <c r="FN37" s="220"/>
      <c r="FO37" s="178"/>
      <c r="FP37" s="221"/>
      <c r="FQ37" s="221"/>
      <c r="FT37" s="222"/>
      <c r="FU37" s="178"/>
      <c r="FV37" s="221"/>
      <c r="FW37" s="221"/>
      <c r="FY37" s="221"/>
      <c r="FZ37" s="221"/>
      <c r="GA37" s="173"/>
      <c r="GB37" s="226"/>
      <c r="GC37" s="226"/>
      <c r="GD37" s="227"/>
      <c r="GE37" s="172"/>
      <c r="GF37" s="228"/>
      <c r="GG37" s="227"/>
      <c r="GH37" s="172"/>
      <c r="GI37" s="206"/>
      <c r="GJ37" s="172"/>
      <c r="GK37" s="172"/>
      <c r="GL37" s="172"/>
      <c r="GM37" s="172"/>
      <c r="GN37" s="207"/>
      <c r="GO37" s="172"/>
      <c r="GP37" s="172"/>
      <c r="GQ37" s="172"/>
      <c r="GR37" s="172"/>
      <c r="GS37" s="172"/>
      <c r="GT37" s="172"/>
      <c r="GU37" s="173"/>
      <c r="GV37" s="226"/>
      <c r="GW37" s="226"/>
      <c r="GX37" s="227"/>
      <c r="GY37" s="172"/>
      <c r="GZ37" s="228"/>
      <c r="HA37" s="227"/>
      <c r="HB37" s="172"/>
      <c r="HC37" s="206"/>
      <c r="HD37" s="172"/>
      <c r="HE37" s="172"/>
      <c r="HF37" s="172"/>
      <c r="HG37" s="172"/>
      <c r="HH37" s="207"/>
      <c r="HI37" s="172"/>
      <c r="HJ37" s="172"/>
      <c r="HK37" s="172"/>
      <c r="HL37" s="172"/>
      <c r="HM37" s="172"/>
      <c r="HN37" s="172"/>
      <c r="HO37" s="173"/>
      <c r="HP37" s="226"/>
      <c r="HQ37" s="226"/>
      <c r="HR37" s="227"/>
      <c r="HS37" s="172"/>
      <c r="HT37" s="228"/>
      <c r="HU37" s="227"/>
      <c r="HV37" s="172"/>
      <c r="HW37" s="206"/>
      <c r="HX37" s="172"/>
      <c r="HY37" s="172"/>
      <c r="HZ37" s="172"/>
      <c r="IA37" s="172"/>
      <c r="IB37" s="207"/>
      <c r="IC37" s="172"/>
      <c r="ID37" s="172"/>
      <c r="IE37" s="172"/>
      <c r="IF37" s="172"/>
      <c r="IG37" s="172"/>
      <c r="IH37" s="172"/>
      <c r="II37" s="173"/>
      <c r="IJ37" s="226"/>
      <c r="IK37" s="226"/>
      <c r="IL37" s="227"/>
      <c r="IM37" s="172"/>
      <c r="IN37" s="228"/>
      <c r="IO37" s="227"/>
      <c r="IP37" s="172"/>
      <c r="IQ37" s="206"/>
      <c r="IR37" s="172"/>
      <c r="IS37" s="172"/>
      <c r="IT37" s="172"/>
      <c r="IU37" s="172"/>
      <c r="IV37" s="207"/>
      <c r="IW37" s="172"/>
      <c r="IX37" s="172"/>
      <c r="IY37" s="172"/>
      <c r="IZ37" s="172"/>
      <c r="JA37" s="172"/>
      <c r="JB37" s="172"/>
    </row>
    <row r="38" spans="2:262" s="198" customFormat="1" ht="13.5" customHeight="1">
      <c r="B38" s="172"/>
      <c r="C38" s="200"/>
      <c r="E38" s="178"/>
      <c r="F38" s="220"/>
      <c r="G38" s="221"/>
      <c r="H38" s="172"/>
      <c r="I38" s="220"/>
      <c r="J38" s="221"/>
      <c r="K38" s="178"/>
      <c r="L38" s="221"/>
      <c r="M38" s="221"/>
      <c r="P38" s="222"/>
      <c r="Q38" s="178"/>
      <c r="R38" s="221"/>
      <c r="S38" s="221"/>
      <c r="U38" s="221"/>
      <c r="V38" s="221"/>
      <c r="W38" s="200"/>
      <c r="Y38" s="178"/>
      <c r="Z38" s="220"/>
      <c r="AA38" s="220"/>
      <c r="AB38" s="172"/>
      <c r="AC38" s="220"/>
      <c r="AD38" s="220"/>
      <c r="AE38" s="178"/>
      <c r="AF38" s="221"/>
      <c r="AG38" s="221"/>
      <c r="AJ38" s="222"/>
      <c r="AK38" s="178"/>
      <c r="AM38" s="221"/>
      <c r="AO38" s="221"/>
      <c r="AP38" s="221"/>
      <c r="AQ38" s="200"/>
      <c r="AS38" s="178"/>
      <c r="AT38" s="220"/>
      <c r="AU38" s="220"/>
      <c r="AV38" s="172"/>
      <c r="AW38" s="220"/>
      <c r="AX38" s="220"/>
      <c r="AY38" s="178"/>
      <c r="AZ38" s="221"/>
      <c r="BA38" s="221"/>
      <c r="BD38" s="222"/>
      <c r="BE38" s="178"/>
      <c r="BF38" s="221"/>
      <c r="BG38" s="221"/>
      <c r="BI38" s="221"/>
      <c r="BJ38" s="221"/>
      <c r="BK38" s="200"/>
      <c r="BM38" s="178"/>
      <c r="BN38" s="220"/>
      <c r="BO38" s="220"/>
      <c r="BP38" s="172"/>
      <c r="BQ38" s="220"/>
      <c r="BR38" s="220"/>
      <c r="BS38" s="178"/>
      <c r="BT38" s="221"/>
      <c r="BU38" s="221"/>
      <c r="BX38" s="222"/>
      <c r="BY38" s="178"/>
      <c r="BZ38" s="221"/>
      <c r="CA38" s="221"/>
      <c r="CC38" s="221"/>
      <c r="CD38" s="221"/>
      <c r="CE38" s="178"/>
      <c r="CG38" s="178"/>
      <c r="CH38" s="220"/>
      <c r="CI38" s="220"/>
      <c r="CJ38" s="172"/>
      <c r="CK38" s="220"/>
      <c r="CL38" s="220"/>
      <c r="CM38" s="178"/>
      <c r="CN38" s="221"/>
      <c r="CO38" s="221"/>
      <c r="CR38" s="222"/>
      <c r="CS38" s="178"/>
      <c r="CT38" s="221"/>
      <c r="CU38" s="221"/>
      <c r="CW38" s="221"/>
      <c r="CX38" s="221"/>
      <c r="CY38" s="200"/>
      <c r="DA38" s="178"/>
      <c r="DB38" s="220"/>
      <c r="DC38" s="220"/>
      <c r="DD38" s="172"/>
      <c r="DE38" s="220"/>
      <c r="DF38" s="220"/>
      <c r="DG38" s="178"/>
      <c r="DH38" s="221"/>
      <c r="DI38" s="221"/>
      <c r="DL38" s="222"/>
      <c r="DM38" s="178"/>
      <c r="DN38" s="221"/>
      <c r="DO38" s="221"/>
      <c r="DQ38" s="221"/>
      <c r="DR38" s="221"/>
      <c r="DS38" s="200"/>
      <c r="DU38" s="178"/>
      <c r="DV38" s="220"/>
      <c r="DW38" s="220"/>
      <c r="DX38" s="172"/>
      <c r="DY38" s="220"/>
      <c r="DZ38" s="220"/>
      <c r="EA38" s="178"/>
      <c r="EC38" s="223"/>
      <c r="EF38" s="222"/>
      <c r="EG38" s="178"/>
      <c r="EH38" s="221"/>
      <c r="EI38" s="221"/>
      <c r="EK38" s="221"/>
      <c r="EL38" s="221"/>
      <c r="EM38" s="200"/>
      <c r="EO38" s="178"/>
      <c r="EP38" s="220"/>
      <c r="EQ38" s="220"/>
      <c r="ER38" s="172"/>
      <c r="ES38" s="220"/>
      <c r="ET38" s="220"/>
      <c r="EU38" s="178"/>
      <c r="EV38" s="221"/>
      <c r="EW38" s="221"/>
      <c r="EZ38" s="222"/>
      <c r="FA38" s="178"/>
      <c r="FB38" s="221"/>
      <c r="FC38" s="221"/>
      <c r="FE38" s="221"/>
      <c r="FF38" s="221"/>
      <c r="FG38" s="200"/>
      <c r="FI38" s="178"/>
      <c r="FJ38" s="220"/>
      <c r="FK38" s="220"/>
      <c r="FL38" s="172"/>
      <c r="FM38" s="220"/>
      <c r="FN38" s="220"/>
      <c r="FO38" s="178"/>
      <c r="FP38" s="221"/>
      <c r="FQ38" s="221"/>
      <c r="FT38" s="222"/>
      <c r="FU38" s="178"/>
      <c r="FV38" s="221"/>
      <c r="FW38" s="221"/>
      <c r="FY38" s="221"/>
      <c r="FZ38" s="221"/>
      <c r="GA38" s="173"/>
      <c r="GB38" s="226"/>
      <c r="GC38" s="226"/>
      <c r="GD38" s="227"/>
      <c r="GE38" s="172"/>
      <c r="GF38" s="228"/>
      <c r="GG38" s="227"/>
      <c r="GH38" s="172"/>
      <c r="GI38" s="206"/>
      <c r="GJ38" s="172"/>
      <c r="GK38" s="172"/>
      <c r="GL38" s="172"/>
      <c r="GM38" s="172"/>
      <c r="GN38" s="207"/>
      <c r="GO38" s="172"/>
      <c r="GP38" s="172"/>
      <c r="GQ38" s="172"/>
      <c r="GR38" s="172"/>
      <c r="GS38" s="172"/>
      <c r="GT38" s="172"/>
      <c r="GU38" s="173"/>
      <c r="GV38" s="226"/>
      <c r="GW38" s="226"/>
      <c r="GX38" s="227"/>
      <c r="GY38" s="172"/>
      <c r="GZ38" s="228"/>
      <c r="HA38" s="227"/>
      <c r="HB38" s="172"/>
      <c r="HC38" s="206"/>
      <c r="HD38" s="172"/>
      <c r="HE38" s="172"/>
      <c r="HF38" s="172"/>
      <c r="HG38" s="172"/>
      <c r="HH38" s="207"/>
      <c r="HI38" s="172"/>
      <c r="HJ38" s="172"/>
      <c r="HK38" s="172"/>
      <c r="HL38" s="172"/>
      <c r="HM38" s="172"/>
      <c r="HN38" s="172"/>
      <c r="HO38" s="173"/>
      <c r="HP38" s="226"/>
      <c r="HQ38" s="226"/>
      <c r="HR38" s="227"/>
      <c r="HS38" s="172"/>
      <c r="HT38" s="228"/>
      <c r="HU38" s="227"/>
      <c r="HV38" s="172"/>
      <c r="HW38" s="206"/>
      <c r="HX38" s="172"/>
      <c r="HY38" s="172"/>
      <c r="HZ38" s="172"/>
      <c r="IA38" s="172"/>
      <c r="IB38" s="207"/>
      <c r="IC38" s="172"/>
      <c r="ID38" s="172"/>
      <c r="IE38" s="172"/>
      <c r="IF38" s="172"/>
      <c r="IG38" s="172"/>
      <c r="IH38" s="172"/>
      <c r="II38" s="173"/>
      <c r="IJ38" s="226"/>
      <c r="IK38" s="226"/>
      <c r="IL38" s="227"/>
      <c r="IM38" s="172"/>
      <c r="IN38" s="228"/>
      <c r="IO38" s="227"/>
      <c r="IP38" s="172"/>
      <c r="IQ38" s="206"/>
      <c r="IR38" s="172"/>
      <c r="IS38" s="172"/>
      <c r="IT38" s="172"/>
      <c r="IU38" s="172"/>
      <c r="IV38" s="207"/>
      <c r="IW38" s="172"/>
      <c r="IX38" s="172"/>
      <c r="IY38" s="172"/>
      <c r="IZ38" s="172"/>
      <c r="JA38" s="172"/>
      <c r="JB38" s="172"/>
    </row>
    <row r="39" spans="2:262" s="198" customFormat="1" ht="13.5" customHeight="1">
      <c r="B39" s="172"/>
      <c r="C39" s="200"/>
      <c r="E39" s="178"/>
      <c r="F39" s="220"/>
      <c r="G39" s="221"/>
      <c r="H39" s="172"/>
      <c r="I39" s="220"/>
      <c r="J39" s="221"/>
      <c r="K39" s="178"/>
      <c r="L39" s="221"/>
      <c r="M39" s="221"/>
      <c r="P39" s="222"/>
      <c r="Q39" s="178"/>
      <c r="R39" s="221"/>
      <c r="S39" s="221"/>
      <c r="U39" s="221"/>
      <c r="V39" s="221"/>
      <c r="W39" s="200"/>
      <c r="Y39" s="178"/>
      <c r="Z39" s="220"/>
      <c r="AA39" s="220"/>
      <c r="AB39" s="172"/>
      <c r="AC39" s="220"/>
      <c r="AD39" s="220"/>
      <c r="AE39" s="178"/>
      <c r="AF39" s="221"/>
      <c r="AG39" s="221"/>
      <c r="AJ39" s="222"/>
      <c r="AK39" s="178"/>
      <c r="AM39" s="221"/>
      <c r="AO39" s="221"/>
      <c r="AP39" s="221"/>
      <c r="AQ39" s="200"/>
      <c r="AS39" s="178"/>
      <c r="AT39" s="220"/>
      <c r="AU39" s="220"/>
      <c r="AV39" s="172"/>
      <c r="AW39" s="220"/>
      <c r="AX39" s="220"/>
      <c r="AY39" s="178"/>
      <c r="AZ39" s="221"/>
      <c r="BA39" s="221"/>
      <c r="BD39" s="222"/>
      <c r="BE39" s="178"/>
      <c r="BF39" s="221"/>
      <c r="BG39" s="221"/>
      <c r="BI39" s="221"/>
      <c r="BJ39" s="221"/>
      <c r="BK39" s="200"/>
      <c r="BM39" s="178"/>
      <c r="BN39" s="220"/>
      <c r="BO39" s="220"/>
      <c r="BP39" s="172"/>
      <c r="BQ39" s="220"/>
      <c r="BR39" s="220"/>
      <c r="BS39" s="178"/>
      <c r="BT39" s="221"/>
      <c r="BU39" s="221"/>
      <c r="BX39" s="222"/>
      <c r="BY39" s="178"/>
      <c r="BZ39" s="221"/>
      <c r="CA39" s="221"/>
      <c r="CC39" s="221"/>
      <c r="CD39" s="221"/>
      <c r="CE39" s="178"/>
      <c r="CG39" s="178"/>
      <c r="CH39" s="220"/>
      <c r="CI39" s="220"/>
      <c r="CJ39" s="172"/>
      <c r="CK39" s="220"/>
      <c r="CL39" s="220"/>
      <c r="CM39" s="178"/>
      <c r="CN39" s="221"/>
      <c r="CO39" s="221"/>
      <c r="CR39" s="222"/>
      <c r="CS39" s="178"/>
      <c r="CT39" s="221"/>
      <c r="CU39" s="221"/>
      <c r="CW39" s="221"/>
      <c r="CX39" s="221"/>
      <c r="CY39" s="200"/>
      <c r="DA39" s="178"/>
      <c r="DB39" s="220"/>
      <c r="DC39" s="220"/>
      <c r="DD39" s="172"/>
      <c r="DE39" s="220"/>
      <c r="DF39" s="220"/>
      <c r="DG39" s="178"/>
      <c r="DH39" s="221"/>
      <c r="DI39" s="221"/>
      <c r="DL39" s="222"/>
      <c r="DM39" s="178"/>
      <c r="DN39" s="221"/>
      <c r="DO39" s="221"/>
      <c r="DQ39" s="221"/>
      <c r="DR39" s="221"/>
      <c r="DS39" s="200"/>
      <c r="DU39" s="178"/>
      <c r="DV39" s="220"/>
      <c r="DW39" s="220"/>
      <c r="DX39" s="172"/>
      <c r="DY39" s="220"/>
      <c r="DZ39" s="220"/>
      <c r="EA39" s="178"/>
      <c r="EC39" s="223"/>
      <c r="EF39" s="222"/>
      <c r="EG39" s="178"/>
      <c r="EH39" s="221"/>
      <c r="EI39" s="221"/>
      <c r="EK39" s="221"/>
      <c r="EL39" s="221"/>
      <c r="EM39" s="200"/>
      <c r="EO39" s="178"/>
      <c r="EP39" s="220"/>
      <c r="EQ39" s="220"/>
      <c r="ER39" s="172"/>
      <c r="ES39" s="220"/>
      <c r="ET39" s="220"/>
      <c r="EU39" s="178"/>
      <c r="EV39" s="221"/>
      <c r="EW39" s="221"/>
      <c r="EZ39" s="222"/>
      <c r="FA39" s="178"/>
      <c r="FB39" s="221"/>
      <c r="FC39" s="221"/>
      <c r="FE39" s="221"/>
      <c r="FF39" s="221"/>
      <c r="FG39" s="200"/>
      <c r="FI39" s="178"/>
      <c r="FJ39" s="220"/>
      <c r="FK39" s="220"/>
      <c r="FL39" s="172"/>
      <c r="FM39" s="220"/>
      <c r="FN39" s="220"/>
      <c r="FO39" s="178"/>
      <c r="FP39" s="221"/>
      <c r="FQ39" s="221"/>
      <c r="FT39" s="222"/>
      <c r="FU39" s="178"/>
      <c r="FV39" s="221"/>
      <c r="FW39" s="221"/>
      <c r="FY39" s="221"/>
      <c r="FZ39" s="221"/>
      <c r="GA39" s="173"/>
      <c r="GB39" s="226"/>
      <c r="GC39" s="226"/>
      <c r="GD39" s="227"/>
      <c r="GE39" s="172"/>
      <c r="GF39" s="228"/>
      <c r="GG39" s="227"/>
      <c r="GH39" s="172"/>
      <c r="GI39" s="206"/>
      <c r="GJ39" s="172"/>
      <c r="GK39" s="172"/>
      <c r="GL39" s="172"/>
      <c r="GM39" s="172"/>
      <c r="GN39" s="207"/>
      <c r="GO39" s="172"/>
      <c r="GP39" s="172"/>
      <c r="GQ39" s="172"/>
      <c r="GR39" s="172"/>
      <c r="GS39" s="172"/>
      <c r="GT39" s="172"/>
      <c r="GU39" s="173"/>
      <c r="GV39" s="226"/>
      <c r="GW39" s="226"/>
      <c r="GX39" s="227"/>
      <c r="GY39" s="172"/>
      <c r="GZ39" s="228"/>
      <c r="HA39" s="227"/>
      <c r="HB39" s="172"/>
      <c r="HC39" s="206"/>
      <c r="HD39" s="172"/>
      <c r="HE39" s="172"/>
      <c r="HF39" s="172"/>
      <c r="HG39" s="172"/>
      <c r="HH39" s="207"/>
      <c r="HI39" s="172"/>
      <c r="HJ39" s="172"/>
      <c r="HK39" s="172"/>
      <c r="HL39" s="172"/>
      <c r="HM39" s="172"/>
      <c r="HN39" s="172"/>
      <c r="HO39" s="173"/>
      <c r="HP39" s="226"/>
      <c r="HQ39" s="226"/>
      <c r="HR39" s="227"/>
      <c r="HS39" s="172"/>
      <c r="HT39" s="228"/>
      <c r="HU39" s="227"/>
      <c r="HV39" s="172"/>
      <c r="HW39" s="206"/>
      <c r="HX39" s="172"/>
      <c r="HY39" s="172"/>
      <c r="HZ39" s="172"/>
      <c r="IA39" s="172"/>
      <c r="IB39" s="207"/>
      <c r="IC39" s="172"/>
      <c r="ID39" s="172"/>
      <c r="IE39" s="172"/>
      <c r="IF39" s="172"/>
      <c r="IG39" s="172"/>
      <c r="IH39" s="172"/>
      <c r="II39" s="173"/>
      <c r="IJ39" s="226"/>
      <c r="IK39" s="226"/>
      <c r="IL39" s="227"/>
      <c r="IM39" s="172"/>
      <c r="IN39" s="228"/>
      <c r="IO39" s="227"/>
      <c r="IP39" s="172"/>
      <c r="IQ39" s="206"/>
      <c r="IR39" s="172"/>
      <c r="IS39" s="172"/>
      <c r="IT39" s="172"/>
      <c r="IU39" s="172"/>
      <c r="IV39" s="207"/>
      <c r="IW39" s="172"/>
      <c r="IX39" s="172"/>
      <c r="IY39" s="172"/>
      <c r="IZ39" s="172"/>
      <c r="JA39" s="172"/>
      <c r="JB39" s="172"/>
    </row>
    <row r="40" spans="2:262" s="198" customFormat="1" ht="13.5" customHeight="1">
      <c r="B40" s="172"/>
      <c r="C40" s="200"/>
      <c r="E40" s="178"/>
      <c r="F40" s="220"/>
      <c r="G40" s="221"/>
      <c r="H40" s="172"/>
      <c r="I40" s="220"/>
      <c r="J40" s="221"/>
      <c r="K40" s="178"/>
      <c r="L40" s="221"/>
      <c r="M40" s="221"/>
      <c r="P40" s="222"/>
      <c r="Q40" s="178"/>
      <c r="R40" s="221"/>
      <c r="S40" s="221"/>
      <c r="U40" s="221"/>
      <c r="V40" s="221"/>
      <c r="W40" s="200"/>
      <c r="Y40" s="178"/>
      <c r="Z40" s="220"/>
      <c r="AA40" s="220"/>
      <c r="AB40" s="172"/>
      <c r="AC40" s="220"/>
      <c r="AD40" s="220"/>
      <c r="AE40" s="178"/>
      <c r="AF40" s="221"/>
      <c r="AG40" s="221"/>
      <c r="AJ40" s="222"/>
      <c r="AK40" s="178"/>
      <c r="AM40" s="221"/>
      <c r="AO40" s="221"/>
      <c r="AP40" s="221"/>
      <c r="AQ40" s="200"/>
      <c r="AS40" s="178"/>
      <c r="AT40" s="220"/>
      <c r="AU40" s="220"/>
      <c r="AV40" s="172"/>
      <c r="AW40" s="220"/>
      <c r="AX40" s="220"/>
      <c r="AY40" s="178"/>
      <c r="AZ40" s="221"/>
      <c r="BA40" s="221"/>
      <c r="BD40" s="222"/>
      <c r="BE40" s="178"/>
      <c r="BF40" s="221"/>
      <c r="BG40" s="221"/>
      <c r="BI40" s="221"/>
      <c r="BJ40" s="221"/>
      <c r="BK40" s="200"/>
      <c r="BM40" s="178"/>
      <c r="BN40" s="220"/>
      <c r="BO40" s="220"/>
      <c r="BP40" s="172"/>
      <c r="BQ40" s="220"/>
      <c r="BR40" s="220"/>
      <c r="BS40" s="178"/>
      <c r="BT40" s="221"/>
      <c r="BU40" s="221"/>
      <c r="BX40" s="222"/>
      <c r="BY40" s="178"/>
      <c r="BZ40" s="221"/>
      <c r="CA40" s="221"/>
      <c r="CC40" s="221"/>
      <c r="CD40" s="221"/>
      <c r="CE40" s="178"/>
      <c r="CG40" s="178"/>
      <c r="CH40" s="220"/>
      <c r="CI40" s="220"/>
      <c r="CJ40" s="172"/>
      <c r="CK40" s="220"/>
      <c r="CL40" s="220"/>
      <c r="CM40" s="178"/>
      <c r="CN40" s="221"/>
      <c r="CO40" s="221"/>
      <c r="CR40" s="222"/>
      <c r="CS40" s="178"/>
      <c r="CT40" s="221"/>
      <c r="CU40" s="221"/>
      <c r="CW40" s="221"/>
      <c r="CX40" s="221"/>
      <c r="CY40" s="200"/>
      <c r="DA40" s="178"/>
      <c r="DB40" s="220"/>
      <c r="DC40" s="220"/>
      <c r="DD40" s="172"/>
      <c r="DE40" s="220"/>
      <c r="DF40" s="220"/>
      <c r="DG40" s="178"/>
      <c r="DH40" s="221"/>
      <c r="DI40" s="221"/>
      <c r="DL40" s="222"/>
      <c r="DM40" s="178"/>
      <c r="DN40" s="221"/>
      <c r="DO40" s="221"/>
      <c r="DQ40" s="221"/>
      <c r="DR40" s="221"/>
      <c r="DS40" s="200"/>
      <c r="DU40" s="178"/>
      <c r="DV40" s="220"/>
      <c r="DW40" s="220"/>
      <c r="DX40" s="172"/>
      <c r="DY40" s="220"/>
      <c r="DZ40" s="220"/>
      <c r="EA40" s="178"/>
      <c r="EC40" s="223"/>
      <c r="EF40" s="222"/>
      <c r="EG40" s="178"/>
      <c r="EH40" s="221"/>
      <c r="EI40" s="221"/>
      <c r="EK40" s="221"/>
      <c r="EL40" s="221"/>
      <c r="EM40" s="200"/>
      <c r="EO40" s="178"/>
      <c r="EP40" s="220"/>
      <c r="EQ40" s="220"/>
      <c r="ER40" s="172"/>
      <c r="ES40" s="220"/>
      <c r="ET40" s="220"/>
      <c r="EU40" s="178"/>
      <c r="EV40" s="221"/>
      <c r="EW40" s="221"/>
      <c r="EZ40" s="222"/>
      <c r="FA40" s="178"/>
      <c r="FB40" s="221"/>
      <c r="FC40" s="221"/>
      <c r="FE40" s="221"/>
      <c r="FF40" s="221"/>
      <c r="FG40" s="200"/>
      <c r="FI40" s="178"/>
      <c r="FJ40" s="220"/>
      <c r="FK40" s="220"/>
      <c r="FL40" s="172"/>
      <c r="FM40" s="220"/>
      <c r="FN40" s="220"/>
      <c r="FO40" s="178"/>
      <c r="FP40" s="221"/>
      <c r="FQ40" s="221"/>
      <c r="FT40" s="222"/>
      <c r="FU40" s="178"/>
      <c r="FV40" s="221"/>
      <c r="FW40" s="221"/>
      <c r="FY40" s="221"/>
      <c r="FZ40" s="221"/>
      <c r="GA40" s="173"/>
      <c r="GB40" s="226"/>
      <c r="GC40" s="226"/>
      <c r="GD40" s="227"/>
      <c r="GE40" s="172"/>
      <c r="GF40" s="228"/>
      <c r="GG40" s="227"/>
      <c r="GH40" s="172"/>
      <c r="GI40" s="206"/>
      <c r="GJ40" s="172"/>
      <c r="GK40" s="172"/>
      <c r="GL40" s="172"/>
      <c r="GM40" s="172"/>
      <c r="GN40" s="207"/>
      <c r="GO40" s="172"/>
      <c r="GP40" s="172"/>
      <c r="GQ40" s="172"/>
      <c r="GR40" s="172"/>
      <c r="GS40" s="172"/>
      <c r="GT40" s="172"/>
      <c r="GU40" s="173"/>
      <c r="GV40" s="226"/>
      <c r="GW40" s="226"/>
      <c r="GX40" s="227"/>
      <c r="GY40" s="172"/>
      <c r="GZ40" s="228"/>
      <c r="HA40" s="227"/>
      <c r="HB40" s="172"/>
      <c r="HC40" s="206"/>
      <c r="HD40" s="172"/>
      <c r="HE40" s="172"/>
      <c r="HF40" s="172"/>
      <c r="HG40" s="172"/>
      <c r="HH40" s="207"/>
      <c r="HI40" s="172"/>
      <c r="HJ40" s="172"/>
      <c r="HK40" s="172"/>
      <c r="HL40" s="172"/>
      <c r="HM40" s="172"/>
      <c r="HN40" s="172"/>
      <c r="HO40" s="173"/>
      <c r="HP40" s="226"/>
      <c r="HQ40" s="226"/>
      <c r="HR40" s="227"/>
      <c r="HS40" s="172"/>
      <c r="HT40" s="228"/>
      <c r="HU40" s="227"/>
      <c r="HV40" s="172"/>
      <c r="HW40" s="206"/>
      <c r="HX40" s="172"/>
      <c r="HY40" s="172"/>
      <c r="HZ40" s="172"/>
      <c r="IA40" s="172"/>
      <c r="IB40" s="207"/>
      <c r="IC40" s="172"/>
      <c r="ID40" s="172"/>
      <c r="IE40" s="172"/>
      <c r="IF40" s="172"/>
      <c r="IG40" s="172"/>
      <c r="IH40" s="172"/>
      <c r="II40" s="173"/>
      <c r="IJ40" s="226"/>
      <c r="IK40" s="226"/>
      <c r="IL40" s="227"/>
      <c r="IM40" s="172"/>
      <c r="IN40" s="228"/>
      <c r="IO40" s="227"/>
      <c r="IP40" s="172"/>
      <c r="IQ40" s="206"/>
      <c r="IR40" s="172"/>
      <c r="IS40" s="172"/>
      <c r="IT40" s="172"/>
      <c r="IU40" s="172"/>
      <c r="IV40" s="207"/>
      <c r="IW40" s="172"/>
      <c r="IX40" s="172"/>
      <c r="IY40" s="172"/>
      <c r="IZ40" s="172"/>
      <c r="JA40" s="172"/>
      <c r="JB40" s="172"/>
    </row>
    <row r="41" spans="2:262" s="198" customFormat="1" ht="13.5" customHeight="1">
      <c r="B41" s="172"/>
      <c r="C41" s="200"/>
      <c r="E41" s="178"/>
      <c r="F41" s="220"/>
      <c r="G41" s="221"/>
      <c r="H41" s="172"/>
      <c r="I41" s="220"/>
      <c r="J41" s="221"/>
      <c r="K41" s="178"/>
      <c r="L41" s="221"/>
      <c r="M41" s="221"/>
      <c r="P41" s="222"/>
      <c r="Q41" s="178"/>
      <c r="R41" s="221"/>
      <c r="S41" s="221"/>
      <c r="U41" s="221"/>
      <c r="V41" s="221"/>
      <c r="W41" s="200"/>
      <c r="Y41" s="178"/>
      <c r="Z41" s="220"/>
      <c r="AA41" s="220"/>
      <c r="AB41" s="172"/>
      <c r="AC41" s="220"/>
      <c r="AD41" s="220"/>
      <c r="AE41" s="178"/>
      <c r="AF41" s="221"/>
      <c r="AG41" s="221"/>
      <c r="AJ41" s="222"/>
      <c r="AK41" s="178"/>
      <c r="AM41" s="221"/>
      <c r="AO41" s="221"/>
      <c r="AP41" s="221"/>
      <c r="AQ41" s="200"/>
      <c r="AS41" s="178"/>
      <c r="AT41" s="220"/>
      <c r="AU41" s="220"/>
      <c r="AV41" s="172"/>
      <c r="AW41" s="220"/>
      <c r="AX41" s="220"/>
      <c r="AY41" s="178"/>
      <c r="AZ41" s="221"/>
      <c r="BA41" s="221"/>
      <c r="BD41" s="222"/>
      <c r="BE41" s="178"/>
      <c r="BF41" s="221"/>
      <c r="BG41" s="221"/>
      <c r="BI41" s="221"/>
      <c r="BJ41" s="221"/>
      <c r="BK41" s="200"/>
      <c r="BM41" s="178"/>
      <c r="BN41" s="220"/>
      <c r="BO41" s="220"/>
      <c r="BP41" s="172"/>
      <c r="BQ41" s="220"/>
      <c r="BR41" s="220"/>
      <c r="BS41" s="178"/>
      <c r="BT41" s="221"/>
      <c r="BU41" s="221"/>
      <c r="BX41" s="222"/>
      <c r="BY41" s="178"/>
      <c r="BZ41" s="221"/>
      <c r="CA41" s="221"/>
      <c r="CC41" s="221"/>
      <c r="CD41" s="221"/>
      <c r="CE41" s="178"/>
      <c r="CG41" s="178"/>
      <c r="CH41" s="220"/>
      <c r="CI41" s="220"/>
      <c r="CJ41" s="172"/>
      <c r="CK41" s="220"/>
      <c r="CL41" s="220"/>
      <c r="CM41" s="178"/>
      <c r="CN41" s="221"/>
      <c r="CO41" s="221"/>
      <c r="CR41" s="222"/>
      <c r="CS41" s="178"/>
      <c r="CT41" s="221"/>
      <c r="CU41" s="221"/>
      <c r="CW41" s="221"/>
      <c r="CX41" s="221"/>
      <c r="CY41" s="200"/>
      <c r="DA41" s="178"/>
      <c r="DB41" s="220"/>
      <c r="DC41" s="220"/>
      <c r="DD41" s="172"/>
      <c r="DE41" s="220"/>
      <c r="DF41" s="220"/>
      <c r="DG41" s="178"/>
      <c r="DH41" s="221"/>
      <c r="DI41" s="221"/>
      <c r="DL41" s="222"/>
      <c r="DM41" s="178"/>
      <c r="DN41" s="221"/>
      <c r="DO41" s="221"/>
      <c r="DQ41" s="221"/>
      <c r="DR41" s="221"/>
      <c r="DS41" s="200"/>
      <c r="DU41" s="178"/>
      <c r="DV41" s="220"/>
      <c r="DW41" s="220"/>
      <c r="DX41" s="172"/>
      <c r="DY41" s="220"/>
      <c r="DZ41" s="220"/>
      <c r="EA41" s="178"/>
      <c r="EC41" s="223"/>
      <c r="EF41" s="222"/>
      <c r="EG41" s="178"/>
      <c r="EH41" s="221"/>
      <c r="EI41" s="221"/>
      <c r="EK41" s="221"/>
      <c r="EL41" s="221"/>
      <c r="EM41" s="200"/>
      <c r="EO41" s="178"/>
      <c r="EP41" s="220"/>
      <c r="EQ41" s="220"/>
      <c r="ER41" s="172"/>
      <c r="ES41" s="220"/>
      <c r="ET41" s="220"/>
      <c r="EU41" s="178"/>
      <c r="EV41" s="221"/>
      <c r="EW41" s="221"/>
      <c r="EZ41" s="222"/>
      <c r="FA41" s="178"/>
      <c r="FB41" s="221"/>
      <c r="FC41" s="221"/>
      <c r="FE41" s="221"/>
      <c r="FF41" s="221"/>
      <c r="FG41" s="200"/>
      <c r="FI41" s="178"/>
      <c r="FJ41" s="220"/>
      <c r="FK41" s="220"/>
      <c r="FL41" s="172"/>
      <c r="FM41" s="220"/>
      <c r="FN41" s="220"/>
      <c r="FO41" s="178"/>
      <c r="FP41" s="221"/>
      <c r="FQ41" s="221"/>
      <c r="FT41" s="222"/>
      <c r="FU41" s="178"/>
      <c r="FV41" s="221"/>
      <c r="FW41" s="221"/>
      <c r="FY41" s="221"/>
      <c r="FZ41" s="221"/>
      <c r="GA41" s="173"/>
      <c r="GB41" s="226"/>
      <c r="GC41" s="226"/>
      <c r="GD41" s="227"/>
      <c r="GE41" s="172"/>
      <c r="GF41" s="228"/>
      <c r="GG41" s="227"/>
      <c r="GH41" s="172"/>
      <c r="GI41" s="206"/>
      <c r="GJ41" s="172"/>
      <c r="GK41" s="172"/>
      <c r="GL41" s="172"/>
      <c r="GM41" s="172"/>
      <c r="GN41" s="207"/>
      <c r="GO41" s="172"/>
      <c r="GP41" s="172"/>
      <c r="GQ41" s="172"/>
      <c r="GR41" s="172"/>
      <c r="GS41" s="172"/>
      <c r="GT41" s="172"/>
      <c r="GU41" s="173"/>
      <c r="GV41" s="226"/>
      <c r="GW41" s="226"/>
      <c r="GX41" s="227"/>
      <c r="GY41" s="172"/>
      <c r="GZ41" s="228"/>
      <c r="HA41" s="227"/>
      <c r="HB41" s="172"/>
      <c r="HC41" s="206"/>
      <c r="HD41" s="172"/>
      <c r="HE41" s="172"/>
      <c r="HF41" s="172"/>
      <c r="HG41" s="172"/>
      <c r="HH41" s="207"/>
      <c r="HI41" s="172"/>
      <c r="HJ41" s="172"/>
      <c r="HK41" s="172"/>
      <c r="HL41" s="172"/>
      <c r="HM41" s="172"/>
      <c r="HN41" s="172"/>
      <c r="HO41" s="173"/>
      <c r="HP41" s="226"/>
      <c r="HQ41" s="226"/>
      <c r="HR41" s="227"/>
      <c r="HS41" s="172"/>
      <c r="HT41" s="228"/>
      <c r="HU41" s="227"/>
      <c r="HV41" s="172"/>
      <c r="HW41" s="206"/>
      <c r="HX41" s="172"/>
      <c r="HY41" s="172"/>
      <c r="HZ41" s="172"/>
      <c r="IA41" s="172"/>
      <c r="IB41" s="207"/>
      <c r="IC41" s="172"/>
      <c r="ID41" s="172"/>
      <c r="IE41" s="172"/>
      <c r="IF41" s="172"/>
      <c r="IG41" s="172"/>
      <c r="IH41" s="172"/>
      <c r="II41" s="173"/>
      <c r="IJ41" s="226"/>
      <c r="IK41" s="226"/>
      <c r="IL41" s="227"/>
      <c r="IM41" s="172"/>
      <c r="IN41" s="228"/>
      <c r="IO41" s="227"/>
      <c r="IP41" s="172"/>
      <c r="IQ41" s="206"/>
      <c r="IR41" s="172"/>
      <c r="IS41" s="172"/>
      <c r="IT41" s="172"/>
      <c r="IU41" s="172"/>
      <c r="IV41" s="207"/>
      <c r="IW41" s="172"/>
      <c r="IX41" s="172"/>
      <c r="IY41" s="172"/>
      <c r="IZ41" s="172"/>
      <c r="JA41" s="172"/>
      <c r="JB41" s="172"/>
    </row>
    <row r="42" spans="2:262" s="198" customFormat="1" ht="13.5" customHeight="1">
      <c r="B42" s="172"/>
      <c r="C42" s="200"/>
      <c r="E42" s="178"/>
      <c r="F42" s="220"/>
      <c r="G42" s="221"/>
      <c r="H42" s="172"/>
      <c r="I42" s="220"/>
      <c r="J42" s="221"/>
      <c r="K42" s="178"/>
      <c r="L42" s="221"/>
      <c r="M42" s="221"/>
      <c r="P42" s="222"/>
      <c r="Q42" s="178"/>
      <c r="R42" s="221"/>
      <c r="S42" s="221"/>
      <c r="U42" s="221"/>
      <c r="V42" s="221"/>
      <c r="W42" s="200"/>
      <c r="Y42" s="178"/>
      <c r="Z42" s="220"/>
      <c r="AA42" s="220"/>
      <c r="AB42" s="172"/>
      <c r="AC42" s="220"/>
      <c r="AD42" s="220"/>
      <c r="AE42" s="178"/>
      <c r="AF42" s="221"/>
      <c r="AG42" s="221"/>
      <c r="AJ42" s="222"/>
      <c r="AK42" s="178"/>
      <c r="AM42" s="221"/>
      <c r="AO42" s="221"/>
      <c r="AP42" s="221"/>
      <c r="AQ42" s="200"/>
      <c r="AS42" s="178"/>
      <c r="AT42" s="220"/>
      <c r="AU42" s="220"/>
      <c r="AV42" s="172"/>
      <c r="AW42" s="220"/>
      <c r="AX42" s="220"/>
      <c r="AY42" s="178"/>
      <c r="AZ42" s="221"/>
      <c r="BA42" s="221"/>
      <c r="BD42" s="222"/>
      <c r="BE42" s="178"/>
      <c r="BF42" s="221"/>
      <c r="BG42" s="221"/>
      <c r="BI42" s="221"/>
      <c r="BJ42" s="221"/>
      <c r="BK42" s="200"/>
      <c r="BM42" s="178"/>
      <c r="BN42" s="220"/>
      <c r="BO42" s="220"/>
      <c r="BP42" s="172"/>
      <c r="BQ42" s="220"/>
      <c r="BR42" s="220"/>
      <c r="BS42" s="178"/>
      <c r="BT42" s="221"/>
      <c r="BU42" s="221"/>
      <c r="BX42" s="222"/>
      <c r="BY42" s="178"/>
      <c r="BZ42" s="221"/>
      <c r="CA42" s="221"/>
      <c r="CC42" s="221"/>
      <c r="CD42" s="221"/>
      <c r="CE42" s="178"/>
      <c r="CG42" s="178"/>
      <c r="CH42" s="220"/>
      <c r="CI42" s="220"/>
      <c r="CJ42" s="172"/>
      <c r="CK42" s="220"/>
      <c r="CL42" s="220"/>
      <c r="CM42" s="178"/>
      <c r="CN42" s="221"/>
      <c r="CO42" s="221"/>
      <c r="CR42" s="222"/>
      <c r="CS42" s="178"/>
      <c r="CT42" s="221"/>
      <c r="CU42" s="221"/>
      <c r="CW42" s="221"/>
      <c r="CX42" s="221"/>
      <c r="CY42" s="200"/>
      <c r="DA42" s="178"/>
      <c r="DB42" s="220"/>
      <c r="DC42" s="220"/>
      <c r="DD42" s="172"/>
      <c r="DE42" s="220"/>
      <c r="DF42" s="220"/>
      <c r="DG42" s="178"/>
      <c r="DH42" s="221"/>
      <c r="DI42" s="221"/>
      <c r="DL42" s="222"/>
      <c r="DM42" s="178"/>
      <c r="DN42" s="221"/>
      <c r="DO42" s="221"/>
      <c r="DQ42" s="221"/>
      <c r="DR42" s="221"/>
      <c r="DS42" s="200"/>
      <c r="DU42" s="178"/>
      <c r="DV42" s="220"/>
      <c r="DW42" s="220"/>
      <c r="DX42" s="172"/>
      <c r="DY42" s="220"/>
      <c r="DZ42" s="220"/>
      <c r="EA42" s="178"/>
      <c r="EC42" s="223"/>
      <c r="EF42" s="222"/>
      <c r="EG42" s="178"/>
      <c r="EH42" s="221"/>
      <c r="EI42" s="221"/>
      <c r="EK42" s="221"/>
      <c r="EL42" s="221"/>
      <c r="EM42" s="200"/>
      <c r="EO42" s="178"/>
      <c r="EP42" s="220"/>
      <c r="EQ42" s="220"/>
      <c r="ER42" s="172"/>
      <c r="ES42" s="220"/>
      <c r="ET42" s="220"/>
      <c r="EU42" s="178"/>
      <c r="EV42" s="221"/>
      <c r="EW42" s="221"/>
      <c r="EZ42" s="222"/>
      <c r="FA42" s="178"/>
      <c r="FB42" s="221"/>
      <c r="FC42" s="221"/>
      <c r="FE42" s="221"/>
      <c r="FF42" s="221"/>
      <c r="FG42" s="200"/>
      <c r="FI42" s="178"/>
      <c r="FJ42" s="220"/>
      <c r="FK42" s="220"/>
      <c r="FL42" s="172"/>
      <c r="FM42" s="220"/>
      <c r="FN42" s="220"/>
      <c r="FO42" s="178"/>
      <c r="FP42" s="221"/>
      <c r="FQ42" s="221"/>
      <c r="FT42" s="222"/>
      <c r="FU42" s="178"/>
      <c r="FV42" s="221"/>
      <c r="FW42" s="221"/>
      <c r="FY42" s="221"/>
      <c r="FZ42" s="221"/>
      <c r="GA42" s="173"/>
      <c r="GB42" s="226"/>
      <c r="GC42" s="226"/>
      <c r="GD42" s="227"/>
      <c r="GE42" s="172"/>
      <c r="GF42" s="228"/>
      <c r="GG42" s="227"/>
      <c r="GH42" s="172"/>
      <c r="GI42" s="206"/>
      <c r="GJ42" s="172"/>
      <c r="GK42" s="172"/>
      <c r="GL42" s="172"/>
      <c r="GM42" s="172"/>
      <c r="GN42" s="207"/>
      <c r="GO42" s="172"/>
      <c r="GP42" s="172"/>
      <c r="GQ42" s="172"/>
      <c r="GR42" s="172"/>
      <c r="GS42" s="172"/>
      <c r="GT42" s="172"/>
      <c r="GU42" s="173"/>
      <c r="GV42" s="226"/>
      <c r="GW42" s="226"/>
      <c r="GX42" s="227"/>
      <c r="GY42" s="172"/>
      <c r="GZ42" s="228"/>
      <c r="HA42" s="227"/>
      <c r="HB42" s="172"/>
      <c r="HC42" s="206"/>
      <c r="HD42" s="172"/>
      <c r="HE42" s="172"/>
      <c r="HF42" s="172"/>
      <c r="HG42" s="172"/>
      <c r="HH42" s="207"/>
      <c r="HI42" s="172"/>
      <c r="HJ42" s="172"/>
      <c r="HK42" s="172"/>
      <c r="HL42" s="172"/>
      <c r="HM42" s="172"/>
      <c r="HN42" s="172"/>
      <c r="HO42" s="173"/>
      <c r="HP42" s="226"/>
      <c r="HQ42" s="226"/>
      <c r="HR42" s="227"/>
      <c r="HS42" s="172"/>
      <c r="HT42" s="228"/>
      <c r="HU42" s="227"/>
      <c r="HV42" s="172"/>
      <c r="HW42" s="206"/>
      <c r="HX42" s="172"/>
      <c r="HY42" s="172"/>
      <c r="HZ42" s="172"/>
      <c r="IA42" s="172"/>
      <c r="IB42" s="207"/>
      <c r="IC42" s="172"/>
      <c r="ID42" s="172"/>
      <c r="IE42" s="172"/>
      <c r="IF42" s="172"/>
      <c r="IG42" s="172"/>
      <c r="IH42" s="172"/>
      <c r="II42" s="173"/>
      <c r="IJ42" s="226"/>
      <c r="IK42" s="226"/>
      <c r="IL42" s="227"/>
      <c r="IM42" s="172"/>
      <c r="IN42" s="228"/>
      <c r="IO42" s="227"/>
      <c r="IP42" s="172"/>
      <c r="IQ42" s="206"/>
      <c r="IR42" s="172"/>
      <c r="IS42" s="172"/>
      <c r="IT42" s="172"/>
      <c r="IU42" s="172"/>
      <c r="IV42" s="207"/>
      <c r="IW42" s="172"/>
      <c r="IX42" s="172"/>
      <c r="IY42" s="172"/>
      <c r="IZ42" s="172"/>
      <c r="JA42" s="172"/>
      <c r="JB42" s="172"/>
    </row>
    <row r="43" spans="2:262" s="198" customFormat="1" ht="13.5" customHeight="1">
      <c r="B43" s="172"/>
      <c r="C43" s="200"/>
      <c r="E43" s="178"/>
      <c r="F43" s="220"/>
      <c r="G43" s="221"/>
      <c r="H43" s="172"/>
      <c r="I43" s="220"/>
      <c r="J43" s="221"/>
      <c r="K43" s="178"/>
      <c r="L43" s="221"/>
      <c r="M43" s="221"/>
      <c r="P43" s="222"/>
      <c r="Q43" s="178"/>
      <c r="R43" s="221"/>
      <c r="S43" s="221"/>
      <c r="U43" s="221"/>
      <c r="V43" s="221"/>
      <c r="W43" s="200"/>
      <c r="Y43" s="178"/>
      <c r="Z43" s="220"/>
      <c r="AA43" s="220"/>
      <c r="AB43" s="172"/>
      <c r="AC43" s="220"/>
      <c r="AD43" s="220"/>
      <c r="AE43" s="178"/>
      <c r="AF43" s="221"/>
      <c r="AG43" s="221"/>
      <c r="AJ43" s="222"/>
      <c r="AK43" s="178"/>
      <c r="AM43" s="221"/>
      <c r="AO43" s="221"/>
      <c r="AP43" s="221"/>
      <c r="AQ43" s="200"/>
      <c r="AS43" s="178"/>
      <c r="AT43" s="220"/>
      <c r="AU43" s="220"/>
      <c r="AV43" s="172"/>
      <c r="AW43" s="220"/>
      <c r="AX43" s="220"/>
      <c r="AY43" s="178"/>
      <c r="AZ43" s="221"/>
      <c r="BA43" s="221"/>
      <c r="BD43" s="222"/>
      <c r="BE43" s="178"/>
      <c r="BF43" s="221"/>
      <c r="BG43" s="221"/>
      <c r="BI43" s="221"/>
      <c r="BJ43" s="221"/>
      <c r="BK43" s="200"/>
      <c r="BM43" s="178"/>
      <c r="BN43" s="220"/>
      <c r="BO43" s="220"/>
      <c r="BP43" s="172"/>
      <c r="BQ43" s="220"/>
      <c r="BR43" s="220"/>
      <c r="BS43" s="178"/>
      <c r="BT43" s="221"/>
      <c r="BU43" s="221"/>
      <c r="BX43" s="222"/>
      <c r="BY43" s="178"/>
      <c r="BZ43" s="221"/>
      <c r="CA43" s="221"/>
      <c r="CC43" s="221"/>
      <c r="CD43" s="221"/>
      <c r="CE43" s="178"/>
      <c r="CG43" s="178"/>
      <c r="CH43" s="220"/>
      <c r="CI43" s="220"/>
      <c r="CJ43" s="172"/>
      <c r="CK43" s="220"/>
      <c r="CL43" s="220"/>
      <c r="CM43" s="178"/>
      <c r="CN43" s="221"/>
      <c r="CO43" s="221"/>
      <c r="CR43" s="222"/>
      <c r="CS43" s="178"/>
      <c r="CT43" s="221"/>
      <c r="CU43" s="221"/>
      <c r="CW43" s="221"/>
      <c r="CX43" s="221"/>
      <c r="CY43" s="200"/>
      <c r="DA43" s="178"/>
      <c r="DB43" s="220"/>
      <c r="DC43" s="220"/>
      <c r="DD43" s="172"/>
      <c r="DE43" s="220"/>
      <c r="DF43" s="220"/>
      <c r="DG43" s="178"/>
      <c r="DH43" s="221"/>
      <c r="DI43" s="221"/>
      <c r="DL43" s="222"/>
      <c r="DM43" s="178"/>
      <c r="DN43" s="221"/>
      <c r="DO43" s="221"/>
      <c r="DQ43" s="221"/>
      <c r="DR43" s="221"/>
      <c r="DS43" s="200"/>
      <c r="DU43" s="178"/>
      <c r="DV43" s="220"/>
      <c r="DW43" s="220"/>
      <c r="DX43" s="172"/>
      <c r="DY43" s="220"/>
      <c r="DZ43" s="220"/>
      <c r="EA43" s="178"/>
      <c r="EC43" s="223"/>
      <c r="EF43" s="222"/>
      <c r="EG43" s="178"/>
      <c r="EH43" s="221"/>
      <c r="EI43" s="221"/>
      <c r="EK43" s="221"/>
      <c r="EL43" s="221"/>
      <c r="EM43" s="200"/>
      <c r="EO43" s="178"/>
      <c r="EP43" s="220"/>
      <c r="EQ43" s="220"/>
      <c r="ER43" s="172"/>
      <c r="ES43" s="220"/>
      <c r="ET43" s="220"/>
      <c r="EU43" s="178"/>
      <c r="EV43" s="221"/>
      <c r="EW43" s="221"/>
      <c r="EZ43" s="222"/>
      <c r="FA43" s="178"/>
      <c r="FB43" s="221"/>
      <c r="FC43" s="221"/>
      <c r="FE43" s="221"/>
      <c r="FF43" s="221"/>
      <c r="FG43" s="200"/>
      <c r="FI43" s="178"/>
      <c r="FJ43" s="220"/>
      <c r="FK43" s="220"/>
      <c r="FL43" s="172"/>
      <c r="FM43" s="220"/>
      <c r="FN43" s="220"/>
      <c r="FO43" s="178"/>
      <c r="FP43" s="221"/>
      <c r="FQ43" s="221"/>
      <c r="FT43" s="222"/>
      <c r="FU43" s="178"/>
      <c r="FV43" s="221"/>
      <c r="FW43" s="221"/>
      <c r="FY43" s="221"/>
      <c r="FZ43" s="221"/>
      <c r="GA43" s="173"/>
      <c r="GB43" s="226"/>
      <c r="GC43" s="226"/>
      <c r="GD43" s="227"/>
      <c r="GE43" s="178"/>
      <c r="GF43" s="178"/>
      <c r="GG43" s="220"/>
      <c r="GH43" s="178"/>
      <c r="GI43" s="206"/>
      <c r="GJ43" s="172"/>
      <c r="GK43" s="172"/>
      <c r="GL43" s="172"/>
      <c r="GM43" s="172"/>
      <c r="GN43" s="207"/>
      <c r="GO43" s="172"/>
      <c r="GP43" s="172"/>
      <c r="GQ43" s="172"/>
      <c r="GR43" s="172"/>
      <c r="GS43" s="172"/>
      <c r="GT43" s="172"/>
      <c r="GU43" s="173"/>
      <c r="GV43" s="226"/>
      <c r="GW43" s="226"/>
      <c r="GX43" s="227"/>
      <c r="GY43" s="178"/>
      <c r="GZ43" s="178"/>
      <c r="HA43" s="220"/>
      <c r="HB43" s="178"/>
      <c r="HC43" s="206"/>
      <c r="HD43" s="172"/>
      <c r="HE43" s="172"/>
      <c r="HF43" s="172"/>
      <c r="HG43" s="172"/>
      <c r="HH43" s="207"/>
      <c r="HI43" s="172"/>
      <c r="HJ43" s="172"/>
      <c r="HK43" s="172"/>
      <c r="HL43" s="172"/>
      <c r="HM43" s="172"/>
      <c r="HN43" s="172"/>
      <c r="HO43" s="173"/>
      <c r="HP43" s="226"/>
      <c r="HQ43" s="226"/>
      <c r="HR43" s="227"/>
      <c r="HS43" s="178"/>
      <c r="HT43" s="178"/>
      <c r="HU43" s="220"/>
      <c r="HV43" s="178"/>
      <c r="HW43" s="206"/>
      <c r="HX43" s="172"/>
      <c r="HY43" s="172"/>
      <c r="HZ43" s="172"/>
      <c r="IA43" s="172"/>
      <c r="IB43" s="207"/>
      <c r="IC43" s="172"/>
      <c r="ID43" s="172"/>
      <c r="IE43" s="172"/>
      <c r="IF43" s="172"/>
      <c r="IG43" s="172"/>
      <c r="IH43" s="172"/>
      <c r="II43" s="173"/>
      <c r="IJ43" s="226"/>
      <c r="IK43" s="226"/>
      <c r="IL43" s="227"/>
      <c r="IM43" s="178"/>
      <c r="IN43" s="178"/>
      <c r="IO43" s="220"/>
      <c r="IP43" s="178"/>
      <c r="IQ43" s="206"/>
      <c r="IR43" s="172"/>
      <c r="IS43" s="172"/>
      <c r="IT43" s="172"/>
      <c r="IU43" s="172"/>
      <c r="IV43" s="207"/>
      <c r="IW43" s="172"/>
      <c r="IX43" s="172"/>
      <c r="IY43" s="172"/>
      <c r="IZ43" s="172"/>
      <c r="JA43" s="172"/>
      <c r="JB43" s="172"/>
    </row>
    <row r="44" spans="2:262" s="198" customFormat="1" ht="13.5" customHeight="1">
      <c r="B44" s="172"/>
      <c r="C44" s="200"/>
      <c r="E44" s="178"/>
      <c r="F44" s="220"/>
      <c r="G44" s="221"/>
      <c r="H44" s="172"/>
      <c r="I44" s="220"/>
      <c r="J44" s="221"/>
      <c r="K44" s="178"/>
      <c r="L44" s="221"/>
      <c r="M44" s="221"/>
      <c r="P44" s="222"/>
      <c r="Q44" s="178"/>
      <c r="R44" s="221"/>
      <c r="S44" s="221"/>
      <c r="U44" s="221"/>
      <c r="V44" s="221"/>
      <c r="W44" s="200"/>
      <c r="Y44" s="178"/>
      <c r="Z44" s="220"/>
      <c r="AA44" s="220"/>
      <c r="AB44" s="172"/>
      <c r="AC44" s="220"/>
      <c r="AD44" s="220"/>
      <c r="AE44" s="178"/>
      <c r="AF44" s="221"/>
      <c r="AG44" s="221"/>
      <c r="AJ44" s="222"/>
      <c r="AK44" s="178"/>
      <c r="AM44" s="221"/>
      <c r="AO44" s="221"/>
      <c r="AP44" s="221"/>
      <c r="AQ44" s="200"/>
      <c r="AS44" s="178"/>
      <c r="AT44" s="220"/>
      <c r="AU44" s="220"/>
      <c r="AV44" s="172"/>
      <c r="AW44" s="220"/>
      <c r="AX44" s="220"/>
      <c r="AY44" s="178"/>
      <c r="AZ44" s="221"/>
      <c r="BA44" s="221"/>
      <c r="BD44" s="222"/>
      <c r="BE44" s="178"/>
      <c r="BF44" s="221"/>
      <c r="BG44" s="221"/>
      <c r="BI44" s="221"/>
      <c r="BJ44" s="221"/>
      <c r="BK44" s="200"/>
      <c r="BM44" s="178"/>
      <c r="BN44" s="220"/>
      <c r="BO44" s="220"/>
      <c r="BP44" s="172"/>
      <c r="BQ44" s="220"/>
      <c r="BR44" s="220"/>
      <c r="BS44" s="178"/>
      <c r="BT44" s="221"/>
      <c r="BU44" s="221"/>
      <c r="BX44" s="222"/>
      <c r="BY44" s="178"/>
      <c r="BZ44" s="221"/>
      <c r="CA44" s="221"/>
      <c r="CC44" s="221"/>
      <c r="CD44" s="221"/>
      <c r="CE44" s="178"/>
      <c r="CG44" s="178"/>
      <c r="CH44" s="220"/>
      <c r="CI44" s="220"/>
      <c r="CJ44" s="172"/>
      <c r="CK44" s="220"/>
      <c r="CL44" s="220"/>
      <c r="CM44" s="178"/>
      <c r="CN44" s="221"/>
      <c r="CO44" s="221"/>
      <c r="CR44" s="222"/>
      <c r="CS44" s="178"/>
      <c r="CT44" s="221"/>
      <c r="CU44" s="221"/>
      <c r="CW44" s="221"/>
      <c r="CX44" s="221"/>
      <c r="CY44" s="200"/>
      <c r="DA44" s="178"/>
      <c r="DB44" s="220"/>
      <c r="DC44" s="220"/>
      <c r="DD44" s="172"/>
      <c r="DE44" s="220"/>
      <c r="DF44" s="220"/>
      <c r="DG44" s="178"/>
      <c r="DH44" s="221"/>
      <c r="DI44" s="221"/>
      <c r="DL44" s="222"/>
      <c r="DM44" s="178"/>
      <c r="DN44" s="221"/>
      <c r="DO44" s="221"/>
      <c r="DQ44" s="221"/>
      <c r="DR44" s="221"/>
      <c r="DS44" s="200"/>
      <c r="DU44" s="178"/>
      <c r="DV44" s="220"/>
      <c r="DW44" s="220"/>
      <c r="DX44" s="172"/>
      <c r="DY44" s="220"/>
      <c r="DZ44" s="220"/>
      <c r="EA44" s="178"/>
      <c r="EC44" s="223"/>
      <c r="EF44" s="222"/>
      <c r="EG44" s="178"/>
      <c r="EH44" s="221"/>
      <c r="EI44" s="221"/>
      <c r="EK44" s="221"/>
      <c r="EL44" s="221"/>
      <c r="EM44" s="200"/>
      <c r="EO44" s="178"/>
      <c r="EP44" s="220"/>
      <c r="EQ44" s="220"/>
      <c r="ER44" s="172"/>
      <c r="ES44" s="220"/>
      <c r="ET44" s="220"/>
      <c r="EU44" s="178"/>
      <c r="EV44" s="221"/>
      <c r="EW44" s="221"/>
      <c r="EZ44" s="222"/>
      <c r="FA44" s="178"/>
      <c r="FB44" s="221"/>
      <c r="FC44" s="221"/>
      <c r="FE44" s="221"/>
      <c r="FF44" s="221"/>
      <c r="FG44" s="200"/>
      <c r="FI44" s="178"/>
      <c r="FJ44" s="220"/>
      <c r="FK44" s="220"/>
      <c r="FL44" s="172"/>
      <c r="FM44" s="220"/>
      <c r="FN44" s="220"/>
      <c r="FO44" s="178"/>
      <c r="FP44" s="221"/>
      <c r="FQ44" s="221"/>
      <c r="FT44" s="222"/>
      <c r="FU44" s="178"/>
      <c r="FV44" s="221"/>
      <c r="FW44" s="221"/>
      <c r="FY44" s="221"/>
      <c r="FZ44" s="221"/>
      <c r="GA44" s="173"/>
      <c r="GB44" s="226"/>
      <c r="GC44" s="226"/>
      <c r="GD44" s="227"/>
      <c r="GE44" s="172"/>
      <c r="GF44" s="228"/>
      <c r="GG44" s="227"/>
      <c r="GH44" s="172"/>
      <c r="GI44" s="206"/>
      <c r="GJ44" s="172"/>
      <c r="GK44" s="172"/>
      <c r="GL44" s="172"/>
      <c r="GM44" s="172"/>
      <c r="GN44" s="207"/>
      <c r="GO44" s="172"/>
      <c r="GP44" s="172"/>
      <c r="GQ44" s="172"/>
      <c r="GR44" s="172"/>
      <c r="GS44" s="172"/>
      <c r="GT44" s="172"/>
      <c r="GU44" s="173"/>
      <c r="GV44" s="226"/>
      <c r="GW44" s="226"/>
      <c r="GX44" s="227"/>
      <c r="GY44" s="172"/>
      <c r="GZ44" s="228"/>
      <c r="HA44" s="227"/>
      <c r="HB44" s="172"/>
      <c r="HC44" s="206"/>
      <c r="HD44" s="172"/>
      <c r="HE44" s="172"/>
      <c r="HF44" s="172"/>
      <c r="HG44" s="172"/>
      <c r="HH44" s="207"/>
      <c r="HI44" s="172"/>
      <c r="HJ44" s="172"/>
      <c r="HK44" s="172"/>
      <c r="HL44" s="172"/>
      <c r="HM44" s="172"/>
      <c r="HN44" s="172"/>
      <c r="HO44" s="173"/>
      <c r="HP44" s="226"/>
      <c r="HQ44" s="226"/>
      <c r="HR44" s="227"/>
      <c r="HS44" s="172"/>
      <c r="HT44" s="228"/>
      <c r="HU44" s="227"/>
      <c r="HV44" s="172"/>
      <c r="HW44" s="206"/>
      <c r="HX44" s="172"/>
      <c r="HY44" s="172"/>
      <c r="HZ44" s="172"/>
      <c r="IA44" s="172"/>
      <c r="IB44" s="207"/>
      <c r="IC44" s="172"/>
      <c r="ID44" s="172"/>
      <c r="IE44" s="172"/>
      <c r="IF44" s="172"/>
      <c r="IG44" s="172"/>
      <c r="IH44" s="172"/>
      <c r="II44" s="173"/>
      <c r="IJ44" s="226"/>
      <c r="IK44" s="226"/>
      <c r="IL44" s="227"/>
      <c r="IM44" s="172"/>
      <c r="IN44" s="228"/>
      <c r="IO44" s="227"/>
      <c r="IP44" s="172"/>
      <c r="IQ44" s="206"/>
      <c r="IR44" s="172"/>
      <c r="IS44" s="172"/>
      <c r="IT44" s="172"/>
      <c r="IU44" s="172"/>
      <c r="IV44" s="207"/>
      <c r="IW44" s="172"/>
      <c r="IX44" s="172"/>
      <c r="IY44" s="172"/>
      <c r="IZ44" s="172"/>
      <c r="JA44" s="172"/>
      <c r="JB44" s="172"/>
    </row>
    <row r="45" spans="2:262" s="198" customFormat="1" ht="13.5" customHeight="1">
      <c r="B45" s="172"/>
      <c r="C45" s="200"/>
      <c r="E45" s="178"/>
      <c r="F45" s="220"/>
      <c r="G45" s="221"/>
      <c r="H45" s="172"/>
      <c r="I45" s="220"/>
      <c r="J45" s="221"/>
      <c r="K45" s="178"/>
      <c r="L45" s="221"/>
      <c r="M45" s="221"/>
      <c r="P45" s="222"/>
      <c r="Q45" s="178"/>
      <c r="R45" s="221"/>
      <c r="S45" s="221"/>
      <c r="U45" s="221"/>
      <c r="V45" s="221"/>
      <c r="W45" s="200"/>
      <c r="Y45" s="178"/>
      <c r="Z45" s="220"/>
      <c r="AA45" s="220"/>
      <c r="AB45" s="172"/>
      <c r="AC45" s="220"/>
      <c r="AD45" s="220"/>
      <c r="AE45" s="178"/>
      <c r="AF45" s="221"/>
      <c r="AG45" s="221"/>
      <c r="AJ45" s="222"/>
      <c r="AK45" s="178"/>
      <c r="AM45" s="221"/>
      <c r="AO45" s="221"/>
      <c r="AP45" s="221"/>
      <c r="AQ45" s="200"/>
      <c r="AS45" s="178"/>
      <c r="AT45" s="220"/>
      <c r="AU45" s="220"/>
      <c r="AV45" s="172"/>
      <c r="AW45" s="220"/>
      <c r="AX45" s="220"/>
      <c r="AY45" s="178"/>
      <c r="AZ45" s="221"/>
      <c r="BA45" s="221"/>
      <c r="BD45" s="222"/>
      <c r="BE45" s="178"/>
      <c r="BF45" s="221"/>
      <c r="BG45" s="221"/>
      <c r="BI45" s="221"/>
      <c r="BJ45" s="221"/>
      <c r="BK45" s="200"/>
      <c r="BM45" s="178"/>
      <c r="BN45" s="220"/>
      <c r="BO45" s="220"/>
      <c r="BP45" s="172"/>
      <c r="BQ45" s="220"/>
      <c r="BR45" s="220"/>
      <c r="BS45" s="178"/>
      <c r="BT45" s="221"/>
      <c r="BU45" s="221"/>
      <c r="BX45" s="222"/>
      <c r="BY45" s="178"/>
      <c r="BZ45" s="221"/>
      <c r="CA45" s="221"/>
      <c r="CC45" s="221"/>
      <c r="CD45" s="221"/>
      <c r="CE45" s="178"/>
      <c r="CG45" s="178"/>
      <c r="CH45" s="220"/>
      <c r="CI45" s="220"/>
      <c r="CJ45" s="172"/>
      <c r="CK45" s="220"/>
      <c r="CL45" s="220"/>
      <c r="CM45" s="178"/>
      <c r="CN45" s="221"/>
      <c r="CO45" s="221"/>
      <c r="CR45" s="222"/>
      <c r="CS45" s="178"/>
      <c r="CT45" s="221"/>
      <c r="CU45" s="221"/>
      <c r="CW45" s="221"/>
      <c r="CX45" s="221"/>
      <c r="CY45" s="200"/>
      <c r="DA45" s="178"/>
      <c r="DB45" s="220"/>
      <c r="DC45" s="220"/>
      <c r="DD45" s="172"/>
      <c r="DE45" s="220"/>
      <c r="DF45" s="220"/>
      <c r="DG45" s="178"/>
      <c r="DH45" s="221"/>
      <c r="DI45" s="221"/>
      <c r="DL45" s="222"/>
      <c r="DM45" s="178"/>
      <c r="DN45" s="221"/>
      <c r="DO45" s="221"/>
      <c r="DQ45" s="221"/>
      <c r="DR45" s="221"/>
      <c r="DS45" s="200"/>
      <c r="DU45" s="178"/>
      <c r="DV45" s="220"/>
      <c r="DW45" s="220"/>
      <c r="DX45" s="172"/>
      <c r="DY45" s="220"/>
      <c r="DZ45" s="220"/>
      <c r="EA45" s="178"/>
      <c r="EC45" s="223"/>
      <c r="EF45" s="222"/>
      <c r="EG45" s="178"/>
      <c r="EH45" s="221"/>
      <c r="EI45" s="221"/>
      <c r="EK45" s="221"/>
      <c r="EL45" s="221"/>
      <c r="EM45" s="200"/>
      <c r="EO45" s="178"/>
      <c r="EP45" s="220"/>
      <c r="EQ45" s="220"/>
      <c r="ER45" s="172"/>
      <c r="ES45" s="220"/>
      <c r="ET45" s="220"/>
      <c r="EU45" s="178"/>
      <c r="EV45" s="221"/>
      <c r="EW45" s="221"/>
      <c r="EZ45" s="222"/>
      <c r="FA45" s="178"/>
      <c r="FB45" s="221"/>
      <c r="FC45" s="221"/>
      <c r="FE45" s="221"/>
      <c r="FF45" s="221"/>
      <c r="FG45" s="200"/>
      <c r="FI45" s="178"/>
      <c r="FJ45" s="220"/>
      <c r="FK45" s="220"/>
      <c r="FL45" s="172"/>
      <c r="FM45" s="220"/>
      <c r="FN45" s="220"/>
      <c r="FO45" s="178"/>
      <c r="FP45" s="221"/>
      <c r="FQ45" s="221"/>
      <c r="FT45" s="222"/>
      <c r="FU45" s="178"/>
      <c r="FV45" s="221"/>
      <c r="FW45" s="221"/>
      <c r="FY45" s="221"/>
      <c r="FZ45" s="221"/>
      <c r="GA45" s="173"/>
      <c r="GB45" s="226"/>
      <c r="GC45" s="226"/>
      <c r="GD45" s="227"/>
      <c r="GE45" s="172"/>
      <c r="GF45" s="228"/>
      <c r="GG45" s="227"/>
      <c r="GH45" s="172"/>
      <c r="GI45" s="206"/>
      <c r="GJ45" s="172"/>
      <c r="GK45" s="172"/>
      <c r="GL45" s="172"/>
      <c r="GM45" s="172"/>
      <c r="GN45" s="207"/>
      <c r="GO45" s="172"/>
      <c r="GP45" s="172"/>
      <c r="GQ45" s="172"/>
      <c r="GR45" s="172"/>
      <c r="GS45" s="172"/>
      <c r="GT45" s="172"/>
      <c r="GU45" s="173"/>
      <c r="GV45" s="226"/>
      <c r="GW45" s="226"/>
      <c r="GX45" s="227"/>
      <c r="GY45" s="172"/>
      <c r="GZ45" s="228"/>
      <c r="HA45" s="227"/>
      <c r="HB45" s="172"/>
      <c r="HC45" s="206"/>
      <c r="HD45" s="172"/>
      <c r="HE45" s="172"/>
      <c r="HF45" s="172"/>
      <c r="HG45" s="172"/>
      <c r="HH45" s="207"/>
      <c r="HI45" s="172"/>
      <c r="HJ45" s="172"/>
      <c r="HK45" s="172"/>
      <c r="HL45" s="172"/>
      <c r="HM45" s="172"/>
      <c r="HN45" s="172"/>
      <c r="HO45" s="173"/>
      <c r="HP45" s="226"/>
      <c r="HQ45" s="226"/>
      <c r="HR45" s="227"/>
      <c r="HS45" s="172"/>
      <c r="HT45" s="228"/>
      <c r="HU45" s="227"/>
      <c r="HV45" s="172"/>
      <c r="HW45" s="206"/>
      <c r="HX45" s="172"/>
      <c r="HY45" s="172"/>
      <c r="HZ45" s="172"/>
      <c r="IA45" s="172"/>
      <c r="IB45" s="207"/>
      <c r="IC45" s="172"/>
      <c r="ID45" s="172"/>
      <c r="IE45" s="172"/>
      <c r="IF45" s="172"/>
      <c r="IG45" s="172"/>
      <c r="IH45" s="172"/>
      <c r="II45" s="173"/>
      <c r="IJ45" s="226"/>
      <c r="IK45" s="226"/>
      <c r="IL45" s="227"/>
      <c r="IM45" s="172"/>
      <c r="IN45" s="228"/>
      <c r="IO45" s="227"/>
      <c r="IP45" s="172"/>
      <c r="IQ45" s="206"/>
      <c r="IR45" s="172"/>
      <c r="IS45" s="172"/>
      <c r="IT45" s="172"/>
      <c r="IU45" s="172"/>
      <c r="IV45" s="207"/>
      <c r="IW45" s="172"/>
      <c r="IX45" s="172"/>
      <c r="IY45" s="172"/>
      <c r="IZ45" s="172"/>
      <c r="JA45" s="172"/>
      <c r="JB45" s="172"/>
    </row>
    <row r="46" spans="2:262" s="198" customFormat="1" ht="13.5" customHeight="1">
      <c r="B46" s="172"/>
      <c r="C46" s="200"/>
      <c r="E46" s="178"/>
      <c r="F46" s="220"/>
      <c r="G46" s="221"/>
      <c r="H46" s="172"/>
      <c r="I46" s="220"/>
      <c r="J46" s="221"/>
      <c r="K46" s="178"/>
      <c r="L46" s="221"/>
      <c r="M46" s="221"/>
      <c r="P46" s="222"/>
      <c r="Q46" s="178"/>
      <c r="R46" s="221"/>
      <c r="S46" s="221"/>
      <c r="U46" s="221"/>
      <c r="V46" s="221"/>
      <c r="W46" s="200"/>
      <c r="Y46" s="178"/>
      <c r="Z46" s="220"/>
      <c r="AA46" s="220"/>
      <c r="AB46" s="172"/>
      <c r="AC46" s="220"/>
      <c r="AD46" s="220"/>
      <c r="AE46" s="178"/>
      <c r="AF46" s="221"/>
      <c r="AG46" s="221"/>
      <c r="AJ46" s="222"/>
      <c r="AK46" s="178"/>
      <c r="AM46" s="221"/>
      <c r="AO46" s="221"/>
      <c r="AP46" s="221"/>
      <c r="AQ46" s="200"/>
      <c r="AS46" s="178"/>
      <c r="AT46" s="220"/>
      <c r="AU46" s="220"/>
      <c r="AV46" s="172"/>
      <c r="AW46" s="220"/>
      <c r="AX46" s="220"/>
      <c r="AY46" s="178"/>
      <c r="AZ46" s="221"/>
      <c r="BA46" s="221"/>
      <c r="BD46" s="222"/>
      <c r="BE46" s="178"/>
      <c r="BF46" s="221"/>
      <c r="BG46" s="221"/>
      <c r="BI46" s="221"/>
      <c r="BJ46" s="221"/>
      <c r="BK46" s="200"/>
      <c r="BM46" s="178"/>
      <c r="BN46" s="220"/>
      <c r="BO46" s="220"/>
      <c r="BP46" s="172"/>
      <c r="BQ46" s="220"/>
      <c r="BR46" s="220"/>
      <c r="BS46" s="178"/>
      <c r="BT46" s="221"/>
      <c r="BU46" s="221"/>
      <c r="BX46" s="222"/>
      <c r="BY46" s="178"/>
      <c r="BZ46" s="221"/>
      <c r="CA46" s="221"/>
      <c r="CC46" s="221"/>
      <c r="CD46" s="221"/>
      <c r="CE46" s="178"/>
      <c r="CG46" s="178"/>
      <c r="CH46" s="220"/>
      <c r="CI46" s="220"/>
      <c r="CJ46" s="172"/>
      <c r="CK46" s="220"/>
      <c r="CL46" s="220"/>
      <c r="CM46" s="178"/>
      <c r="CN46" s="221"/>
      <c r="CO46" s="221"/>
      <c r="CR46" s="222"/>
      <c r="CS46" s="178"/>
      <c r="CT46" s="221"/>
      <c r="CU46" s="221"/>
      <c r="CW46" s="221"/>
      <c r="CX46" s="221"/>
      <c r="CY46" s="200"/>
      <c r="DA46" s="178"/>
      <c r="DB46" s="220"/>
      <c r="DC46" s="220"/>
      <c r="DD46" s="172"/>
      <c r="DE46" s="220"/>
      <c r="DF46" s="220"/>
      <c r="DG46" s="178"/>
      <c r="DH46" s="221"/>
      <c r="DI46" s="221"/>
      <c r="DL46" s="222"/>
      <c r="DM46" s="178"/>
      <c r="DN46" s="221"/>
      <c r="DO46" s="221"/>
      <c r="DQ46" s="221"/>
      <c r="DR46" s="221"/>
      <c r="DS46" s="200"/>
      <c r="DU46" s="178"/>
      <c r="DV46" s="220"/>
      <c r="DW46" s="220"/>
      <c r="DX46" s="172"/>
      <c r="DY46" s="220"/>
      <c r="DZ46" s="220"/>
      <c r="EA46" s="178"/>
      <c r="EC46" s="223"/>
      <c r="EF46" s="222"/>
      <c r="EG46" s="178"/>
      <c r="EH46" s="221"/>
      <c r="EI46" s="221"/>
      <c r="EK46" s="221"/>
      <c r="EL46" s="221"/>
      <c r="EM46" s="200"/>
      <c r="EO46" s="178"/>
      <c r="EP46" s="220"/>
      <c r="EQ46" s="220"/>
      <c r="ER46" s="172"/>
      <c r="ES46" s="220"/>
      <c r="ET46" s="220"/>
      <c r="EU46" s="178"/>
      <c r="EV46" s="221"/>
      <c r="EW46" s="221"/>
      <c r="EZ46" s="222"/>
      <c r="FA46" s="178"/>
      <c r="FB46" s="221"/>
      <c r="FC46" s="221"/>
      <c r="FE46" s="221"/>
      <c r="FF46" s="221"/>
      <c r="FG46" s="200"/>
      <c r="FI46" s="178"/>
      <c r="FJ46" s="220"/>
      <c r="FK46" s="220"/>
      <c r="FL46" s="172"/>
      <c r="FM46" s="220"/>
      <c r="FN46" s="220"/>
      <c r="FO46" s="178"/>
      <c r="FP46" s="221"/>
      <c r="FQ46" s="221"/>
      <c r="FT46" s="222"/>
      <c r="FU46" s="178"/>
      <c r="FV46" s="221"/>
      <c r="FW46" s="221"/>
      <c r="FY46" s="221"/>
      <c r="FZ46" s="221"/>
      <c r="GA46" s="173"/>
      <c r="GB46" s="226"/>
      <c r="GC46" s="226"/>
      <c r="GD46" s="227"/>
      <c r="GE46" s="172"/>
      <c r="GF46" s="228"/>
      <c r="GG46" s="227"/>
      <c r="GH46" s="172"/>
      <c r="GI46" s="206"/>
      <c r="GJ46" s="172"/>
      <c r="GK46" s="172"/>
      <c r="GL46" s="172"/>
      <c r="GM46" s="172"/>
      <c r="GN46" s="207"/>
      <c r="GO46" s="172"/>
      <c r="GP46" s="172"/>
      <c r="GQ46" s="172"/>
      <c r="GR46" s="172"/>
      <c r="GS46" s="172"/>
      <c r="GT46" s="172"/>
      <c r="GU46" s="173"/>
      <c r="GV46" s="226"/>
      <c r="GW46" s="226"/>
      <c r="GX46" s="227"/>
      <c r="GY46" s="172"/>
      <c r="GZ46" s="228"/>
      <c r="HA46" s="227"/>
      <c r="HB46" s="172"/>
      <c r="HC46" s="206"/>
      <c r="HD46" s="172"/>
      <c r="HE46" s="172"/>
      <c r="HF46" s="172"/>
      <c r="HG46" s="172"/>
      <c r="HH46" s="207"/>
      <c r="HI46" s="172"/>
      <c r="HJ46" s="172"/>
      <c r="HK46" s="172"/>
      <c r="HL46" s="172"/>
      <c r="HM46" s="172"/>
      <c r="HN46" s="172"/>
      <c r="HO46" s="173"/>
      <c r="HP46" s="226"/>
      <c r="HQ46" s="226"/>
      <c r="HR46" s="227"/>
      <c r="HS46" s="172"/>
      <c r="HT46" s="228"/>
      <c r="HU46" s="227"/>
      <c r="HV46" s="172"/>
      <c r="HW46" s="206"/>
      <c r="HX46" s="172"/>
      <c r="HY46" s="172"/>
      <c r="HZ46" s="172"/>
      <c r="IA46" s="172"/>
      <c r="IB46" s="207"/>
      <c r="IC46" s="172"/>
      <c r="ID46" s="172"/>
      <c r="IE46" s="172"/>
      <c r="IF46" s="172"/>
      <c r="IG46" s="172"/>
      <c r="IH46" s="172"/>
      <c r="II46" s="173"/>
      <c r="IJ46" s="226"/>
      <c r="IK46" s="226"/>
      <c r="IL46" s="227"/>
      <c r="IM46" s="172"/>
      <c r="IN46" s="228"/>
      <c r="IO46" s="227"/>
      <c r="IP46" s="172"/>
      <c r="IQ46" s="206"/>
      <c r="IR46" s="172"/>
      <c r="IS46" s="172"/>
      <c r="IT46" s="172"/>
      <c r="IU46" s="172"/>
      <c r="IV46" s="207"/>
      <c r="IW46" s="172"/>
      <c r="IX46" s="172"/>
      <c r="IY46" s="172"/>
      <c r="IZ46" s="172"/>
      <c r="JA46" s="172"/>
      <c r="JB46" s="172"/>
    </row>
    <row r="47" spans="2:262" s="198" customFormat="1" ht="13.5" customHeight="1">
      <c r="B47" s="172"/>
      <c r="C47" s="200"/>
      <c r="E47" s="178"/>
      <c r="F47" s="220"/>
      <c r="G47" s="221"/>
      <c r="H47" s="172"/>
      <c r="I47" s="220"/>
      <c r="J47" s="221"/>
      <c r="K47" s="178"/>
      <c r="L47" s="221"/>
      <c r="M47" s="221"/>
      <c r="P47" s="222"/>
      <c r="Q47" s="178"/>
      <c r="R47" s="221"/>
      <c r="S47" s="221"/>
      <c r="U47" s="221"/>
      <c r="V47" s="221"/>
      <c r="W47" s="200"/>
      <c r="Y47" s="178"/>
      <c r="Z47" s="220"/>
      <c r="AA47" s="220"/>
      <c r="AB47" s="172"/>
      <c r="AC47" s="220"/>
      <c r="AD47" s="220"/>
      <c r="AE47" s="178"/>
      <c r="AF47" s="221"/>
      <c r="AG47" s="221"/>
      <c r="AJ47" s="222"/>
      <c r="AK47" s="178"/>
      <c r="AM47" s="221"/>
      <c r="AO47" s="221"/>
      <c r="AP47" s="221"/>
      <c r="AQ47" s="200"/>
      <c r="AS47" s="178"/>
      <c r="AT47" s="220"/>
      <c r="AU47" s="220"/>
      <c r="AV47" s="172"/>
      <c r="AW47" s="220"/>
      <c r="AX47" s="220"/>
      <c r="AY47" s="178"/>
      <c r="AZ47" s="221"/>
      <c r="BA47" s="221"/>
      <c r="BD47" s="222"/>
      <c r="BE47" s="178"/>
      <c r="BF47" s="221"/>
      <c r="BG47" s="221"/>
      <c r="BI47" s="221"/>
      <c r="BJ47" s="221"/>
      <c r="BK47" s="200"/>
      <c r="BM47" s="178"/>
      <c r="BN47" s="220"/>
      <c r="BO47" s="220"/>
      <c r="BP47" s="172"/>
      <c r="BQ47" s="220"/>
      <c r="BR47" s="220"/>
      <c r="BS47" s="178"/>
      <c r="BT47" s="221"/>
      <c r="BU47" s="221"/>
      <c r="BX47" s="222"/>
      <c r="BY47" s="178"/>
      <c r="BZ47" s="221"/>
      <c r="CA47" s="221"/>
      <c r="CC47" s="221"/>
      <c r="CD47" s="221"/>
      <c r="CE47" s="178"/>
      <c r="CG47" s="178"/>
      <c r="CH47" s="220"/>
      <c r="CI47" s="220"/>
      <c r="CJ47" s="172"/>
      <c r="CK47" s="220"/>
      <c r="CL47" s="220"/>
      <c r="CM47" s="178"/>
      <c r="CN47" s="221"/>
      <c r="CO47" s="221"/>
      <c r="CR47" s="222"/>
      <c r="CS47" s="178"/>
      <c r="CT47" s="221"/>
      <c r="CU47" s="221"/>
      <c r="CW47" s="221"/>
      <c r="CX47" s="221"/>
      <c r="CY47" s="200"/>
      <c r="DA47" s="178"/>
      <c r="DB47" s="220"/>
      <c r="DC47" s="220"/>
      <c r="DD47" s="172"/>
      <c r="DE47" s="220"/>
      <c r="DF47" s="220"/>
      <c r="DG47" s="178"/>
      <c r="DH47" s="221"/>
      <c r="DI47" s="221"/>
      <c r="DL47" s="222"/>
      <c r="DM47" s="178"/>
      <c r="DN47" s="221"/>
      <c r="DO47" s="221"/>
      <c r="DQ47" s="221"/>
      <c r="DR47" s="221"/>
      <c r="DS47" s="200"/>
      <c r="DU47" s="178"/>
      <c r="DV47" s="220"/>
      <c r="DW47" s="220"/>
      <c r="DX47" s="172"/>
      <c r="DY47" s="220"/>
      <c r="DZ47" s="220"/>
      <c r="EA47" s="178"/>
      <c r="EC47" s="223"/>
      <c r="EF47" s="222"/>
      <c r="EG47" s="178"/>
      <c r="EH47" s="221"/>
      <c r="EI47" s="221"/>
      <c r="EK47" s="221"/>
      <c r="EL47" s="221"/>
      <c r="EM47" s="200"/>
      <c r="EO47" s="178"/>
      <c r="EP47" s="220"/>
      <c r="EQ47" s="220"/>
      <c r="ER47" s="172"/>
      <c r="ES47" s="220"/>
      <c r="ET47" s="220"/>
      <c r="EU47" s="178"/>
      <c r="EV47" s="221"/>
      <c r="EW47" s="221"/>
      <c r="EZ47" s="222"/>
      <c r="FA47" s="178"/>
      <c r="FB47" s="221"/>
      <c r="FC47" s="221"/>
      <c r="FE47" s="221"/>
      <c r="FF47" s="221"/>
      <c r="FG47" s="200"/>
      <c r="FI47" s="178"/>
      <c r="FJ47" s="220"/>
      <c r="FK47" s="220"/>
      <c r="FL47" s="172"/>
      <c r="FM47" s="220"/>
      <c r="FN47" s="220"/>
      <c r="FO47" s="178"/>
      <c r="FP47" s="221"/>
      <c r="FQ47" s="221"/>
      <c r="FT47" s="222"/>
      <c r="FU47" s="178"/>
      <c r="FV47" s="221"/>
      <c r="FW47" s="221"/>
      <c r="FY47" s="221"/>
      <c r="FZ47" s="221"/>
      <c r="GA47" s="173"/>
      <c r="GB47" s="226"/>
      <c r="GC47" s="226"/>
      <c r="GD47" s="227"/>
      <c r="GE47" s="172"/>
      <c r="GF47" s="228"/>
      <c r="GG47" s="227"/>
      <c r="GH47" s="172"/>
      <c r="GI47" s="206"/>
      <c r="GJ47" s="172"/>
      <c r="GK47" s="172"/>
      <c r="GL47" s="172"/>
      <c r="GM47" s="172"/>
      <c r="GN47" s="207"/>
      <c r="GO47" s="172"/>
      <c r="GP47" s="172"/>
      <c r="GQ47" s="172"/>
      <c r="GR47" s="172"/>
      <c r="GS47" s="172"/>
      <c r="GT47" s="172"/>
      <c r="GU47" s="173"/>
      <c r="GV47" s="226"/>
      <c r="GW47" s="226"/>
      <c r="GX47" s="227"/>
      <c r="GY47" s="172"/>
      <c r="GZ47" s="228"/>
      <c r="HA47" s="227"/>
      <c r="HB47" s="172"/>
      <c r="HC47" s="206"/>
      <c r="HD47" s="172"/>
      <c r="HE47" s="172"/>
      <c r="HF47" s="172"/>
      <c r="HG47" s="172"/>
      <c r="HH47" s="207"/>
      <c r="HI47" s="172"/>
      <c r="HJ47" s="172"/>
      <c r="HK47" s="172"/>
      <c r="HL47" s="172"/>
      <c r="HM47" s="172"/>
      <c r="HN47" s="172"/>
      <c r="HO47" s="173"/>
      <c r="HP47" s="226"/>
      <c r="HQ47" s="226"/>
      <c r="HR47" s="227"/>
      <c r="HS47" s="172"/>
      <c r="HT47" s="228"/>
      <c r="HU47" s="227"/>
      <c r="HV47" s="172"/>
      <c r="HW47" s="206"/>
      <c r="HX47" s="172"/>
      <c r="HY47" s="172"/>
      <c r="HZ47" s="172"/>
      <c r="IA47" s="172"/>
      <c r="IB47" s="207"/>
      <c r="IC47" s="172"/>
      <c r="ID47" s="172"/>
      <c r="IE47" s="172"/>
      <c r="IF47" s="172"/>
      <c r="IG47" s="172"/>
      <c r="IH47" s="172"/>
      <c r="II47" s="173"/>
      <c r="IJ47" s="226"/>
      <c r="IK47" s="226"/>
      <c r="IL47" s="227"/>
      <c r="IM47" s="172"/>
      <c r="IN47" s="228"/>
      <c r="IO47" s="227"/>
      <c r="IP47" s="172"/>
      <c r="IQ47" s="206"/>
      <c r="IR47" s="172"/>
      <c r="IS47" s="172"/>
      <c r="IT47" s="172"/>
      <c r="IU47" s="172"/>
      <c r="IV47" s="207"/>
      <c r="IW47" s="172"/>
      <c r="IX47" s="172"/>
      <c r="IY47" s="172"/>
      <c r="IZ47" s="172"/>
      <c r="JA47" s="172"/>
      <c r="JB47" s="172"/>
    </row>
    <row r="48" spans="2:262" s="198" customFormat="1" ht="13.5" customHeight="1">
      <c r="B48" s="172"/>
      <c r="C48" s="200"/>
      <c r="E48" s="178"/>
      <c r="F48" s="220"/>
      <c r="G48" s="221"/>
      <c r="H48" s="172"/>
      <c r="I48" s="220"/>
      <c r="J48" s="221"/>
      <c r="K48" s="178"/>
      <c r="L48" s="221"/>
      <c r="M48" s="221"/>
      <c r="P48" s="222"/>
      <c r="Q48" s="178"/>
      <c r="R48" s="221"/>
      <c r="S48" s="221"/>
      <c r="U48" s="221"/>
      <c r="V48" s="221"/>
      <c r="W48" s="200"/>
      <c r="Y48" s="178"/>
      <c r="Z48" s="220"/>
      <c r="AA48" s="220"/>
      <c r="AB48" s="172"/>
      <c r="AC48" s="220"/>
      <c r="AD48" s="220"/>
      <c r="AE48" s="178"/>
      <c r="AF48" s="221"/>
      <c r="AG48" s="221"/>
      <c r="AJ48" s="222"/>
      <c r="AK48" s="178"/>
      <c r="AM48" s="221"/>
      <c r="AO48" s="221"/>
      <c r="AP48" s="221"/>
      <c r="AQ48" s="200"/>
      <c r="AS48" s="178"/>
      <c r="AT48" s="220"/>
      <c r="AU48" s="220"/>
      <c r="AV48" s="172"/>
      <c r="AW48" s="220"/>
      <c r="AX48" s="220"/>
      <c r="AY48" s="178"/>
      <c r="AZ48" s="221"/>
      <c r="BA48" s="221"/>
      <c r="BD48" s="222"/>
      <c r="BE48" s="178"/>
      <c r="BF48" s="221"/>
      <c r="BG48" s="221"/>
      <c r="BI48" s="221"/>
      <c r="BJ48" s="221"/>
      <c r="BK48" s="200"/>
      <c r="BM48" s="178"/>
      <c r="BN48" s="220"/>
      <c r="BO48" s="220"/>
      <c r="BP48" s="172"/>
      <c r="BQ48" s="220"/>
      <c r="BR48" s="220"/>
      <c r="BS48" s="178"/>
      <c r="BT48" s="221"/>
      <c r="BU48" s="221"/>
      <c r="BX48" s="222"/>
      <c r="BY48" s="178"/>
      <c r="BZ48" s="221"/>
      <c r="CA48" s="221"/>
      <c r="CC48" s="221"/>
      <c r="CD48" s="221"/>
      <c r="CE48" s="178"/>
      <c r="CG48" s="178"/>
      <c r="CH48" s="220"/>
      <c r="CI48" s="220"/>
      <c r="CJ48" s="172"/>
      <c r="CK48" s="220"/>
      <c r="CL48" s="220"/>
      <c r="CM48" s="178"/>
      <c r="CN48" s="221"/>
      <c r="CO48" s="221"/>
      <c r="CR48" s="222"/>
      <c r="CS48" s="178"/>
      <c r="CT48" s="221"/>
      <c r="CU48" s="221"/>
      <c r="CW48" s="221"/>
      <c r="CX48" s="221"/>
      <c r="CY48" s="200"/>
      <c r="DA48" s="178"/>
      <c r="DB48" s="220"/>
      <c r="DC48" s="220"/>
      <c r="DD48" s="172"/>
      <c r="DE48" s="220"/>
      <c r="DF48" s="220"/>
      <c r="DG48" s="178"/>
      <c r="DH48" s="221"/>
      <c r="DI48" s="221"/>
      <c r="DL48" s="222"/>
      <c r="DM48" s="178"/>
      <c r="DN48" s="221"/>
      <c r="DO48" s="221"/>
      <c r="DQ48" s="221"/>
      <c r="DR48" s="221"/>
      <c r="DS48" s="200"/>
      <c r="DU48" s="178"/>
      <c r="DV48" s="220"/>
      <c r="DW48" s="220"/>
      <c r="DX48" s="172"/>
      <c r="DY48" s="220"/>
      <c r="DZ48" s="220"/>
      <c r="EA48" s="178"/>
      <c r="EC48" s="223"/>
      <c r="EF48" s="222"/>
      <c r="EG48" s="178"/>
      <c r="EH48" s="221"/>
      <c r="EI48" s="221"/>
      <c r="EK48" s="221"/>
      <c r="EL48" s="221"/>
      <c r="EM48" s="200"/>
      <c r="EO48" s="178"/>
      <c r="EP48" s="220"/>
      <c r="EQ48" s="220"/>
      <c r="ER48" s="172"/>
      <c r="ES48" s="220"/>
      <c r="ET48" s="220"/>
      <c r="EU48" s="178"/>
      <c r="EV48" s="221"/>
      <c r="EW48" s="221"/>
      <c r="EZ48" s="222"/>
      <c r="FA48" s="178"/>
      <c r="FB48" s="221"/>
      <c r="FC48" s="221"/>
      <c r="FE48" s="221"/>
      <c r="FF48" s="221"/>
      <c r="FG48" s="200"/>
      <c r="FI48" s="178"/>
      <c r="FJ48" s="220"/>
      <c r="FK48" s="220"/>
      <c r="FL48" s="172"/>
      <c r="FM48" s="220"/>
      <c r="FN48" s="220"/>
      <c r="FO48" s="178"/>
      <c r="FP48" s="221"/>
      <c r="FQ48" s="221"/>
      <c r="FT48" s="222"/>
      <c r="FU48" s="178"/>
      <c r="FV48" s="221"/>
      <c r="FW48" s="221"/>
      <c r="FY48" s="221"/>
      <c r="FZ48" s="221"/>
      <c r="GA48" s="173"/>
      <c r="GB48" s="226"/>
      <c r="GC48" s="226"/>
      <c r="GD48" s="227"/>
      <c r="GE48" s="172"/>
      <c r="GF48" s="228"/>
      <c r="GG48" s="227"/>
      <c r="GH48" s="172"/>
      <c r="GI48" s="206"/>
      <c r="GJ48" s="172"/>
      <c r="GK48" s="172"/>
      <c r="GL48" s="172"/>
      <c r="GM48" s="172"/>
      <c r="GN48" s="207"/>
      <c r="GO48" s="172"/>
      <c r="GP48" s="172"/>
      <c r="GQ48" s="172"/>
      <c r="GR48" s="172"/>
      <c r="GS48" s="172"/>
      <c r="GT48" s="172"/>
      <c r="GU48" s="173"/>
      <c r="GV48" s="226"/>
      <c r="GW48" s="226"/>
      <c r="GX48" s="227"/>
      <c r="GY48" s="172"/>
      <c r="GZ48" s="228"/>
      <c r="HA48" s="227"/>
      <c r="HB48" s="172"/>
      <c r="HC48" s="206"/>
      <c r="HD48" s="172"/>
      <c r="HE48" s="172"/>
      <c r="HF48" s="172"/>
      <c r="HG48" s="172"/>
      <c r="HH48" s="207"/>
      <c r="HI48" s="172"/>
      <c r="HJ48" s="172"/>
      <c r="HK48" s="172"/>
      <c r="HL48" s="172"/>
      <c r="HM48" s="172"/>
      <c r="HN48" s="172"/>
      <c r="HO48" s="173"/>
      <c r="HP48" s="226"/>
      <c r="HQ48" s="226"/>
      <c r="HR48" s="227"/>
      <c r="HS48" s="172"/>
      <c r="HT48" s="228"/>
      <c r="HU48" s="227"/>
      <c r="HV48" s="172"/>
      <c r="HW48" s="206"/>
      <c r="HX48" s="172"/>
      <c r="HY48" s="172"/>
      <c r="HZ48" s="172"/>
      <c r="IA48" s="172"/>
      <c r="IB48" s="207"/>
      <c r="IC48" s="172"/>
      <c r="ID48" s="172"/>
      <c r="IE48" s="172"/>
      <c r="IF48" s="172"/>
      <c r="IG48" s="172"/>
      <c r="IH48" s="172"/>
      <c r="II48" s="173"/>
      <c r="IJ48" s="226"/>
      <c r="IK48" s="226"/>
      <c r="IL48" s="227"/>
      <c r="IM48" s="172"/>
      <c r="IN48" s="228"/>
      <c r="IO48" s="227"/>
      <c r="IP48" s="172"/>
      <c r="IQ48" s="206"/>
      <c r="IR48" s="172"/>
      <c r="IS48" s="172"/>
      <c r="IT48" s="172"/>
      <c r="IU48" s="172"/>
      <c r="IV48" s="207"/>
      <c r="IW48" s="172"/>
      <c r="IX48" s="172"/>
      <c r="IY48" s="172"/>
      <c r="IZ48" s="172"/>
      <c r="JA48" s="172"/>
      <c r="JB48" s="172"/>
    </row>
    <row r="49" spans="2:262" s="198" customFormat="1" ht="13.5" customHeight="1">
      <c r="B49" s="172"/>
      <c r="C49" s="200"/>
      <c r="E49" s="178"/>
      <c r="F49" s="220"/>
      <c r="G49" s="221"/>
      <c r="H49" s="172"/>
      <c r="I49" s="220"/>
      <c r="J49" s="221"/>
      <c r="K49" s="178"/>
      <c r="L49" s="221"/>
      <c r="M49" s="221"/>
      <c r="P49" s="222"/>
      <c r="Q49" s="178"/>
      <c r="R49" s="221"/>
      <c r="S49" s="221"/>
      <c r="U49" s="221"/>
      <c r="V49" s="221"/>
      <c r="W49" s="200"/>
      <c r="Y49" s="178"/>
      <c r="Z49" s="220"/>
      <c r="AA49" s="220"/>
      <c r="AB49" s="172"/>
      <c r="AC49" s="220"/>
      <c r="AD49" s="220"/>
      <c r="AE49" s="178"/>
      <c r="AF49" s="221"/>
      <c r="AG49" s="221"/>
      <c r="AJ49" s="222"/>
      <c r="AK49" s="178"/>
      <c r="AM49" s="221"/>
      <c r="AO49" s="221"/>
      <c r="AP49" s="221"/>
      <c r="AQ49" s="200"/>
      <c r="AS49" s="178"/>
      <c r="AT49" s="220"/>
      <c r="AU49" s="220"/>
      <c r="AV49" s="172"/>
      <c r="AW49" s="220"/>
      <c r="AX49" s="220"/>
      <c r="AY49" s="178"/>
      <c r="AZ49" s="221"/>
      <c r="BA49" s="221"/>
      <c r="BD49" s="222"/>
      <c r="BE49" s="178"/>
      <c r="BF49" s="221"/>
      <c r="BG49" s="221"/>
      <c r="BI49" s="221"/>
      <c r="BJ49" s="221"/>
      <c r="BK49" s="200"/>
      <c r="BM49" s="178"/>
      <c r="BN49" s="220"/>
      <c r="BO49" s="220"/>
      <c r="BP49" s="172"/>
      <c r="BQ49" s="220"/>
      <c r="BR49" s="220"/>
      <c r="BS49" s="178"/>
      <c r="BT49" s="221"/>
      <c r="BU49" s="221"/>
      <c r="BX49" s="222"/>
      <c r="BY49" s="178"/>
      <c r="BZ49" s="221"/>
      <c r="CA49" s="221"/>
      <c r="CC49" s="221"/>
      <c r="CD49" s="221"/>
      <c r="CE49" s="178"/>
      <c r="CG49" s="178"/>
      <c r="CH49" s="220"/>
      <c r="CI49" s="220"/>
      <c r="CJ49" s="172"/>
      <c r="CK49" s="220"/>
      <c r="CL49" s="220"/>
      <c r="CM49" s="178"/>
      <c r="CN49" s="221"/>
      <c r="CO49" s="221"/>
      <c r="CR49" s="222"/>
      <c r="CS49" s="178"/>
      <c r="CT49" s="221"/>
      <c r="CU49" s="221"/>
      <c r="CW49" s="221"/>
      <c r="CX49" s="221"/>
      <c r="CY49" s="200"/>
      <c r="DA49" s="178"/>
      <c r="DB49" s="220"/>
      <c r="DC49" s="220"/>
      <c r="DD49" s="172"/>
      <c r="DE49" s="220"/>
      <c r="DF49" s="220"/>
      <c r="DG49" s="178"/>
      <c r="DH49" s="221"/>
      <c r="DI49" s="221"/>
      <c r="DL49" s="222"/>
      <c r="DM49" s="178"/>
      <c r="DN49" s="221"/>
      <c r="DO49" s="221"/>
      <c r="DQ49" s="221"/>
      <c r="DR49" s="221"/>
      <c r="DS49" s="200"/>
      <c r="DU49" s="178"/>
      <c r="DV49" s="220"/>
      <c r="DW49" s="220"/>
      <c r="DX49" s="172"/>
      <c r="DY49" s="220"/>
      <c r="DZ49" s="220"/>
      <c r="EA49" s="178"/>
      <c r="EC49" s="223"/>
      <c r="EF49" s="222"/>
      <c r="EG49" s="178"/>
      <c r="EH49" s="221"/>
      <c r="EI49" s="221"/>
      <c r="EK49" s="221"/>
      <c r="EL49" s="221"/>
      <c r="EM49" s="200"/>
      <c r="EO49" s="178"/>
      <c r="EP49" s="220"/>
      <c r="EQ49" s="220"/>
      <c r="ER49" s="172"/>
      <c r="ES49" s="220"/>
      <c r="ET49" s="220"/>
      <c r="EU49" s="178"/>
      <c r="EV49" s="221"/>
      <c r="EW49" s="221"/>
      <c r="EZ49" s="222"/>
      <c r="FA49" s="178"/>
      <c r="FB49" s="221"/>
      <c r="FC49" s="221"/>
      <c r="FE49" s="221"/>
      <c r="FF49" s="221"/>
      <c r="FG49" s="200"/>
      <c r="FI49" s="178"/>
      <c r="FJ49" s="220"/>
      <c r="FK49" s="220"/>
      <c r="FL49" s="172"/>
      <c r="FM49" s="220"/>
      <c r="FN49" s="220"/>
      <c r="FO49" s="178"/>
      <c r="FP49" s="221"/>
      <c r="FQ49" s="221"/>
      <c r="FT49" s="222"/>
      <c r="FU49" s="178"/>
      <c r="FV49" s="221"/>
      <c r="FW49" s="221"/>
      <c r="FY49" s="221"/>
      <c r="FZ49" s="221"/>
      <c r="GA49" s="173"/>
      <c r="GB49" s="226"/>
      <c r="GC49" s="226"/>
      <c r="GD49" s="227"/>
      <c r="GE49" s="172"/>
      <c r="GF49" s="228"/>
      <c r="GG49" s="227"/>
      <c r="GH49" s="172"/>
      <c r="GI49" s="206"/>
      <c r="GJ49" s="172"/>
      <c r="GK49" s="172"/>
      <c r="GL49" s="172"/>
      <c r="GM49" s="172"/>
      <c r="GN49" s="207"/>
      <c r="GO49" s="172"/>
      <c r="GP49" s="172"/>
      <c r="GQ49" s="172"/>
      <c r="GR49" s="172"/>
      <c r="GS49" s="172"/>
      <c r="GT49" s="172"/>
      <c r="GU49" s="173"/>
      <c r="GV49" s="226"/>
      <c r="GW49" s="226"/>
      <c r="GX49" s="227"/>
      <c r="GY49" s="172"/>
      <c r="GZ49" s="228"/>
      <c r="HA49" s="227"/>
      <c r="HB49" s="172"/>
      <c r="HC49" s="206"/>
      <c r="HD49" s="172"/>
      <c r="HE49" s="172"/>
      <c r="HF49" s="172"/>
      <c r="HG49" s="172"/>
      <c r="HH49" s="207"/>
      <c r="HI49" s="172"/>
      <c r="HJ49" s="172"/>
      <c r="HK49" s="172"/>
      <c r="HL49" s="172"/>
      <c r="HM49" s="172"/>
      <c r="HN49" s="172"/>
      <c r="HO49" s="173"/>
      <c r="HP49" s="226"/>
      <c r="HQ49" s="226"/>
      <c r="HR49" s="227"/>
      <c r="HS49" s="172"/>
      <c r="HT49" s="228"/>
      <c r="HU49" s="227"/>
      <c r="HV49" s="172"/>
      <c r="HW49" s="206"/>
      <c r="HX49" s="172"/>
      <c r="HY49" s="172"/>
      <c r="HZ49" s="172"/>
      <c r="IA49" s="172"/>
      <c r="IB49" s="207"/>
      <c r="IC49" s="172"/>
      <c r="ID49" s="172"/>
      <c r="IE49" s="172"/>
      <c r="IF49" s="172"/>
      <c r="IG49" s="172"/>
      <c r="IH49" s="172"/>
      <c r="II49" s="173"/>
      <c r="IJ49" s="226"/>
      <c r="IK49" s="226"/>
      <c r="IL49" s="227"/>
      <c r="IM49" s="172"/>
      <c r="IN49" s="228"/>
      <c r="IO49" s="227"/>
      <c r="IP49" s="172"/>
      <c r="IQ49" s="206"/>
      <c r="IR49" s="172"/>
      <c r="IS49" s="172"/>
      <c r="IT49" s="172"/>
      <c r="IU49" s="172"/>
      <c r="IV49" s="207"/>
      <c r="IW49" s="172"/>
      <c r="IX49" s="172"/>
      <c r="IY49" s="172"/>
      <c r="IZ49" s="172"/>
      <c r="JA49" s="172"/>
      <c r="JB49" s="172"/>
    </row>
    <row r="50" spans="2:262" s="198" customFormat="1" ht="13.5" customHeight="1">
      <c r="B50" s="172"/>
      <c r="C50" s="200"/>
      <c r="E50" s="178"/>
      <c r="F50" s="220"/>
      <c r="G50" s="221"/>
      <c r="H50" s="172"/>
      <c r="I50" s="220"/>
      <c r="J50" s="221"/>
      <c r="K50" s="178"/>
      <c r="L50" s="221"/>
      <c r="M50" s="221"/>
      <c r="P50" s="222"/>
      <c r="Q50" s="178"/>
      <c r="R50" s="221"/>
      <c r="S50" s="221"/>
      <c r="U50" s="221"/>
      <c r="V50" s="221"/>
      <c r="W50" s="200"/>
      <c r="Y50" s="178"/>
      <c r="Z50" s="220"/>
      <c r="AA50" s="220"/>
      <c r="AB50" s="172"/>
      <c r="AC50" s="220"/>
      <c r="AD50" s="220"/>
      <c r="AE50" s="178"/>
      <c r="AF50" s="221"/>
      <c r="AG50" s="221"/>
      <c r="AJ50" s="222"/>
      <c r="AK50" s="178"/>
      <c r="AM50" s="221"/>
      <c r="AO50" s="221"/>
      <c r="AP50" s="221"/>
      <c r="AQ50" s="200"/>
      <c r="AS50" s="178"/>
      <c r="AT50" s="220"/>
      <c r="AU50" s="220"/>
      <c r="AV50" s="172"/>
      <c r="AW50" s="220"/>
      <c r="AX50" s="220"/>
      <c r="AY50" s="178"/>
      <c r="AZ50" s="221"/>
      <c r="BA50" s="221"/>
      <c r="BD50" s="222"/>
      <c r="BE50" s="178"/>
      <c r="BF50" s="221"/>
      <c r="BG50" s="221"/>
      <c r="BI50" s="221"/>
      <c r="BJ50" s="221"/>
      <c r="BK50" s="200"/>
      <c r="BM50" s="178"/>
      <c r="BN50" s="220"/>
      <c r="BO50" s="220"/>
      <c r="BP50" s="172"/>
      <c r="BQ50" s="220"/>
      <c r="BR50" s="220"/>
      <c r="BS50" s="178"/>
      <c r="BT50" s="221"/>
      <c r="BU50" s="221"/>
      <c r="BX50" s="222"/>
      <c r="BY50" s="178"/>
      <c r="BZ50" s="221"/>
      <c r="CA50" s="221"/>
      <c r="CC50" s="221"/>
      <c r="CD50" s="221"/>
      <c r="CE50" s="178"/>
      <c r="CG50" s="178"/>
      <c r="CH50" s="220"/>
      <c r="CI50" s="220"/>
      <c r="CJ50" s="172"/>
      <c r="CK50" s="220"/>
      <c r="CL50" s="220"/>
      <c r="CM50" s="178"/>
      <c r="CN50" s="221"/>
      <c r="CO50" s="221"/>
      <c r="CR50" s="222"/>
      <c r="CS50" s="178"/>
      <c r="CT50" s="221"/>
      <c r="CU50" s="221"/>
      <c r="CW50" s="221"/>
      <c r="CX50" s="221"/>
      <c r="CY50" s="200"/>
      <c r="DA50" s="178"/>
      <c r="DB50" s="220"/>
      <c r="DC50" s="220"/>
      <c r="DD50" s="172"/>
      <c r="DE50" s="220"/>
      <c r="DF50" s="220"/>
      <c r="DG50" s="178"/>
      <c r="DH50" s="221"/>
      <c r="DI50" s="221"/>
      <c r="DL50" s="222"/>
      <c r="DM50" s="178"/>
      <c r="DN50" s="221"/>
      <c r="DO50" s="221"/>
      <c r="DQ50" s="221"/>
      <c r="DR50" s="221"/>
      <c r="DS50" s="200"/>
      <c r="DU50" s="178"/>
      <c r="DV50" s="220"/>
      <c r="DW50" s="220"/>
      <c r="DX50" s="172"/>
      <c r="DY50" s="220"/>
      <c r="DZ50" s="220"/>
      <c r="EA50" s="178"/>
      <c r="EC50" s="223"/>
      <c r="EF50" s="222"/>
      <c r="EG50" s="178"/>
      <c r="EH50" s="221"/>
      <c r="EI50" s="221"/>
      <c r="EK50" s="221"/>
      <c r="EL50" s="221"/>
      <c r="EM50" s="200"/>
      <c r="EO50" s="178"/>
      <c r="EP50" s="220"/>
      <c r="EQ50" s="220"/>
      <c r="ER50" s="172"/>
      <c r="ES50" s="220"/>
      <c r="ET50" s="220"/>
      <c r="EU50" s="178"/>
      <c r="EV50" s="221"/>
      <c r="EW50" s="221"/>
      <c r="EZ50" s="222"/>
      <c r="FA50" s="178"/>
      <c r="FB50" s="221"/>
      <c r="FC50" s="221"/>
      <c r="FE50" s="221"/>
      <c r="FF50" s="221"/>
      <c r="FG50" s="200"/>
      <c r="FI50" s="178"/>
      <c r="FJ50" s="220"/>
      <c r="FK50" s="220"/>
      <c r="FL50" s="172"/>
      <c r="FM50" s="220"/>
      <c r="FN50" s="220"/>
      <c r="FO50" s="178"/>
      <c r="FP50" s="221"/>
      <c r="FQ50" s="221"/>
      <c r="FT50" s="222"/>
      <c r="FU50" s="178"/>
      <c r="FV50" s="221"/>
      <c r="FW50" s="221"/>
      <c r="FY50" s="221"/>
      <c r="FZ50" s="221"/>
      <c r="GA50" s="173"/>
      <c r="GB50" s="226"/>
      <c r="GC50" s="226"/>
      <c r="GD50" s="227"/>
      <c r="GE50" s="172"/>
      <c r="GF50" s="228"/>
      <c r="GG50" s="227"/>
      <c r="GH50" s="172"/>
      <c r="GI50" s="206"/>
      <c r="GJ50" s="172"/>
      <c r="GK50" s="172"/>
      <c r="GL50" s="172"/>
      <c r="GM50" s="172"/>
      <c r="GN50" s="207"/>
      <c r="GO50" s="172"/>
      <c r="GP50" s="172"/>
      <c r="GQ50" s="172"/>
      <c r="GR50" s="172"/>
      <c r="GS50" s="172"/>
      <c r="GT50" s="172"/>
      <c r="GU50" s="173"/>
      <c r="GV50" s="226"/>
      <c r="GW50" s="226"/>
      <c r="GX50" s="227"/>
      <c r="GY50" s="172"/>
      <c r="GZ50" s="228"/>
      <c r="HA50" s="227"/>
      <c r="HB50" s="172"/>
      <c r="HC50" s="206"/>
      <c r="HD50" s="172"/>
      <c r="HE50" s="172"/>
      <c r="HF50" s="172"/>
      <c r="HG50" s="172"/>
      <c r="HH50" s="207"/>
      <c r="HI50" s="172"/>
      <c r="HJ50" s="172"/>
      <c r="HK50" s="172"/>
      <c r="HL50" s="172"/>
      <c r="HM50" s="172"/>
      <c r="HN50" s="172"/>
      <c r="HO50" s="173"/>
      <c r="HP50" s="226"/>
      <c r="HQ50" s="226"/>
      <c r="HR50" s="227"/>
      <c r="HS50" s="172"/>
      <c r="HT50" s="228"/>
      <c r="HU50" s="227"/>
      <c r="HV50" s="172"/>
      <c r="HW50" s="206"/>
      <c r="HX50" s="172"/>
      <c r="HY50" s="172"/>
      <c r="HZ50" s="172"/>
      <c r="IA50" s="172"/>
      <c r="IB50" s="207"/>
      <c r="IC50" s="172"/>
      <c r="ID50" s="172"/>
      <c r="IE50" s="172"/>
      <c r="IF50" s="172"/>
      <c r="IG50" s="172"/>
      <c r="IH50" s="172"/>
      <c r="II50" s="173"/>
      <c r="IJ50" s="226"/>
      <c r="IK50" s="226"/>
      <c r="IL50" s="227"/>
      <c r="IM50" s="172"/>
      <c r="IN50" s="228"/>
      <c r="IO50" s="227"/>
      <c r="IP50" s="172"/>
      <c r="IQ50" s="206"/>
      <c r="IR50" s="172"/>
      <c r="IS50" s="172"/>
      <c r="IT50" s="172"/>
      <c r="IU50" s="172"/>
      <c r="IV50" s="207"/>
      <c r="IW50" s="172"/>
      <c r="IX50" s="172"/>
      <c r="IY50" s="172"/>
      <c r="IZ50" s="172"/>
      <c r="JA50" s="172"/>
      <c r="JB50" s="172"/>
    </row>
    <row r="51" spans="2:262" s="198" customFormat="1" ht="13.5" customHeight="1">
      <c r="B51" s="172"/>
      <c r="C51" s="200"/>
      <c r="E51" s="178"/>
      <c r="F51" s="220"/>
      <c r="G51" s="221"/>
      <c r="H51" s="172"/>
      <c r="I51" s="220"/>
      <c r="J51" s="221"/>
      <c r="K51" s="178"/>
      <c r="L51" s="221"/>
      <c r="M51" s="221"/>
      <c r="P51" s="222"/>
      <c r="Q51" s="178"/>
      <c r="R51" s="221"/>
      <c r="S51" s="221"/>
      <c r="U51" s="221"/>
      <c r="V51" s="221"/>
      <c r="W51" s="200"/>
      <c r="Y51" s="178"/>
      <c r="Z51" s="220"/>
      <c r="AA51" s="220"/>
      <c r="AB51" s="172"/>
      <c r="AC51" s="220"/>
      <c r="AD51" s="220"/>
      <c r="AE51" s="178"/>
      <c r="AF51" s="221"/>
      <c r="AG51" s="221"/>
      <c r="AJ51" s="222"/>
      <c r="AK51" s="178"/>
      <c r="AM51" s="221"/>
      <c r="AO51" s="221"/>
      <c r="AP51" s="221"/>
      <c r="AQ51" s="200"/>
      <c r="AS51" s="178"/>
      <c r="AT51" s="220"/>
      <c r="AU51" s="220"/>
      <c r="AV51" s="172"/>
      <c r="AW51" s="220"/>
      <c r="AX51" s="220"/>
      <c r="AY51" s="178"/>
      <c r="AZ51" s="221"/>
      <c r="BA51" s="221"/>
      <c r="BD51" s="222"/>
      <c r="BE51" s="178"/>
      <c r="BF51" s="221"/>
      <c r="BG51" s="221"/>
      <c r="BI51" s="221"/>
      <c r="BJ51" s="221"/>
      <c r="BK51" s="200"/>
      <c r="BM51" s="178"/>
      <c r="BN51" s="220"/>
      <c r="BO51" s="220"/>
      <c r="BP51" s="172"/>
      <c r="BQ51" s="220"/>
      <c r="BR51" s="220"/>
      <c r="BS51" s="178"/>
      <c r="BT51" s="221"/>
      <c r="BU51" s="221"/>
      <c r="BX51" s="222"/>
      <c r="BY51" s="178"/>
      <c r="BZ51" s="221"/>
      <c r="CA51" s="221"/>
      <c r="CC51" s="221"/>
      <c r="CD51" s="221"/>
      <c r="CE51" s="178"/>
      <c r="CG51" s="178"/>
      <c r="CH51" s="220"/>
      <c r="CI51" s="220"/>
      <c r="CJ51" s="172"/>
      <c r="CK51" s="220"/>
      <c r="CL51" s="220"/>
      <c r="CM51" s="178"/>
      <c r="CN51" s="221"/>
      <c r="CO51" s="221"/>
      <c r="CR51" s="222"/>
      <c r="CS51" s="178"/>
      <c r="CT51" s="221"/>
      <c r="CU51" s="221"/>
      <c r="CW51" s="221"/>
      <c r="CX51" s="221"/>
      <c r="CY51" s="200"/>
      <c r="DA51" s="178"/>
      <c r="DB51" s="220"/>
      <c r="DC51" s="220"/>
      <c r="DD51" s="172"/>
      <c r="DE51" s="220"/>
      <c r="DF51" s="220"/>
      <c r="DG51" s="178"/>
      <c r="DH51" s="221"/>
      <c r="DI51" s="221"/>
      <c r="DL51" s="222"/>
      <c r="DM51" s="178"/>
      <c r="DN51" s="221"/>
      <c r="DO51" s="221"/>
      <c r="DQ51" s="221"/>
      <c r="DR51" s="221"/>
      <c r="DS51" s="200"/>
      <c r="DU51" s="178"/>
      <c r="DV51" s="220"/>
      <c r="DW51" s="220"/>
      <c r="DX51" s="172"/>
      <c r="DY51" s="220"/>
      <c r="DZ51" s="220"/>
      <c r="EA51" s="178"/>
      <c r="EC51" s="223"/>
      <c r="EF51" s="222"/>
      <c r="EG51" s="178"/>
      <c r="EH51" s="221"/>
      <c r="EI51" s="221"/>
      <c r="EK51" s="221"/>
      <c r="EL51" s="221"/>
      <c r="EM51" s="200"/>
      <c r="EO51" s="178"/>
      <c r="EP51" s="220"/>
      <c r="EQ51" s="220"/>
      <c r="ER51" s="172"/>
      <c r="ES51" s="220"/>
      <c r="ET51" s="220"/>
      <c r="EU51" s="178"/>
      <c r="EV51" s="221"/>
      <c r="EW51" s="221"/>
      <c r="EZ51" s="222"/>
      <c r="FA51" s="178"/>
      <c r="FB51" s="221"/>
      <c r="FC51" s="221"/>
      <c r="FE51" s="221"/>
      <c r="FF51" s="221"/>
      <c r="FG51" s="200"/>
      <c r="FI51" s="178"/>
      <c r="FJ51" s="220"/>
      <c r="FK51" s="220"/>
      <c r="FL51" s="172"/>
      <c r="FM51" s="220"/>
      <c r="FN51" s="220"/>
      <c r="FO51" s="178"/>
      <c r="FP51" s="221"/>
      <c r="FQ51" s="221"/>
      <c r="FT51" s="222"/>
      <c r="FU51" s="178"/>
      <c r="FV51" s="221"/>
      <c r="FW51" s="221"/>
      <c r="FY51" s="221"/>
      <c r="FZ51" s="221"/>
      <c r="GA51" s="173"/>
      <c r="GB51" s="226"/>
      <c r="GC51" s="226"/>
      <c r="GD51" s="227"/>
      <c r="GE51" s="172"/>
      <c r="GF51" s="228"/>
      <c r="GG51" s="227"/>
      <c r="GH51" s="172"/>
      <c r="GI51" s="206"/>
      <c r="GJ51" s="172"/>
      <c r="GK51" s="172"/>
      <c r="GL51" s="172"/>
      <c r="GM51" s="172"/>
      <c r="GN51" s="207"/>
      <c r="GO51" s="172"/>
      <c r="GP51" s="172"/>
      <c r="GQ51" s="172"/>
      <c r="GR51" s="172"/>
      <c r="GS51" s="172"/>
      <c r="GT51" s="172"/>
      <c r="GU51" s="173"/>
      <c r="GV51" s="226"/>
      <c r="GW51" s="226"/>
      <c r="GX51" s="227"/>
      <c r="GY51" s="172"/>
      <c r="GZ51" s="228"/>
      <c r="HA51" s="227"/>
      <c r="HB51" s="172"/>
      <c r="HC51" s="206"/>
      <c r="HD51" s="172"/>
      <c r="HE51" s="172"/>
      <c r="HF51" s="172"/>
      <c r="HG51" s="172"/>
      <c r="HH51" s="207"/>
      <c r="HI51" s="172"/>
      <c r="HJ51" s="172"/>
      <c r="HK51" s="172"/>
      <c r="HL51" s="172"/>
      <c r="HM51" s="172"/>
      <c r="HN51" s="172"/>
      <c r="HO51" s="173"/>
      <c r="HP51" s="226"/>
      <c r="HQ51" s="226"/>
      <c r="HR51" s="227"/>
      <c r="HS51" s="172"/>
      <c r="HT51" s="228"/>
      <c r="HU51" s="227"/>
      <c r="HV51" s="172"/>
      <c r="HW51" s="206"/>
      <c r="HX51" s="172"/>
      <c r="HY51" s="172"/>
      <c r="HZ51" s="172"/>
      <c r="IA51" s="172"/>
      <c r="IB51" s="207"/>
      <c r="IC51" s="172"/>
      <c r="ID51" s="172"/>
      <c r="IE51" s="172"/>
      <c r="IF51" s="172"/>
      <c r="IG51" s="172"/>
      <c r="IH51" s="172"/>
      <c r="II51" s="173"/>
      <c r="IJ51" s="226"/>
      <c r="IK51" s="226"/>
      <c r="IL51" s="227"/>
      <c r="IM51" s="172"/>
      <c r="IN51" s="228"/>
      <c r="IO51" s="227"/>
      <c r="IP51" s="172"/>
      <c r="IQ51" s="206"/>
      <c r="IR51" s="172"/>
      <c r="IS51" s="172"/>
      <c r="IT51" s="172"/>
      <c r="IU51" s="172"/>
      <c r="IV51" s="207"/>
      <c r="IW51" s="172"/>
      <c r="IX51" s="172"/>
      <c r="IY51" s="172"/>
      <c r="IZ51" s="172"/>
      <c r="JA51" s="172"/>
      <c r="JB51" s="172"/>
    </row>
    <row r="52" spans="2:262" s="198" customFormat="1" ht="13.5" customHeight="1">
      <c r="B52" s="172"/>
      <c r="C52" s="200"/>
      <c r="E52" s="178"/>
      <c r="F52" s="220"/>
      <c r="G52" s="221"/>
      <c r="H52" s="172"/>
      <c r="I52" s="220"/>
      <c r="J52" s="221"/>
      <c r="K52" s="178"/>
      <c r="L52" s="221"/>
      <c r="M52" s="221"/>
      <c r="P52" s="222"/>
      <c r="Q52" s="178"/>
      <c r="R52" s="221"/>
      <c r="S52" s="221"/>
      <c r="U52" s="221"/>
      <c r="V52" s="221"/>
      <c r="W52" s="200"/>
      <c r="Y52" s="178"/>
      <c r="Z52" s="220"/>
      <c r="AA52" s="220"/>
      <c r="AB52" s="172"/>
      <c r="AC52" s="220"/>
      <c r="AD52" s="220"/>
      <c r="AE52" s="178"/>
      <c r="AF52" s="221"/>
      <c r="AG52" s="221"/>
      <c r="AJ52" s="222"/>
      <c r="AK52" s="178"/>
      <c r="AM52" s="221"/>
      <c r="AO52" s="221"/>
      <c r="AP52" s="221"/>
      <c r="AQ52" s="200"/>
      <c r="AS52" s="178"/>
      <c r="AT52" s="220"/>
      <c r="AU52" s="220"/>
      <c r="AV52" s="172"/>
      <c r="AW52" s="220"/>
      <c r="AX52" s="220"/>
      <c r="AY52" s="178"/>
      <c r="AZ52" s="221"/>
      <c r="BA52" s="221"/>
      <c r="BD52" s="222"/>
      <c r="BE52" s="178"/>
      <c r="BF52" s="221"/>
      <c r="BG52" s="221"/>
      <c r="BI52" s="221"/>
      <c r="BJ52" s="221"/>
      <c r="BK52" s="200"/>
      <c r="BM52" s="178"/>
      <c r="BN52" s="220"/>
      <c r="BO52" s="220"/>
      <c r="BP52" s="172"/>
      <c r="BQ52" s="220"/>
      <c r="BR52" s="220"/>
      <c r="BS52" s="178"/>
      <c r="BT52" s="221"/>
      <c r="BU52" s="221"/>
      <c r="BX52" s="222"/>
      <c r="BY52" s="178"/>
      <c r="BZ52" s="221"/>
      <c r="CA52" s="221"/>
      <c r="CC52" s="221"/>
      <c r="CD52" s="221"/>
      <c r="CE52" s="178"/>
      <c r="CG52" s="178"/>
      <c r="CH52" s="220"/>
      <c r="CI52" s="220"/>
      <c r="CJ52" s="172"/>
      <c r="CK52" s="220"/>
      <c r="CL52" s="220"/>
      <c r="CM52" s="178"/>
      <c r="CN52" s="221"/>
      <c r="CO52" s="221"/>
      <c r="CR52" s="222"/>
      <c r="CS52" s="178"/>
      <c r="CT52" s="221"/>
      <c r="CU52" s="221"/>
      <c r="CW52" s="221"/>
      <c r="CX52" s="221"/>
      <c r="CY52" s="200"/>
      <c r="DA52" s="178"/>
      <c r="DB52" s="220"/>
      <c r="DC52" s="220"/>
      <c r="DD52" s="172"/>
      <c r="DE52" s="220"/>
      <c r="DF52" s="220"/>
      <c r="DG52" s="178"/>
      <c r="DH52" s="221"/>
      <c r="DI52" s="221"/>
      <c r="DL52" s="222"/>
      <c r="DM52" s="178"/>
      <c r="DN52" s="221"/>
      <c r="DO52" s="221"/>
      <c r="DQ52" s="221"/>
      <c r="DR52" s="221"/>
      <c r="DS52" s="200"/>
      <c r="DU52" s="178"/>
      <c r="DV52" s="220"/>
      <c r="DW52" s="220"/>
      <c r="DX52" s="172"/>
      <c r="DY52" s="220"/>
      <c r="DZ52" s="220"/>
      <c r="EA52" s="178"/>
      <c r="EC52" s="223"/>
      <c r="EF52" s="222"/>
      <c r="EG52" s="178"/>
      <c r="EH52" s="221"/>
      <c r="EI52" s="221"/>
      <c r="EK52" s="221"/>
      <c r="EL52" s="221"/>
      <c r="EM52" s="200"/>
      <c r="EO52" s="178"/>
      <c r="EP52" s="220"/>
      <c r="EQ52" s="220"/>
      <c r="ER52" s="172"/>
      <c r="ES52" s="220"/>
      <c r="ET52" s="220"/>
      <c r="EU52" s="178"/>
      <c r="EV52" s="221"/>
      <c r="EW52" s="221"/>
      <c r="EZ52" s="222"/>
      <c r="FA52" s="178"/>
      <c r="FB52" s="221"/>
      <c r="FC52" s="221"/>
      <c r="FE52" s="221"/>
      <c r="FF52" s="221"/>
      <c r="FG52" s="200"/>
      <c r="FI52" s="178"/>
      <c r="FJ52" s="220"/>
      <c r="FK52" s="220"/>
      <c r="FL52" s="172"/>
      <c r="FM52" s="220"/>
      <c r="FN52" s="220"/>
      <c r="FO52" s="178"/>
      <c r="FP52" s="221"/>
      <c r="FQ52" s="221"/>
      <c r="FT52" s="222"/>
      <c r="FU52" s="178"/>
      <c r="FV52" s="221"/>
      <c r="FW52" s="221"/>
      <c r="FY52" s="221"/>
      <c r="FZ52" s="221"/>
      <c r="GA52" s="173"/>
      <c r="GB52" s="226"/>
      <c r="GC52" s="226"/>
      <c r="GD52" s="227"/>
      <c r="GE52" s="172"/>
      <c r="GF52" s="228"/>
      <c r="GG52" s="227"/>
      <c r="GH52" s="172"/>
      <c r="GI52" s="206"/>
      <c r="GJ52" s="172"/>
      <c r="GK52" s="172"/>
      <c r="GL52" s="172"/>
      <c r="GM52" s="172"/>
      <c r="GN52" s="207"/>
      <c r="GO52" s="172"/>
      <c r="GP52" s="172"/>
      <c r="GQ52" s="172"/>
      <c r="GR52" s="172"/>
      <c r="GS52" s="172"/>
      <c r="GT52" s="172"/>
      <c r="GU52" s="173"/>
      <c r="GV52" s="226"/>
      <c r="GW52" s="226"/>
      <c r="GX52" s="227"/>
      <c r="GY52" s="172"/>
      <c r="GZ52" s="228"/>
      <c r="HA52" s="227"/>
      <c r="HB52" s="172"/>
      <c r="HC52" s="206"/>
      <c r="HD52" s="172"/>
      <c r="HE52" s="172"/>
      <c r="HF52" s="172"/>
      <c r="HG52" s="172"/>
      <c r="HH52" s="207"/>
      <c r="HI52" s="172"/>
      <c r="HJ52" s="172"/>
      <c r="HK52" s="172"/>
      <c r="HL52" s="172"/>
      <c r="HM52" s="172"/>
      <c r="HN52" s="172"/>
      <c r="HO52" s="173"/>
      <c r="HP52" s="226"/>
      <c r="HQ52" s="226"/>
      <c r="HR52" s="227"/>
      <c r="HS52" s="172"/>
      <c r="HT52" s="228"/>
      <c r="HU52" s="227"/>
      <c r="HV52" s="172"/>
      <c r="HW52" s="206"/>
      <c r="HX52" s="172"/>
      <c r="HY52" s="172"/>
      <c r="HZ52" s="172"/>
      <c r="IA52" s="172"/>
      <c r="IB52" s="207"/>
      <c r="IC52" s="172"/>
      <c r="ID52" s="172"/>
      <c r="IE52" s="172"/>
      <c r="IF52" s="172"/>
      <c r="IG52" s="172"/>
      <c r="IH52" s="172"/>
      <c r="II52" s="173"/>
      <c r="IJ52" s="226"/>
      <c r="IK52" s="226"/>
      <c r="IL52" s="227"/>
      <c r="IM52" s="172"/>
      <c r="IN52" s="228"/>
      <c r="IO52" s="227"/>
      <c r="IP52" s="172"/>
      <c r="IQ52" s="206"/>
      <c r="IR52" s="172"/>
      <c r="IS52" s="172"/>
      <c r="IT52" s="172"/>
      <c r="IU52" s="172"/>
      <c r="IV52" s="207"/>
      <c r="IW52" s="172"/>
      <c r="IX52" s="172"/>
      <c r="IY52" s="172"/>
      <c r="IZ52" s="172"/>
      <c r="JA52" s="172"/>
      <c r="JB52" s="172"/>
    </row>
    <row r="53" spans="2:262" s="198" customFormat="1" ht="13.5" customHeight="1">
      <c r="B53" s="172"/>
      <c r="C53" s="200"/>
      <c r="E53" s="178"/>
      <c r="F53" s="220"/>
      <c r="G53" s="221"/>
      <c r="H53" s="172"/>
      <c r="I53" s="220"/>
      <c r="J53" s="221"/>
      <c r="K53" s="178"/>
      <c r="L53" s="221"/>
      <c r="M53" s="221"/>
      <c r="P53" s="222"/>
      <c r="Q53" s="178"/>
      <c r="R53" s="221"/>
      <c r="S53" s="221"/>
      <c r="U53" s="221"/>
      <c r="V53" s="221"/>
      <c r="W53" s="200"/>
      <c r="Y53" s="178"/>
      <c r="Z53" s="220"/>
      <c r="AA53" s="220"/>
      <c r="AB53" s="172"/>
      <c r="AC53" s="220"/>
      <c r="AD53" s="220"/>
      <c r="AE53" s="178"/>
      <c r="AF53" s="221"/>
      <c r="AG53" s="221"/>
      <c r="AJ53" s="222"/>
      <c r="AK53" s="178"/>
      <c r="AM53" s="221"/>
      <c r="AO53" s="221"/>
      <c r="AP53" s="221"/>
      <c r="AQ53" s="200"/>
      <c r="AS53" s="178"/>
      <c r="AT53" s="220"/>
      <c r="AU53" s="220"/>
      <c r="AV53" s="172"/>
      <c r="AW53" s="220"/>
      <c r="AX53" s="220"/>
      <c r="AY53" s="178"/>
      <c r="AZ53" s="221"/>
      <c r="BA53" s="221"/>
      <c r="BD53" s="222"/>
      <c r="BE53" s="178"/>
      <c r="BF53" s="221"/>
      <c r="BG53" s="221"/>
      <c r="BI53" s="221"/>
      <c r="BJ53" s="221"/>
      <c r="BK53" s="200"/>
      <c r="BM53" s="178"/>
      <c r="BN53" s="220"/>
      <c r="BO53" s="220"/>
      <c r="BP53" s="172"/>
      <c r="BQ53" s="220"/>
      <c r="BR53" s="220"/>
      <c r="BS53" s="178"/>
      <c r="BT53" s="221"/>
      <c r="BU53" s="221"/>
      <c r="BX53" s="222"/>
      <c r="BY53" s="178"/>
      <c r="BZ53" s="221"/>
      <c r="CA53" s="221"/>
      <c r="CC53" s="221"/>
      <c r="CD53" s="221"/>
      <c r="CE53" s="178"/>
      <c r="CG53" s="178"/>
      <c r="CH53" s="220"/>
      <c r="CI53" s="220"/>
      <c r="CJ53" s="172"/>
      <c r="CK53" s="220"/>
      <c r="CL53" s="220"/>
      <c r="CM53" s="178"/>
      <c r="CN53" s="221"/>
      <c r="CO53" s="221"/>
      <c r="CR53" s="222"/>
      <c r="CS53" s="178"/>
      <c r="CT53" s="221"/>
      <c r="CU53" s="221"/>
      <c r="CW53" s="221"/>
      <c r="CX53" s="221"/>
      <c r="CY53" s="200"/>
      <c r="DA53" s="178"/>
      <c r="DB53" s="220"/>
      <c r="DC53" s="220"/>
      <c r="DD53" s="172"/>
      <c r="DE53" s="220"/>
      <c r="DF53" s="220"/>
      <c r="DG53" s="178"/>
      <c r="DH53" s="221"/>
      <c r="DI53" s="221"/>
      <c r="DL53" s="222"/>
      <c r="DM53" s="178"/>
      <c r="DN53" s="221"/>
      <c r="DO53" s="221"/>
      <c r="DQ53" s="221"/>
      <c r="DR53" s="221"/>
      <c r="DS53" s="200"/>
      <c r="DU53" s="178"/>
      <c r="DV53" s="220"/>
      <c r="DW53" s="220"/>
      <c r="DX53" s="172"/>
      <c r="DY53" s="220"/>
      <c r="DZ53" s="220"/>
      <c r="EA53" s="178"/>
      <c r="EC53" s="223"/>
      <c r="EF53" s="222"/>
      <c r="EG53" s="178"/>
      <c r="EH53" s="221"/>
      <c r="EI53" s="221"/>
      <c r="EK53" s="221"/>
      <c r="EL53" s="221"/>
      <c r="EM53" s="200"/>
      <c r="EO53" s="178"/>
      <c r="EP53" s="220"/>
      <c r="EQ53" s="220"/>
      <c r="ER53" s="172"/>
      <c r="ES53" s="220"/>
      <c r="ET53" s="220"/>
      <c r="EU53" s="178"/>
      <c r="EV53" s="221"/>
      <c r="EW53" s="221"/>
      <c r="EZ53" s="222"/>
      <c r="FA53" s="178"/>
      <c r="FB53" s="221"/>
      <c r="FC53" s="221"/>
      <c r="FE53" s="221"/>
      <c r="FF53" s="221"/>
      <c r="FG53" s="200"/>
      <c r="FI53" s="178"/>
      <c r="FJ53" s="220"/>
      <c r="FK53" s="220"/>
      <c r="FL53" s="172"/>
      <c r="FM53" s="220"/>
      <c r="FN53" s="220"/>
      <c r="FO53" s="178"/>
      <c r="FP53" s="221"/>
      <c r="FQ53" s="221"/>
      <c r="FT53" s="222"/>
      <c r="FU53" s="178"/>
      <c r="FV53" s="221"/>
      <c r="FW53" s="221"/>
      <c r="FY53" s="221"/>
      <c r="FZ53" s="221"/>
      <c r="GA53" s="173"/>
      <c r="GB53" s="226"/>
      <c r="GC53" s="226"/>
      <c r="GD53" s="229"/>
      <c r="GE53" s="172"/>
      <c r="GF53" s="226"/>
      <c r="GG53" s="227"/>
      <c r="GH53" s="172"/>
      <c r="GI53" s="206"/>
      <c r="GJ53" s="172"/>
      <c r="GK53" s="172"/>
      <c r="GL53" s="172"/>
      <c r="GM53" s="172"/>
      <c r="GN53" s="207"/>
      <c r="GO53" s="172"/>
      <c r="GP53" s="172"/>
      <c r="GQ53" s="172"/>
      <c r="GR53" s="172"/>
      <c r="GS53" s="172"/>
      <c r="GT53" s="172"/>
      <c r="GU53" s="173"/>
      <c r="GV53" s="226"/>
      <c r="GW53" s="226"/>
      <c r="GX53" s="229"/>
      <c r="GY53" s="172"/>
      <c r="GZ53" s="226"/>
      <c r="HA53" s="227"/>
      <c r="HB53" s="172"/>
      <c r="HC53" s="206"/>
      <c r="HD53" s="172"/>
      <c r="HE53" s="172"/>
      <c r="HF53" s="172"/>
      <c r="HG53" s="172"/>
      <c r="HH53" s="207"/>
      <c r="HI53" s="172"/>
      <c r="HJ53" s="172"/>
      <c r="HK53" s="172"/>
      <c r="HL53" s="172"/>
      <c r="HM53" s="172"/>
      <c r="HN53" s="172"/>
      <c r="HO53" s="173"/>
      <c r="HP53" s="226"/>
      <c r="HQ53" s="226"/>
      <c r="HR53" s="229"/>
      <c r="HS53" s="172"/>
      <c r="HT53" s="226"/>
      <c r="HU53" s="227"/>
      <c r="HV53" s="172"/>
      <c r="HW53" s="206"/>
      <c r="HX53" s="172"/>
      <c r="HY53" s="172"/>
      <c r="HZ53" s="172"/>
      <c r="IA53" s="172"/>
      <c r="IB53" s="207"/>
      <c r="IC53" s="172"/>
      <c r="ID53" s="172"/>
      <c r="IE53" s="172"/>
      <c r="IF53" s="172"/>
      <c r="IG53" s="172"/>
      <c r="IH53" s="172"/>
      <c r="II53" s="173"/>
      <c r="IJ53" s="226"/>
      <c r="IK53" s="226"/>
      <c r="IL53" s="229"/>
      <c r="IM53" s="172"/>
      <c r="IN53" s="226"/>
      <c r="IO53" s="227"/>
      <c r="IP53" s="172"/>
      <c r="IQ53" s="206"/>
      <c r="IR53" s="172"/>
      <c r="IS53" s="172"/>
      <c r="IT53" s="172"/>
      <c r="IU53" s="172"/>
      <c r="IV53" s="207"/>
      <c r="IW53" s="172"/>
      <c r="IX53" s="172"/>
      <c r="IY53" s="172"/>
      <c r="IZ53" s="172"/>
      <c r="JA53" s="172"/>
      <c r="JB53" s="172"/>
    </row>
    <row r="54" spans="2:262" s="198" customFormat="1" ht="13.5" customHeight="1">
      <c r="B54" s="172"/>
      <c r="C54" s="200"/>
      <c r="E54" s="178"/>
      <c r="F54" s="220"/>
      <c r="G54" s="221"/>
      <c r="H54" s="172"/>
      <c r="I54" s="220"/>
      <c r="J54" s="221"/>
      <c r="K54" s="178"/>
      <c r="L54" s="221"/>
      <c r="M54" s="221"/>
      <c r="P54" s="222"/>
      <c r="Q54" s="178"/>
      <c r="R54" s="221"/>
      <c r="S54" s="221"/>
      <c r="U54" s="221"/>
      <c r="V54" s="221"/>
      <c r="W54" s="200"/>
      <c r="Y54" s="178"/>
      <c r="Z54" s="220"/>
      <c r="AA54" s="220"/>
      <c r="AB54" s="172"/>
      <c r="AC54" s="220"/>
      <c r="AD54" s="220"/>
      <c r="AE54" s="178"/>
      <c r="AF54" s="221"/>
      <c r="AG54" s="221"/>
      <c r="AJ54" s="222"/>
      <c r="AK54" s="178"/>
      <c r="AM54" s="221"/>
      <c r="AO54" s="221"/>
      <c r="AP54" s="221"/>
      <c r="AQ54" s="200"/>
      <c r="AS54" s="178"/>
      <c r="AT54" s="220"/>
      <c r="AU54" s="220"/>
      <c r="AV54" s="172"/>
      <c r="AW54" s="220"/>
      <c r="AX54" s="220"/>
      <c r="AY54" s="178"/>
      <c r="AZ54" s="221"/>
      <c r="BA54" s="221"/>
      <c r="BD54" s="222"/>
      <c r="BE54" s="178"/>
      <c r="BF54" s="221"/>
      <c r="BG54" s="221"/>
      <c r="BI54" s="221"/>
      <c r="BJ54" s="221"/>
      <c r="BK54" s="200"/>
      <c r="BM54" s="178"/>
      <c r="BN54" s="220"/>
      <c r="BO54" s="220"/>
      <c r="BP54" s="172"/>
      <c r="BQ54" s="220"/>
      <c r="BR54" s="220"/>
      <c r="BS54" s="178"/>
      <c r="BT54" s="221"/>
      <c r="BU54" s="221"/>
      <c r="BX54" s="222"/>
      <c r="BY54" s="178"/>
      <c r="BZ54" s="221"/>
      <c r="CA54" s="221"/>
      <c r="CC54" s="221"/>
      <c r="CD54" s="221"/>
      <c r="CE54" s="178"/>
      <c r="CG54" s="178"/>
      <c r="CH54" s="220"/>
      <c r="CI54" s="220"/>
      <c r="CJ54" s="172"/>
      <c r="CK54" s="220"/>
      <c r="CL54" s="220"/>
      <c r="CM54" s="178"/>
      <c r="CN54" s="221"/>
      <c r="CO54" s="221"/>
      <c r="CR54" s="222"/>
      <c r="CS54" s="178"/>
      <c r="CT54" s="221"/>
      <c r="CU54" s="221"/>
      <c r="CW54" s="221"/>
      <c r="CX54" s="221"/>
      <c r="CY54" s="200"/>
      <c r="DA54" s="178"/>
      <c r="DB54" s="220"/>
      <c r="DC54" s="220"/>
      <c r="DD54" s="172"/>
      <c r="DE54" s="220"/>
      <c r="DF54" s="220"/>
      <c r="DG54" s="178"/>
      <c r="DH54" s="221"/>
      <c r="DI54" s="221"/>
      <c r="DL54" s="222"/>
      <c r="DM54" s="178"/>
      <c r="DN54" s="221"/>
      <c r="DO54" s="221"/>
      <c r="DQ54" s="221"/>
      <c r="DR54" s="221"/>
      <c r="DS54" s="200"/>
      <c r="DU54" s="178"/>
      <c r="DV54" s="220"/>
      <c r="DW54" s="220"/>
      <c r="DX54" s="172"/>
      <c r="DY54" s="220"/>
      <c r="DZ54" s="220"/>
      <c r="EA54" s="178"/>
      <c r="EC54" s="223"/>
      <c r="EF54" s="222"/>
      <c r="EG54" s="178"/>
      <c r="EH54" s="221"/>
      <c r="EI54" s="221"/>
      <c r="EK54" s="221"/>
      <c r="EL54" s="221"/>
      <c r="EM54" s="200"/>
      <c r="EO54" s="178"/>
      <c r="EP54" s="220"/>
      <c r="EQ54" s="220"/>
      <c r="ER54" s="172"/>
      <c r="ES54" s="220"/>
      <c r="ET54" s="220"/>
      <c r="EU54" s="178"/>
      <c r="EV54" s="221"/>
      <c r="EW54" s="221"/>
      <c r="EZ54" s="222"/>
      <c r="FA54" s="178"/>
      <c r="FB54" s="221"/>
      <c r="FC54" s="221"/>
      <c r="FE54" s="221"/>
      <c r="FF54" s="221"/>
      <c r="FG54" s="200"/>
      <c r="FI54" s="178"/>
      <c r="FJ54" s="220"/>
      <c r="FK54" s="220"/>
      <c r="FL54" s="172"/>
      <c r="FM54" s="220"/>
      <c r="FN54" s="220"/>
      <c r="FO54" s="178"/>
      <c r="FP54" s="221"/>
      <c r="FQ54" s="221"/>
      <c r="FT54" s="222"/>
      <c r="FU54" s="178"/>
      <c r="FV54" s="221"/>
      <c r="FW54" s="221"/>
      <c r="FY54" s="221"/>
      <c r="FZ54" s="221"/>
      <c r="GA54" s="173"/>
      <c r="GB54" s="226"/>
      <c r="GC54" s="226"/>
      <c r="GD54" s="229"/>
      <c r="GE54" s="172"/>
      <c r="GF54" s="226"/>
      <c r="GG54" s="227"/>
      <c r="GH54" s="172"/>
      <c r="GI54" s="206"/>
      <c r="GJ54" s="172"/>
      <c r="GK54" s="172"/>
      <c r="GL54" s="172"/>
      <c r="GM54" s="172"/>
      <c r="GN54" s="207"/>
      <c r="GO54" s="172"/>
      <c r="GP54" s="172"/>
      <c r="GQ54" s="172"/>
      <c r="GR54" s="172"/>
      <c r="GS54" s="172"/>
      <c r="GT54" s="172"/>
      <c r="GU54" s="173"/>
      <c r="GV54" s="226"/>
      <c r="GW54" s="226"/>
      <c r="GX54" s="229"/>
      <c r="GY54" s="172"/>
      <c r="GZ54" s="226"/>
      <c r="HA54" s="227"/>
      <c r="HB54" s="172"/>
      <c r="HC54" s="206"/>
      <c r="HD54" s="172"/>
      <c r="HE54" s="172"/>
      <c r="HF54" s="172"/>
      <c r="HG54" s="172"/>
      <c r="HH54" s="207"/>
      <c r="HI54" s="172"/>
      <c r="HJ54" s="172"/>
      <c r="HK54" s="172"/>
      <c r="HL54" s="172"/>
      <c r="HM54" s="172"/>
      <c r="HN54" s="172"/>
      <c r="HO54" s="173"/>
      <c r="HP54" s="226"/>
      <c r="HQ54" s="226"/>
      <c r="HR54" s="229"/>
      <c r="HS54" s="172"/>
      <c r="HT54" s="226"/>
      <c r="HU54" s="227"/>
      <c r="HV54" s="172"/>
      <c r="HW54" s="206"/>
      <c r="HX54" s="172"/>
      <c r="HY54" s="172"/>
      <c r="HZ54" s="172"/>
      <c r="IA54" s="172"/>
      <c r="IB54" s="207"/>
      <c r="IC54" s="172"/>
      <c r="ID54" s="172"/>
      <c r="IE54" s="172"/>
      <c r="IF54" s="172"/>
      <c r="IG54" s="172"/>
      <c r="IH54" s="172"/>
      <c r="II54" s="173"/>
      <c r="IJ54" s="226"/>
      <c r="IK54" s="226"/>
      <c r="IL54" s="229"/>
      <c r="IM54" s="172"/>
      <c r="IN54" s="226"/>
      <c r="IO54" s="227"/>
      <c r="IP54" s="172"/>
      <c r="IQ54" s="206"/>
      <c r="IR54" s="172"/>
      <c r="IS54" s="172"/>
      <c r="IT54" s="172"/>
      <c r="IU54" s="172"/>
      <c r="IV54" s="207"/>
      <c r="IW54" s="172"/>
      <c r="IX54" s="172"/>
      <c r="IY54" s="172"/>
      <c r="IZ54" s="172"/>
      <c r="JA54" s="172"/>
      <c r="JB54" s="172"/>
    </row>
    <row r="55" spans="2:262" s="198" customFormat="1" ht="13.5" customHeight="1">
      <c r="B55" s="172"/>
      <c r="C55" s="200"/>
      <c r="E55" s="178"/>
      <c r="F55" s="220"/>
      <c r="G55" s="221"/>
      <c r="H55" s="172"/>
      <c r="I55" s="220"/>
      <c r="J55" s="221"/>
      <c r="K55" s="178"/>
      <c r="L55" s="221"/>
      <c r="M55" s="221"/>
      <c r="P55" s="222"/>
      <c r="Q55" s="178"/>
      <c r="R55" s="221"/>
      <c r="S55" s="221"/>
      <c r="U55" s="221"/>
      <c r="V55" s="221"/>
      <c r="W55" s="200"/>
      <c r="Y55" s="178"/>
      <c r="Z55" s="220"/>
      <c r="AA55" s="220"/>
      <c r="AB55" s="172"/>
      <c r="AC55" s="220"/>
      <c r="AD55" s="220"/>
      <c r="AE55" s="178"/>
      <c r="AF55" s="221"/>
      <c r="AG55" s="221"/>
      <c r="AJ55" s="222"/>
      <c r="AK55" s="178"/>
      <c r="AM55" s="221"/>
      <c r="AO55" s="221"/>
      <c r="AP55" s="221"/>
      <c r="AQ55" s="200"/>
      <c r="AS55" s="178"/>
      <c r="AT55" s="220"/>
      <c r="AU55" s="220"/>
      <c r="AV55" s="172"/>
      <c r="AW55" s="220"/>
      <c r="AX55" s="220"/>
      <c r="AY55" s="178"/>
      <c r="AZ55" s="221"/>
      <c r="BA55" s="221"/>
      <c r="BD55" s="222"/>
      <c r="BE55" s="178"/>
      <c r="BF55" s="221"/>
      <c r="BG55" s="221"/>
      <c r="BI55" s="221"/>
      <c r="BJ55" s="221"/>
      <c r="BK55" s="200"/>
      <c r="BM55" s="178"/>
      <c r="BN55" s="220"/>
      <c r="BO55" s="220"/>
      <c r="BP55" s="172"/>
      <c r="BQ55" s="220"/>
      <c r="BR55" s="220"/>
      <c r="BS55" s="178"/>
      <c r="BT55" s="221"/>
      <c r="BU55" s="221"/>
      <c r="BX55" s="222"/>
      <c r="BY55" s="178"/>
      <c r="BZ55" s="221"/>
      <c r="CA55" s="221"/>
      <c r="CC55" s="221"/>
      <c r="CD55" s="221"/>
      <c r="CE55" s="178"/>
      <c r="CG55" s="178"/>
      <c r="CH55" s="220"/>
      <c r="CI55" s="220"/>
      <c r="CJ55" s="172"/>
      <c r="CK55" s="220"/>
      <c r="CL55" s="220"/>
      <c r="CM55" s="178"/>
      <c r="CN55" s="221"/>
      <c r="CO55" s="221"/>
      <c r="CR55" s="222"/>
      <c r="CS55" s="178"/>
      <c r="CT55" s="221"/>
      <c r="CU55" s="221"/>
      <c r="CW55" s="221"/>
      <c r="CX55" s="221"/>
      <c r="CY55" s="200"/>
      <c r="DA55" s="178"/>
      <c r="DB55" s="220"/>
      <c r="DC55" s="220"/>
      <c r="DD55" s="172"/>
      <c r="DE55" s="220"/>
      <c r="DF55" s="220"/>
      <c r="DG55" s="178"/>
      <c r="DH55" s="221"/>
      <c r="DI55" s="221"/>
      <c r="DL55" s="222"/>
      <c r="DM55" s="178"/>
      <c r="DN55" s="221"/>
      <c r="DO55" s="221"/>
      <c r="DQ55" s="221"/>
      <c r="DR55" s="221"/>
      <c r="DS55" s="200"/>
      <c r="DU55" s="178"/>
      <c r="DV55" s="220"/>
      <c r="DW55" s="220"/>
      <c r="DX55" s="172"/>
      <c r="DY55" s="220"/>
      <c r="DZ55" s="220"/>
      <c r="EA55" s="178"/>
      <c r="EC55" s="223"/>
      <c r="EF55" s="222"/>
      <c r="EG55" s="178"/>
      <c r="EH55" s="221"/>
      <c r="EI55" s="221"/>
      <c r="EK55" s="221"/>
      <c r="EL55" s="221"/>
      <c r="EM55" s="200"/>
      <c r="EO55" s="178"/>
      <c r="EP55" s="220"/>
      <c r="EQ55" s="220"/>
      <c r="ER55" s="172"/>
      <c r="ES55" s="220"/>
      <c r="ET55" s="220"/>
      <c r="EU55" s="178"/>
      <c r="EV55" s="221"/>
      <c r="EW55" s="221"/>
      <c r="EZ55" s="222"/>
      <c r="FA55" s="178"/>
      <c r="FB55" s="221"/>
      <c r="FC55" s="221"/>
      <c r="FE55" s="221"/>
      <c r="FF55" s="221"/>
      <c r="FG55" s="200"/>
      <c r="FI55" s="178"/>
      <c r="FJ55" s="220"/>
      <c r="FK55" s="220"/>
      <c r="FL55" s="172"/>
      <c r="FM55" s="220"/>
      <c r="FN55" s="220"/>
      <c r="FO55" s="178"/>
      <c r="FP55" s="221"/>
      <c r="FQ55" s="221"/>
      <c r="FT55" s="222"/>
      <c r="FU55" s="178"/>
      <c r="FV55" s="221"/>
      <c r="FW55" s="221"/>
      <c r="FY55" s="221"/>
      <c r="FZ55" s="221"/>
      <c r="GA55" s="230"/>
      <c r="GB55" s="226"/>
      <c r="GC55" s="227"/>
      <c r="GD55" s="228"/>
      <c r="GE55" s="227"/>
      <c r="GF55" s="226"/>
      <c r="GG55" s="227"/>
      <c r="GH55" s="227"/>
      <c r="GI55" s="231"/>
      <c r="GJ55" s="227"/>
      <c r="GN55" s="222"/>
      <c r="GS55" s="228"/>
      <c r="GT55" s="227"/>
      <c r="GU55" s="230"/>
      <c r="GV55" s="226"/>
      <c r="GW55" s="227"/>
      <c r="GX55" s="228"/>
      <c r="GY55" s="227"/>
      <c r="GZ55" s="226"/>
      <c r="HA55" s="227"/>
      <c r="HB55" s="227"/>
      <c r="HC55" s="231"/>
      <c r="HD55" s="227"/>
      <c r="HH55" s="222"/>
      <c r="HM55" s="228"/>
      <c r="HN55" s="227"/>
      <c r="HO55" s="230"/>
      <c r="HP55" s="226"/>
      <c r="HQ55" s="227"/>
      <c r="HR55" s="228"/>
      <c r="HS55" s="227"/>
      <c r="HT55" s="226"/>
      <c r="HU55" s="227"/>
      <c r="HV55" s="227"/>
      <c r="HW55" s="231"/>
      <c r="HX55" s="227"/>
      <c r="IB55" s="222"/>
      <c r="IG55" s="228"/>
      <c r="IH55" s="227"/>
      <c r="II55" s="230"/>
      <c r="IJ55" s="226"/>
      <c r="IK55" s="227"/>
      <c r="IL55" s="228"/>
      <c r="IM55" s="227"/>
      <c r="IN55" s="226"/>
      <c r="IO55" s="227"/>
      <c r="IP55" s="227"/>
      <c r="IQ55" s="231"/>
      <c r="IR55" s="227"/>
      <c r="IV55" s="222"/>
      <c r="JA55" s="228"/>
      <c r="JB55" s="227"/>
    </row>
    <row r="56" spans="2:262" s="198" customFormat="1" ht="13.5" customHeight="1">
      <c r="B56" s="172"/>
      <c r="C56" s="200"/>
      <c r="E56" s="178"/>
      <c r="F56" s="220"/>
      <c r="G56" s="221"/>
      <c r="H56" s="172"/>
      <c r="I56" s="220"/>
      <c r="J56" s="221"/>
      <c r="K56" s="178"/>
      <c r="L56" s="221"/>
      <c r="M56" s="221"/>
      <c r="P56" s="222"/>
      <c r="Q56" s="178"/>
      <c r="R56" s="221"/>
      <c r="S56" s="221"/>
      <c r="U56" s="221"/>
      <c r="V56" s="221"/>
      <c r="W56" s="200"/>
      <c r="Y56" s="178"/>
      <c r="Z56" s="220"/>
      <c r="AA56" s="220"/>
      <c r="AB56" s="172"/>
      <c r="AC56" s="220"/>
      <c r="AD56" s="220"/>
      <c r="AE56" s="178"/>
      <c r="AF56" s="221"/>
      <c r="AG56" s="221"/>
      <c r="AJ56" s="222"/>
      <c r="AK56" s="178"/>
      <c r="AM56" s="221"/>
      <c r="AO56" s="221"/>
      <c r="AP56" s="221"/>
      <c r="AQ56" s="200"/>
      <c r="AS56" s="178"/>
      <c r="AT56" s="220"/>
      <c r="AU56" s="220"/>
      <c r="AV56" s="172"/>
      <c r="AW56" s="220"/>
      <c r="AX56" s="220"/>
      <c r="AY56" s="178"/>
      <c r="AZ56" s="221"/>
      <c r="BA56" s="221"/>
      <c r="BD56" s="222"/>
      <c r="BE56" s="178"/>
      <c r="BF56" s="221"/>
      <c r="BG56" s="221"/>
      <c r="BI56" s="221"/>
      <c r="BJ56" s="221"/>
      <c r="BK56" s="200"/>
      <c r="BM56" s="178"/>
      <c r="BN56" s="220"/>
      <c r="BO56" s="220"/>
      <c r="BP56" s="172"/>
      <c r="BQ56" s="220"/>
      <c r="BR56" s="220"/>
      <c r="BS56" s="178"/>
      <c r="BT56" s="221"/>
      <c r="BU56" s="221"/>
      <c r="BX56" s="222"/>
      <c r="BY56" s="178"/>
      <c r="BZ56" s="221"/>
      <c r="CA56" s="221"/>
      <c r="CC56" s="221"/>
      <c r="CD56" s="221"/>
      <c r="CE56" s="178"/>
      <c r="CG56" s="178"/>
      <c r="CH56" s="220"/>
      <c r="CI56" s="220"/>
      <c r="CJ56" s="172"/>
      <c r="CK56" s="220"/>
      <c r="CL56" s="220"/>
      <c r="CM56" s="178"/>
      <c r="CN56" s="221"/>
      <c r="CO56" s="221"/>
      <c r="CR56" s="222"/>
      <c r="CS56" s="178"/>
      <c r="CT56" s="221"/>
      <c r="CU56" s="221"/>
      <c r="CW56" s="221"/>
      <c r="CX56" s="221"/>
      <c r="CY56" s="200"/>
      <c r="DA56" s="178"/>
      <c r="DB56" s="220"/>
      <c r="DC56" s="220"/>
      <c r="DD56" s="172"/>
      <c r="DE56" s="220"/>
      <c r="DF56" s="220"/>
      <c r="DG56" s="178"/>
      <c r="DH56" s="221"/>
      <c r="DI56" s="221"/>
      <c r="DL56" s="222"/>
      <c r="DM56" s="178"/>
      <c r="DN56" s="221"/>
      <c r="DO56" s="221"/>
      <c r="DQ56" s="221"/>
      <c r="DR56" s="221"/>
      <c r="DS56" s="200"/>
      <c r="DU56" s="178"/>
      <c r="DV56" s="220"/>
      <c r="DW56" s="220"/>
      <c r="DX56" s="172"/>
      <c r="DY56" s="220"/>
      <c r="DZ56" s="220"/>
      <c r="EA56" s="178"/>
      <c r="EC56" s="223"/>
      <c r="EF56" s="222"/>
      <c r="EG56" s="178"/>
      <c r="EH56" s="221"/>
      <c r="EI56" s="221"/>
      <c r="EK56" s="221"/>
      <c r="EL56" s="221"/>
      <c r="EM56" s="200"/>
      <c r="EO56" s="178"/>
      <c r="EP56" s="220"/>
      <c r="EQ56" s="220"/>
      <c r="ER56" s="172"/>
      <c r="ES56" s="220"/>
      <c r="ET56" s="220"/>
      <c r="EU56" s="178"/>
      <c r="EV56" s="221"/>
      <c r="EW56" s="221"/>
      <c r="EZ56" s="222"/>
      <c r="FA56" s="178"/>
      <c r="FB56" s="221"/>
      <c r="FC56" s="221"/>
      <c r="FE56" s="221"/>
      <c r="FF56" s="221"/>
      <c r="FG56" s="200"/>
      <c r="FI56" s="178"/>
      <c r="FJ56" s="220"/>
      <c r="FK56" s="220"/>
      <c r="FL56" s="172"/>
      <c r="FM56" s="220"/>
      <c r="FN56" s="220"/>
      <c r="FO56" s="178"/>
      <c r="FP56" s="221"/>
      <c r="FQ56" s="221"/>
      <c r="FT56" s="222"/>
      <c r="FU56" s="178"/>
      <c r="FV56" s="221"/>
      <c r="FW56" s="221"/>
      <c r="FY56" s="221"/>
      <c r="FZ56" s="221"/>
      <c r="GA56" s="173"/>
      <c r="GB56" s="226"/>
      <c r="GC56" s="226"/>
      <c r="GD56" s="229"/>
      <c r="GE56" s="172"/>
      <c r="GF56" s="226"/>
      <c r="GG56" s="227"/>
      <c r="GH56" s="172"/>
      <c r="GI56" s="206"/>
      <c r="GJ56" s="172"/>
      <c r="GK56" s="172"/>
      <c r="GL56" s="172"/>
      <c r="GM56" s="172"/>
      <c r="GN56" s="207"/>
      <c r="GO56" s="172"/>
      <c r="GP56" s="172"/>
      <c r="GQ56" s="172"/>
      <c r="GR56" s="172"/>
      <c r="GS56" s="172"/>
      <c r="GT56" s="172"/>
      <c r="GU56" s="173"/>
      <c r="GV56" s="226"/>
      <c r="GW56" s="226"/>
      <c r="GX56" s="229"/>
      <c r="GY56" s="172"/>
      <c r="GZ56" s="226"/>
      <c r="HA56" s="227"/>
      <c r="HB56" s="172"/>
      <c r="HC56" s="206"/>
      <c r="HD56" s="172"/>
      <c r="HE56" s="172"/>
      <c r="HF56" s="172"/>
      <c r="HG56" s="172"/>
      <c r="HH56" s="207"/>
      <c r="HI56" s="172"/>
      <c r="HJ56" s="172"/>
      <c r="HK56" s="172"/>
      <c r="HL56" s="172"/>
      <c r="HM56" s="172"/>
      <c r="HN56" s="172"/>
      <c r="HO56" s="173"/>
      <c r="HP56" s="226"/>
      <c r="HQ56" s="226"/>
      <c r="HR56" s="229"/>
      <c r="HS56" s="172"/>
      <c r="HT56" s="226"/>
      <c r="HU56" s="227"/>
      <c r="HV56" s="172"/>
      <c r="HW56" s="206"/>
      <c r="HX56" s="172"/>
      <c r="HY56" s="172"/>
      <c r="HZ56" s="172"/>
      <c r="IA56" s="172"/>
      <c r="IB56" s="207"/>
      <c r="IC56" s="172"/>
      <c r="ID56" s="172"/>
      <c r="IE56" s="172"/>
      <c r="IF56" s="172"/>
      <c r="IG56" s="172"/>
      <c r="IH56" s="172"/>
      <c r="II56" s="173"/>
      <c r="IJ56" s="226"/>
      <c r="IK56" s="226"/>
      <c r="IL56" s="229"/>
      <c r="IM56" s="172"/>
      <c r="IN56" s="226"/>
      <c r="IO56" s="227"/>
      <c r="IP56" s="172"/>
      <c r="IQ56" s="206"/>
      <c r="IR56" s="172"/>
      <c r="IS56" s="172"/>
      <c r="IT56" s="172"/>
      <c r="IU56" s="172"/>
      <c r="IV56" s="207"/>
      <c r="IW56" s="172"/>
      <c r="IX56" s="172"/>
      <c r="IY56" s="172"/>
      <c r="IZ56" s="172"/>
      <c r="JA56" s="172"/>
      <c r="JB56" s="172"/>
    </row>
    <row r="57" spans="2:262" s="198" customFormat="1" ht="13.5" customHeight="1">
      <c r="B57" s="172"/>
      <c r="C57" s="200"/>
      <c r="E57" s="178"/>
      <c r="F57" s="220"/>
      <c r="G57" s="221"/>
      <c r="H57" s="172"/>
      <c r="I57" s="220"/>
      <c r="J57" s="221"/>
      <c r="K57" s="178"/>
      <c r="L57" s="221"/>
      <c r="M57" s="221"/>
      <c r="P57" s="222"/>
      <c r="Q57" s="178"/>
      <c r="R57" s="221"/>
      <c r="S57" s="221"/>
      <c r="U57" s="221"/>
      <c r="V57" s="221"/>
      <c r="W57" s="200"/>
      <c r="Y57" s="178"/>
      <c r="Z57" s="220"/>
      <c r="AA57" s="220"/>
      <c r="AB57" s="172"/>
      <c r="AC57" s="220"/>
      <c r="AD57" s="220"/>
      <c r="AE57" s="178"/>
      <c r="AF57" s="221"/>
      <c r="AG57" s="221"/>
      <c r="AJ57" s="222"/>
      <c r="AK57" s="178"/>
      <c r="AM57" s="221"/>
      <c r="AO57" s="221"/>
      <c r="AP57" s="221"/>
      <c r="AQ57" s="200"/>
      <c r="AS57" s="178"/>
      <c r="AT57" s="220"/>
      <c r="AU57" s="220"/>
      <c r="AV57" s="172"/>
      <c r="AW57" s="220"/>
      <c r="AX57" s="220"/>
      <c r="AY57" s="178"/>
      <c r="AZ57" s="221"/>
      <c r="BA57" s="221"/>
      <c r="BD57" s="222"/>
      <c r="BE57" s="178"/>
      <c r="BF57" s="221"/>
      <c r="BG57" s="221"/>
      <c r="BI57" s="221"/>
      <c r="BJ57" s="221"/>
      <c r="BK57" s="200"/>
      <c r="BM57" s="178"/>
      <c r="BN57" s="220"/>
      <c r="BO57" s="220"/>
      <c r="BP57" s="172"/>
      <c r="BQ57" s="220"/>
      <c r="BR57" s="220"/>
      <c r="BS57" s="178"/>
      <c r="BT57" s="221"/>
      <c r="BU57" s="221"/>
      <c r="BX57" s="222"/>
      <c r="BY57" s="178"/>
      <c r="BZ57" s="221"/>
      <c r="CA57" s="221"/>
      <c r="CC57" s="221"/>
      <c r="CD57" s="221"/>
      <c r="CE57" s="178"/>
      <c r="CG57" s="178"/>
      <c r="CH57" s="220"/>
      <c r="CI57" s="220"/>
      <c r="CJ57" s="172"/>
      <c r="CK57" s="220"/>
      <c r="CL57" s="220"/>
      <c r="CM57" s="178"/>
      <c r="CN57" s="221"/>
      <c r="CO57" s="221"/>
      <c r="CR57" s="222"/>
      <c r="CS57" s="178"/>
      <c r="CT57" s="221"/>
      <c r="CU57" s="221"/>
      <c r="CW57" s="221"/>
      <c r="CX57" s="221"/>
      <c r="CY57" s="200"/>
      <c r="DA57" s="178"/>
      <c r="DB57" s="220"/>
      <c r="DC57" s="220"/>
      <c r="DD57" s="172"/>
      <c r="DE57" s="220"/>
      <c r="DF57" s="220"/>
      <c r="DG57" s="178"/>
      <c r="DH57" s="221"/>
      <c r="DI57" s="221"/>
      <c r="DL57" s="222"/>
      <c r="DM57" s="178"/>
      <c r="DN57" s="221"/>
      <c r="DO57" s="221"/>
      <c r="DQ57" s="221"/>
      <c r="DR57" s="221"/>
      <c r="DS57" s="200"/>
      <c r="DU57" s="178"/>
      <c r="DV57" s="220"/>
      <c r="DW57" s="220"/>
      <c r="DX57" s="172"/>
      <c r="DY57" s="220"/>
      <c r="DZ57" s="220"/>
      <c r="EA57" s="178"/>
      <c r="EC57" s="223"/>
      <c r="EF57" s="222"/>
      <c r="EG57" s="178"/>
      <c r="EH57" s="221"/>
      <c r="EI57" s="221"/>
      <c r="EK57" s="221"/>
      <c r="EL57" s="221"/>
      <c r="EM57" s="200"/>
      <c r="EO57" s="178"/>
      <c r="EP57" s="220"/>
      <c r="EQ57" s="220"/>
      <c r="ER57" s="172"/>
      <c r="ES57" s="220"/>
      <c r="ET57" s="220"/>
      <c r="EU57" s="178"/>
      <c r="EV57" s="221"/>
      <c r="EW57" s="221"/>
      <c r="EZ57" s="222"/>
      <c r="FA57" s="178"/>
      <c r="FB57" s="221"/>
      <c r="FC57" s="221"/>
      <c r="FE57" s="221"/>
      <c r="FF57" s="221"/>
      <c r="FG57" s="200"/>
      <c r="FI57" s="178"/>
      <c r="FJ57" s="220"/>
      <c r="FK57" s="220"/>
      <c r="FL57" s="172"/>
      <c r="FM57" s="220"/>
      <c r="FN57" s="220"/>
      <c r="FO57" s="178"/>
      <c r="FP57" s="221"/>
      <c r="FQ57" s="221"/>
      <c r="FT57" s="222"/>
      <c r="FU57" s="178"/>
      <c r="FV57" s="221"/>
      <c r="FW57" s="221"/>
      <c r="FY57" s="221"/>
      <c r="FZ57" s="221"/>
      <c r="GA57" s="173"/>
      <c r="GB57" s="226"/>
      <c r="GC57" s="226"/>
      <c r="GD57" s="229"/>
      <c r="GE57" s="229"/>
      <c r="GF57" s="226"/>
      <c r="GG57" s="227"/>
      <c r="GH57" s="172"/>
      <c r="GI57" s="206"/>
      <c r="GJ57" s="172"/>
      <c r="GK57" s="172"/>
      <c r="GL57" s="172"/>
      <c r="GM57" s="172"/>
      <c r="GN57" s="207"/>
      <c r="GO57" s="172"/>
      <c r="GP57" s="172"/>
      <c r="GQ57" s="172"/>
      <c r="GR57" s="172"/>
      <c r="GS57" s="172"/>
      <c r="GT57" s="172"/>
      <c r="GU57" s="173"/>
      <c r="GV57" s="226"/>
      <c r="GW57" s="226"/>
      <c r="GX57" s="229"/>
      <c r="GY57" s="229"/>
      <c r="GZ57" s="226"/>
      <c r="HA57" s="227"/>
      <c r="HB57" s="172"/>
      <c r="HC57" s="206"/>
      <c r="HD57" s="172"/>
      <c r="HE57" s="172"/>
      <c r="HF57" s="172"/>
      <c r="HG57" s="172"/>
      <c r="HH57" s="207"/>
      <c r="HI57" s="172"/>
      <c r="HJ57" s="172"/>
      <c r="HK57" s="172"/>
      <c r="HL57" s="172"/>
      <c r="HM57" s="172"/>
      <c r="HN57" s="172"/>
      <c r="HO57" s="173"/>
      <c r="HP57" s="226"/>
      <c r="HQ57" s="226"/>
      <c r="HR57" s="229"/>
      <c r="HS57" s="229"/>
      <c r="HT57" s="226"/>
      <c r="HU57" s="227"/>
      <c r="HV57" s="172"/>
      <c r="HW57" s="206"/>
      <c r="HX57" s="172"/>
      <c r="HY57" s="172"/>
      <c r="HZ57" s="172"/>
      <c r="IA57" s="172"/>
      <c r="IB57" s="207"/>
      <c r="IC57" s="172"/>
      <c r="ID57" s="172"/>
      <c r="IE57" s="172"/>
      <c r="IF57" s="172"/>
      <c r="IG57" s="172"/>
      <c r="IH57" s="172"/>
      <c r="II57" s="173"/>
      <c r="IJ57" s="226"/>
      <c r="IK57" s="226"/>
      <c r="IL57" s="229"/>
      <c r="IM57" s="229"/>
      <c r="IN57" s="226"/>
      <c r="IO57" s="227"/>
      <c r="IP57" s="172"/>
      <c r="IQ57" s="206"/>
      <c r="IR57" s="172"/>
      <c r="IS57" s="172"/>
      <c r="IT57" s="172"/>
      <c r="IU57" s="172"/>
      <c r="IV57" s="207"/>
      <c r="IW57" s="172"/>
      <c r="IX57" s="172"/>
      <c r="IY57" s="172"/>
      <c r="IZ57" s="172"/>
      <c r="JA57" s="172"/>
      <c r="JB57" s="172"/>
    </row>
    <row r="58" spans="2:262" s="198" customFormat="1" ht="13.5" customHeight="1">
      <c r="B58" s="172"/>
      <c r="C58" s="200"/>
      <c r="E58" s="178"/>
      <c r="F58" s="220"/>
      <c r="G58" s="221"/>
      <c r="H58" s="172"/>
      <c r="I58" s="220"/>
      <c r="J58" s="221"/>
      <c r="K58" s="178"/>
      <c r="L58" s="221"/>
      <c r="M58" s="221"/>
      <c r="P58" s="222"/>
      <c r="Q58" s="178"/>
      <c r="R58" s="221"/>
      <c r="S58" s="221"/>
      <c r="U58" s="221"/>
      <c r="V58" s="221"/>
      <c r="W58" s="200"/>
      <c r="Y58" s="178"/>
      <c r="Z58" s="220"/>
      <c r="AA58" s="220"/>
      <c r="AB58" s="172"/>
      <c r="AC58" s="220"/>
      <c r="AD58" s="220"/>
      <c r="AE58" s="178"/>
      <c r="AF58" s="221"/>
      <c r="AG58" s="221"/>
      <c r="AJ58" s="222"/>
      <c r="AK58" s="178"/>
      <c r="AM58" s="221"/>
      <c r="AO58" s="221"/>
      <c r="AP58" s="221"/>
      <c r="AQ58" s="200"/>
      <c r="AS58" s="178"/>
      <c r="AT58" s="220"/>
      <c r="AU58" s="220"/>
      <c r="AV58" s="172"/>
      <c r="AW58" s="220"/>
      <c r="AX58" s="220"/>
      <c r="AY58" s="178"/>
      <c r="AZ58" s="221"/>
      <c r="BA58" s="221"/>
      <c r="BD58" s="222"/>
      <c r="BE58" s="178"/>
      <c r="BF58" s="221"/>
      <c r="BG58" s="221"/>
      <c r="BI58" s="221"/>
      <c r="BJ58" s="221"/>
      <c r="BK58" s="200"/>
      <c r="BM58" s="178"/>
      <c r="BN58" s="220"/>
      <c r="BO58" s="220"/>
      <c r="BP58" s="172"/>
      <c r="BQ58" s="220"/>
      <c r="BR58" s="220"/>
      <c r="BS58" s="178"/>
      <c r="BT58" s="221"/>
      <c r="BU58" s="221"/>
      <c r="BX58" s="222"/>
      <c r="BY58" s="178"/>
      <c r="BZ58" s="221"/>
      <c r="CA58" s="221"/>
      <c r="CC58" s="221"/>
      <c r="CD58" s="221"/>
      <c r="CE58" s="178"/>
      <c r="CG58" s="178"/>
      <c r="CH58" s="220"/>
      <c r="CI58" s="220"/>
      <c r="CJ58" s="172"/>
      <c r="CK58" s="220"/>
      <c r="CL58" s="220"/>
      <c r="CM58" s="178"/>
      <c r="CN58" s="221"/>
      <c r="CO58" s="221"/>
      <c r="CR58" s="222"/>
      <c r="CS58" s="178"/>
      <c r="CT58" s="221"/>
      <c r="CU58" s="221"/>
      <c r="CW58" s="221"/>
      <c r="CX58" s="221"/>
      <c r="CY58" s="200"/>
      <c r="DA58" s="178"/>
      <c r="DB58" s="220"/>
      <c r="DC58" s="220"/>
      <c r="DD58" s="172"/>
      <c r="DE58" s="220"/>
      <c r="DF58" s="220"/>
      <c r="DG58" s="178"/>
      <c r="DH58" s="221"/>
      <c r="DI58" s="221"/>
      <c r="DL58" s="222"/>
      <c r="DM58" s="178"/>
      <c r="DN58" s="221"/>
      <c r="DO58" s="221"/>
      <c r="DQ58" s="221"/>
      <c r="DR58" s="221"/>
      <c r="DS58" s="200"/>
      <c r="DU58" s="178"/>
      <c r="DV58" s="220"/>
      <c r="DW58" s="220"/>
      <c r="DX58" s="172"/>
      <c r="DY58" s="220"/>
      <c r="DZ58" s="220"/>
      <c r="EA58" s="178"/>
      <c r="EC58" s="223"/>
      <c r="EF58" s="222"/>
      <c r="EG58" s="178"/>
      <c r="EH58" s="221"/>
      <c r="EI58" s="221"/>
      <c r="EK58" s="221"/>
      <c r="EL58" s="221"/>
      <c r="EM58" s="200"/>
      <c r="EO58" s="178"/>
      <c r="EP58" s="220"/>
      <c r="EQ58" s="220"/>
      <c r="ER58" s="172"/>
      <c r="ES58" s="220"/>
      <c r="ET58" s="220"/>
      <c r="EU58" s="178"/>
      <c r="EV58" s="221"/>
      <c r="EW58" s="221"/>
      <c r="EZ58" s="222"/>
      <c r="FA58" s="178"/>
      <c r="FB58" s="221"/>
      <c r="FC58" s="221"/>
      <c r="FE58" s="221"/>
      <c r="FF58" s="221"/>
      <c r="FG58" s="200"/>
      <c r="FI58" s="178"/>
      <c r="FJ58" s="220"/>
      <c r="FK58" s="220"/>
      <c r="FL58" s="172"/>
      <c r="FM58" s="220"/>
      <c r="FN58" s="220"/>
      <c r="FO58" s="178"/>
      <c r="FP58" s="221"/>
      <c r="FQ58" s="221"/>
      <c r="FT58" s="222"/>
      <c r="FU58" s="178"/>
      <c r="FV58" s="221"/>
      <c r="FW58" s="221"/>
      <c r="FY58" s="221"/>
      <c r="FZ58" s="221"/>
      <c r="GA58" s="200"/>
      <c r="GG58" s="221"/>
      <c r="GI58" s="224"/>
      <c r="GN58" s="222"/>
      <c r="GU58" s="200"/>
      <c r="HA58" s="221"/>
      <c r="HC58" s="224"/>
      <c r="HH58" s="222"/>
      <c r="HO58" s="200"/>
      <c r="HU58" s="221"/>
      <c r="HW58" s="224"/>
      <c r="IB58" s="222"/>
      <c r="II58" s="200"/>
      <c r="IO58" s="221"/>
      <c r="IQ58" s="224"/>
      <c r="IV58" s="222"/>
    </row>
    <row r="59" spans="2:262" s="198" customFormat="1" ht="13.5" customHeight="1">
      <c r="B59" s="172"/>
      <c r="C59" s="200"/>
      <c r="E59" s="178"/>
      <c r="F59" s="220"/>
      <c r="G59" s="221"/>
      <c r="H59" s="172"/>
      <c r="I59" s="220"/>
      <c r="J59" s="221"/>
      <c r="K59" s="178"/>
      <c r="L59" s="221"/>
      <c r="M59" s="221"/>
      <c r="P59" s="222"/>
      <c r="Q59" s="178"/>
      <c r="R59" s="221"/>
      <c r="S59" s="221"/>
      <c r="U59" s="221"/>
      <c r="V59" s="221"/>
      <c r="W59" s="200"/>
      <c r="Y59" s="178"/>
      <c r="Z59" s="220"/>
      <c r="AA59" s="220"/>
      <c r="AB59" s="172"/>
      <c r="AC59" s="220"/>
      <c r="AD59" s="220"/>
      <c r="AE59" s="178"/>
      <c r="AF59" s="221"/>
      <c r="AG59" s="221"/>
      <c r="AJ59" s="222"/>
      <c r="AK59" s="178"/>
      <c r="AM59" s="221"/>
      <c r="AO59" s="221"/>
      <c r="AP59" s="221"/>
      <c r="AQ59" s="200"/>
      <c r="AS59" s="178"/>
      <c r="AT59" s="220"/>
      <c r="AU59" s="220"/>
      <c r="AV59" s="172"/>
      <c r="AW59" s="220"/>
      <c r="AX59" s="220"/>
      <c r="AY59" s="178"/>
      <c r="AZ59" s="221"/>
      <c r="BA59" s="221"/>
      <c r="BD59" s="222"/>
      <c r="BE59" s="178"/>
      <c r="BF59" s="221"/>
      <c r="BG59" s="221"/>
      <c r="BI59" s="221"/>
      <c r="BJ59" s="221"/>
      <c r="BK59" s="200"/>
      <c r="BM59" s="178"/>
      <c r="BN59" s="220"/>
      <c r="BO59" s="220"/>
      <c r="BP59" s="172"/>
      <c r="BQ59" s="220"/>
      <c r="BR59" s="220"/>
      <c r="BS59" s="178"/>
      <c r="BT59" s="221"/>
      <c r="BU59" s="221"/>
      <c r="BX59" s="222"/>
      <c r="BY59" s="178"/>
      <c r="BZ59" s="221"/>
      <c r="CA59" s="221"/>
      <c r="CC59" s="221"/>
      <c r="CD59" s="221"/>
      <c r="CE59" s="178"/>
      <c r="CG59" s="178"/>
      <c r="CH59" s="220"/>
      <c r="CI59" s="220"/>
      <c r="CJ59" s="172"/>
      <c r="CK59" s="220"/>
      <c r="CL59" s="220"/>
      <c r="CM59" s="178"/>
      <c r="CN59" s="221"/>
      <c r="CO59" s="221"/>
      <c r="CR59" s="222"/>
      <c r="CS59" s="178"/>
      <c r="CT59" s="221"/>
      <c r="CU59" s="221"/>
      <c r="CW59" s="221"/>
      <c r="CX59" s="221"/>
      <c r="CY59" s="200"/>
      <c r="DA59" s="178"/>
      <c r="DB59" s="220"/>
      <c r="DC59" s="220"/>
      <c r="DD59" s="172"/>
      <c r="DE59" s="220"/>
      <c r="DF59" s="220"/>
      <c r="DG59" s="178"/>
      <c r="DH59" s="221"/>
      <c r="DI59" s="221"/>
      <c r="DL59" s="222"/>
      <c r="DM59" s="178"/>
      <c r="DN59" s="221"/>
      <c r="DO59" s="221"/>
      <c r="DQ59" s="221"/>
      <c r="DR59" s="221"/>
      <c r="DS59" s="200"/>
      <c r="DU59" s="178"/>
      <c r="DV59" s="220"/>
      <c r="DW59" s="220"/>
      <c r="DX59" s="172"/>
      <c r="DY59" s="220"/>
      <c r="DZ59" s="220"/>
      <c r="EA59" s="178"/>
      <c r="EC59" s="223"/>
      <c r="EF59" s="222"/>
      <c r="EG59" s="178"/>
      <c r="EH59" s="221"/>
      <c r="EI59" s="221"/>
      <c r="EK59" s="221"/>
      <c r="EL59" s="221"/>
      <c r="EM59" s="200"/>
      <c r="EO59" s="178"/>
      <c r="EP59" s="220"/>
      <c r="EQ59" s="220"/>
      <c r="ER59" s="172"/>
      <c r="ES59" s="220"/>
      <c r="ET59" s="220"/>
      <c r="EU59" s="178"/>
      <c r="EV59" s="221"/>
      <c r="EW59" s="221"/>
      <c r="EZ59" s="222"/>
      <c r="FA59" s="178"/>
      <c r="FB59" s="221"/>
      <c r="FC59" s="221"/>
      <c r="FE59" s="221"/>
      <c r="FF59" s="221"/>
      <c r="FG59" s="200"/>
      <c r="FI59" s="178"/>
      <c r="FJ59" s="220"/>
      <c r="FK59" s="220"/>
      <c r="FL59" s="172"/>
      <c r="FM59" s="220"/>
      <c r="FN59" s="220"/>
      <c r="FO59" s="178"/>
      <c r="FP59" s="221"/>
      <c r="FQ59" s="221"/>
      <c r="FT59" s="222"/>
      <c r="FU59" s="178"/>
      <c r="FV59" s="221"/>
      <c r="FW59" s="221"/>
      <c r="FY59" s="221"/>
      <c r="FZ59" s="221"/>
      <c r="GA59" s="200"/>
      <c r="GG59" s="221"/>
      <c r="GI59" s="224"/>
      <c r="GN59" s="222"/>
      <c r="GU59" s="200"/>
      <c r="HA59" s="221"/>
      <c r="HC59" s="224"/>
      <c r="HH59" s="222"/>
      <c r="HO59" s="200"/>
      <c r="HU59" s="221"/>
      <c r="HW59" s="224"/>
      <c r="IB59" s="222"/>
      <c r="II59" s="200"/>
      <c r="IO59" s="221"/>
      <c r="IQ59" s="224"/>
      <c r="IV59" s="222"/>
    </row>
    <row r="60" spans="2:262" s="198" customFormat="1" ht="13.5" customHeight="1">
      <c r="B60" s="172"/>
      <c r="C60" s="200"/>
      <c r="E60" s="178"/>
      <c r="F60" s="220"/>
      <c r="G60" s="221"/>
      <c r="H60" s="172"/>
      <c r="I60" s="220"/>
      <c r="J60" s="221"/>
      <c r="K60" s="178"/>
      <c r="L60" s="221"/>
      <c r="M60" s="221"/>
      <c r="P60" s="222"/>
      <c r="Q60" s="178"/>
      <c r="R60" s="221"/>
      <c r="S60" s="221"/>
      <c r="U60" s="221"/>
      <c r="V60" s="221"/>
      <c r="W60" s="200"/>
      <c r="Y60" s="178"/>
      <c r="Z60" s="220"/>
      <c r="AA60" s="220"/>
      <c r="AB60" s="172"/>
      <c r="AC60" s="220"/>
      <c r="AD60" s="220"/>
      <c r="AE60" s="178"/>
      <c r="AF60" s="221"/>
      <c r="AG60" s="221"/>
      <c r="AJ60" s="222"/>
      <c r="AK60" s="178"/>
      <c r="AM60" s="221"/>
      <c r="AO60" s="221"/>
      <c r="AP60" s="221"/>
      <c r="AQ60" s="200"/>
      <c r="AS60" s="178"/>
      <c r="AT60" s="220"/>
      <c r="AU60" s="220"/>
      <c r="AV60" s="172"/>
      <c r="AW60" s="220"/>
      <c r="AX60" s="220"/>
      <c r="AY60" s="178"/>
      <c r="AZ60" s="221"/>
      <c r="BA60" s="221"/>
      <c r="BD60" s="222"/>
      <c r="BE60" s="178"/>
      <c r="BF60" s="221"/>
      <c r="BG60" s="221"/>
      <c r="BI60" s="221"/>
      <c r="BJ60" s="221"/>
      <c r="BK60" s="200"/>
      <c r="BM60" s="178"/>
      <c r="BN60" s="220"/>
      <c r="BO60" s="220"/>
      <c r="BP60" s="172"/>
      <c r="BQ60" s="220"/>
      <c r="BR60" s="220"/>
      <c r="BS60" s="178"/>
      <c r="BT60" s="221"/>
      <c r="BU60" s="221"/>
      <c r="BX60" s="222"/>
      <c r="BY60" s="178"/>
      <c r="BZ60" s="221"/>
      <c r="CA60" s="221"/>
      <c r="CC60" s="221"/>
      <c r="CD60" s="221"/>
      <c r="CE60" s="178"/>
      <c r="CG60" s="178"/>
      <c r="CH60" s="220"/>
      <c r="CI60" s="220"/>
      <c r="CJ60" s="172"/>
      <c r="CK60" s="220"/>
      <c r="CL60" s="220"/>
      <c r="CM60" s="178"/>
      <c r="CN60" s="221"/>
      <c r="CO60" s="221"/>
      <c r="CR60" s="222"/>
      <c r="CS60" s="178"/>
      <c r="CT60" s="221"/>
      <c r="CU60" s="221"/>
      <c r="CW60" s="221"/>
      <c r="CX60" s="221"/>
      <c r="CY60" s="200"/>
      <c r="DA60" s="178"/>
      <c r="DB60" s="220"/>
      <c r="DC60" s="220"/>
      <c r="DD60" s="172"/>
      <c r="DE60" s="220"/>
      <c r="DF60" s="220"/>
      <c r="DG60" s="178"/>
      <c r="DH60" s="221"/>
      <c r="DI60" s="221"/>
      <c r="DL60" s="222"/>
      <c r="DM60" s="178"/>
      <c r="DN60" s="221"/>
      <c r="DO60" s="221"/>
      <c r="DQ60" s="221"/>
      <c r="DR60" s="221"/>
      <c r="DS60" s="200"/>
      <c r="DU60" s="178"/>
      <c r="DV60" s="220"/>
      <c r="DW60" s="220"/>
      <c r="DX60" s="172"/>
      <c r="DY60" s="220"/>
      <c r="DZ60" s="220"/>
      <c r="EA60" s="178"/>
      <c r="EC60" s="223"/>
      <c r="EF60" s="222"/>
      <c r="EG60" s="178"/>
      <c r="EH60" s="221"/>
      <c r="EI60" s="221"/>
      <c r="EK60" s="221"/>
      <c r="EL60" s="221"/>
      <c r="EM60" s="200"/>
      <c r="EO60" s="178"/>
      <c r="EP60" s="220"/>
      <c r="EQ60" s="220"/>
      <c r="ER60" s="172"/>
      <c r="ES60" s="220"/>
      <c r="ET60" s="220"/>
      <c r="EU60" s="178"/>
      <c r="EV60" s="221"/>
      <c r="EW60" s="221"/>
      <c r="EZ60" s="222"/>
      <c r="FA60" s="178"/>
      <c r="FB60" s="221"/>
      <c r="FC60" s="221"/>
      <c r="FE60" s="221"/>
      <c r="FF60" s="221"/>
      <c r="FG60" s="200"/>
      <c r="FI60" s="178"/>
      <c r="FJ60" s="220"/>
      <c r="FK60" s="220"/>
      <c r="FL60" s="172"/>
      <c r="FM60" s="220"/>
      <c r="FN60" s="220"/>
      <c r="FO60" s="178"/>
      <c r="FP60" s="221"/>
      <c r="FQ60" s="221"/>
      <c r="FT60" s="222"/>
      <c r="FU60" s="178"/>
      <c r="FV60" s="221"/>
      <c r="FW60" s="221"/>
      <c r="FY60" s="221"/>
      <c r="FZ60" s="221"/>
      <c r="GA60" s="200"/>
      <c r="GG60" s="221"/>
      <c r="GI60" s="224"/>
      <c r="GN60" s="222"/>
      <c r="GU60" s="200"/>
      <c r="HA60" s="221"/>
      <c r="HC60" s="224"/>
      <c r="HH60" s="222"/>
      <c r="HO60" s="200"/>
      <c r="HU60" s="221"/>
      <c r="HW60" s="224"/>
      <c r="IB60" s="222"/>
      <c r="II60" s="200"/>
      <c r="IO60" s="221"/>
      <c r="IQ60" s="224"/>
      <c r="IV60" s="222"/>
    </row>
    <row r="61" spans="2:262" s="198" customFormat="1" ht="13.5" customHeight="1">
      <c r="B61" s="172"/>
      <c r="C61" s="200"/>
      <c r="E61" s="178"/>
      <c r="F61" s="220"/>
      <c r="G61" s="221"/>
      <c r="H61" s="172"/>
      <c r="I61" s="220"/>
      <c r="J61" s="221"/>
      <c r="K61" s="178"/>
      <c r="L61" s="221"/>
      <c r="M61" s="221"/>
      <c r="P61" s="222"/>
      <c r="Q61" s="178"/>
      <c r="R61" s="221"/>
      <c r="S61" s="221"/>
      <c r="U61" s="221"/>
      <c r="V61" s="221"/>
      <c r="W61" s="200"/>
      <c r="Y61" s="178"/>
      <c r="Z61" s="220"/>
      <c r="AA61" s="220"/>
      <c r="AB61" s="172"/>
      <c r="AC61" s="220"/>
      <c r="AD61" s="220"/>
      <c r="AE61" s="178"/>
      <c r="AF61" s="221"/>
      <c r="AG61" s="221"/>
      <c r="AJ61" s="222"/>
      <c r="AK61" s="178"/>
      <c r="AM61" s="221"/>
      <c r="AO61" s="221"/>
      <c r="AP61" s="221"/>
      <c r="AQ61" s="200"/>
      <c r="AS61" s="178"/>
      <c r="AT61" s="220"/>
      <c r="AU61" s="220"/>
      <c r="AV61" s="172"/>
      <c r="AW61" s="220"/>
      <c r="AX61" s="220"/>
      <c r="AY61" s="178"/>
      <c r="AZ61" s="221"/>
      <c r="BA61" s="221"/>
      <c r="BD61" s="222"/>
      <c r="BE61" s="178"/>
      <c r="BF61" s="221"/>
      <c r="BG61" s="221"/>
      <c r="BI61" s="221"/>
      <c r="BJ61" s="221"/>
      <c r="BK61" s="200"/>
      <c r="BM61" s="178"/>
      <c r="BN61" s="220"/>
      <c r="BO61" s="220"/>
      <c r="BP61" s="172"/>
      <c r="BQ61" s="220"/>
      <c r="BR61" s="220"/>
      <c r="BS61" s="178"/>
      <c r="BT61" s="221"/>
      <c r="BU61" s="221"/>
      <c r="BX61" s="222"/>
      <c r="BY61" s="178"/>
      <c r="BZ61" s="221"/>
      <c r="CA61" s="221"/>
      <c r="CC61" s="221"/>
      <c r="CD61" s="221"/>
      <c r="CE61" s="178"/>
      <c r="CG61" s="178"/>
      <c r="CH61" s="220"/>
      <c r="CI61" s="220"/>
      <c r="CJ61" s="172"/>
      <c r="CK61" s="220"/>
      <c r="CL61" s="220"/>
      <c r="CM61" s="178"/>
      <c r="CN61" s="221"/>
      <c r="CO61" s="221"/>
      <c r="CR61" s="222"/>
      <c r="CS61" s="178"/>
      <c r="CT61" s="221"/>
      <c r="CU61" s="221"/>
      <c r="CW61" s="221"/>
      <c r="CX61" s="221"/>
      <c r="CY61" s="200"/>
      <c r="DA61" s="178"/>
      <c r="DB61" s="220"/>
      <c r="DC61" s="220"/>
      <c r="DD61" s="172"/>
      <c r="DE61" s="220"/>
      <c r="DF61" s="220"/>
      <c r="DG61" s="178"/>
      <c r="DH61" s="221"/>
      <c r="DI61" s="221"/>
      <c r="DL61" s="222"/>
      <c r="DM61" s="178"/>
      <c r="DN61" s="221"/>
      <c r="DO61" s="221"/>
      <c r="DQ61" s="221"/>
      <c r="DR61" s="221"/>
      <c r="DS61" s="200"/>
      <c r="DU61" s="178"/>
      <c r="DV61" s="220"/>
      <c r="DW61" s="220"/>
      <c r="DX61" s="172"/>
      <c r="DY61" s="220"/>
      <c r="DZ61" s="220"/>
      <c r="EA61" s="178"/>
      <c r="EC61" s="223"/>
      <c r="EF61" s="222"/>
      <c r="EG61" s="178"/>
      <c r="EH61" s="221"/>
      <c r="EI61" s="221"/>
      <c r="EK61" s="221"/>
      <c r="EL61" s="221"/>
      <c r="EM61" s="200"/>
      <c r="EO61" s="178"/>
      <c r="EP61" s="220"/>
      <c r="EQ61" s="220"/>
      <c r="ER61" s="172"/>
      <c r="ES61" s="220"/>
      <c r="ET61" s="220"/>
      <c r="EU61" s="178"/>
      <c r="EV61" s="221"/>
      <c r="EW61" s="221"/>
      <c r="EZ61" s="222"/>
      <c r="FA61" s="178"/>
      <c r="FB61" s="221"/>
      <c r="FC61" s="221"/>
      <c r="FE61" s="221"/>
      <c r="FF61" s="221"/>
      <c r="FG61" s="200"/>
      <c r="FI61" s="178"/>
      <c r="FJ61" s="220"/>
      <c r="FK61" s="220"/>
      <c r="FL61" s="172"/>
      <c r="FM61" s="220"/>
      <c r="FN61" s="220"/>
      <c r="FO61" s="178"/>
      <c r="FP61" s="221"/>
      <c r="FQ61" s="221"/>
      <c r="FT61" s="222"/>
      <c r="FU61" s="178"/>
      <c r="FV61" s="221"/>
      <c r="FW61" s="221"/>
      <c r="FY61" s="221"/>
      <c r="FZ61" s="221"/>
      <c r="GA61" s="200"/>
      <c r="GG61" s="221"/>
      <c r="GI61" s="224"/>
      <c r="GN61" s="222"/>
      <c r="GU61" s="200"/>
      <c r="HA61" s="221"/>
      <c r="HC61" s="224"/>
      <c r="HH61" s="222"/>
      <c r="HO61" s="200"/>
      <c r="HU61" s="221"/>
      <c r="HW61" s="224"/>
      <c r="IB61" s="222"/>
      <c r="II61" s="200"/>
      <c r="IO61" s="221"/>
      <c r="IQ61" s="224"/>
      <c r="IV61" s="222"/>
    </row>
    <row r="62" spans="2:262" s="198" customFormat="1" ht="13.5" customHeight="1">
      <c r="B62" s="172"/>
      <c r="C62" s="200"/>
      <c r="E62" s="178"/>
      <c r="F62" s="220"/>
      <c r="G62" s="221"/>
      <c r="H62" s="172"/>
      <c r="I62" s="220"/>
      <c r="J62" s="221"/>
      <c r="K62" s="178"/>
      <c r="L62" s="221"/>
      <c r="M62" s="221"/>
      <c r="P62" s="222"/>
      <c r="Q62" s="178"/>
      <c r="R62" s="221"/>
      <c r="S62" s="221"/>
      <c r="U62" s="221"/>
      <c r="V62" s="221"/>
      <c r="W62" s="200"/>
      <c r="Y62" s="178"/>
      <c r="Z62" s="220"/>
      <c r="AA62" s="220"/>
      <c r="AB62" s="172"/>
      <c r="AC62" s="220"/>
      <c r="AD62" s="220"/>
      <c r="AE62" s="178"/>
      <c r="AF62" s="221"/>
      <c r="AG62" s="221"/>
      <c r="AJ62" s="222"/>
      <c r="AK62" s="178"/>
      <c r="AM62" s="221"/>
      <c r="AO62" s="221"/>
      <c r="AP62" s="221"/>
      <c r="AQ62" s="200"/>
      <c r="AS62" s="178"/>
      <c r="AT62" s="220"/>
      <c r="AU62" s="220"/>
      <c r="AV62" s="172"/>
      <c r="AW62" s="220"/>
      <c r="AX62" s="220"/>
      <c r="AY62" s="178"/>
      <c r="AZ62" s="221"/>
      <c r="BA62" s="221"/>
      <c r="BD62" s="222"/>
      <c r="BE62" s="178"/>
      <c r="BF62" s="221"/>
      <c r="BG62" s="221"/>
      <c r="BI62" s="221"/>
      <c r="BJ62" s="221"/>
      <c r="BK62" s="200"/>
      <c r="BM62" s="178"/>
      <c r="BN62" s="220"/>
      <c r="BO62" s="220"/>
      <c r="BP62" s="172"/>
      <c r="BQ62" s="220"/>
      <c r="BR62" s="220"/>
      <c r="BS62" s="178"/>
      <c r="BT62" s="221"/>
      <c r="BU62" s="221"/>
      <c r="BX62" s="222"/>
      <c r="BY62" s="178"/>
      <c r="BZ62" s="221"/>
      <c r="CA62" s="221"/>
      <c r="CC62" s="221"/>
      <c r="CD62" s="221"/>
      <c r="CE62" s="178"/>
      <c r="CG62" s="178"/>
      <c r="CH62" s="220"/>
      <c r="CI62" s="220"/>
      <c r="CJ62" s="172"/>
      <c r="CK62" s="220"/>
      <c r="CL62" s="220"/>
      <c r="CM62" s="178"/>
      <c r="CN62" s="221"/>
      <c r="CO62" s="221"/>
      <c r="CR62" s="222"/>
      <c r="CS62" s="178"/>
      <c r="CT62" s="221"/>
      <c r="CU62" s="221"/>
      <c r="CW62" s="221"/>
      <c r="CX62" s="221"/>
      <c r="CY62" s="200"/>
      <c r="DA62" s="178"/>
      <c r="DB62" s="220"/>
      <c r="DC62" s="220"/>
      <c r="DD62" s="172"/>
      <c r="DE62" s="220"/>
      <c r="DF62" s="220"/>
      <c r="DG62" s="178"/>
      <c r="DH62" s="221"/>
      <c r="DI62" s="221"/>
      <c r="DL62" s="222"/>
      <c r="DM62" s="178"/>
      <c r="DN62" s="221"/>
      <c r="DO62" s="221"/>
      <c r="DQ62" s="221"/>
      <c r="DR62" s="221"/>
      <c r="DS62" s="200"/>
      <c r="DU62" s="178"/>
      <c r="DV62" s="220"/>
      <c r="DW62" s="220"/>
      <c r="DX62" s="172"/>
      <c r="DY62" s="220"/>
      <c r="DZ62" s="220"/>
      <c r="EA62" s="178"/>
      <c r="EC62" s="223"/>
      <c r="EF62" s="222"/>
      <c r="EG62" s="178"/>
      <c r="EH62" s="221"/>
      <c r="EI62" s="221"/>
      <c r="EK62" s="221"/>
      <c r="EL62" s="221"/>
      <c r="EM62" s="200"/>
      <c r="EO62" s="178"/>
      <c r="EP62" s="220"/>
      <c r="EQ62" s="220"/>
      <c r="ER62" s="172"/>
      <c r="ES62" s="220"/>
      <c r="ET62" s="220"/>
      <c r="EU62" s="178"/>
      <c r="EV62" s="221"/>
      <c r="EW62" s="221"/>
      <c r="EZ62" s="222"/>
      <c r="FA62" s="178"/>
      <c r="FB62" s="221"/>
      <c r="FC62" s="221"/>
      <c r="FE62" s="221"/>
      <c r="FF62" s="221"/>
      <c r="FG62" s="200"/>
      <c r="FI62" s="178"/>
      <c r="FJ62" s="220"/>
      <c r="FK62" s="220"/>
      <c r="FL62" s="172"/>
      <c r="FM62" s="220"/>
      <c r="FN62" s="220"/>
      <c r="FO62" s="178"/>
      <c r="FP62" s="221"/>
      <c r="FQ62" s="221"/>
      <c r="FT62" s="222"/>
      <c r="FU62" s="178"/>
      <c r="FV62" s="221"/>
      <c r="FW62" s="221"/>
      <c r="FY62" s="221"/>
      <c r="FZ62" s="221"/>
      <c r="GA62" s="200"/>
      <c r="GG62" s="221"/>
      <c r="GI62" s="224"/>
      <c r="GN62" s="222"/>
      <c r="GU62" s="200"/>
      <c r="HA62" s="221"/>
      <c r="HC62" s="224"/>
      <c r="HH62" s="222"/>
      <c r="HO62" s="200"/>
      <c r="HU62" s="221"/>
      <c r="HW62" s="224"/>
      <c r="IB62" s="222"/>
      <c r="II62" s="200"/>
      <c r="IO62" s="221"/>
      <c r="IQ62" s="224"/>
      <c r="IV62" s="222"/>
    </row>
    <row r="63" spans="2:262" s="198" customFormat="1" ht="13.5" customHeight="1">
      <c r="B63" s="172"/>
      <c r="C63" s="200"/>
      <c r="E63" s="178"/>
      <c r="F63" s="220"/>
      <c r="G63" s="221"/>
      <c r="H63" s="172"/>
      <c r="I63" s="220"/>
      <c r="J63" s="221"/>
      <c r="K63" s="178"/>
      <c r="L63" s="221"/>
      <c r="M63" s="221"/>
      <c r="P63" s="222"/>
      <c r="Q63" s="178"/>
      <c r="R63" s="221"/>
      <c r="S63" s="221"/>
      <c r="U63" s="221"/>
      <c r="V63" s="221"/>
      <c r="W63" s="200"/>
      <c r="Y63" s="178"/>
      <c r="Z63" s="220"/>
      <c r="AA63" s="220"/>
      <c r="AB63" s="172"/>
      <c r="AC63" s="220"/>
      <c r="AD63" s="220"/>
      <c r="AE63" s="178"/>
      <c r="AF63" s="221"/>
      <c r="AG63" s="221"/>
      <c r="AJ63" s="222"/>
      <c r="AK63" s="178"/>
      <c r="AM63" s="221"/>
      <c r="AO63" s="221"/>
      <c r="AP63" s="221"/>
      <c r="AQ63" s="200"/>
      <c r="AS63" s="178"/>
      <c r="AT63" s="220"/>
      <c r="AU63" s="220"/>
      <c r="AV63" s="172"/>
      <c r="AW63" s="220"/>
      <c r="AX63" s="220"/>
      <c r="AY63" s="178"/>
      <c r="AZ63" s="221"/>
      <c r="BA63" s="221"/>
      <c r="BD63" s="222"/>
      <c r="BE63" s="178"/>
      <c r="BF63" s="221"/>
      <c r="BG63" s="221"/>
      <c r="BI63" s="221"/>
      <c r="BJ63" s="221"/>
      <c r="BK63" s="200"/>
      <c r="BM63" s="178"/>
      <c r="BN63" s="220"/>
      <c r="BO63" s="220"/>
      <c r="BP63" s="172"/>
      <c r="BQ63" s="220"/>
      <c r="BR63" s="220"/>
      <c r="BS63" s="178"/>
      <c r="BT63" s="221"/>
      <c r="BU63" s="221"/>
      <c r="BX63" s="222"/>
      <c r="BY63" s="178"/>
      <c r="BZ63" s="221"/>
      <c r="CA63" s="221"/>
      <c r="CC63" s="221"/>
      <c r="CD63" s="221"/>
      <c r="CE63" s="178"/>
      <c r="CG63" s="178"/>
      <c r="CH63" s="220"/>
      <c r="CI63" s="220"/>
      <c r="CJ63" s="172"/>
      <c r="CK63" s="220"/>
      <c r="CL63" s="220"/>
      <c r="CM63" s="178"/>
      <c r="CN63" s="221"/>
      <c r="CO63" s="221"/>
      <c r="CR63" s="222"/>
      <c r="CS63" s="178"/>
      <c r="CT63" s="221"/>
      <c r="CU63" s="221"/>
      <c r="CW63" s="221"/>
      <c r="CX63" s="221"/>
      <c r="CY63" s="200"/>
      <c r="DA63" s="178"/>
      <c r="DB63" s="220"/>
      <c r="DC63" s="220"/>
      <c r="DD63" s="172"/>
      <c r="DE63" s="220"/>
      <c r="DF63" s="220"/>
      <c r="DG63" s="178"/>
      <c r="DH63" s="221"/>
      <c r="DI63" s="221"/>
      <c r="DL63" s="222"/>
      <c r="DM63" s="178"/>
      <c r="DN63" s="221"/>
      <c r="DO63" s="221"/>
      <c r="DQ63" s="221"/>
      <c r="DR63" s="221"/>
      <c r="DS63" s="200"/>
      <c r="DU63" s="178"/>
      <c r="DV63" s="220"/>
      <c r="DW63" s="220"/>
      <c r="DX63" s="172"/>
      <c r="DY63" s="220"/>
      <c r="DZ63" s="220"/>
      <c r="EA63" s="178"/>
      <c r="EC63" s="223"/>
      <c r="EF63" s="222"/>
      <c r="EG63" s="178"/>
      <c r="EH63" s="221"/>
      <c r="EI63" s="221"/>
      <c r="EK63" s="221"/>
      <c r="EL63" s="221"/>
      <c r="EM63" s="200"/>
      <c r="EO63" s="178"/>
      <c r="EP63" s="220"/>
      <c r="EQ63" s="220"/>
      <c r="ER63" s="172"/>
      <c r="ES63" s="220"/>
      <c r="ET63" s="220"/>
      <c r="EU63" s="178"/>
      <c r="EV63" s="221"/>
      <c r="EW63" s="221"/>
      <c r="EZ63" s="222"/>
      <c r="FA63" s="178"/>
      <c r="FB63" s="221"/>
      <c r="FC63" s="221"/>
      <c r="FE63" s="221"/>
      <c r="FF63" s="221"/>
      <c r="FG63" s="200"/>
      <c r="FI63" s="178"/>
      <c r="FJ63" s="220"/>
      <c r="FK63" s="220"/>
      <c r="FL63" s="172"/>
      <c r="FM63" s="220"/>
      <c r="FN63" s="220"/>
      <c r="FO63" s="178"/>
      <c r="FP63" s="221"/>
      <c r="FQ63" s="221"/>
      <c r="FT63" s="222"/>
      <c r="FU63" s="178"/>
      <c r="FV63" s="221"/>
      <c r="FW63" s="221"/>
      <c r="FY63" s="221"/>
      <c r="FZ63" s="221"/>
      <c r="GA63" s="200"/>
      <c r="GG63" s="221"/>
      <c r="GI63" s="224"/>
      <c r="GN63" s="222"/>
      <c r="GU63" s="200"/>
      <c r="HA63" s="221"/>
      <c r="HC63" s="224"/>
      <c r="HH63" s="222"/>
      <c r="HO63" s="200"/>
      <c r="HU63" s="221"/>
      <c r="HW63" s="224"/>
      <c r="IB63" s="222"/>
      <c r="II63" s="200"/>
      <c r="IO63" s="221"/>
      <c r="IQ63" s="224"/>
      <c r="IV63" s="222"/>
    </row>
    <row r="64" spans="2:262" s="198" customFormat="1" ht="13.5" customHeight="1">
      <c r="B64" s="172"/>
      <c r="C64" s="200"/>
      <c r="E64" s="178"/>
      <c r="F64" s="220"/>
      <c r="G64" s="221"/>
      <c r="H64" s="172"/>
      <c r="I64" s="220"/>
      <c r="J64" s="221"/>
      <c r="K64" s="178"/>
      <c r="L64" s="221"/>
      <c r="M64" s="221"/>
      <c r="P64" s="222"/>
      <c r="Q64" s="178"/>
      <c r="R64" s="221"/>
      <c r="S64" s="221"/>
      <c r="U64" s="221"/>
      <c r="V64" s="221"/>
      <c r="W64" s="200"/>
      <c r="Y64" s="178"/>
      <c r="Z64" s="220"/>
      <c r="AA64" s="220"/>
      <c r="AB64" s="172"/>
      <c r="AC64" s="220"/>
      <c r="AD64" s="220"/>
      <c r="AE64" s="178"/>
      <c r="AF64" s="221"/>
      <c r="AG64" s="221"/>
      <c r="AJ64" s="222"/>
      <c r="AK64" s="178"/>
      <c r="AM64" s="221"/>
      <c r="AO64" s="221"/>
      <c r="AP64" s="221"/>
      <c r="AQ64" s="200"/>
      <c r="AS64" s="178"/>
      <c r="AT64" s="220"/>
      <c r="AU64" s="220"/>
      <c r="AV64" s="172"/>
      <c r="AW64" s="220"/>
      <c r="AX64" s="220"/>
      <c r="AY64" s="178"/>
      <c r="AZ64" s="221"/>
      <c r="BA64" s="221"/>
      <c r="BD64" s="222"/>
      <c r="BE64" s="178"/>
      <c r="BF64" s="221"/>
      <c r="BG64" s="221"/>
      <c r="BI64" s="221"/>
      <c r="BJ64" s="221"/>
      <c r="BK64" s="200"/>
      <c r="BM64" s="178"/>
      <c r="BN64" s="220"/>
      <c r="BO64" s="220"/>
      <c r="BP64" s="172"/>
      <c r="BQ64" s="220"/>
      <c r="BR64" s="220"/>
      <c r="BS64" s="178"/>
      <c r="BT64" s="221"/>
      <c r="BU64" s="221"/>
      <c r="BX64" s="222"/>
      <c r="BY64" s="178"/>
      <c r="BZ64" s="221"/>
      <c r="CA64" s="221"/>
      <c r="CC64" s="221"/>
      <c r="CD64" s="221"/>
      <c r="CE64" s="178"/>
      <c r="CG64" s="178"/>
      <c r="CH64" s="220"/>
      <c r="CI64" s="220"/>
      <c r="CJ64" s="172"/>
      <c r="CK64" s="220"/>
      <c r="CL64" s="220"/>
      <c r="CM64" s="178"/>
      <c r="CN64" s="221"/>
      <c r="CO64" s="221"/>
      <c r="CR64" s="222"/>
      <c r="CS64" s="178"/>
      <c r="CT64" s="221"/>
      <c r="CU64" s="221"/>
      <c r="CW64" s="221"/>
      <c r="CX64" s="221"/>
      <c r="CY64" s="200"/>
      <c r="DA64" s="178"/>
      <c r="DB64" s="220"/>
      <c r="DC64" s="220"/>
      <c r="DD64" s="172"/>
      <c r="DE64" s="220"/>
      <c r="DF64" s="220"/>
      <c r="DG64" s="178"/>
      <c r="DH64" s="221"/>
      <c r="DI64" s="221"/>
      <c r="DL64" s="222"/>
      <c r="DM64" s="178"/>
      <c r="DN64" s="221"/>
      <c r="DO64" s="221"/>
      <c r="DQ64" s="221"/>
      <c r="DR64" s="221"/>
      <c r="DS64" s="200"/>
      <c r="DU64" s="178"/>
      <c r="DV64" s="220"/>
      <c r="DW64" s="220"/>
      <c r="DX64" s="172"/>
      <c r="DY64" s="220"/>
      <c r="DZ64" s="220"/>
      <c r="EA64" s="178"/>
      <c r="EC64" s="223"/>
      <c r="EF64" s="222"/>
      <c r="EG64" s="178"/>
      <c r="EH64" s="221"/>
      <c r="EI64" s="221"/>
      <c r="EK64" s="221"/>
      <c r="EL64" s="221"/>
      <c r="EM64" s="200"/>
      <c r="EO64" s="178"/>
      <c r="EP64" s="220"/>
      <c r="EQ64" s="220"/>
      <c r="ER64" s="172"/>
      <c r="ES64" s="220"/>
      <c r="ET64" s="220"/>
      <c r="EU64" s="178"/>
      <c r="EV64" s="221"/>
      <c r="EW64" s="221"/>
      <c r="EZ64" s="222"/>
      <c r="FA64" s="178"/>
      <c r="FB64" s="221"/>
      <c r="FC64" s="221"/>
      <c r="FE64" s="221"/>
      <c r="FF64" s="221"/>
      <c r="FG64" s="200"/>
      <c r="FI64" s="178"/>
      <c r="FJ64" s="220"/>
      <c r="FK64" s="220"/>
      <c r="FL64" s="172"/>
      <c r="FM64" s="220"/>
      <c r="FN64" s="220"/>
      <c r="FO64" s="178"/>
      <c r="FP64" s="221"/>
      <c r="FQ64" s="221"/>
      <c r="FT64" s="222"/>
      <c r="FU64" s="178"/>
      <c r="FV64" s="221"/>
      <c r="FW64" s="221"/>
      <c r="FY64" s="221"/>
      <c r="FZ64" s="221"/>
      <c r="GA64" s="200"/>
      <c r="GG64" s="221"/>
      <c r="GI64" s="224"/>
      <c r="GN64" s="222"/>
      <c r="GU64" s="200"/>
      <c r="HA64" s="221"/>
      <c r="HC64" s="224"/>
      <c r="HH64" s="222"/>
      <c r="HO64" s="200"/>
      <c r="HU64" s="221"/>
      <c r="HW64" s="224"/>
      <c r="IB64" s="222"/>
      <c r="II64" s="200"/>
      <c r="IO64" s="221"/>
      <c r="IQ64" s="224"/>
      <c r="IV64" s="222"/>
    </row>
    <row r="65" spans="2:256" s="198" customFormat="1" ht="13.5" customHeight="1">
      <c r="B65" s="172"/>
      <c r="C65" s="200"/>
      <c r="E65" s="178"/>
      <c r="F65" s="220"/>
      <c r="G65" s="221"/>
      <c r="H65" s="172"/>
      <c r="I65" s="220"/>
      <c r="J65" s="221"/>
      <c r="K65" s="178"/>
      <c r="L65" s="221"/>
      <c r="M65" s="221"/>
      <c r="P65" s="222"/>
      <c r="Q65" s="178"/>
      <c r="R65" s="221"/>
      <c r="S65" s="221"/>
      <c r="U65" s="221"/>
      <c r="V65" s="221"/>
      <c r="W65" s="200"/>
      <c r="Y65" s="178"/>
      <c r="Z65" s="220"/>
      <c r="AA65" s="220"/>
      <c r="AB65" s="172"/>
      <c r="AC65" s="220"/>
      <c r="AD65" s="220"/>
      <c r="AE65" s="178"/>
      <c r="AF65" s="221"/>
      <c r="AG65" s="221"/>
      <c r="AJ65" s="222"/>
      <c r="AK65" s="178"/>
      <c r="AM65" s="221"/>
      <c r="AO65" s="221"/>
      <c r="AP65" s="221"/>
      <c r="AQ65" s="200"/>
      <c r="AS65" s="178"/>
      <c r="AT65" s="220"/>
      <c r="AU65" s="220"/>
      <c r="AV65" s="172"/>
      <c r="AW65" s="220"/>
      <c r="AX65" s="220"/>
      <c r="AY65" s="178"/>
      <c r="AZ65" s="221"/>
      <c r="BA65" s="221"/>
      <c r="BD65" s="222"/>
      <c r="BE65" s="178"/>
      <c r="BF65" s="221"/>
      <c r="BG65" s="221"/>
      <c r="BI65" s="221"/>
      <c r="BJ65" s="221"/>
      <c r="BK65" s="200"/>
      <c r="BM65" s="178"/>
      <c r="BN65" s="220"/>
      <c r="BO65" s="220"/>
      <c r="BP65" s="172"/>
      <c r="BQ65" s="220"/>
      <c r="BR65" s="220"/>
      <c r="BS65" s="178"/>
      <c r="BT65" s="221"/>
      <c r="BU65" s="221"/>
      <c r="BX65" s="222"/>
      <c r="BY65" s="178"/>
      <c r="BZ65" s="221"/>
      <c r="CA65" s="221"/>
      <c r="CC65" s="221"/>
      <c r="CD65" s="221"/>
      <c r="CE65" s="178"/>
      <c r="CG65" s="178"/>
      <c r="CH65" s="220"/>
      <c r="CI65" s="220"/>
      <c r="CJ65" s="172"/>
      <c r="CK65" s="220"/>
      <c r="CL65" s="220"/>
      <c r="CM65" s="178"/>
      <c r="CN65" s="221"/>
      <c r="CO65" s="221"/>
      <c r="CR65" s="222"/>
      <c r="CS65" s="178"/>
      <c r="CT65" s="221"/>
      <c r="CU65" s="221"/>
      <c r="CW65" s="221"/>
      <c r="CX65" s="221"/>
      <c r="CY65" s="200"/>
      <c r="DA65" s="178"/>
      <c r="DB65" s="220"/>
      <c r="DC65" s="220"/>
      <c r="DD65" s="172"/>
      <c r="DE65" s="220"/>
      <c r="DF65" s="220"/>
      <c r="DG65" s="178"/>
      <c r="DH65" s="221"/>
      <c r="DI65" s="221"/>
      <c r="DL65" s="222"/>
      <c r="DM65" s="178"/>
      <c r="DN65" s="221"/>
      <c r="DO65" s="221"/>
      <c r="DQ65" s="221"/>
      <c r="DR65" s="221"/>
      <c r="DS65" s="200"/>
      <c r="DU65" s="178"/>
      <c r="DV65" s="220"/>
      <c r="DW65" s="220"/>
      <c r="DX65" s="172"/>
      <c r="DY65" s="220"/>
      <c r="DZ65" s="220"/>
      <c r="EA65" s="178"/>
      <c r="EC65" s="223"/>
      <c r="EF65" s="222"/>
      <c r="EG65" s="178"/>
      <c r="EH65" s="221"/>
      <c r="EI65" s="221"/>
      <c r="EK65" s="221"/>
      <c r="EL65" s="221"/>
      <c r="EM65" s="200"/>
      <c r="EO65" s="178"/>
      <c r="EP65" s="220"/>
      <c r="EQ65" s="220"/>
      <c r="ER65" s="172"/>
      <c r="ES65" s="220"/>
      <c r="ET65" s="220"/>
      <c r="EU65" s="178"/>
      <c r="EV65" s="221"/>
      <c r="EW65" s="221"/>
      <c r="EZ65" s="222"/>
      <c r="FA65" s="178"/>
      <c r="FB65" s="221"/>
      <c r="FC65" s="221"/>
      <c r="FE65" s="221"/>
      <c r="FF65" s="221"/>
      <c r="FG65" s="200"/>
      <c r="FI65" s="178"/>
      <c r="FJ65" s="220"/>
      <c r="FK65" s="220"/>
      <c r="FL65" s="172"/>
      <c r="FM65" s="220"/>
      <c r="FN65" s="220"/>
      <c r="FO65" s="178"/>
      <c r="FP65" s="221"/>
      <c r="FQ65" s="221"/>
      <c r="FT65" s="222"/>
      <c r="FU65" s="178"/>
      <c r="FV65" s="221"/>
      <c r="FW65" s="221"/>
      <c r="FY65" s="221"/>
      <c r="FZ65" s="221"/>
      <c r="GA65" s="200"/>
      <c r="GG65" s="221"/>
      <c r="GI65" s="224"/>
      <c r="GN65" s="222"/>
      <c r="GU65" s="200"/>
      <c r="HA65" s="221"/>
      <c r="HC65" s="224"/>
      <c r="HH65" s="222"/>
      <c r="HO65" s="200"/>
      <c r="HU65" s="221"/>
      <c r="HW65" s="224"/>
      <c r="IB65" s="222"/>
      <c r="II65" s="200"/>
      <c r="IO65" s="221"/>
      <c r="IQ65" s="224"/>
      <c r="IV65" s="222"/>
    </row>
    <row r="66" spans="2:256" s="198" customFormat="1" ht="13.5" customHeight="1">
      <c r="B66" s="172"/>
      <c r="C66" s="200"/>
      <c r="E66" s="178"/>
      <c r="F66" s="220"/>
      <c r="G66" s="221"/>
      <c r="H66" s="172"/>
      <c r="I66" s="220"/>
      <c r="J66" s="221"/>
      <c r="K66" s="178"/>
      <c r="L66" s="221"/>
      <c r="M66" s="221"/>
      <c r="P66" s="222"/>
      <c r="Q66" s="178"/>
      <c r="R66" s="221"/>
      <c r="S66" s="221"/>
      <c r="U66" s="221"/>
      <c r="V66" s="221"/>
      <c r="W66" s="200"/>
      <c r="Y66" s="178"/>
      <c r="Z66" s="220"/>
      <c r="AA66" s="220"/>
      <c r="AB66" s="172"/>
      <c r="AC66" s="220"/>
      <c r="AD66" s="220"/>
      <c r="AE66" s="178"/>
      <c r="AF66" s="221"/>
      <c r="AG66" s="221"/>
      <c r="AJ66" s="222"/>
      <c r="AK66" s="178"/>
      <c r="AM66" s="221"/>
      <c r="AO66" s="221"/>
      <c r="AP66" s="221"/>
      <c r="AQ66" s="200"/>
      <c r="AS66" s="178"/>
      <c r="AT66" s="220"/>
      <c r="AU66" s="220"/>
      <c r="AV66" s="172"/>
      <c r="AW66" s="220"/>
      <c r="AX66" s="220"/>
      <c r="AY66" s="178"/>
      <c r="AZ66" s="221"/>
      <c r="BA66" s="221"/>
      <c r="BD66" s="222"/>
      <c r="BE66" s="178"/>
      <c r="BF66" s="221"/>
      <c r="BG66" s="221"/>
      <c r="BI66" s="221"/>
      <c r="BJ66" s="221"/>
      <c r="BK66" s="200"/>
      <c r="BM66" s="178"/>
      <c r="BN66" s="220"/>
      <c r="BO66" s="220"/>
      <c r="BP66" s="172"/>
      <c r="BQ66" s="220"/>
      <c r="BR66" s="220"/>
      <c r="BS66" s="178"/>
      <c r="BT66" s="221"/>
      <c r="BU66" s="221"/>
      <c r="BX66" s="222"/>
      <c r="BY66" s="178"/>
      <c r="BZ66" s="221"/>
      <c r="CA66" s="221"/>
      <c r="CC66" s="221"/>
      <c r="CD66" s="221"/>
      <c r="CE66" s="178"/>
      <c r="CG66" s="178"/>
      <c r="CH66" s="220"/>
      <c r="CI66" s="220"/>
      <c r="CJ66" s="172"/>
      <c r="CK66" s="220"/>
      <c r="CL66" s="220"/>
      <c r="CM66" s="178"/>
      <c r="CN66" s="221"/>
      <c r="CO66" s="221"/>
      <c r="CR66" s="222"/>
      <c r="CS66" s="178"/>
      <c r="CT66" s="221"/>
      <c r="CU66" s="221"/>
      <c r="CW66" s="221"/>
      <c r="CX66" s="221"/>
      <c r="CY66" s="200"/>
      <c r="DA66" s="178"/>
      <c r="DB66" s="220"/>
      <c r="DC66" s="220"/>
      <c r="DD66" s="172"/>
      <c r="DE66" s="220"/>
      <c r="DF66" s="220"/>
      <c r="DG66" s="178"/>
      <c r="DH66" s="221"/>
      <c r="DI66" s="221"/>
      <c r="DL66" s="222"/>
      <c r="DM66" s="178"/>
      <c r="DN66" s="221"/>
      <c r="DO66" s="221"/>
      <c r="DQ66" s="221"/>
      <c r="DR66" s="221"/>
      <c r="DS66" s="200"/>
      <c r="DU66" s="178"/>
      <c r="DV66" s="220"/>
      <c r="DW66" s="220"/>
      <c r="DX66" s="172"/>
      <c r="DY66" s="220"/>
      <c r="DZ66" s="220"/>
      <c r="EA66" s="178"/>
      <c r="EC66" s="223"/>
      <c r="EF66" s="222"/>
      <c r="EG66" s="178"/>
      <c r="EH66" s="221"/>
      <c r="EI66" s="221"/>
      <c r="EK66" s="221"/>
      <c r="EL66" s="221"/>
      <c r="EM66" s="200"/>
      <c r="EO66" s="178"/>
      <c r="EP66" s="220"/>
      <c r="EQ66" s="220"/>
      <c r="ER66" s="172"/>
      <c r="ES66" s="220"/>
      <c r="ET66" s="220"/>
      <c r="EU66" s="178"/>
      <c r="EV66" s="221"/>
      <c r="EW66" s="221"/>
      <c r="EZ66" s="222"/>
      <c r="FA66" s="178"/>
      <c r="FB66" s="221"/>
      <c r="FC66" s="221"/>
      <c r="FE66" s="221"/>
      <c r="FF66" s="221"/>
      <c r="FG66" s="200"/>
      <c r="FI66" s="178"/>
      <c r="FJ66" s="220"/>
      <c r="FK66" s="220"/>
      <c r="FL66" s="172"/>
      <c r="FM66" s="220"/>
      <c r="FN66" s="220"/>
      <c r="FO66" s="178"/>
      <c r="FP66" s="221"/>
      <c r="FQ66" s="221"/>
      <c r="FT66" s="222"/>
      <c r="FU66" s="178"/>
      <c r="FV66" s="221"/>
      <c r="FW66" s="221"/>
      <c r="FY66" s="221"/>
      <c r="FZ66" s="221"/>
      <c r="GA66" s="200"/>
      <c r="GG66" s="221"/>
      <c r="GI66" s="224"/>
      <c r="GN66" s="222"/>
      <c r="GU66" s="200"/>
      <c r="HA66" s="221"/>
      <c r="HC66" s="224"/>
      <c r="HH66" s="222"/>
      <c r="HO66" s="200"/>
      <c r="HU66" s="221"/>
      <c r="HW66" s="224"/>
      <c r="IB66" s="222"/>
      <c r="II66" s="200"/>
      <c r="IO66" s="221"/>
      <c r="IQ66" s="224"/>
      <c r="IV66" s="222"/>
    </row>
    <row r="67" spans="2:256" s="198" customFormat="1" ht="13.5" customHeight="1">
      <c r="B67" s="172"/>
      <c r="C67" s="200"/>
      <c r="E67" s="178"/>
      <c r="F67" s="220"/>
      <c r="G67" s="221"/>
      <c r="H67" s="172"/>
      <c r="I67" s="220"/>
      <c r="J67" s="221"/>
      <c r="K67" s="178"/>
      <c r="L67" s="221"/>
      <c r="M67" s="221"/>
      <c r="P67" s="222"/>
      <c r="Q67" s="178"/>
      <c r="R67" s="221"/>
      <c r="S67" s="221"/>
      <c r="U67" s="221"/>
      <c r="V67" s="221"/>
      <c r="W67" s="200"/>
      <c r="Y67" s="178"/>
      <c r="Z67" s="220"/>
      <c r="AA67" s="220"/>
      <c r="AB67" s="172"/>
      <c r="AC67" s="220"/>
      <c r="AD67" s="220"/>
      <c r="AE67" s="178"/>
      <c r="AF67" s="221"/>
      <c r="AG67" s="221"/>
      <c r="AJ67" s="222"/>
      <c r="AK67" s="178"/>
      <c r="AM67" s="221"/>
      <c r="AO67" s="221"/>
      <c r="AP67" s="221"/>
      <c r="AQ67" s="200"/>
      <c r="AS67" s="178"/>
      <c r="AT67" s="220"/>
      <c r="AU67" s="220"/>
      <c r="AV67" s="172"/>
      <c r="AW67" s="220"/>
      <c r="AX67" s="220"/>
      <c r="AY67" s="178"/>
      <c r="AZ67" s="221"/>
      <c r="BA67" s="221"/>
      <c r="BD67" s="222"/>
      <c r="BE67" s="178"/>
      <c r="BF67" s="221"/>
      <c r="BG67" s="221"/>
      <c r="BI67" s="221"/>
      <c r="BJ67" s="221"/>
      <c r="BK67" s="200"/>
      <c r="BM67" s="178"/>
      <c r="BN67" s="220"/>
      <c r="BO67" s="220"/>
      <c r="BP67" s="172"/>
      <c r="BQ67" s="220"/>
      <c r="BR67" s="220"/>
      <c r="BS67" s="178"/>
      <c r="BT67" s="221"/>
      <c r="BU67" s="221"/>
      <c r="BX67" s="222"/>
      <c r="BY67" s="178"/>
      <c r="BZ67" s="221"/>
      <c r="CA67" s="221"/>
      <c r="CC67" s="221"/>
      <c r="CD67" s="221"/>
      <c r="CE67" s="178"/>
      <c r="CG67" s="178"/>
      <c r="CH67" s="220"/>
      <c r="CI67" s="220"/>
      <c r="CJ67" s="172"/>
      <c r="CK67" s="220"/>
      <c r="CL67" s="220"/>
      <c r="CM67" s="178"/>
      <c r="CN67" s="221"/>
      <c r="CO67" s="221"/>
      <c r="CR67" s="222"/>
      <c r="CS67" s="178"/>
      <c r="CT67" s="221"/>
      <c r="CU67" s="221"/>
      <c r="CW67" s="221"/>
      <c r="CX67" s="221"/>
      <c r="CY67" s="200"/>
      <c r="DA67" s="178"/>
      <c r="DB67" s="220"/>
      <c r="DC67" s="220"/>
      <c r="DD67" s="172"/>
      <c r="DE67" s="220"/>
      <c r="DF67" s="220"/>
      <c r="DG67" s="178"/>
      <c r="DH67" s="221"/>
      <c r="DI67" s="221"/>
      <c r="DL67" s="222"/>
      <c r="DM67" s="178"/>
      <c r="DN67" s="221"/>
      <c r="DO67" s="221"/>
      <c r="DQ67" s="221"/>
      <c r="DR67" s="221"/>
      <c r="DS67" s="200"/>
      <c r="DU67" s="178"/>
      <c r="DV67" s="220"/>
      <c r="DW67" s="220"/>
      <c r="DX67" s="172"/>
      <c r="DY67" s="220"/>
      <c r="DZ67" s="220"/>
      <c r="EA67" s="178"/>
      <c r="EC67" s="223"/>
      <c r="EF67" s="222"/>
      <c r="EG67" s="178"/>
      <c r="EH67" s="221"/>
      <c r="EI67" s="221"/>
      <c r="EK67" s="221"/>
      <c r="EL67" s="221"/>
      <c r="EM67" s="200"/>
      <c r="EO67" s="178"/>
      <c r="EP67" s="220"/>
      <c r="EQ67" s="220"/>
      <c r="ER67" s="172"/>
      <c r="ES67" s="220"/>
      <c r="ET67" s="220"/>
      <c r="EU67" s="178"/>
      <c r="EV67" s="221"/>
      <c r="EW67" s="221"/>
      <c r="EZ67" s="222"/>
      <c r="FA67" s="178"/>
      <c r="FB67" s="221"/>
      <c r="FC67" s="221"/>
      <c r="FE67" s="221"/>
      <c r="FF67" s="221"/>
      <c r="FG67" s="200"/>
      <c r="FI67" s="178"/>
      <c r="FJ67" s="220"/>
      <c r="FK67" s="220"/>
      <c r="FL67" s="172"/>
      <c r="FM67" s="220"/>
      <c r="FN67" s="220"/>
      <c r="FO67" s="178"/>
      <c r="FP67" s="221"/>
      <c r="FQ67" s="221"/>
      <c r="FT67" s="222"/>
      <c r="FU67" s="178"/>
      <c r="FV67" s="221"/>
      <c r="FW67" s="221"/>
      <c r="FY67" s="221"/>
      <c r="FZ67" s="221"/>
      <c r="GA67" s="200"/>
      <c r="GG67" s="221"/>
      <c r="GI67" s="224"/>
      <c r="GN67" s="222"/>
      <c r="GU67" s="200"/>
      <c r="HA67" s="221"/>
      <c r="HC67" s="224"/>
      <c r="HH67" s="222"/>
      <c r="HO67" s="200"/>
      <c r="HU67" s="221"/>
      <c r="HW67" s="224"/>
      <c r="IB67" s="222"/>
      <c r="II67" s="200"/>
      <c r="IO67" s="221"/>
      <c r="IQ67" s="224"/>
      <c r="IV67" s="222"/>
    </row>
    <row r="68" spans="2:256" s="198" customFormat="1" ht="13.5" customHeight="1">
      <c r="B68" s="172"/>
      <c r="C68" s="200"/>
      <c r="E68" s="178"/>
      <c r="F68" s="220"/>
      <c r="G68" s="221"/>
      <c r="H68" s="172"/>
      <c r="I68" s="220"/>
      <c r="J68" s="221"/>
      <c r="K68" s="178"/>
      <c r="L68" s="221"/>
      <c r="M68" s="221"/>
      <c r="P68" s="222"/>
      <c r="Q68" s="178"/>
      <c r="R68" s="221"/>
      <c r="S68" s="221"/>
      <c r="U68" s="221"/>
      <c r="V68" s="221"/>
      <c r="W68" s="200"/>
      <c r="Y68" s="178"/>
      <c r="Z68" s="220"/>
      <c r="AA68" s="220"/>
      <c r="AB68" s="172"/>
      <c r="AC68" s="220"/>
      <c r="AD68" s="220"/>
      <c r="AE68" s="178"/>
      <c r="AF68" s="221"/>
      <c r="AG68" s="221"/>
      <c r="AJ68" s="222"/>
      <c r="AK68" s="178"/>
      <c r="AM68" s="221"/>
      <c r="AO68" s="221"/>
      <c r="AP68" s="221"/>
      <c r="AQ68" s="200"/>
      <c r="AS68" s="178"/>
      <c r="AT68" s="220"/>
      <c r="AU68" s="220"/>
      <c r="AV68" s="172"/>
      <c r="AW68" s="220"/>
      <c r="AX68" s="220"/>
      <c r="AY68" s="178"/>
      <c r="AZ68" s="221"/>
      <c r="BA68" s="221"/>
      <c r="BD68" s="222"/>
      <c r="BE68" s="178"/>
      <c r="BF68" s="221"/>
      <c r="BG68" s="221"/>
      <c r="BI68" s="221"/>
      <c r="BJ68" s="221"/>
      <c r="BK68" s="200"/>
      <c r="BM68" s="178"/>
      <c r="BN68" s="220"/>
      <c r="BO68" s="220"/>
      <c r="BP68" s="172"/>
      <c r="BQ68" s="220"/>
      <c r="BR68" s="220"/>
      <c r="BS68" s="178"/>
      <c r="BT68" s="221"/>
      <c r="BU68" s="221"/>
      <c r="BX68" s="222"/>
      <c r="BY68" s="178"/>
      <c r="BZ68" s="221"/>
      <c r="CA68" s="221"/>
      <c r="CC68" s="221"/>
      <c r="CD68" s="221"/>
      <c r="CE68" s="178"/>
      <c r="CG68" s="178"/>
      <c r="CH68" s="220"/>
      <c r="CI68" s="220"/>
      <c r="CJ68" s="172"/>
      <c r="CK68" s="220"/>
      <c r="CL68" s="220"/>
      <c r="CM68" s="178"/>
      <c r="CN68" s="221"/>
      <c r="CO68" s="221"/>
      <c r="CR68" s="222"/>
      <c r="CS68" s="178"/>
      <c r="CT68" s="221"/>
      <c r="CU68" s="221"/>
      <c r="CW68" s="221"/>
      <c r="CX68" s="221"/>
      <c r="CY68" s="200"/>
      <c r="DA68" s="178"/>
      <c r="DB68" s="220"/>
      <c r="DC68" s="220"/>
      <c r="DD68" s="172"/>
      <c r="DE68" s="220"/>
      <c r="DF68" s="220"/>
      <c r="DG68" s="178"/>
      <c r="DH68" s="221"/>
      <c r="DI68" s="221"/>
      <c r="DL68" s="222"/>
      <c r="DM68" s="178"/>
      <c r="DN68" s="221"/>
      <c r="DO68" s="221"/>
      <c r="DQ68" s="221"/>
      <c r="DR68" s="221"/>
      <c r="DS68" s="200"/>
      <c r="DU68" s="178"/>
      <c r="DV68" s="220"/>
      <c r="DW68" s="220"/>
      <c r="DX68" s="172"/>
      <c r="DY68" s="220"/>
      <c r="DZ68" s="220"/>
      <c r="EA68" s="178"/>
      <c r="EC68" s="223"/>
      <c r="EF68" s="222"/>
      <c r="EG68" s="178"/>
      <c r="EH68" s="221"/>
      <c r="EI68" s="221"/>
      <c r="EK68" s="221"/>
      <c r="EL68" s="221"/>
      <c r="EM68" s="200"/>
      <c r="EO68" s="178"/>
      <c r="EP68" s="220"/>
      <c r="EQ68" s="220"/>
      <c r="ER68" s="172"/>
      <c r="ES68" s="220"/>
      <c r="ET68" s="220"/>
      <c r="EU68" s="178"/>
      <c r="EV68" s="221"/>
      <c r="EW68" s="221"/>
      <c r="EZ68" s="222"/>
      <c r="FA68" s="178"/>
      <c r="FB68" s="221"/>
      <c r="FC68" s="221"/>
      <c r="FE68" s="221"/>
      <c r="FF68" s="221"/>
      <c r="FG68" s="200"/>
      <c r="FI68" s="178"/>
      <c r="FJ68" s="220"/>
      <c r="FK68" s="220"/>
      <c r="FL68" s="172"/>
      <c r="FM68" s="220"/>
      <c r="FN68" s="220"/>
      <c r="FO68" s="178"/>
      <c r="FP68" s="221"/>
      <c r="FQ68" s="221"/>
      <c r="FT68" s="222"/>
      <c r="FU68" s="178"/>
      <c r="FV68" s="221"/>
      <c r="FW68" s="221"/>
      <c r="FY68" s="221"/>
      <c r="FZ68" s="221"/>
      <c r="GA68" s="200"/>
      <c r="GI68" s="224"/>
      <c r="GN68" s="222"/>
      <c r="GU68" s="200"/>
      <c r="HC68" s="224"/>
      <c r="HH68" s="222"/>
      <c r="HO68" s="200"/>
      <c r="HW68" s="224"/>
      <c r="IB68" s="222"/>
      <c r="II68" s="200"/>
      <c r="IQ68" s="224"/>
      <c r="IV68" s="222"/>
    </row>
    <row r="69" spans="2:256" s="198" customFormat="1" ht="13.5" customHeight="1">
      <c r="B69" s="172"/>
      <c r="C69" s="200"/>
      <c r="E69" s="178"/>
      <c r="F69" s="220"/>
      <c r="G69" s="221"/>
      <c r="H69" s="172"/>
      <c r="I69" s="220"/>
      <c r="J69" s="221"/>
      <c r="K69" s="178"/>
      <c r="L69" s="221"/>
      <c r="M69" s="221"/>
      <c r="P69" s="222"/>
      <c r="Q69" s="178"/>
      <c r="R69" s="221"/>
      <c r="S69" s="221"/>
      <c r="U69" s="221"/>
      <c r="V69" s="221"/>
      <c r="W69" s="200"/>
      <c r="Y69" s="178"/>
      <c r="Z69" s="220"/>
      <c r="AA69" s="220"/>
      <c r="AB69" s="172"/>
      <c r="AC69" s="220"/>
      <c r="AD69" s="220"/>
      <c r="AE69" s="178"/>
      <c r="AF69" s="221"/>
      <c r="AG69" s="221"/>
      <c r="AJ69" s="222"/>
      <c r="AK69" s="178"/>
      <c r="AM69" s="221"/>
      <c r="AO69" s="221"/>
      <c r="AP69" s="221"/>
      <c r="AQ69" s="200"/>
      <c r="AS69" s="178"/>
      <c r="AT69" s="220"/>
      <c r="AU69" s="220"/>
      <c r="AV69" s="172"/>
      <c r="AW69" s="220"/>
      <c r="AX69" s="220"/>
      <c r="AY69" s="178"/>
      <c r="AZ69" s="221"/>
      <c r="BA69" s="221"/>
      <c r="BD69" s="222"/>
      <c r="BE69" s="178"/>
      <c r="BF69" s="221"/>
      <c r="BG69" s="221"/>
      <c r="BI69" s="221"/>
      <c r="BJ69" s="221"/>
      <c r="BK69" s="200"/>
      <c r="BM69" s="178"/>
      <c r="BN69" s="220"/>
      <c r="BO69" s="220"/>
      <c r="BP69" s="172"/>
      <c r="BQ69" s="220"/>
      <c r="BR69" s="220"/>
      <c r="BS69" s="178"/>
      <c r="BT69" s="221"/>
      <c r="BU69" s="221"/>
      <c r="BX69" s="222"/>
      <c r="BY69" s="178"/>
      <c r="BZ69" s="221"/>
      <c r="CA69" s="221"/>
      <c r="CC69" s="221"/>
      <c r="CD69" s="221"/>
      <c r="CE69" s="178"/>
      <c r="CG69" s="178"/>
      <c r="CH69" s="220"/>
      <c r="CI69" s="220"/>
      <c r="CJ69" s="172"/>
      <c r="CK69" s="220"/>
      <c r="CL69" s="220"/>
      <c r="CM69" s="178"/>
      <c r="CN69" s="221"/>
      <c r="CO69" s="221"/>
      <c r="CR69" s="222"/>
      <c r="CS69" s="178"/>
      <c r="CT69" s="221"/>
      <c r="CU69" s="221"/>
      <c r="CW69" s="221"/>
      <c r="CX69" s="221"/>
      <c r="CY69" s="200"/>
      <c r="DA69" s="178"/>
      <c r="DB69" s="220"/>
      <c r="DC69" s="220"/>
      <c r="DD69" s="172"/>
      <c r="DE69" s="220"/>
      <c r="DF69" s="220"/>
      <c r="DG69" s="178"/>
      <c r="DH69" s="221"/>
      <c r="DI69" s="221"/>
      <c r="DL69" s="222"/>
      <c r="DM69" s="178"/>
      <c r="DN69" s="221"/>
      <c r="DO69" s="221"/>
      <c r="DQ69" s="221"/>
      <c r="DR69" s="221"/>
      <c r="DS69" s="200"/>
      <c r="DU69" s="178"/>
      <c r="DV69" s="220"/>
      <c r="DW69" s="220"/>
      <c r="DX69" s="172"/>
      <c r="DY69" s="220"/>
      <c r="DZ69" s="220"/>
      <c r="EA69" s="178"/>
      <c r="EC69" s="223"/>
      <c r="EF69" s="222"/>
      <c r="EG69" s="178"/>
      <c r="EH69" s="221"/>
      <c r="EI69" s="221"/>
      <c r="EK69" s="221"/>
      <c r="EL69" s="221"/>
      <c r="EM69" s="200"/>
      <c r="EO69" s="178"/>
      <c r="EP69" s="220"/>
      <c r="EQ69" s="220"/>
      <c r="ER69" s="172"/>
      <c r="ES69" s="220"/>
      <c r="ET69" s="220"/>
      <c r="EU69" s="178"/>
      <c r="EV69" s="221"/>
      <c r="EW69" s="221"/>
      <c r="EZ69" s="222"/>
      <c r="FA69" s="178"/>
      <c r="FB69" s="221"/>
      <c r="FC69" s="221"/>
      <c r="FE69" s="221"/>
      <c r="FF69" s="221"/>
      <c r="FG69" s="200"/>
      <c r="FI69" s="178"/>
      <c r="FJ69" s="220"/>
      <c r="FK69" s="220"/>
      <c r="FL69" s="172"/>
      <c r="FM69" s="220"/>
      <c r="FN69" s="220"/>
      <c r="FO69" s="178"/>
      <c r="FP69" s="221"/>
      <c r="FQ69" s="221"/>
      <c r="FT69" s="222"/>
      <c r="FU69" s="178"/>
      <c r="FV69" s="221"/>
      <c r="FW69" s="221"/>
      <c r="FY69" s="221"/>
      <c r="FZ69" s="221"/>
      <c r="GA69" s="200"/>
      <c r="GI69" s="224"/>
      <c r="GN69" s="222"/>
      <c r="GU69" s="200"/>
      <c r="HC69" s="224"/>
      <c r="HH69" s="222"/>
      <c r="HO69" s="200"/>
      <c r="HW69" s="224"/>
      <c r="IB69" s="222"/>
      <c r="II69" s="200"/>
      <c r="IQ69" s="224"/>
      <c r="IV69" s="222"/>
    </row>
    <row r="70" spans="2:256" s="198" customFormat="1" ht="13.5" customHeight="1">
      <c r="B70" s="172"/>
      <c r="C70" s="200"/>
      <c r="E70" s="178"/>
      <c r="F70" s="220"/>
      <c r="G70" s="221"/>
      <c r="H70" s="172"/>
      <c r="I70" s="220"/>
      <c r="J70" s="221"/>
      <c r="K70" s="178"/>
      <c r="L70" s="221"/>
      <c r="M70" s="221"/>
      <c r="P70" s="222"/>
      <c r="Q70" s="178"/>
      <c r="R70" s="221"/>
      <c r="S70" s="221"/>
      <c r="U70" s="221"/>
      <c r="V70" s="221"/>
      <c r="W70" s="200"/>
      <c r="Y70" s="178"/>
      <c r="Z70" s="220"/>
      <c r="AA70" s="220"/>
      <c r="AB70" s="172"/>
      <c r="AC70" s="220"/>
      <c r="AD70" s="220"/>
      <c r="AE70" s="178"/>
      <c r="AF70" s="221"/>
      <c r="AG70" s="221"/>
      <c r="AJ70" s="222"/>
      <c r="AK70" s="178"/>
      <c r="AM70" s="221"/>
      <c r="AO70" s="221"/>
      <c r="AP70" s="221"/>
      <c r="AQ70" s="200"/>
      <c r="AS70" s="178"/>
      <c r="AT70" s="220"/>
      <c r="AU70" s="220"/>
      <c r="AV70" s="172"/>
      <c r="AW70" s="220"/>
      <c r="AX70" s="220"/>
      <c r="AY70" s="178"/>
      <c r="AZ70" s="221"/>
      <c r="BA70" s="221"/>
      <c r="BD70" s="222"/>
      <c r="BE70" s="178"/>
      <c r="BF70" s="221"/>
      <c r="BG70" s="221"/>
      <c r="BI70" s="221"/>
      <c r="BJ70" s="221"/>
      <c r="BK70" s="200"/>
      <c r="BM70" s="178"/>
      <c r="BN70" s="220"/>
      <c r="BO70" s="220"/>
      <c r="BP70" s="172"/>
      <c r="BQ70" s="220"/>
      <c r="BR70" s="220"/>
      <c r="BS70" s="178"/>
      <c r="BT70" s="221"/>
      <c r="BU70" s="221"/>
      <c r="BX70" s="222"/>
      <c r="BY70" s="178"/>
      <c r="BZ70" s="221"/>
      <c r="CA70" s="221"/>
      <c r="CC70" s="221"/>
      <c r="CD70" s="221"/>
      <c r="CE70" s="178"/>
      <c r="CG70" s="178"/>
      <c r="CH70" s="220"/>
      <c r="CI70" s="220"/>
      <c r="CJ70" s="172"/>
      <c r="CK70" s="220"/>
      <c r="CL70" s="220"/>
      <c r="CM70" s="178"/>
      <c r="CN70" s="221"/>
      <c r="CO70" s="221"/>
      <c r="CR70" s="222"/>
      <c r="CS70" s="178"/>
      <c r="CT70" s="221"/>
      <c r="CU70" s="221"/>
      <c r="CW70" s="221"/>
      <c r="CX70" s="221"/>
      <c r="CY70" s="200"/>
      <c r="DA70" s="178"/>
      <c r="DB70" s="220"/>
      <c r="DC70" s="220"/>
      <c r="DD70" s="172"/>
      <c r="DE70" s="220"/>
      <c r="DF70" s="220"/>
      <c r="DG70" s="178"/>
      <c r="DH70" s="221"/>
      <c r="DI70" s="221"/>
      <c r="DL70" s="222"/>
      <c r="DM70" s="178"/>
      <c r="DN70" s="221"/>
      <c r="DO70" s="221"/>
      <c r="DQ70" s="221"/>
      <c r="DR70" s="221"/>
      <c r="DS70" s="200"/>
      <c r="DU70" s="178"/>
      <c r="DV70" s="220"/>
      <c r="DW70" s="220"/>
      <c r="DX70" s="172"/>
      <c r="DY70" s="220"/>
      <c r="DZ70" s="220"/>
      <c r="EA70" s="178"/>
      <c r="EC70" s="223"/>
      <c r="EF70" s="222"/>
      <c r="EG70" s="178"/>
      <c r="EH70" s="221"/>
      <c r="EI70" s="221"/>
      <c r="EK70" s="221"/>
      <c r="EL70" s="221"/>
      <c r="EM70" s="200"/>
      <c r="EO70" s="178"/>
      <c r="EP70" s="220"/>
      <c r="EQ70" s="220"/>
      <c r="ER70" s="172"/>
      <c r="ES70" s="220"/>
      <c r="ET70" s="220"/>
      <c r="EU70" s="178"/>
      <c r="EV70" s="221"/>
      <c r="EW70" s="221"/>
      <c r="EZ70" s="222"/>
      <c r="FA70" s="178"/>
      <c r="FB70" s="221"/>
      <c r="FC70" s="221"/>
      <c r="FE70" s="221"/>
      <c r="FF70" s="221"/>
      <c r="FG70" s="200"/>
      <c r="FI70" s="178"/>
      <c r="FJ70" s="220"/>
      <c r="FK70" s="220"/>
      <c r="FL70" s="172"/>
      <c r="FM70" s="220"/>
      <c r="FN70" s="220"/>
      <c r="FO70" s="178"/>
      <c r="FP70" s="221"/>
      <c r="FQ70" s="221"/>
      <c r="FT70" s="222"/>
      <c r="FU70" s="178"/>
      <c r="FV70" s="221"/>
      <c r="FW70" s="221"/>
      <c r="FY70" s="221"/>
      <c r="FZ70" s="221"/>
      <c r="GA70" s="200"/>
      <c r="GI70" s="224"/>
      <c r="GN70" s="222"/>
      <c r="GU70" s="200"/>
      <c r="HC70" s="224"/>
      <c r="HH70" s="222"/>
      <c r="HO70" s="200"/>
      <c r="HW70" s="224"/>
      <c r="IB70" s="222"/>
      <c r="II70" s="200"/>
      <c r="IQ70" s="224"/>
      <c r="IV70" s="222"/>
    </row>
    <row r="71" spans="2:256" s="198" customFormat="1" ht="13.5" customHeight="1">
      <c r="B71" s="172"/>
      <c r="C71" s="200"/>
      <c r="E71" s="178"/>
      <c r="F71" s="220"/>
      <c r="G71" s="221"/>
      <c r="H71" s="172"/>
      <c r="I71" s="220"/>
      <c r="J71" s="221"/>
      <c r="K71" s="178"/>
      <c r="L71" s="221"/>
      <c r="M71" s="221"/>
      <c r="P71" s="222"/>
      <c r="Q71" s="178"/>
      <c r="R71" s="221"/>
      <c r="S71" s="221"/>
      <c r="U71" s="221"/>
      <c r="V71" s="221"/>
      <c r="W71" s="200"/>
      <c r="Y71" s="178"/>
      <c r="Z71" s="220"/>
      <c r="AA71" s="220"/>
      <c r="AB71" s="172"/>
      <c r="AC71" s="220"/>
      <c r="AD71" s="220"/>
      <c r="AE71" s="178"/>
      <c r="AF71" s="221"/>
      <c r="AG71" s="221"/>
      <c r="AJ71" s="222"/>
      <c r="AK71" s="178"/>
      <c r="AM71" s="221"/>
      <c r="AO71" s="221"/>
      <c r="AP71" s="221"/>
      <c r="AQ71" s="200"/>
      <c r="AS71" s="178"/>
      <c r="AT71" s="220"/>
      <c r="AU71" s="220"/>
      <c r="AV71" s="172"/>
      <c r="AW71" s="220"/>
      <c r="AX71" s="220"/>
      <c r="AY71" s="178"/>
      <c r="AZ71" s="221"/>
      <c r="BA71" s="221"/>
      <c r="BD71" s="222"/>
      <c r="BE71" s="178"/>
      <c r="BF71" s="221"/>
      <c r="BG71" s="221"/>
      <c r="BI71" s="221"/>
      <c r="BJ71" s="221"/>
      <c r="BK71" s="200"/>
      <c r="BM71" s="178"/>
      <c r="BN71" s="220"/>
      <c r="BO71" s="220"/>
      <c r="BP71" s="172"/>
      <c r="BQ71" s="220"/>
      <c r="BR71" s="220"/>
      <c r="BS71" s="178"/>
      <c r="BT71" s="221"/>
      <c r="BU71" s="221"/>
      <c r="BX71" s="222"/>
      <c r="BY71" s="178"/>
      <c r="BZ71" s="221"/>
      <c r="CA71" s="221"/>
      <c r="CC71" s="221"/>
      <c r="CD71" s="221"/>
      <c r="CE71" s="178"/>
      <c r="CG71" s="178"/>
      <c r="CH71" s="220"/>
      <c r="CI71" s="220"/>
      <c r="CJ71" s="172"/>
      <c r="CK71" s="220"/>
      <c r="CL71" s="220"/>
      <c r="CM71" s="178"/>
      <c r="CN71" s="221"/>
      <c r="CO71" s="221"/>
      <c r="CR71" s="222"/>
      <c r="CS71" s="178"/>
      <c r="CT71" s="221"/>
      <c r="CU71" s="221"/>
      <c r="CW71" s="221"/>
      <c r="CX71" s="221"/>
      <c r="CY71" s="200"/>
      <c r="DA71" s="178"/>
      <c r="DB71" s="220"/>
      <c r="DC71" s="220"/>
      <c r="DD71" s="172"/>
      <c r="DE71" s="220"/>
      <c r="DF71" s="220"/>
      <c r="DG71" s="178"/>
      <c r="DH71" s="221"/>
      <c r="DI71" s="221"/>
      <c r="DL71" s="222"/>
      <c r="DM71" s="178"/>
      <c r="DN71" s="221"/>
      <c r="DO71" s="221"/>
      <c r="DQ71" s="221"/>
      <c r="DR71" s="221"/>
      <c r="DS71" s="200"/>
      <c r="DU71" s="178"/>
      <c r="DV71" s="220"/>
      <c r="DW71" s="220"/>
      <c r="DX71" s="172"/>
      <c r="DY71" s="220"/>
      <c r="DZ71" s="220"/>
      <c r="EA71" s="178"/>
      <c r="EC71" s="223"/>
      <c r="EF71" s="222"/>
      <c r="EG71" s="178"/>
      <c r="EH71" s="221"/>
      <c r="EI71" s="221"/>
      <c r="EK71" s="221"/>
      <c r="EL71" s="221"/>
      <c r="EM71" s="200"/>
      <c r="EO71" s="178"/>
      <c r="EP71" s="220"/>
      <c r="EQ71" s="220"/>
      <c r="ER71" s="172"/>
      <c r="ES71" s="220"/>
      <c r="ET71" s="220"/>
      <c r="EU71" s="178"/>
      <c r="EV71" s="221"/>
      <c r="EW71" s="221"/>
      <c r="EZ71" s="222"/>
      <c r="FA71" s="178"/>
      <c r="FB71" s="221"/>
      <c r="FC71" s="221"/>
      <c r="FE71" s="221"/>
      <c r="FF71" s="221"/>
      <c r="FG71" s="200"/>
      <c r="FI71" s="178"/>
      <c r="FJ71" s="220"/>
      <c r="FK71" s="220"/>
      <c r="FL71" s="172"/>
      <c r="FM71" s="220"/>
      <c r="FN71" s="220"/>
      <c r="FO71" s="178"/>
      <c r="FP71" s="221"/>
      <c r="FQ71" s="221"/>
      <c r="FT71" s="222"/>
      <c r="FU71" s="178"/>
      <c r="FV71" s="221"/>
      <c r="FW71" s="221"/>
      <c r="FY71" s="221"/>
      <c r="FZ71" s="221"/>
      <c r="GA71" s="200"/>
      <c r="GI71" s="224"/>
      <c r="GN71" s="222"/>
      <c r="GU71" s="200"/>
      <c r="HC71" s="224"/>
      <c r="HH71" s="222"/>
      <c r="HO71" s="200"/>
      <c r="HW71" s="224"/>
      <c r="IB71" s="222"/>
      <c r="II71" s="200"/>
      <c r="IQ71" s="224"/>
      <c r="IV71" s="222"/>
    </row>
    <row r="72" spans="2:256" s="198" customFormat="1" ht="13.5" customHeight="1">
      <c r="B72" s="172"/>
      <c r="C72" s="200"/>
      <c r="E72" s="178"/>
      <c r="F72" s="220"/>
      <c r="G72" s="221"/>
      <c r="H72" s="172"/>
      <c r="I72" s="220"/>
      <c r="J72" s="221"/>
      <c r="K72" s="178"/>
      <c r="L72" s="221"/>
      <c r="M72" s="221"/>
      <c r="P72" s="222"/>
      <c r="Q72" s="178"/>
      <c r="R72" s="221"/>
      <c r="S72" s="221"/>
      <c r="U72" s="221"/>
      <c r="V72" s="221"/>
      <c r="W72" s="200"/>
      <c r="Y72" s="178"/>
      <c r="Z72" s="220"/>
      <c r="AA72" s="220"/>
      <c r="AB72" s="172"/>
      <c r="AC72" s="220"/>
      <c r="AD72" s="220"/>
      <c r="AE72" s="178"/>
      <c r="AF72" s="221"/>
      <c r="AG72" s="221"/>
      <c r="AJ72" s="222"/>
      <c r="AK72" s="178"/>
      <c r="AM72" s="221"/>
      <c r="AO72" s="221"/>
      <c r="AP72" s="221"/>
      <c r="AQ72" s="200"/>
      <c r="AS72" s="178"/>
      <c r="AT72" s="220"/>
      <c r="AU72" s="220"/>
      <c r="AV72" s="172"/>
      <c r="AW72" s="220"/>
      <c r="AX72" s="220"/>
      <c r="AY72" s="178"/>
      <c r="AZ72" s="221"/>
      <c r="BA72" s="221"/>
      <c r="BD72" s="222"/>
      <c r="BE72" s="178"/>
      <c r="BF72" s="221"/>
      <c r="BG72" s="221"/>
      <c r="BI72" s="221"/>
      <c r="BJ72" s="221"/>
      <c r="BK72" s="200"/>
      <c r="BM72" s="178"/>
      <c r="BN72" s="220"/>
      <c r="BO72" s="220"/>
      <c r="BP72" s="172"/>
      <c r="BQ72" s="220"/>
      <c r="BR72" s="220"/>
      <c r="BS72" s="178"/>
      <c r="BT72" s="221"/>
      <c r="BU72" s="221"/>
      <c r="BX72" s="222"/>
      <c r="BY72" s="178"/>
      <c r="BZ72" s="221"/>
      <c r="CA72" s="221"/>
      <c r="CC72" s="221"/>
      <c r="CD72" s="221"/>
      <c r="CE72" s="178"/>
      <c r="CG72" s="178"/>
      <c r="CH72" s="220"/>
      <c r="CI72" s="220"/>
      <c r="CJ72" s="172"/>
      <c r="CK72" s="220"/>
      <c r="CL72" s="220"/>
      <c r="CM72" s="178"/>
      <c r="CN72" s="221"/>
      <c r="CO72" s="221"/>
      <c r="CR72" s="222"/>
      <c r="CS72" s="178"/>
      <c r="CT72" s="221"/>
      <c r="CU72" s="221"/>
      <c r="CW72" s="221"/>
      <c r="CX72" s="221"/>
      <c r="CY72" s="200"/>
      <c r="DA72" s="178"/>
      <c r="DB72" s="220"/>
      <c r="DC72" s="220"/>
      <c r="DD72" s="172"/>
      <c r="DE72" s="220"/>
      <c r="DF72" s="220"/>
      <c r="DG72" s="178"/>
      <c r="DH72" s="221"/>
      <c r="DI72" s="221"/>
      <c r="DL72" s="222"/>
      <c r="DM72" s="178"/>
      <c r="DN72" s="221"/>
      <c r="DO72" s="221"/>
      <c r="DQ72" s="221"/>
      <c r="DR72" s="221"/>
      <c r="DS72" s="200"/>
      <c r="DU72" s="178"/>
      <c r="DV72" s="220"/>
      <c r="DW72" s="220"/>
      <c r="DX72" s="172"/>
      <c r="DY72" s="220"/>
      <c r="DZ72" s="220"/>
      <c r="EA72" s="178"/>
      <c r="EC72" s="223"/>
      <c r="EF72" s="222"/>
      <c r="EG72" s="178"/>
      <c r="EH72" s="221"/>
      <c r="EI72" s="221"/>
      <c r="EK72" s="221"/>
      <c r="EL72" s="221"/>
      <c r="EM72" s="200"/>
      <c r="EO72" s="178"/>
      <c r="EP72" s="220"/>
      <c r="EQ72" s="220"/>
      <c r="ER72" s="172"/>
      <c r="ES72" s="220"/>
      <c r="ET72" s="220"/>
      <c r="EU72" s="178"/>
      <c r="EV72" s="221"/>
      <c r="EW72" s="221"/>
      <c r="EZ72" s="222"/>
      <c r="FA72" s="178"/>
      <c r="FB72" s="221"/>
      <c r="FC72" s="221"/>
      <c r="FE72" s="221"/>
      <c r="FF72" s="221"/>
      <c r="FG72" s="200"/>
      <c r="FI72" s="178"/>
      <c r="FJ72" s="220"/>
      <c r="FK72" s="220"/>
      <c r="FL72" s="172"/>
      <c r="FM72" s="220"/>
      <c r="FN72" s="220"/>
      <c r="FO72" s="178"/>
      <c r="FP72" s="221"/>
      <c r="FQ72" s="221"/>
      <c r="FT72" s="222"/>
      <c r="FU72" s="178"/>
      <c r="FV72" s="221"/>
      <c r="FW72" s="221"/>
      <c r="FY72" s="221"/>
      <c r="FZ72" s="221"/>
      <c r="GA72" s="200"/>
      <c r="GI72" s="224"/>
      <c r="GN72" s="222"/>
      <c r="GU72" s="200"/>
      <c r="HC72" s="224"/>
      <c r="HH72" s="222"/>
      <c r="HO72" s="200"/>
      <c r="HW72" s="224"/>
      <c r="IB72" s="222"/>
      <c r="II72" s="200"/>
      <c r="IQ72" s="224"/>
      <c r="IV72" s="222"/>
    </row>
    <row r="73" spans="2:256" s="198" customFormat="1" ht="13.5" customHeight="1">
      <c r="B73" s="172"/>
      <c r="C73" s="200"/>
      <c r="E73" s="178"/>
      <c r="F73" s="220"/>
      <c r="G73" s="221"/>
      <c r="H73" s="172"/>
      <c r="I73" s="220"/>
      <c r="J73" s="221"/>
      <c r="K73" s="178"/>
      <c r="L73" s="221"/>
      <c r="M73" s="221"/>
      <c r="P73" s="222"/>
      <c r="Q73" s="178"/>
      <c r="R73" s="221"/>
      <c r="S73" s="221"/>
      <c r="U73" s="221"/>
      <c r="V73" s="221"/>
      <c r="W73" s="200"/>
      <c r="Y73" s="178"/>
      <c r="Z73" s="220"/>
      <c r="AA73" s="220"/>
      <c r="AB73" s="172"/>
      <c r="AC73" s="220"/>
      <c r="AD73" s="220"/>
      <c r="AE73" s="178"/>
      <c r="AF73" s="221"/>
      <c r="AG73" s="221"/>
      <c r="AJ73" s="222"/>
      <c r="AK73" s="178"/>
      <c r="AM73" s="221"/>
      <c r="AO73" s="221"/>
      <c r="AP73" s="221"/>
      <c r="AQ73" s="200"/>
      <c r="AS73" s="178"/>
      <c r="AT73" s="220"/>
      <c r="AU73" s="220"/>
      <c r="AV73" s="172"/>
      <c r="AW73" s="220"/>
      <c r="AX73" s="220"/>
      <c r="AY73" s="178"/>
      <c r="AZ73" s="221"/>
      <c r="BA73" s="221"/>
      <c r="BD73" s="222"/>
      <c r="BE73" s="178"/>
      <c r="BF73" s="221"/>
      <c r="BG73" s="221"/>
      <c r="BI73" s="221"/>
      <c r="BJ73" s="221"/>
      <c r="BK73" s="200"/>
      <c r="BM73" s="178"/>
      <c r="BN73" s="220"/>
      <c r="BO73" s="220"/>
      <c r="BP73" s="172"/>
      <c r="BQ73" s="220"/>
      <c r="BR73" s="220"/>
      <c r="BS73" s="178"/>
      <c r="BT73" s="221"/>
      <c r="BU73" s="221"/>
      <c r="BX73" s="222"/>
      <c r="BY73" s="178"/>
      <c r="BZ73" s="221"/>
      <c r="CA73" s="221"/>
      <c r="CC73" s="221"/>
      <c r="CD73" s="221"/>
      <c r="CE73" s="178"/>
      <c r="CG73" s="178"/>
      <c r="CH73" s="220"/>
      <c r="CI73" s="220"/>
      <c r="CJ73" s="172"/>
      <c r="CK73" s="220"/>
      <c r="CL73" s="220"/>
      <c r="CM73" s="178"/>
      <c r="CN73" s="221"/>
      <c r="CO73" s="221"/>
      <c r="CR73" s="222"/>
      <c r="CS73" s="178"/>
      <c r="CT73" s="221"/>
      <c r="CU73" s="221"/>
      <c r="CW73" s="221"/>
      <c r="CX73" s="221"/>
      <c r="CY73" s="200"/>
      <c r="DA73" s="178"/>
      <c r="DB73" s="220"/>
      <c r="DC73" s="220"/>
      <c r="DD73" s="172"/>
      <c r="DE73" s="220"/>
      <c r="DF73" s="220"/>
      <c r="DG73" s="178"/>
      <c r="DH73" s="221"/>
      <c r="DI73" s="221"/>
      <c r="DL73" s="222"/>
      <c r="DM73" s="178"/>
      <c r="DN73" s="221"/>
      <c r="DO73" s="221"/>
      <c r="DQ73" s="221"/>
      <c r="DR73" s="221"/>
      <c r="DS73" s="200"/>
      <c r="DU73" s="178"/>
      <c r="DV73" s="220"/>
      <c r="DW73" s="220"/>
      <c r="DX73" s="172"/>
      <c r="DY73" s="220"/>
      <c r="DZ73" s="220"/>
      <c r="EA73" s="178"/>
      <c r="EC73" s="223"/>
      <c r="EF73" s="222"/>
      <c r="EG73" s="178"/>
      <c r="EH73" s="221"/>
      <c r="EI73" s="221"/>
      <c r="EK73" s="221"/>
      <c r="EL73" s="221"/>
      <c r="EM73" s="200"/>
      <c r="EO73" s="178"/>
      <c r="EP73" s="220"/>
      <c r="EQ73" s="220"/>
      <c r="ER73" s="172"/>
      <c r="ES73" s="220"/>
      <c r="ET73" s="220"/>
      <c r="EU73" s="178"/>
      <c r="EV73" s="221"/>
      <c r="EW73" s="221"/>
      <c r="EZ73" s="222"/>
      <c r="FA73" s="178"/>
      <c r="FB73" s="221"/>
      <c r="FC73" s="221"/>
      <c r="FE73" s="221"/>
      <c r="FF73" s="221"/>
      <c r="FG73" s="200"/>
      <c r="FI73" s="178"/>
      <c r="FJ73" s="220"/>
      <c r="FK73" s="220"/>
      <c r="FL73" s="172"/>
      <c r="FM73" s="220"/>
      <c r="FN73" s="220"/>
      <c r="FO73" s="178"/>
      <c r="FP73" s="221"/>
      <c r="FQ73" s="221"/>
      <c r="FT73" s="222"/>
      <c r="FU73" s="178"/>
      <c r="FV73" s="221"/>
      <c r="FW73" s="221"/>
      <c r="FY73" s="221"/>
      <c r="FZ73" s="221"/>
      <c r="GA73" s="200"/>
      <c r="GI73" s="224"/>
      <c r="GN73" s="222"/>
      <c r="GU73" s="200"/>
      <c r="HC73" s="224"/>
      <c r="HH73" s="222"/>
      <c r="HO73" s="200"/>
      <c r="HW73" s="224"/>
      <c r="IB73" s="222"/>
      <c r="II73" s="200"/>
      <c r="IQ73" s="224"/>
      <c r="IV73" s="222"/>
    </row>
    <row r="74" spans="2:256" s="198" customFormat="1" ht="13.5" customHeight="1">
      <c r="B74" s="172"/>
      <c r="C74" s="200"/>
      <c r="E74" s="178"/>
      <c r="F74" s="220"/>
      <c r="G74" s="221"/>
      <c r="H74" s="172"/>
      <c r="I74" s="220"/>
      <c r="J74" s="221"/>
      <c r="K74" s="178"/>
      <c r="L74" s="221"/>
      <c r="M74" s="221"/>
      <c r="P74" s="222"/>
      <c r="Q74" s="178"/>
      <c r="R74" s="221"/>
      <c r="S74" s="221"/>
      <c r="U74" s="221"/>
      <c r="V74" s="221"/>
      <c r="W74" s="200"/>
      <c r="Y74" s="178"/>
      <c r="Z74" s="220"/>
      <c r="AA74" s="220"/>
      <c r="AB74" s="172"/>
      <c r="AC74" s="220"/>
      <c r="AD74" s="220"/>
      <c r="AE74" s="178"/>
      <c r="AF74" s="221"/>
      <c r="AG74" s="221"/>
      <c r="AJ74" s="222"/>
      <c r="AK74" s="178"/>
      <c r="AM74" s="221"/>
      <c r="AO74" s="221"/>
      <c r="AP74" s="221"/>
      <c r="AQ74" s="200"/>
      <c r="AS74" s="178"/>
      <c r="AT74" s="220"/>
      <c r="AU74" s="220"/>
      <c r="AV74" s="172"/>
      <c r="AW74" s="220"/>
      <c r="AX74" s="220"/>
      <c r="AY74" s="178"/>
      <c r="AZ74" s="221"/>
      <c r="BA74" s="221"/>
      <c r="BD74" s="222"/>
      <c r="BE74" s="178"/>
      <c r="BF74" s="221"/>
      <c r="BG74" s="221"/>
      <c r="BI74" s="221"/>
      <c r="BJ74" s="221"/>
      <c r="BK74" s="200"/>
      <c r="BM74" s="178"/>
      <c r="BN74" s="220"/>
      <c r="BO74" s="220"/>
      <c r="BP74" s="172"/>
      <c r="BQ74" s="220"/>
      <c r="BR74" s="220"/>
      <c r="BS74" s="178"/>
      <c r="BT74" s="221"/>
      <c r="BU74" s="221"/>
      <c r="BX74" s="222"/>
      <c r="BY74" s="178"/>
      <c r="BZ74" s="221"/>
      <c r="CA74" s="221"/>
      <c r="CC74" s="221"/>
      <c r="CD74" s="221"/>
      <c r="CE74" s="178"/>
      <c r="CG74" s="178"/>
      <c r="CH74" s="220"/>
      <c r="CI74" s="220"/>
      <c r="CJ74" s="172"/>
      <c r="CK74" s="220"/>
      <c r="CL74" s="220"/>
      <c r="CM74" s="178"/>
      <c r="CN74" s="221"/>
      <c r="CO74" s="221"/>
      <c r="CR74" s="222"/>
      <c r="CS74" s="178"/>
      <c r="CT74" s="221"/>
      <c r="CU74" s="221"/>
      <c r="CW74" s="221"/>
      <c r="CX74" s="221"/>
      <c r="CY74" s="200"/>
      <c r="DA74" s="178"/>
      <c r="DB74" s="220"/>
      <c r="DC74" s="220"/>
      <c r="DD74" s="172"/>
      <c r="DE74" s="220"/>
      <c r="DF74" s="220"/>
      <c r="DG74" s="178"/>
      <c r="DH74" s="221"/>
      <c r="DI74" s="221"/>
      <c r="DL74" s="222"/>
      <c r="DM74" s="178"/>
      <c r="DN74" s="221"/>
      <c r="DO74" s="221"/>
      <c r="DQ74" s="221"/>
      <c r="DR74" s="221"/>
      <c r="DS74" s="200"/>
      <c r="DU74" s="178"/>
      <c r="DV74" s="220"/>
      <c r="DW74" s="220"/>
      <c r="DX74" s="172"/>
      <c r="DY74" s="220"/>
      <c r="DZ74" s="220"/>
      <c r="EA74" s="178"/>
      <c r="EC74" s="223"/>
      <c r="EF74" s="222"/>
      <c r="EG74" s="178"/>
      <c r="EH74" s="221"/>
      <c r="EI74" s="221"/>
      <c r="EK74" s="221"/>
      <c r="EL74" s="221"/>
      <c r="EM74" s="200"/>
      <c r="EO74" s="178"/>
      <c r="EP74" s="220"/>
      <c r="EQ74" s="220"/>
      <c r="ER74" s="172"/>
      <c r="ES74" s="220"/>
      <c r="ET74" s="220"/>
      <c r="EU74" s="178"/>
      <c r="EV74" s="221"/>
      <c r="EW74" s="221"/>
      <c r="EZ74" s="222"/>
      <c r="FA74" s="178"/>
      <c r="FB74" s="221"/>
      <c r="FC74" s="221"/>
      <c r="FE74" s="221"/>
      <c r="FF74" s="221"/>
      <c r="FG74" s="200"/>
      <c r="FI74" s="178"/>
      <c r="FJ74" s="220"/>
      <c r="FK74" s="220"/>
      <c r="FL74" s="172"/>
      <c r="FM74" s="220"/>
      <c r="FN74" s="220"/>
      <c r="FO74" s="178"/>
      <c r="FP74" s="221"/>
      <c r="FQ74" s="221"/>
      <c r="FT74" s="222"/>
      <c r="FU74" s="178"/>
      <c r="FV74" s="221"/>
      <c r="FW74" s="221"/>
      <c r="FY74" s="221"/>
      <c r="FZ74" s="221"/>
      <c r="GA74" s="200"/>
      <c r="GI74" s="224"/>
      <c r="GN74" s="222"/>
      <c r="GU74" s="200"/>
      <c r="HC74" s="224"/>
      <c r="HH74" s="222"/>
      <c r="HO74" s="200"/>
      <c r="HW74" s="224"/>
      <c r="IB74" s="222"/>
      <c r="II74" s="200"/>
      <c r="IQ74" s="224"/>
      <c r="IV74" s="222"/>
    </row>
    <row r="75" spans="2:256" s="198" customFormat="1" ht="13.5" customHeight="1">
      <c r="B75" s="172"/>
      <c r="C75" s="200"/>
      <c r="E75" s="178"/>
      <c r="F75" s="220"/>
      <c r="G75" s="221"/>
      <c r="H75" s="172"/>
      <c r="I75" s="220"/>
      <c r="J75" s="221"/>
      <c r="K75" s="178"/>
      <c r="L75" s="221"/>
      <c r="M75" s="221"/>
      <c r="P75" s="222"/>
      <c r="Q75" s="178"/>
      <c r="R75" s="221"/>
      <c r="S75" s="221"/>
      <c r="U75" s="221"/>
      <c r="V75" s="221"/>
      <c r="W75" s="200"/>
      <c r="Y75" s="178"/>
      <c r="Z75" s="220"/>
      <c r="AA75" s="220"/>
      <c r="AB75" s="172"/>
      <c r="AC75" s="220"/>
      <c r="AD75" s="220"/>
      <c r="AE75" s="178"/>
      <c r="AF75" s="221"/>
      <c r="AG75" s="221"/>
      <c r="AJ75" s="222"/>
      <c r="AK75" s="178"/>
      <c r="AM75" s="221"/>
      <c r="AO75" s="221"/>
      <c r="AP75" s="221"/>
      <c r="AQ75" s="200"/>
      <c r="AS75" s="178"/>
      <c r="AT75" s="220"/>
      <c r="AU75" s="220"/>
      <c r="AV75" s="172"/>
      <c r="AW75" s="220"/>
      <c r="AX75" s="220"/>
      <c r="AY75" s="178"/>
      <c r="AZ75" s="221"/>
      <c r="BA75" s="221"/>
      <c r="BD75" s="222"/>
      <c r="BE75" s="178"/>
      <c r="BF75" s="221"/>
      <c r="BG75" s="221"/>
      <c r="BI75" s="221"/>
      <c r="BJ75" s="221"/>
      <c r="BK75" s="200"/>
      <c r="BM75" s="178"/>
      <c r="BN75" s="220"/>
      <c r="BO75" s="220"/>
      <c r="BP75" s="172"/>
      <c r="BQ75" s="220"/>
      <c r="BR75" s="220"/>
      <c r="BS75" s="178"/>
      <c r="BT75" s="221"/>
      <c r="BU75" s="221"/>
      <c r="BX75" s="222"/>
      <c r="BY75" s="178"/>
      <c r="BZ75" s="221"/>
      <c r="CA75" s="221"/>
      <c r="CC75" s="221"/>
      <c r="CD75" s="221"/>
      <c r="CE75" s="178"/>
      <c r="CG75" s="178"/>
      <c r="CH75" s="220"/>
      <c r="CI75" s="220"/>
      <c r="CJ75" s="172"/>
      <c r="CK75" s="220"/>
      <c r="CL75" s="220"/>
      <c r="CM75" s="178"/>
      <c r="CN75" s="221"/>
      <c r="CO75" s="221"/>
      <c r="CR75" s="222"/>
      <c r="CS75" s="178"/>
      <c r="CT75" s="221"/>
      <c r="CU75" s="221"/>
      <c r="CW75" s="221"/>
      <c r="CX75" s="221"/>
      <c r="CY75" s="200"/>
      <c r="DA75" s="178"/>
      <c r="DB75" s="220"/>
      <c r="DC75" s="220"/>
      <c r="DD75" s="172"/>
      <c r="DE75" s="220"/>
      <c r="DF75" s="220"/>
      <c r="DG75" s="178"/>
      <c r="DH75" s="221"/>
      <c r="DI75" s="221"/>
      <c r="DL75" s="222"/>
      <c r="DM75" s="178"/>
      <c r="DN75" s="221"/>
      <c r="DO75" s="221"/>
      <c r="DQ75" s="221"/>
      <c r="DR75" s="221"/>
      <c r="DS75" s="200"/>
      <c r="DU75" s="178"/>
      <c r="DV75" s="220"/>
      <c r="DW75" s="220"/>
      <c r="DX75" s="172"/>
      <c r="DY75" s="220"/>
      <c r="DZ75" s="220"/>
      <c r="EA75" s="178"/>
      <c r="EC75" s="223"/>
      <c r="EF75" s="222"/>
      <c r="EG75" s="178"/>
      <c r="EH75" s="221"/>
      <c r="EI75" s="221"/>
      <c r="EK75" s="221"/>
      <c r="EL75" s="221"/>
      <c r="EM75" s="200"/>
      <c r="EO75" s="178"/>
      <c r="EP75" s="220"/>
      <c r="EQ75" s="220"/>
      <c r="ER75" s="172"/>
      <c r="ES75" s="220"/>
      <c r="ET75" s="220"/>
      <c r="EU75" s="178"/>
      <c r="EV75" s="221"/>
      <c r="EW75" s="221"/>
      <c r="EZ75" s="222"/>
      <c r="FA75" s="178"/>
      <c r="FB75" s="221"/>
      <c r="FC75" s="221"/>
      <c r="FE75" s="221"/>
      <c r="FF75" s="221"/>
      <c r="FG75" s="200"/>
      <c r="FI75" s="178"/>
      <c r="FJ75" s="220"/>
      <c r="FK75" s="220"/>
      <c r="FL75" s="172"/>
      <c r="FM75" s="220"/>
      <c r="FN75" s="220"/>
      <c r="FO75" s="178"/>
      <c r="FP75" s="221"/>
      <c r="FQ75" s="221"/>
      <c r="FT75" s="222"/>
      <c r="FU75" s="178"/>
      <c r="FV75" s="221"/>
      <c r="FW75" s="221"/>
      <c r="FY75" s="221"/>
      <c r="FZ75" s="221"/>
      <c r="GA75" s="200"/>
      <c r="GI75" s="224"/>
      <c r="GN75" s="222"/>
      <c r="GU75" s="200"/>
      <c r="HC75" s="224"/>
      <c r="HH75" s="222"/>
      <c r="HO75" s="200"/>
      <c r="HW75" s="224"/>
      <c r="IB75" s="222"/>
      <c r="II75" s="200"/>
      <c r="IQ75" s="224"/>
      <c r="IV75" s="222"/>
    </row>
    <row r="76" spans="2:256" s="198" customFormat="1" ht="13.5" customHeight="1">
      <c r="B76" s="172"/>
      <c r="C76" s="200"/>
      <c r="E76" s="178"/>
      <c r="F76" s="220"/>
      <c r="G76" s="221"/>
      <c r="H76" s="172"/>
      <c r="I76" s="220"/>
      <c r="J76" s="221"/>
      <c r="K76" s="178"/>
      <c r="L76" s="221"/>
      <c r="M76" s="221"/>
      <c r="P76" s="222"/>
      <c r="Q76" s="178"/>
      <c r="R76" s="221"/>
      <c r="S76" s="221"/>
      <c r="U76" s="221"/>
      <c r="V76" s="221"/>
      <c r="W76" s="200"/>
      <c r="Y76" s="178"/>
      <c r="Z76" s="220"/>
      <c r="AA76" s="220"/>
      <c r="AB76" s="172"/>
      <c r="AC76" s="220"/>
      <c r="AD76" s="220"/>
      <c r="AE76" s="178"/>
      <c r="AF76" s="221"/>
      <c r="AG76" s="221"/>
      <c r="AJ76" s="222"/>
      <c r="AK76" s="178"/>
      <c r="AM76" s="221"/>
      <c r="AO76" s="221"/>
      <c r="AP76" s="221"/>
      <c r="AQ76" s="200"/>
      <c r="AS76" s="178"/>
      <c r="AT76" s="220"/>
      <c r="AU76" s="220"/>
      <c r="AV76" s="172"/>
      <c r="AW76" s="220"/>
      <c r="AX76" s="220"/>
      <c r="AY76" s="178"/>
      <c r="AZ76" s="221"/>
      <c r="BA76" s="221"/>
      <c r="BD76" s="222"/>
      <c r="BE76" s="178"/>
      <c r="BF76" s="221"/>
      <c r="BG76" s="221"/>
      <c r="BI76" s="221"/>
      <c r="BJ76" s="221"/>
      <c r="BK76" s="200"/>
      <c r="BM76" s="178"/>
      <c r="BN76" s="220"/>
      <c r="BO76" s="220"/>
      <c r="BP76" s="172"/>
      <c r="BQ76" s="220"/>
      <c r="BR76" s="220"/>
      <c r="BS76" s="178"/>
      <c r="BT76" s="221"/>
      <c r="BU76" s="221"/>
      <c r="BX76" s="222"/>
      <c r="BY76" s="178"/>
      <c r="BZ76" s="221"/>
      <c r="CA76" s="221"/>
      <c r="CC76" s="221"/>
      <c r="CD76" s="221"/>
      <c r="CE76" s="178"/>
      <c r="CG76" s="178"/>
      <c r="CH76" s="220"/>
      <c r="CI76" s="220"/>
      <c r="CJ76" s="172"/>
      <c r="CK76" s="220"/>
      <c r="CL76" s="220"/>
      <c r="CM76" s="178"/>
      <c r="CN76" s="221"/>
      <c r="CO76" s="221"/>
      <c r="CR76" s="222"/>
      <c r="CS76" s="178"/>
      <c r="CT76" s="221"/>
      <c r="CU76" s="221"/>
      <c r="CW76" s="221"/>
      <c r="CX76" s="221"/>
      <c r="CY76" s="200"/>
      <c r="DA76" s="178"/>
      <c r="DB76" s="220"/>
      <c r="DC76" s="220"/>
      <c r="DD76" s="172"/>
      <c r="DE76" s="220"/>
      <c r="DF76" s="220"/>
      <c r="DG76" s="178"/>
      <c r="DH76" s="221"/>
      <c r="DI76" s="221"/>
      <c r="DL76" s="222"/>
      <c r="DM76" s="178"/>
      <c r="DN76" s="221"/>
      <c r="DO76" s="221"/>
      <c r="DQ76" s="221"/>
      <c r="DR76" s="221"/>
      <c r="DS76" s="200"/>
      <c r="DU76" s="178"/>
      <c r="DV76" s="220"/>
      <c r="DW76" s="220"/>
      <c r="DX76" s="172"/>
      <c r="DY76" s="220"/>
      <c r="DZ76" s="220"/>
      <c r="EA76" s="178"/>
      <c r="EC76" s="223"/>
      <c r="EF76" s="222"/>
      <c r="EG76" s="178"/>
      <c r="EH76" s="221"/>
      <c r="EI76" s="221"/>
      <c r="EK76" s="221"/>
      <c r="EL76" s="221"/>
      <c r="EM76" s="200"/>
      <c r="EO76" s="178"/>
      <c r="EP76" s="220"/>
      <c r="EQ76" s="220"/>
      <c r="ER76" s="172"/>
      <c r="ES76" s="220"/>
      <c r="ET76" s="220"/>
      <c r="EU76" s="178"/>
      <c r="EV76" s="221"/>
      <c r="EW76" s="221"/>
      <c r="EZ76" s="222"/>
      <c r="FA76" s="178"/>
      <c r="FB76" s="221"/>
      <c r="FC76" s="221"/>
      <c r="FE76" s="221"/>
      <c r="FF76" s="221"/>
      <c r="FG76" s="200"/>
      <c r="FI76" s="178"/>
      <c r="FJ76" s="220"/>
      <c r="FK76" s="220"/>
      <c r="FL76" s="172"/>
      <c r="FM76" s="220"/>
      <c r="FN76" s="220"/>
      <c r="FO76" s="178"/>
      <c r="FP76" s="221"/>
      <c r="FQ76" s="221"/>
      <c r="FT76" s="222"/>
      <c r="FU76" s="178"/>
      <c r="FV76" s="221"/>
      <c r="FW76" s="221"/>
      <c r="FY76" s="221"/>
      <c r="FZ76" s="221"/>
      <c r="GA76" s="200"/>
      <c r="GI76" s="224"/>
      <c r="GN76" s="222"/>
      <c r="GU76" s="200"/>
      <c r="HC76" s="224"/>
      <c r="HH76" s="222"/>
      <c r="HO76" s="200"/>
      <c r="HW76" s="224"/>
      <c r="IB76" s="222"/>
      <c r="II76" s="200"/>
      <c r="IQ76" s="224"/>
      <c r="IV76" s="222"/>
    </row>
    <row r="77" spans="2:256" s="198" customFormat="1" ht="13.5" customHeight="1">
      <c r="B77" s="172"/>
      <c r="C77" s="200"/>
      <c r="E77" s="178"/>
      <c r="F77" s="220"/>
      <c r="G77" s="221"/>
      <c r="H77" s="172"/>
      <c r="I77" s="220"/>
      <c r="J77" s="221"/>
      <c r="K77" s="178"/>
      <c r="L77" s="221"/>
      <c r="M77" s="221"/>
      <c r="P77" s="222"/>
      <c r="Q77" s="178"/>
      <c r="R77" s="221"/>
      <c r="S77" s="221"/>
      <c r="U77" s="221"/>
      <c r="V77" s="221"/>
      <c r="W77" s="200"/>
      <c r="Y77" s="178"/>
      <c r="Z77" s="220"/>
      <c r="AA77" s="220"/>
      <c r="AB77" s="172"/>
      <c r="AC77" s="220"/>
      <c r="AD77" s="220"/>
      <c r="AE77" s="178"/>
      <c r="AF77" s="221"/>
      <c r="AG77" s="221"/>
      <c r="AJ77" s="222"/>
      <c r="AK77" s="178"/>
      <c r="AM77" s="221"/>
      <c r="AO77" s="221"/>
      <c r="AP77" s="221"/>
      <c r="AQ77" s="200"/>
      <c r="AS77" s="178"/>
      <c r="AT77" s="220"/>
      <c r="AU77" s="220"/>
      <c r="AV77" s="172"/>
      <c r="AW77" s="220"/>
      <c r="AX77" s="220"/>
      <c r="AY77" s="178"/>
      <c r="AZ77" s="221"/>
      <c r="BA77" s="221"/>
      <c r="BD77" s="222"/>
      <c r="BE77" s="178"/>
      <c r="BF77" s="221"/>
      <c r="BG77" s="221"/>
      <c r="BI77" s="221"/>
      <c r="BJ77" s="221"/>
      <c r="BK77" s="200"/>
      <c r="BM77" s="178"/>
      <c r="BN77" s="220"/>
      <c r="BO77" s="220"/>
      <c r="BP77" s="172"/>
      <c r="BQ77" s="220"/>
      <c r="BR77" s="220"/>
      <c r="BS77" s="178"/>
      <c r="BT77" s="221"/>
      <c r="BU77" s="221"/>
      <c r="BX77" s="222"/>
      <c r="BY77" s="178"/>
      <c r="BZ77" s="221"/>
      <c r="CA77" s="221"/>
      <c r="CC77" s="221"/>
      <c r="CD77" s="221"/>
      <c r="CE77" s="178"/>
      <c r="CG77" s="178"/>
      <c r="CH77" s="220"/>
      <c r="CI77" s="220"/>
      <c r="CJ77" s="172"/>
      <c r="CK77" s="220"/>
      <c r="CL77" s="220"/>
      <c r="CM77" s="178"/>
      <c r="CN77" s="221"/>
      <c r="CO77" s="221"/>
      <c r="CR77" s="222"/>
      <c r="CS77" s="178"/>
      <c r="CT77" s="221"/>
      <c r="CU77" s="221"/>
      <c r="CW77" s="221"/>
      <c r="CX77" s="221"/>
      <c r="CY77" s="200"/>
      <c r="DA77" s="178"/>
      <c r="DB77" s="220"/>
      <c r="DC77" s="220"/>
      <c r="DD77" s="172"/>
      <c r="DE77" s="220"/>
      <c r="DF77" s="220"/>
      <c r="DG77" s="178"/>
      <c r="DH77" s="221"/>
      <c r="DI77" s="221"/>
      <c r="DL77" s="222"/>
      <c r="DM77" s="178"/>
      <c r="DN77" s="221"/>
      <c r="DO77" s="221"/>
      <c r="DQ77" s="221"/>
      <c r="DR77" s="221"/>
      <c r="DS77" s="200"/>
      <c r="DU77" s="178"/>
      <c r="DV77" s="220"/>
      <c r="DW77" s="220"/>
      <c r="DX77" s="172"/>
      <c r="DY77" s="220"/>
      <c r="DZ77" s="220"/>
      <c r="EA77" s="178"/>
      <c r="EC77" s="223"/>
      <c r="EF77" s="222"/>
      <c r="EG77" s="178"/>
      <c r="EH77" s="221"/>
      <c r="EI77" s="221"/>
      <c r="EK77" s="221"/>
      <c r="EL77" s="221"/>
      <c r="EM77" s="200"/>
      <c r="EO77" s="178"/>
      <c r="EP77" s="220"/>
      <c r="EQ77" s="220"/>
      <c r="ER77" s="172"/>
      <c r="ES77" s="220"/>
      <c r="ET77" s="220"/>
      <c r="EU77" s="178"/>
      <c r="EV77" s="221"/>
      <c r="EW77" s="221"/>
      <c r="EZ77" s="222"/>
      <c r="FA77" s="178"/>
      <c r="FB77" s="221"/>
      <c r="FC77" s="221"/>
      <c r="FE77" s="221"/>
      <c r="FF77" s="221"/>
      <c r="FG77" s="200"/>
      <c r="FI77" s="178"/>
      <c r="FJ77" s="220"/>
      <c r="FK77" s="220"/>
      <c r="FL77" s="172"/>
      <c r="FM77" s="220"/>
      <c r="FN77" s="220"/>
      <c r="FO77" s="178"/>
      <c r="FP77" s="221"/>
      <c r="FQ77" s="221"/>
      <c r="FT77" s="222"/>
      <c r="FU77" s="178"/>
      <c r="FV77" s="221"/>
      <c r="FW77" s="221"/>
      <c r="FY77" s="221"/>
      <c r="FZ77" s="221"/>
      <c r="GA77" s="200"/>
      <c r="GI77" s="224"/>
      <c r="GN77" s="222"/>
      <c r="GU77" s="200"/>
      <c r="HC77" s="224"/>
      <c r="HH77" s="222"/>
      <c r="HO77" s="200"/>
      <c r="HW77" s="224"/>
      <c r="IB77" s="222"/>
      <c r="II77" s="200"/>
      <c r="IQ77" s="224"/>
      <c r="IV77" s="222"/>
    </row>
    <row r="78" spans="2:256" s="198" customFormat="1" ht="13.5" customHeight="1">
      <c r="B78" s="172"/>
      <c r="C78" s="200"/>
      <c r="E78" s="178"/>
      <c r="F78" s="220"/>
      <c r="G78" s="221"/>
      <c r="H78" s="172"/>
      <c r="I78" s="220"/>
      <c r="J78" s="221"/>
      <c r="K78" s="178"/>
      <c r="L78" s="221"/>
      <c r="M78" s="221"/>
      <c r="P78" s="222"/>
      <c r="Q78" s="178"/>
      <c r="R78" s="221"/>
      <c r="S78" s="221"/>
      <c r="U78" s="221"/>
      <c r="V78" s="221"/>
      <c r="W78" s="200"/>
      <c r="Y78" s="178"/>
      <c r="Z78" s="220"/>
      <c r="AA78" s="220"/>
      <c r="AB78" s="172"/>
      <c r="AC78" s="220"/>
      <c r="AD78" s="220"/>
      <c r="AE78" s="178"/>
      <c r="AF78" s="221"/>
      <c r="AG78" s="221"/>
      <c r="AJ78" s="222"/>
      <c r="AK78" s="178"/>
      <c r="AM78" s="221"/>
      <c r="AO78" s="221"/>
      <c r="AP78" s="221"/>
      <c r="AQ78" s="200"/>
      <c r="AS78" s="178"/>
      <c r="AT78" s="220"/>
      <c r="AU78" s="220"/>
      <c r="AV78" s="172"/>
      <c r="AW78" s="220"/>
      <c r="AX78" s="220"/>
      <c r="AY78" s="178"/>
      <c r="AZ78" s="221"/>
      <c r="BA78" s="221"/>
      <c r="BD78" s="222"/>
      <c r="BE78" s="178"/>
      <c r="BF78" s="221"/>
      <c r="BG78" s="221"/>
      <c r="BI78" s="221"/>
      <c r="BJ78" s="221"/>
      <c r="BK78" s="200"/>
      <c r="BM78" s="178"/>
      <c r="BN78" s="220"/>
      <c r="BO78" s="220"/>
      <c r="BP78" s="172"/>
      <c r="BQ78" s="220"/>
      <c r="BR78" s="220"/>
      <c r="BS78" s="178"/>
      <c r="BT78" s="221"/>
      <c r="BU78" s="221"/>
      <c r="BX78" s="222"/>
      <c r="BY78" s="178"/>
      <c r="BZ78" s="221"/>
      <c r="CA78" s="221"/>
      <c r="CC78" s="221"/>
      <c r="CD78" s="221"/>
      <c r="CE78" s="178"/>
      <c r="CG78" s="178"/>
      <c r="CH78" s="220"/>
      <c r="CI78" s="220"/>
      <c r="CJ78" s="172"/>
      <c r="CK78" s="220"/>
      <c r="CL78" s="220"/>
      <c r="CM78" s="178"/>
      <c r="CN78" s="221"/>
      <c r="CO78" s="221"/>
      <c r="CR78" s="222"/>
      <c r="CS78" s="178"/>
      <c r="CT78" s="221"/>
      <c r="CU78" s="221"/>
      <c r="CW78" s="221"/>
      <c r="CX78" s="221"/>
      <c r="CY78" s="200"/>
      <c r="DA78" s="178"/>
      <c r="DB78" s="220"/>
      <c r="DC78" s="220"/>
      <c r="DD78" s="172"/>
      <c r="DE78" s="220"/>
      <c r="DF78" s="220"/>
      <c r="DG78" s="178"/>
      <c r="DH78" s="221"/>
      <c r="DI78" s="221"/>
      <c r="DL78" s="222"/>
      <c r="DM78" s="178"/>
      <c r="DN78" s="221"/>
      <c r="DO78" s="221"/>
      <c r="DQ78" s="221"/>
      <c r="DR78" s="221"/>
      <c r="DS78" s="200"/>
      <c r="DU78" s="178"/>
      <c r="DV78" s="220"/>
      <c r="DW78" s="220"/>
      <c r="DX78" s="172"/>
      <c r="DY78" s="220"/>
      <c r="DZ78" s="220"/>
      <c r="EA78" s="178"/>
      <c r="EC78" s="223"/>
      <c r="EF78" s="222"/>
      <c r="EG78" s="178"/>
      <c r="EH78" s="221"/>
      <c r="EI78" s="221"/>
      <c r="EK78" s="221"/>
      <c r="EL78" s="221"/>
      <c r="EM78" s="200"/>
      <c r="EO78" s="178"/>
      <c r="EP78" s="220"/>
      <c r="EQ78" s="220"/>
      <c r="ER78" s="172"/>
      <c r="ES78" s="220"/>
      <c r="ET78" s="220"/>
      <c r="EU78" s="178"/>
      <c r="EV78" s="221"/>
      <c r="EW78" s="221"/>
      <c r="EZ78" s="222"/>
      <c r="FA78" s="178"/>
      <c r="FB78" s="221"/>
      <c r="FC78" s="221"/>
      <c r="FE78" s="221"/>
      <c r="FF78" s="221"/>
      <c r="FG78" s="200"/>
      <c r="FI78" s="178"/>
      <c r="FJ78" s="220"/>
      <c r="FK78" s="220"/>
      <c r="FL78" s="172"/>
      <c r="FM78" s="220"/>
      <c r="FN78" s="220"/>
      <c r="FO78" s="178"/>
      <c r="FP78" s="221"/>
      <c r="FQ78" s="221"/>
      <c r="FT78" s="222"/>
      <c r="FU78" s="178"/>
      <c r="FV78" s="221"/>
      <c r="FW78" s="221"/>
      <c r="FY78" s="221"/>
      <c r="FZ78" s="221"/>
      <c r="GA78" s="200"/>
      <c r="GI78" s="224"/>
      <c r="GN78" s="222"/>
      <c r="GU78" s="200"/>
      <c r="HC78" s="224"/>
      <c r="HH78" s="222"/>
      <c r="HO78" s="200"/>
      <c r="HW78" s="224"/>
      <c r="IB78" s="222"/>
      <c r="II78" s="200"/>
      <c r="IQ78" s="224"/>
      <c r="IV78" s="222"/>
    </row>
    <row r="79" spans="2:256" s="198" customFormat="1" ht="13.5" customHeight="1">
      <c r="B79" s="172"/>
      <c r="C79" s="200"/>
      <c r="E79" s="178"/>
      <c r="F79" s="220"/>
      <c r="G79" s="221"/>
      <c r="H79" s="172"/>
      <c r="I79" s="220"/>
      <c r="J79" s="221"/>
      <c r="K79" s="178"/>
      <c r="L79" s="221"/>
      <c r="M79" s="221"/>
      <c r="P79" s="222"/>
      <c r="Q79" s="178"/>
      <c r="R79" s="221"/>
      <c r="S79" s="221"/>
      <c r="U79" s="221"/>
      <c r="V79" s="221"/>
      <c r="W79" s="200"/>
      <c r="Y79" s="178"/>
      <c r="Z79" s="220"/>
      <c r="AA79" s="220"/>
      <c r="AB79" s="172"/>
      <c r="AC79" s="220"/>
      <c r="AD79" s="220"/>
      <c r="AE79" s="178"/>
      <c r="AF79" s="221"/>
      <c r="AG79" s="221"/>
      <c r="AJ79" s="222"/>
      <c r="AK79" s="178"/>
      <c r="AM79" s="221"/>
      <c r="AO79" s="221"/>
      <c r="AP79" s="221"/>
      <c r="AQ79" s="200"/>
      <c r="AS79" s="178"/>
      <c r="AT79" s="220"/>
      <c r="AU79" s="220"/>
      <c r="AV79" s="172"/>
      <c r="AW79" s="220"/>
      <c r="AX79" s="220"/>
      <c r="AY79" s="178"/>
      <c r="AZ79" s="221"/>
      <c r="BA79" s="221"/>
      <c r="BD79" s="222"/>
      <c r="BE79" s="178"/>
      <c r="BF79" s="221"/>
      <c r="BG79" s="221"/>
      <c r="BI79" s="221"/>
      <c r="BJ79" s="221"/>
      <c r="BK79" s="200"/>
      <c r="BM79" s="178"/>
      <c r="BN79" s="220"/>
      <c r="BO79" s="220"/>
      <c r="BP79" s="172"/>
      <c r="BQ79" s="220"/>
      <c r="BR79" s="220"/>
      <c r="BS79" s="178"/>
      <c r="BT79" s="221"/>
      <c r="BU79" s="221"/>
      <c r="BX79" s="222"/>
      <c r="BY79" s="178"/>
      <c r="BZ79" s="221"/>
      <c r="CA79" s="221"/>
      <c r="CC79" s="221"/>
      <c r="CD79" s="221"/>
      <c r="CE79" s="178"/>
      <c r="CG79" s="178"/>
      <c r="CH79" s="220"/>
      <c r="CI79" s="220"/>
      <c r="CJ79" s="172"/>
      <c r="CK79" s="220"/>
      <c r="CL79" s="220"/>
      <c r="CM79" s="178"/>
      <c r="CN79" s="221"/>
      <c r="CO79" s="221"/>
      <c r="CR79" s="222"/>
      <c r="CS79" s="178"/>
      <c r="CT79" s="221"/>
      <c r="CU79" s="221"/>
      <c r="CW79" s="221"/>
      <c r="CX79" s="221"/>
      <c r="CY79" s="200"/>
      <c r="DA79" s="178"/>
      <c r="DB79" s="220"/>
      <c r="DC79" s="220"/>
      <c r="DD79" s="172"/>
      <c r="DE79" s="220"/>
      <c r="DF79" s="220"/>
      <c r="DG79" s="178"/>
      <c r="DH79" s="221"/>
      <c r="DI79" s="221"/>
      <c r="DL79" s="222"/>
      <c r="DM79" s="178"/>
      <c r="DN79" s="221"/>
      <c r="DO79" s="221"/>
      <c r="DQ79" s="221"/>
      <c r="DR79" s="221"/>
      <c r="DS79" s="200"/>
      <c r="DU79" s="178"/>
      <c r="DV79" s="220"/>
      <c r="DW79" s="220"/>
      <c r="DX79" s="172"/>
      <c r="DY79" s="220"/>
      <c r="DZ79" s="220"/>
      <c r="EA79" s="178"/>
      <c r="EC79" s="223"/>
      <c r="EF79" s="222"/>
      <c r="EG79" s="178"/>
      <c r="EH79" s="221"/>
      <c r="EI79" s="221"/>
      <c r="EK79" s="221"/>
      <c r="EL79" s="221"/>
      <c r="EM79" s="200"/>
      <c r="EO79" s="178"/>
      <c r="EP79" s="220"/>
      <c r="EQ79" s="220"/>
      <c r="ER79" s="172"/>
      <c r="ES79" s="220"/>
      <c r="ET79" s="220"/>
      <c r="EU79" s="178"/>
      <c r="EV79" s="221"/>
      <c r="EW79" s="221"/>
      <c r="EZ79" s="222"/>
      <c r="FA79" s="178"/>
      <c r="FB79" s="221"/>
      <c r="FC79" s="221"/>
      <c r="FE79" s="221"/>
      <c r="FF79" s="221"/>
      <c r="FG79" s="200"/>
      <c r="FI79" s="178"/>
      <c r="FJ79" s="220"/>
      <c r="FK79" s="220"/>
      <c r="FL79" s="172"/>
      <c r="FM79" s="220"/>
      <c r="FN79" s="220"/>
      <c r="FO79" s="178"/>
      <c r="FP79" s="221"/>
      <c r="FQ79" s="221"/>
      <c r="FT79" s="222"/>
      <c r="FU79" s="178"/>
      <c r="FV79" s="221"/>
      <c r="FW79" s="221"/>
      <c r="FY79" s="221"/>
      <c r="FZ79" s="221"/>
      <c r="GA79" s="200"/>
      <c r="GI79" s="224"/>
      <c r="GN79" s="222"/>
      <c r="GU79" s="200"/>
      <c r="HC79" s="224"/>
      <c r="HH79" s="222"/>
      <c r="HO79" s="200"/>
      <c r="HW79" s="224"/>
      <c r="IB79" s="222"/>
      <c r="II79" s="200"/>
      <c r="IQ79" s="224"/>
      <c r="IV79" s="222"/>
    </row>
    <row r="80" spans="2:256" s="198" customFormat="1" ht="13.5" customHeight="1">
      <c r="B80" s="172"/>
      <c r="C80" s="200"/>
      <c r="E80" s="178"/>
      <c r="F80" s="220"/>
      <c r="G80" s="221"/>
      <c r="H80" s="172"/>
      <c r="I80" s="220"/>
      <c r="J80" s="221"/>
      <c r="K80" s="178"/>
      <c r="L80" s="221"/>
      <c r="M80" s="221"/>
      <c r="P80" s="222"/>
      <c r="Q80" s="178"/>
      <c r="R80" s="221"/>
      <c r="S80" s="221"/>
      <c r="U80" s="221"/>
      <c r="V80" s="221"/>
      <c r="W80" s="200"/>
      <c r="Y80" s="178"/>
      <c r="Z80" s="220"/>
      <c r="AA80" s="220"/>
      <c r="AB80" s="172"/>
      <c r="AC80" s="220"/>
      <c r="AD80" s="220"/>
      <c r="AE80" s="178"/>
      <c r="AF80" s="221"/>
      <c r="AG80" s="221"/>
      <c r="AJ80" s="222"/>
      <c r="AK80" s="178"/>
      <c r="AM80" s="221"/>
      <c r="AO80" s="221"/>
      <c r="AP80" s="221"/>
      <c r="AQ80" s="200"/>
      <c r="AS80" s="178"/>
      <c r="AT80" s="220"/>
      <c r="AU80" s="220"/>
      <c r="AV80" s="172"/>
      <c r="AW80" s="220"/>
      <c r="AX80" s="220"/>
      <c r="AY80" s="178"/>
      <c r="AZ80" s="221"/>
      <c r="BA80" s="221"/>
      <c r="BD80" s="222"/>
      <c r="BE80" s="178"/>
      <c r="BF80" s="221"/>
      <c r="BG80" s="221"/>
      <c r="BI80" s="221"/>
      <c r="BJ80" s="221"/>
      <c r="BK80" s="200"/>
      <c r="BM80" s="178"/>
      <c r="BN80" s="220"/>
      <c r="BO80" s="220"/>
      <c r="BP80" s="172"/>
      <c r="BQ80" s="220"/>
      <c r="BR80" s="220"/>
      <c r="BS80" s="178"/>
      <c r="BT80" s="221"/>
      <c r="BU80" s="221"/>
      <c r="BX80" s="222"/>
      <c r="BY80" s="178"/>
      <c r="BZ80" s="221"/>
      <c r="CA80" s="221"/>
      <c r="CC80" s="221"/>
      <c r="CD80" s="221"/>
      <c r="CE80" s="178"/>
      <c r="CG80" s="178"/>
      <c r="CH80" s="220"/>
      <c r="CI80" s="220"/>
      <c r="CJ80" s="172"/>
      <c r="CK80" s="220"/>
      <c r="CL80" s="220"/>
      <c r="CM80" s="178"/>
      <c r="CN80" s="221"/>
      <c r="CO80" s="221"/>
      <c r="CR80" s="222"/>
      <c r="CS80" s="178"/>
      <c r="CT80" s="221"/>
      <c r="CU80" s="221"/>
      <c r="CW80" s="221"/>
      <c r="CX80" s="221"/>
      <c r="CY80" s="200"/>
      <c r="DA80" s="178"/>
      <c r="DB80" s="220"/>
      <c r="DC80" s="220"/>
      <c r="DD80" s="172"/>
      <c r="DE80" s="220"/>
      <c r="DF80" s="220"/>
      <c r="DG80" s="178"/>
      <c r="DH80" s="221"/>
      <c r="DI80" s="221"/>
      <c r="DL80" s="222"/>
      <c r="DM80" s="178"/>
      <c r="DN80" s="221"/>
      <c r="DO80" s="221"/>
      <c r="DQ80" s="221"/>
      <c r="DR80" s="221"/>
      <c r="DS80" s="200"/>
      <c r="DU80" s="178"/>
      <c r="DV80" s="220"/>
      <c r="DW80" s="220"/>
      <c r="DX80" s="172"/>
      <c r="DY80" s="220"/>
      <c r="DZ80" s="220"/>
      <c r="EA80" s="178"/>
      <c r="EC80" s="223"/>
      <c r="EF80" s="222"/>
      <c r="EG80" s="178"/>
      <c r="EH80" s="221"/>
      <c r="EI80" s="221"/>
      <c r="EK80" s="221"/>
      <c r="EL80" s="221"/>
      <c r="EM80" s="200"/>
      <c r="EO80" s="178"/>
      <c r="EP80" s="220"/>
      <c r="EQ80" s="220"/>
      <c r="ER80" s="172"/>
      <c r="ES80" s="220"/>
      <c r="ET80" s="220"/>
      <c r="EU80" s="178"/>
      <c r="EV80" s="221"/>
      <c r="EW80" s="221"/>
      <c r="EZ80" s="222"/>
      <c r="FA80" s="178"/>
      <c r="FB80" s="221"/>
      <c r="FC80" s="221"/>
      <c r="FE80" s="221"/>
      <c r="FF80" s="221"/>
      <c r="FG80" s="200"/>
      <c r="FI80" s="178"/>
      <c r="FJ80" s="220"/>
      <c r="FK80" s="220"/>
      <c r="FL80" s="172"/>
      <c r="FM80" s="220"/>
      <c r="FN80" s="220"/>
      <c r="FO80" s="178"/>
      <c r="FP80" s="221"/>
      <c r="FQ80" s="221"/>
      <c r="FT80" s="222"/>
      <c r="FU80" s="178"/>
      <c r="FV80" s="221"/>
      <c r="FW80" s="221"/>
      <c r="FY80" s="221"/>
      <c r="FZ80" s="221"/>
      <c r="GA80" s="200"/>
      <c r="GI80" s="224"/>
      <c r="GN80" s="222"/>
      <c r="GU80" s="200"/>
      <c r="HC80" s="224"/>
      <c r="HH80" s="222"/>
      <c r="HO80" s="200"/>
      <c r="HW80" s="224"/>
      <c r="IB80" s="222"/>
      <c r="II80" s="200"/>
      <c r="IQ80" s="224"/>
      <c r="IV80" s="222"/>
    </row>
    <row r="81" spans="1:256" s="198" customFormat="1" ht="13.5" customHeight="1">
      <c r="B81" s="172"/>
      <c r="C81" s="200"/>
      <c r="E81" s="178"/>
      <c r="F81" s="220"/>
      <c r="G81" s="221"/>
      <c r="H81" s="172"/>
      <c r="I81" s="220"/>
      <c r="J81" s="221"/>
      <c r="K81" s="178"/>
      <c r="L81" s="221"/>
      <c r="M81" s="221"/>
      <c r="P81" s="222"/>
      <c r="Q81" s="178"/>
      <c r="R81" s="221"/>
      <c r="S81" s="221"/>
      <c r="U81" s="221"/>
      <c r="V81" s="221"/>
      <c r="W81" s="200"/>
      <c r="Y81" s="178"/>
      <c r="Z81" s="220"/>
      <c r="AA81" s="220"/>
      <c r="AB81" s="172"/>
      <c r="AC81" s="220"/>
      <c r="AD81" s="220"/>
      <c r="AE81" s="178"/>
      <c r="AF81" s="221"/>
      <c r="AG81" s="221"/>
      <c r="AJ81" s="222"/>
      <c r="AK81" s="178"/>
      <c r="AM81" s="221"/>
      <c r="AO81" s="221"/>
      <c r="AP81" s="221"/>
      <c r="AQ81" s="200"/>
      <c r="AS81" s="178"/>
      <c r="AT81" s="220"/>
      <c r="AU81" s="220"/>
      <c r="AV81" s="172"/>
      <c r="AW81" s="220"/>
      <c r="AX81" s="220"/>
      <c r="AY81" s="178"/>
      <c r="AZ81" s="221"/>
      <c r="BA81" s="221"/>
      <c r="BD81" s="222"/>
      <c r="BE81" s="178"/>
      <c r="BF81" s="221"/>
      <c r="BG81" s="221"/>
      <c r="BI81" s="221"/>
      <c r="BJ81" s="221"/>
      <c r="BK81" s="200"/>
      <c r="BM81" s="178"/>
      <c r="BN81" s="220"/>
      <c r="BO81" s="220"/>
      <c r="BP81" s="172"/>
      <c r="BQ81" s="220"/>
      <c r="BR81" s="220"/>
      <c r="BS81" s="178"/>
      <c r="BT81" s="221"/>
      <c r="BU81" s="221"/>
      <c r="BX81" s="222"/>
      <c r="BY81" s="178"/>
      <c r="BZ81" s="221"/>
      <c r="CA81" s="221"/>
      <c r="CC81" s="221"/>
      <c r="CD81" s="221"/>
      <c r="CE81" s="178"/>
      <c r="CG81" s="178"/>
      <c r="CH81" s="220"/>
      <c r="CI81" s="220"/>
      <c r="CJ81" s="172"/>
      <c r="CK81" s="220"/>
      <c r="CL81" s="220"/>
      <c r="CM81" s="178"/>
      <c r="CN81" s="221"/>
      <c r="CO81" s="221"/>
      <c r="CR81" s="222"/>
      <c r="CS81" s="178"/>
      <c r="CT81" s="221"/>
      <c r="CU81" s="221"/>
      <c r="CW81" s="221"/>
      <c r="CX81" s="221"/>
      <c r="CY81" s="200"/>
      <c r="DA81" s="178"/>
      <c r="DB81" s="220"/>
      <c r="DC81" s="220"/>
      <c r="DD81" s="172"/>
      <c r="DE81" s="220"/>
      <c r="DF81" s="220"/>
      <c r="DG81" s="178"/>
      <c r="DH81" s="221"/>
      <c r="DI81" s="221"/>
      <c r="DL81" s="222"/>
      <c r="DM81" s="178"/>
      <c r="DN81" s="221"/>
      <c r="DO81" s="221"/>
      <c r="DQ81" s="221"/>
      <c r="DR81" s="221"/>
      <c r="DS81" s="200"/>
      <c r="DU81" s="178"/>
      <c r="DV81" s="220"/>
      <c r="DW81" s="220"/>
      <c r="DX81" s="172"/>
      <c r="DY81" s="220"/>
      <c r="DZ81" s="220"/>
      <c r="EA81" s="178"/>
      <c r="EC81" s="223"/>
      <c r="EF81" s="222"/>
      <c r="EG81" s="178"/>
      <c r="EH81" s="221"/>
      <c r="EI81" s="221"/>
      <c r="EK81" s="221"/>
      <c r="EL81" s="221"/>
      <c r="EM81" s="200"/>
      <c r="EO81" s="178"/>
      <c r="EP81" s="220"/>
      <c r="EQ81" s="220"/>
      <c r="ER81" s="172"/>
      <c r="ES81" s="220"/>
      <c r="ET81" s="220"/>
      <c r="EU81" s="178"/>
      <c r="EV81" s="221"/>
      <c r="EW81" s="221"/>
      <c r="EZ81" s="222"/>
      <c r="FA81" s="178"/>
      <c r="FB81" s="221"/>
      <c r="FC81" s="221"/>
      <c r="FE81" s="221"/>
      <c r="FF81" s="221"/>
      <c r="FG81" s="200"/>
      <c r="FI81" s="178"/>
      <c r="FJ81" s="220"/>
      <c r="FK81" s="220"/>
      <c r="FL81" s="172"/>
      <c r="FM81" s="220"/>
      <c r="FN81" s="220"/>
      <c r="FO81" s="178"/>
      <c r="FP81" s="221"/>
      <c r="FQ81" s="221"/>
      <c r="FT81" s="222"/>
      <c r="FU81" s="178"/>
      <c r="FV81" s="221"/>
      <c r="FW81" s="221"/>
      <c r="FY81" s="221"/>
      <c r="FZ81" s="221"/>
      <c r="GA81" s="200"/>
      <c r="GI81" s="224"/>
      <c r="GN81" s="222"/>
      <c r="GU81" s="200"/>
      <c r="HC81" s="224"/>
      <c r="HH81" s="222"/>
      <c r="HO81" s="200"/>
      <c r="HW81" s="224"/>
      <c r="IB81" s="222"/>
      <c r="II81" s="200"/>
      <c r="IQ81" s="224"/>
      <c r="IV81" s="222"/>
    </row>
    <row r="82" spans="1:256" s="198" customFormat="1" ht="13.5" customHeight="1">
      <c r="B82" s="172"/>
      <c r="C82" s="200"/>
      <c r="E82" s="178"/>
      <c r="F82" s="220"/>
      <c r="G82" s="221"/>
      <c r="H82" s="172"/>
      <c r="I82" s="220"/>
      <c r="J82" s="221"/>
      <c r="K82" s="178"/>
      <c r="L82" s="221"/>
      <c r="M82" s="221"/>
      <c r="P82" s="222"/>
      <c r="Q82" s="178"/>
      <c r="R82" s="221"/>
      <c r="S82" s="221"/>
      <c r="U82" s="221"/>
      <c r="V82" s="221"/>
      <c r="W82" s="200"/>
      <c r="Y82" s="178"/>
      <c r="Z82" s="220"/>
      <c r="AA82" s="220"/>
      <c r="AB82" s="172"/>
      <c r="AC82" s="220"/>
      <c r="AD82" s="220"/>
      <c r="AE82" s="178"/>
      <c r="AF82" s="221"/>
      <c r="AG82" s="221"/>
      <c r="AJ82" s="222"/>
      <c r="AK82" s="178"/>
      <c r="AM82" s="221"/>
      <c r="AO82" s="221"/>
      <c r="AP82" s="221"/>
      <c r="AQ82" s="200"/>
      <c r="AS82" s="178"/>
      <c r="AT82" s="220"/>
      <c r="AU82" s="220"/>
      <c r="AV82" s="172"/>
      <c r="AW82" s="220"/>
      <c r="AX82" s="220"/>
      <c r="AY82" s="178"/>
      <c r="AZ82" s="221"/>
      <c r="BA82" s="221"/>
      <c r="BD82" s="222"/>
      <c r="BE82" s="178"/>
      <c r="BF82" s="221"/>
      <c r="BG82" s="221"/>
      <c r="BI82" s="221"/>
      <c r="BJ82" s="221"/>
      <c r="BK82" s="200"/>
      <c r="BM82" s="178"/>
      <c r="BN82" s="220"/>
      <c r="BO82" s="220"/>
      <c r="BP82" s="172"/>
      <c r="BQ82" s="220"/>
      <c r="BR82" s="220"/>
      <c r="BS82" s="178"/>
      <c r="BT82" s="221"/>
      <c r="BU82" s="221"/>
      <c r="BX82" s="222"/>
      <c r="BY82" s="178"/>
      <c r="BZ82" s="221"/>
      <c r="CA82" s="221"/>
      <c r="CC82" s="221"/>
      <c r="CD82" s="221"/>
      <c r="CE82" s="178"/>
      <c r="CG82" s="178"/>
      <c r="CH82" s="220"/>
      <c r="CI82" s="220"/>
      <c r="CJ82" s="172"/>
      <c r="CK82" s="220"/>
      <c r="CL82" s="220"/>
      <c r="CM82" s="178"/>
      <c r="CN82" s="221"/>
      <c r="CO82" s="221"/>
      <c r="CR82" s="222"/>
      <c r="CS82" s="178"/>
      <c r="CT82" s="221"/>
      <c r="CU82" s="221"/>
      <c r="CW82" s="221"/>
      <c r="CX82" s="221"/>
      <c r="CY82" s="200"/>
      <c r="DA82" s="178"/>
      <c r="DB82" s="220"/>
      <c r="DC82" s="220"/>
      <c r="DD82" s="172"/>
      <c r="DE82" s="220"/>
      <c r="DF82" s="220"/>
      <c r="DG82" s="178"/>
      <c r="DH82" s="221"/>
      <c r="DI82" s="221"/>
      <c r="DL82" s="222"/>
      <c r="DM82" s="178"/>
      <c r="DN82" s="221"/>
      <c r="DO82" s="221"/>
      <c r="DQ82" s="221"/>
      <c r="DR82" s="221"/>
      <c r="DS82" s="200"/>
      <c r="DU82" s="178"/>
      <c r="DV82" s="220"/>
      <c r="DW82" s="220"/>
      <c r="DX82" s="172"/>
      <c r="DY82" s="220"/>
      <c r="DZ82" s="220"/>
      <c r="EA82" s="178"/>
      <c r="EC82" s="223"/>
      <c r="EF82" s="222"/>
      <c r="EG82" s="178"/>
      <c r="EH82" s="221"/>
      <c r="EI82" s="221"/>
      <c r="EK82" s="221"/>
      <c r="EL82" s="221"/>
      <c r="EM82" s="200"/>
      <c r="EO82" s="178"/>
      <c r="EP82" s="220"/>
      <c r="EQ82" s="220"/>
      <c r="ER82" s="172"/>
      <c r="ES82" s="220"/>
      <c r="ET82" s="220"/>
      <c r="EU82" s="178"/>
      <c r="EV82" s="221"/>
      <c r="EW82" s="221"/>
      <c r="EZ82" s="222"/>
      <c r="FA82" s="178"/>
      <c r="FB82" s="221"/>
      <c r="FC82" s="221"/>
      <c r="FE82" s="221"/>
      <c r="FF82" s="221"/>
      <c r="FG82" s="200"/>
      <c r="FI82" s="178"/>
      <c r="FJ82" s="220"/>
      <c r="FK82" s="220"/>
      <c r="FL82" s="172"/>
      <c r="FM82" s="220"/>
      <c r="FN82" s="220"/>
      <c r="FO82" s="178"/>
      <c r="FP82" s="221"/>
      <c r="FQ82" s="221"/>
      <c r="FT82" s="222"/>
      <c r="FU82" s="178"/>
      <c r="FV82" s="221"/>
      <c r="FW82" s="221"/>
      <c r="FY82" s="221"/>
      <c r="FZ82" s="221"/>
      <c r="GA82" s="200"/>
      <c r="GI82" s="224"/>
      <c r="GN82" s="222"/>
      <c r="GU82" s="200"/>
      <c r="HC82" s="224"/>
      <c r="HH82" s="222"/>
      <c r="HO82" s="200"/>
      <c r="HW82" s="224"/>
      <c r="IB82" s="222"/>
      <c r="II82" s="200"/>
      <c r="IQ82" s="224"/>
      <c r="IV82" s="222"/>
    </row>
    <row r="83" spans="1:256" s="198" customFormat="1" ht="13.5" customHeight="1">
      <c r="B83" s="172"/>
      <c r="C83" s="200"/>
      <c r="E83" s="178"/>
      <c r="F83" s="220"/>
      <c r="G83" s="221"/>
      <c r="H83" s="172"/>
      <c r="I83" s="220"/>
      <c r="J83" s="221"/>
      <c r="K83" s="178"/>
      <c r="L83" s="221"/>
      <c r="M83" s="221"/>
      <c r="P83" s="222"/>
      <c r="Q83" s="178"/>
      <c r="R83" s="221"/>
      <c r="S83" s="221"/>
      <c r="U83" s="221"/>
      <c r="V83" s="221"/>
      <c r="W83" s="200"/>
      <c r="Y83" s="178"/>
      <c r="Z83" s="220"/>
      <c r="AA83" s="220"/>
      <c r="AB83" s="172"/>
      <c r="AC83" s="220"/>
      <c r="AD83" s="220"/>
      <c r="AE83" s="178"/>
      <c r="AF83" s="221"/>
      <c r="AG83" s="221"/>
      <c r="AJ83" s="222"/>
      <c r="AK83" s="178"/>
      <c r="AM83" s="221"/>
      <c r="AO83" s="221"/>
      <c r="AP83" s="221"/>
      <c r="AQ83" s="200"/>
      <c r="AS83" s="178"/>
      <c r="AT83" s="220"/>
      <c r="AU83" s="220"/>
      <c r="AV83" s="172"/>
      <c r="AW83" s="220"/>
      <c r="AX83" s="220"/>
      <c r="AY83" s="178"/>
      <c r="AZ83" s="221"/>
      <c r="BA83" s="221"/>
      <c r="BD83" s="222"/>
      <c r="BE83" s="178"/>
      <c r="BF83" s="221"/>
      <c r="BG83" s="221"/>
      <c r="BI83" s="221"/>
      <c r="BJ83" s="221"/>
      <c r="BK83" s="200"/>
      <c r="BM83" s="178"/>
      <c r="BN83" s="220"/>
      <c r="BO83" s="220"/>
      <c r="BP83" s="172"/>
      <c r="BQ83" s="220"/>
      <c r="BR83" s="220"/>
      <c r="BS83" s="178"/>
      <c r="BT83" s="221"/>
      <c r="BU83" s="221"/>
      <c r="BX83" s="222"/>
      <c r="BY83" s="178"/>
      <c r="BZ83" s="221"/>
      <c r="CA83" s="221"/>
      <c r="CC83" s="221"/>
      <c r="CD83" s="221"/>
      <c r="CE83" s="178"/>
      <c r="CG83" s="178"/>
      <c r="CH83" s="220"/>
      <c r="CI83" s="220"/>
      <c r="CJ83" s="172"/>
      <c r="CK83" s="220"/>
      <c r="CL83" s="220"/>
      <c r="CM83" s="178"/>
      <c r="CN83" s="221"/>
      <c r="CO83" s="221"/>
      <c r="CR83" s="222"/>
      <c r="CS83" s="178"/>
      <c r="CT83" s="221"/>
      <c r="CU83" s="221"/>
      <c r="CW83" s="221"/>
      <c r="CX83" s="221"/>
      <c r="CY83" s="200"/>
      <c r="DA83" s="178"/>
      <c r="DB83" s="220"/>
      <c r="DC83" s="220"/>
      <c r="DD83" s="172"/>
      <c r="DE83" s="220"/>
      <c r="DF83" s="220"/>
      <c r="DG83" s="178"/>
      <c r="DH83" s="221"/>
      <c r="DI83" s="221"/>
      <c r="DL83" s="222"/>
      <c r="DM83" s="178"/>
      <c r="DN83" s="221"/>
      <c r="DO83" s="221"/>
      <c r="DQ83" s="221"/>
      <c r="DR83" s="221"/>
      <c r="DS83" s="200"/>
      <c r="DU83" s="178"/>
      <c r="DV83" s="220"/>
      <c r="DW83" s="220"/>
      <c r="DX83" s="172"/>
      <c r="DY83" s="220"/>
      <c r="DZ83" s="220"/>
      <c r="EA83" s="178"/>
      <c r="EC83" s="223"/>
      <c r="EF83" s="222"/>
      <c r="EG83" s="178"/>
      <c r="EH83" s="221"/>
      <c r="EI83" s="221"/>
      <c r="EK83" s="221"/>
      <c r="EL83" s="221"/>
      <c r="EM83" s="200"/>
      <c r="EO83" s="178"/>
      <c r="EP83" s="220"/>
      <c r="EQ83" s="220"/>
      <c r="ER83" s="172"/>
      <c r="ES83" s="220"/>
      <c r="ET83" s="220"/>
      <c r="EU83" s="178"/>
      <c r="EV83" s="221"/>
      <c r="EW83" s="221"/>
      <c r="EZ83" s="222"/>
      <c r="FA83" s="178"/>
      <c r="FB83" s="221"/>
      <c r="FC83" s="221"/>
      <c r="FE83" s="221"/>
      <c r="FF83" s="221"/>
      <c r="FG83" s="200"/>
      <c r="FI83" s="178"/>
      <c r="FJ83" s="220"/>
      <c r="FK83" s="220"/>
      <c r="FL83" s="172"/>
      <c r="FM83" s="220"/>
      <c r="FN83" s="220"/>
      <c r="FO83" s="178"/>
      <c r="FP83" s="221"/>
      <c r="FQ83" s="221"/>
      <c r="FT83" s="222"/>
      <c r="FU83" s="178"/>
      <c r="FV83" s="221"/>
      <c r="FW83" s="221"/>
      <c r="FY83" s="221"/>
      <c r="FZ83" s="221"/>
      <c r="GA83" s="200"/>
      <c r="GI83" s="224"/>
      <c r="GN83" s="222"/>
      <c r="GU83" s="200"/>
      <c r="HC83" s="224"/>
      <c r="HH83" s="222"/>
      <c r="HO83" s="200"/>
      <c r="HW83" s="224"/>
      <c r="IB83" s="222"/>
      <c r="II83" s="200"/>
      <c r="IQ83" s="224"/>
      <c r="IV83" s="222"/>
    </row>
    <row r="84" spans="1:256" s="198" customFormat="1" ht="13.5" customHeight="1">
      <c r="B84" s="172"/>
      <c r="C84" s="200"/>
      <c r="E84" s="178"/>
      <c r="F84" s="220"/>
      <c r="G84" s="221"/>
      <c r="H84" s="172"/>
      <c r="I84" s="220"/>
      <c r="J84" s="221"/>
      <c r="K84" s="178"/>
      <c r="L84" s="221"/>
      <c r="M84" s="221"/>
      <c r="P84" s="222"/>
      <c r="Q84" s="178"/>
      <c r="R84" s="221"/>
      <c r="S84" s="221"/>
      <c r="U84" s="221"/>
      <c r="V84" s="221"/>
      <c r="W84" s="200"/>
      <c r="Y84" s="178"/>
      <c r="Z84" s="220"/>
      <c r="AA84" s="220"/>
      <c r="AB84" s="172"/>
      <c r="AC84" s="220"/>
      <c r="AD84" s="220"/>
      <c r="AE84" s="178"/>
      <c r="AF84" s="221"/>
      <c r="AG84" s="221"/>
      <c r="AJ84" s="222"/>
      <c r="AK84" s="178"/>
      <c r="AM84" s="221"/>
      <c r="AO84" s="221"/>
      <c r="AP84" s="221"/>
      <c r="AQ84" s="200"/>
      <c r="AS84" s="178"/>
      <c r="AT84" s="220"/>
      <c r="AU84" s="220"/>
      <c r="AV84" s="172"/>
      <c r="AW84" s="220"/>
      <c r="AX84" s="220"/>
      <c r="AY84" s="178"/>
      <c r="AZ84" s="221"/>
      <c r="BA84" s="221"/>
      <c r="BD84" s="222"/>
      <c r="BE84" s="178"/>
      <c r="BF84" s="221"/>
      <c r="BG84" s="221"/>
      <c r="BI84" s="221"/>
      <c r="BJ84" s="221"/>
      <c r="BK84" s="200"/>
      <c r="BM84" s="178"/>
      <c r="BN84" s="220"/>
      <c r="BO84" s="220"/>
      <c r="BP84" s="172"/>
      <c r="BQ84" s="220"/>
      <c r="BR84" s="220"/>
      <c r="BS84" s="178"/>
      <c r="BT84" s="221"/>
      <c r="BU84" s="221"/>
      <c r="BX84" s="222"/>
      <c r="BY84" s="178"/>
      <c r="BZ84" s="221"/>
      <c r="CA84" s="221"/>
      <c r="CC84" s="221"/>
      <c r="CD84" s="221"/>
      <c r="CE84" s="178"/>
      <c r="CG84" s="178"/>
      <c r="CH84" s="220"/>
      <c r="CI84" s="220"/>
      <c r="CJ84" s="172"/>
      <c r="CK84" s="220"/>
      <c r="CL84" s="220"/>
      <c r="CM84" s="178"/>
      <c r="CN84" s="221"/>
      <c r="CO84" s="221"/>
      <c r="CR84" s="222"/>
      <c r="CS84" s="178"/>
      <c r="CT84" s="221"/>
      <c r="CU84" s="221"/>
      <c r="CW84" s="221"/>
      <c r="CX84" s="221"/>
      <c r="CY84" s="200"/>
      <c r="DA84" s="178"/>
      <c r="DB84" s="220"/>
      <c r="DC84" s="220"/>
      <c r="DD84" s="172"/>
      <c r="DE84" s="220"/>
      <c r="DF84" s="220"/>
      <c r="DG84" s="178"/>
      <c r="DH84" s="221"/>
      <c r="DI84" s="221"/>
      <c r="DL84" s="222"/>
      <c r="DM84" s="178"/>
      <c r="DN84" s="221"/>
      <c r="DO84" s="221"/>
      <c r="DQ84" s="221"/>
      <c r="DR84" s="221"/>
      <c r="DS84" s="200"/>
      <c r="DU84" s="178"/>
      <c r="DV84" s="220"/>
      <c r="DW84" s="220"/>
      <c r="DX84" s="172"/>
      <c r="DY84" s="220"/>
      <c r="DZ84" s="220"/>
      <c r="EA84" s="178"/>
      <c r="EC84" s="223"/>
      <c r="EF84" s="222"/>
      <c r="EG84" s="178"/>
      <c r="EH84" s="221"/>
      <c r="EI84" s="221"/>
      <c r="EK84" s="221"/>
      <c r="EL84" s="221"/>
      <c r="EM84" s="200"/>
      <c r="EO84" s="178"/>
      <c r="EP84" s="220"/>
      <c r="EQ84" s="220"/>
      <c r="ER84" s="172"/>
      <c r="ES84" s="220"/>
      <c r="ET84" s="220"/>
      <c r="EU84" s="178"/>
      <c r="EV84" s="221"/>
      <c r="EW84" s="221"/>
      <c r="EZ84" s="222"/>
      <c r="FA84" s="178"/>
      <c r="FB84" s="221"/>
      <c r="FC84" s="221"/>
      <c r="FE84" s="221"/>
      <c r="FF84" s="221"/>
      <c r="FG84" s="200"/>
      <c r="FI84" s="178"/>
      <c r="FJ84" s="220"/>
      <c r="FK84" s="220"/>
      <c r="FL84" s="172"/>
      <c r="FM84" s="220"/>
      <c r="FN84" s="220"/>
      <c r="FO84" s="178"/>
      <c r="FP84" s="221"/>
      <c r="FQ84" s="221"/>
      <c r="FT84" s="222"/>
      <c r="FU84" s="178"/>
      <c r="FV84" s="221"/>
      <c r="FW84" s="221"/>
      <c r="FY84" s="221"/>
      <c r="FZ84" s="221"/>
      <c r="GA84" s="200"/>
      <c r="GI84" s="224"/>
      <c r="GN84" s="222"/>
      <c r="GU84" s="200"/>
      <c r="HC84" s="224"/>
      <c r="HH84" s="222"/>
      <c r="HO84" s="200"/>
      <c r="HW84" s="224"/>
      <c r="IB84" s="222"/>
      <c r="II84" s="200"/>
      <c r="IQ84" s="224"/>
      <c r="IV84" s="222"/>
    </row>
    <row r="85" spans="1:256" s="198" customFormat="1" ht="13.5" customHeight="1">
      <c r="B85" s="172"/>
      <c r="C85" s="200"/>
      <c r="E85" s="178"/>
      <c r="F85" s="220"/>
      <c r="G85" s="221"/>
      <c r="H85" s="172"/>
      <c r="I85" s="220"/>
      <c r="J85" s="221"/>
      <c r="K85" s="178"/>
      <c r="L85" s="221"/>
      <c r="M85" s="221"/>
      <c r="P85" s="222"/>
      <c r="Q85" s="178"/>
      <c r="R85" s="221"/>
      <c r="S85" s="221"/>
      <c r="U85" s="221"/>
      <c r="V85" s="221"/>
      <c r="W85" s="200"/>
      <c r="Y85" s="178"/>
      <c r="Z85" s="220"/>
      <c r="AA85" s="220"/>
      <c r="AB85" s="172"/>
      <c r="AC85" s="220"/>
      <c r="AD85" s="220"/>
      <c r="AE85" s="178"/>
      <c r="AF85" s="221"/>
      <c r="AG85" s="221"/>
      <c r="AJ85" s="222"/>
      <c r="AK85" s="178"/>
      <c r="AM85" s="221"/>
      <c r="AO85" s="221"/>
      <c r="AP85" s="221"/>
      <c r="AQ85" s="200"/>
      <c r="AS85" s="178"/>
      <c r="AT85" s="220"/>
      <c r="AU85" s="220"/>
      <c r="AV85" s="172"/>
      <c r="AW85" s="220"/>
      <c r="AX85" s="220"/>
      <c r="AY85" s="178"/>
      <c r="AZ85" s="221"/>
      <c r="BA85" s="221"/>
      <c r="BD85" s="222"/>
      <c r="BE85" s="178"/>
      <c r="BF85" s="221"/>
      <c r="BG85" s="221"/>
      <c r="BI85" s="221"/>
      <c r="BJ85" s="221"/>
      <c r="BK85" s="200"/>
      <c r="BM85" s="178"/>
      <c r="BN85" s="220"/>
      <c r="BO85" s="220"/>
      <c r="BP85" s="172"/>
      <c r="BQ85" s="220"/>
      <c r="BR85" s="220"/>
      <c r="BS85" s="178"/>
      <c r="BT85" s="221"/>
      <c r="BU85" s="221"/>
      <c r="BX85" s="222"/>
      <c r="BY85" s="178"/>
      <c r="BZ85" s="221"/>
      <c r="CA85" s="221"/>
      <c r="CC85" s="221"/>
      <c r="CD85" s="221"/>
      <c r="CE85" s="178"/>
      <c r="CG85" s="178"/>
      <c r="CH85" s="220"/>
      <c r="CI85" s="220"/>
      <c r="CJ85" s="172"/>
      <c r="CK85" s="220"/>
      <c r="CL85" s="220"/>
      <c r="CM85" s="178"/>
      <c r="CN85" s="221"/>
      <c r="CO85" s="221"/>
      <c r="CR85" s="222"/>
      <c r="CS85" s="178"/>
      <c r="CT85" s="221"/>
      <c r="CU85" s="221"/>
      <c r="CW85" s="221"/>
      <c r="CX85" s="221"/>
      <c r="CY85" s="200"/>
      <c r="DA85" s="178"/>
      <c r="DB85" s="220"/>
      <c r="DC85" s="220"/>
      <c r="DD85" s="172"/>
      <c r="DE85" s="220"/>
      <c r="DF85" s="220"/>
      <c r="DG85" s="178"/>
      <c r="DH85" s="221"/>
      <c r="DI85" s="221"/>
      <c r="DL85" s="222"/>
      <c r="DM85" s="178"/>
      <c r="DN85" s="221"/>
      <c r="DO85" s="221"/>
      <c r="DQ85" s="221"/>
      <c r="DR85" s="221"/>
      <c r="DS85" s="200"/>
      <c r="DU85" s="178"/>
      <c r="DV85" s="220"/>
      <c r="DW85" s="220"/>
      <c r="DX85" s="172"/>
      <c r="DY85" s="220"/>
      <c r="DZ85" s="220"/>
      <c r="EA85" s="178"/>
      <c r="EC85" s="223"/>
      <c r="EF85" s="222"/>
      <c r="EG85" s="178"/>
      <c r="EH85" s="221"/>
      <c r="EI85" s="221"/>
      <c r="EK85" s="221"/>
      <c r="EL85" s="221"/>
      <c r="EM85" s="200"/>
      <c r="EO85" s="178"/>
      <c r="EP85" s="220"/>
      <c r="EQ85" s="220"/>
      <c r="ER85" s="172"/>
      <c r="ES85" s="220"/>
      <c r="ET85" s="220"/>
      <c r="EU85" s="178"/>
      <c r="EV85" s="221"/>
      <c r="EW85" s="221"/>
      <c r="EZ85" s="222"/>
      <c r="FA85" s="178"/>
      <c r="FB85" s="221"/>
      <c r="FC85" s="221"/>
      <c r="FE85" s="221"/>
      <c r="FF85" s="221"/>
      <c r="FG85" s="200"/>
      <c r="FI85" s="178"/>
      <c r="FJ85" s="220"/>
      <c r="FK85" s="220"/>
      <c r="FL85" s="172"/>
      <c r="FM85" s="220"/>
      <c r="FN85" s="220"/>
      <c r="FO85" s="178"/>
      <c r="FP85" s="221"/>
      <c r="FQ85" s="221"/>
      <c r="FT85" s="222"/>
      <c r="FU85" s="178"/>
      <c r="FV85" s="221"/>
      <c r="FW85" s="221"/>
      <c r="FY85" s="221"/>
      <c r="FZ85" s="221"/>
      <c r="GA85" s="200"/>
      <c r="GI85" s="224"/>
      <c r="GN85" s="222"/>
      <c r="GU85" s="200"/>
      <c r="HC85" s="224"/>
      <c r="HH85" s="222"/>
      <c r="HO85" s="200"/>
      <c r="HW85" s="224"/>
      <c r="IB85" s="222"/>
      <c r="II85" s="200"/>
      <c r="IQ85" s="224"/>
      <c r="IV85" s="222"/>
    </row>
    <row r="86" spans="1:256" s="198" customFormat="1" ht="13.5" customHeight="1">
      <c r="B86" s="172"/>
      <c r="C86" s="200"/>
      <c r="E86" s="178"/>
      <c r="F86" s="220"/>
      <c r="G86" s="221"/>
      <c r="H86" s="172"/>
      <c r="I86" s="220"/>
      <c r="J86" s="221"/>
      <c r="K86" s="178"/>
      <c r="L86" s="221"/>
      <c r="M86" s="221"/>
      <c r="P86" s="222"/>
      <c r="Q86" s="178"/>
      <c r="R86" s="221"/>
      <c r="S86" s="221"/>
      <c r="U86" s="221"/>
      <c r="V86" s="221"/>
      <c r="W86" s="200"/>
      <c r="Y86" s="178"/>
      <c r="Z86" s="220"/>
      <c r="AA86" s="220"/>
      <c r="AB86" s="172"/>
      <c r="AC86" s="220"/>
      <c r="AD86" s="220"/>
      <c r="AE86" s="178"/>
      <c r="AF86" s="221"/>
      <c r="AG86" s="221"/>
      <c r="AJ86" s="222"/>
      <c r="AK86" s="178"/>
      <c r="AM86" s="221"/>
      <c r="AO86" s="221"/>
      <c r="AP86" s="221"/>
      <c r="AQ86" s="200"/>
      <c r="AS86" s="178"/>
      <c r="AT86" s="220"/>
      <c r="AU86" s="220"/>
      <c r="AV86" s="172"/>
      <c r="AW86" s="220"/>
      <c r="AX86" s="220"/>
      <c r="AY86" s="178"/>
      <c r="AZ86" s="221"/>
      <c r="BA86" s="221"/>
      <c r="BD86" s="222"/>
      <c r="BE86" s="178"/>
      <c r="BF86" s="221"/>
      <c r="BG86" s="221"/>
      <c r="BI86" s="221"/>
      <c r="BJ86" s="221"/>
      <c r="BK86" s="200"/>
      <c r="BM86" s="178"/>
      <c r="BN86" s="220"/>
      <c r="BO86" s="220"/>
      <c r="BP86" s="172"/>
      <c r="BQ86" s="220"/>
      <c r="BR86" s="220"/>
      <c r="BS86" s="178"/>
      <c r="BT86" s="221"/>
      <c r="BU86" s="221"/>
      <c r="BX86" s="222"/>
      <c r="BY86" s="178"/>
      <c r="BZ86" s="221"/>
      <c r="CA86" s="221"/>
      <c r="CC86" s="221"/>
      <c r="CD86" s="221"/>
      <c r="CE86" s="178"/>
      <c r="CG86" s="178"/>
      <c r="CH86" s="220"/>
      <c r="CI86" s="220"/>
      <c r="CJ86" s="172"/>
      <c r="CK86" s="220"/>
      <c r="CL86" s="220"/>
      <c r="CM86" s="178"/>
      <c r="CN86" s="221"/>
      <c r="CO86" s="221"/>
      <c r="CR86" s="222"/>
      <c r="CS86" s="178"/>
      <c r="CT86" s="221"/>
      <c r="CU86" s="221"/>
      <c r="CW86" s="221"/>
      <c r="CX86" s="221"/>
      <c r="CY86" s="200"/>
      <c r="DA86" s="178"/>
      <c r="DB86" s="220"/>
      <c r="DC86" s="220"/>
      <c r="DD86" s="172"/>
      <c r="DE86" s="220"/>
      <c r="DF86" s="220"/>
      <c r="DG86" s="178"/>
      <c r="DH86" s="221"/>
      <c r="DI86" s="221"/>
      <c r="DL86" s="222"/>
      <c r="DM86" s="178"/>
      <c r="DN86" s="221"/>
      <c r="DO86" s="221"/>
      <c r="DQ86" s="221"/>
      <c r="DR86" s="221"/>
      <c r="DS86" s="200"/>
      <c r="DU86" s="178"/>
      <c r="DV86" s="220"/>
      <c r="DW86" s="220"/>
      <c r="DX86" s="172"/>
      <c r="DY86" s="220"/>
      <c r="DZ86" s="220"/>
      <c r="EA86" s="178"/>
      <c r="EC86" s="223"/>
      <c r="EF86" s="222"/>
      <c r="EG86" s="178"/>
      <c r="EH86" s="221"/>
      <c r="EI86" s="221"/>
      <c r="EK86" s="221"/>
      <c r="EL86" s="221"/>
      <c r="EM86" s="200"/>
      <c r="EO86" s="178"/>
      <c r="EP86" s="220"/>
      <c r="EQ86" s="220"/>
      <c r="ER86" s="172"/>
      <c r="ES86" s="220"/>
      <c r="ET86" s="220"/>
      <c r="EU86" s="178"/>
      <c r="EV86" s="221"/>
      <c r="EW86" s="221"/>
      <c r="EZ86" s="222"/>
      <c r="FA86" s="178"/>
      <c r="FB86" s="221"/>
      <c r="FC86" s="221"/>
      <c r="FE86" s="221"/>
      <c r="FF86" s="221"/>
      <c r="FG86" s="200"/>
      <c r="FI86" s="178"/>
      <c r="FJ86" s="220"/>
      <c r="FK86" s="220"/>
      <c r="FL86" s="172"/>
      <c r="FM86" s="220"/>
      <c r="FN86" s="220"/>
      <c r="FO86" s="178"/>
      <c r="FP86" s="221"/>
      <c r="FQ86" s="221"/>
      <c r="FT86" s="222"/>
      <c r="FU86" s="178"/>
      <c r="FV86" s="221"/>
      <c r="FW86" s="221"/>
      <c r="FY86" s="221"/>
      <c r="FZ86" s="221"/>
      <c r="GA86" s="200"/>
      <c r="GI86" s="224"/>
      <c r="GN86" s="222"/>
      <c r="GU86" s="200"/>
      <c r="HC86" s="224"/>
      <c r="HH86" s="222"/>
      <c r="HO86" s="200"/>
      <c r="HW86" s="224"/>
      <c r="IB86" s="222"/>
      <c r="II86" s="200"/>
      <c r="IQ86" s="224"/>
      <c r="IV86" s="222"/>
    </row>
    <row r="87" spans="1:256" s="198" customFormat="1" ht="13.5" customHeight="1">
      <c r="B87" s="172"/>
      <c r="C87" s="200"/>
      <c r="E87" s="178"/>
      <c r="F87" s="220"/>
      <c r="G87" s="221"/>
      <c r="H87" s="172"/>
      <c r="I87" s="220"/>
      <c r="J87" s="221"/>
      <c r="K87" s="178"/>
      <c r="L87" s="221"/>
      <c r="M87" s="221"/>
      <c r="P87" s="222"/>
      <c r="Q87" s="178"/>
      <c r="R87" s="221"/>
      <c r="S87" s="221"/>
      <c r="U87" s="221"/>
      <c r="V87" s="221"/>
      <c r="W87" s="200"/>
      <c r="Y87" s="178"/>
      <c r="Z87" s="220"/>
      <c r="AA87" s="220"/>
      <c r="AB87" s="172"/>
      <c r="AC87" s="220"/>
      <c r="AD87" s="220"/>
      <c r="AE87" s="178"/>
      <c r="AF87" s="221"/>
      <c r="AG87" s="221"/>
      <c r="AJ87" s="222"/>
      <c r="AK87" s="178"/>
      <c r="AM87" s="221"/>
      <c r="AO87" s="221"/>
      <c r="AP87" s="221"/>
      <c r="AQ87" s="200"/>
      <c r="AS87" s="178"/>
      <c r="AT87" s="220"/>
      <c r="AU87" s="220"/>
      <c r="AV87" s="172"/>
      <c r="AW87" s="220"/>
      <c r="AX87" s="220"/>
      <c r="AY87" s="178"/>
      <c r="AZ87" s="221"/>
      <c r="BA87" s="221"/>
      <c r="BD87" s="222"/>
      <c r="BE87" s="178"/>
      <c r="BF87" s="221"/>
      <c r="BG87" s="221"/>
      <c r="BI87" s="221"/>
      <c r="BJ87" s="221"/>
      <c r="BK87" s="200"/>
      <c r="BM87" s="178"/>
      <c r="BN87" s="220"/>
      <c r="BO87" s="220"/>
      <c r="BP87" s="172"/>
      <c r="BQ87" s="220"/>
      <c r="BR87" s="220"/>
      <c r="BS87" s="178"/>
      <c r="BT87" s="221"/>
      <c r="BU87" s="221"/>
      <c r="BX87" s="222"/>
      <c r="BY87" s="178"/>
      <c r="BZ87" s="221"/>
      <c r="CA87" s="221"/>
      <c r="CC87" s="221"/>
      <c r="CD87" s="221"/>
      <c r="CE87" s="178"/>
      <c r="CG87" s="178"/>
      <c r="CH87" s="220"/>
      <c r="CI87" s="220"/>
      <c r="CJ87" s="172"/>
      <c r="CK87" s="220"/>
      <c r="CL87" s="220"/>
      <c r="CM87" s="178"/>
      <c r="CN87" s="221"/>
      <c r="CO87" s="221"/>
      <c r="CR87" s="222"/>
      <c r="CS87" s="178"/>
      <c r="CT87" s="221"/>
      <c r="CU87" s="221"/>
      <c r="CW87" s="221"/>
      <c r="CX87" s="221"/>
      <c r="CY87" s="200"/>
      <c r="DA87" s="178"/>
      <c r="DB87" s="220"/>
      <c r="DC87" s="220"/>
      <c r="DD87" s="172"/>
      <c r="DE87" s="220"/>
      <c r="DF87" s="220"/>
      <c r="DG87" s="178"/>
      <c r="DH87" s="221"/>
      <c r="DI87" s="221"/>
      <c r="DL87" s="222"/>
      <c r="DM87" s="178"/>
      <c r="DN87" s="221"/>
      <c r="DO87" s="221"/>
      <c r="DQ87" s="221"/>
      <c r="DR87" s="221"/>
      <c r="DS87" s="200"/>
      <c r="DU87" s="178"/>
      <c r="DV87" s="220"/>
      <c r="DW87" s="220"/>
      <c r="DX87" s="172"/>
      <c r="DY87" s="220"/>
      <c r="DZ87" s="220"/>
      <c r="EA87" s="178"/>
      <c r="EC87" s="223"/>
      <c r="EF87" s="222"/>
      <c r="EG87" s="178"/>
      <c r="EH87" s="221"/>
      <c r="EI87" s="221"/>
      <c r="EK87" s="221"/>
      <c r="EL87" s="221"/>
      <c r="EM87" s="200"/>
      <c r="EO87" s="178"/>
      <c r="EP87" s="220"/>
      <c r="EQ87" s="220"/>
      <c r="ER87" s="172"/>
      <c r="ES87" s="220"/>
      <c r="ET87" s="220"/>
      <c r="EU87" s="178"/>
      <c r="EV87" s="221"/>
      <c r="EW87" s="221"/>
      <c r="EZ87" s="222"/>
      <c r="FA87" s="178"/>
      <c r="FB87" s="221"/>
      <c r="FC87" s="221"/>
      <c r="FE87" s="221"/>
      <c r="FF87" s="221"/>
      <c r="FG87" s="200"/>
      <c r="FI87" s="178"/>
      <c r="FJ87" s="220"/>
      <c r="FK87" s="220"/>
      <c r="FL87" s="172"/>
      <c r="FM87" s="220"/>
      <c r="FN87" s="220"/>
      <c r="FO87" s="178"/>
      <c r="FP87" s="221"/>
      <c r="FQ87" s="221"/>
      <c r="FT87" s="222"/>
      <c r="FU87" s="178"/>
      <c r="FV87" s="221"/>
      <c r="FW87" s="221"/>
      <c r="FY87" s="221"/>
      <c r="FZ87" s="221"/>
      <c r="GA87" s="200"/>
      <c r="GI87" s="224"/>
      <c r="GN87" s="222"/>
      <c r="GU87" s="200"/>
      <c r="HC87" s="224"/>
      <c r="HH87" s="222"/>
      <c r="HO87" s="200"/>
      <c r="HW87" s="224"/>
      <c r="IB87" s="222"/>
      <c r="II87" s="200"/>
      <c r="IQ87" s="224"/>
      <c r="IV87" s="222"/>
    </row>
    <row r="88" spans="1:256" ht="13.5" customHeight="1">
      <c r="A88" s="198"/>
      <c r="C88" s="200"/>
      <c r="D88" s="198"/>
      <c r="E88" s="178"/>
      <c r="F88" s="220"/>
      <c r="G88" s="221"/>
      <c r="I88" s="220"/>
      <c r="J88" s="221"/>
      <c r="K88" s="178"/>
      <c r="L88" s="221"/>
      <c r="M88" s="221"/>
      <c r="N88" s="198"/>
      <c r="O88" s="198"/>
      <c r="P88" s="222"/>
      <c r="Q88" s="178"/>
      <c r="R88" s="221"/>
      <c r="S88" s="221"/>
      <c r="T88" s="198"/>
      <c r="U88" s="221"/>
      <c r="V88" s="221"/>
      <c r="W88" s="200"/>
      <c r="X88" s="198"/>
      <c r="Y88" s="178"/>
      <c r="Z88" s="220"/>
      <c r="AA88" s="220"/>
      <c r="AC88" s="220"/>
      <c r="AD88" s="220"/>
      <c r="AE88" s="178"/>
      <c r="AF88" s="221"/>
      <c r="AG88" s="221"/>
      <c r="AH88" s="198"/>
      <c r="AI88" s="198"/>
      <c r="AJ88" s="222"/>
      <c r="AK88" s="178"/>
      <c r="AL88" s="198"/>
      <c r="AM88" s="221"/>
      <c r="AN88" s="198"/>
      <c r="AO88" s="221"/>
      <c r="AP88" s="221"/>
      <c r="AQ88" s="200"/>
      <c r="AR88" s="198"/>
      <c r="AS88" s="178"/>
      <c r="AT88" s="220"/>
      <c r="AU88" s="220"/>
      <c r="AW88" s="220"/>
      <c r="AX88" s="220"/>
      <c r="AY88" s="178"/>
      <c r="AZ88" s="221"/>
      <c r="BA88" s="221"/>
      <c r="BB88" s="198"/>
      <c r="BC88" s="198"/>
      <c r="BD88" s="222"/>
      <c r="BE88" s="178"/>
      <c r="BF88" s="221"/>
      <c r="BG88" s="221"/>
      <c r="BH88" s="198"/>
      <c r="BI88" s="221"/>
      <c r="BJ88" s="221"/>
      <c r="BK88" s="200"/>
      <c r="BL88" s="198"/>
      <c r="BM88" s="178"/>
      <c r="BN88" s="220"/>
      <c r="BO88" s="220"/>
      <c r="BQ88" s="220"/>
      <c r="BR88" s="220"/>
      <c r="BS88" s="178"/>
      <c r="BT88" s="221"/>
      <c r="BU88" s="221"/>
      <c r="BV88" s="198"/>
      <c r="BW88" s="198"/>
      <c r="BX88" s="222"/>
      <c r="BY88" s="178"/>
      <c r="BZ88" s="221"/>
      <c r="CA88" s="221"/>
      <c r="CB88" s="198"/>
      <c r="CC88" s="221"/>
      <c r="CD88" s="221"/>
      <c r="CE88" s="178"/>
      <c r="CF88" s="198"/>
      <c r="CG88" s="178"/>
      <c r="CH88" s="220"/>
      <c r="CI88" s="220"/>
      <c r="CK88" s="220"/>
      <c r="CL88" s="220"/>
      <c r="CM88" s="178"/>
      <c r="CN88" s="221"/>
      <c r="CO88" s="221"/>
      <c r="CP88" s="198"/>
      <c r="CQ88" s="198"/>
      <c r="CR88" s="222"/>
      <c r="CS88" s="178"/>
      <c r="CT88" s="221"/>
      <c r="CU88" s="221"/>
      <c r="CV88" s="198"/>
      <c r="CW88" s="221"/>
      <c r="CX88" s="221"/>
      <c r="CY88" s="200"/>
      <c r="CZ88" s="198"/>
      <c r="DA88" s="178"/>
      <c r="DB88" s="220"/>
      <c r="DC88" s="220"/>
      <c r="DE88" s="220"/>
      <c r="DF88" s="220"/>
      <c r="DG88" s="178"/>
      <c r="DH88" s="221"/>
      <c r="DI88" s="221"/>
      <c r="DJ88" s="198"/>
      <c r="DK88" s="198"/>
      <c r="DL88" s="222"/>
      <c r="DM88" s="178"/>
      <c r="DN88" s="221"/>
      <c r="DO88" s="221"/>
      <c r="DP88" s="198"/>
      <c r="DQ88" s="221"/>
      <c r="DR88" s="221"/>
      <c r="DS88" s="200"/>
      <c r="DT88" s="198"/>
      <c r="DU88" s="178"/>
      <c r="DV88" s="220"/>
      <c r="DW88" s="220"/>
      <c r="DY88" s="220"/>
      <c r="DZ88" s="220"/>
      <c r="EA88" s="178"/>
      <c r="EB88" s="198"/>
      <c r="EC88" s="223"/>
      <c r="ED88" s="198"/>
      <c r="EE88" s="198"/>
      <c r="EF88" s="222"/>
      <c r="EG88" s="178"/>
      <c r="EH88" s="221"/>
      <c r="EI88" s="221"/>
      <c r="EJ88" s="198"/>
      <c r="EK88" s="221"/>
      <c r="EL88" s="221"/>
      <c r="EM88" s="200"/>
      <c r="EN88" s="198"/>
      <c r="EO88" s="178"/>
      <c r="EP88" s="220"/>
      <c r="EQ88" s="220"/>
      <c r="ES88" s="220"/>
      <c r="ET88" s="220"/>
      <c r="EU88" s="178"/>
      <c r="EV88" s="221"/>
      <c r="EW88" s="221"/>
      <c r="EX88" s="198"/>
      <c r="EY88" s="198"/>
      <c r="EZ88" s="222"/>
      <c r="FA88" s="178"/>
      <c r="FB88" s="221"/>
      <c r="FC88" s="221"/>
      <c r="FD88" s="198"/>
      <c r="FE88" s="221"/>
      <c r="FF88" s="221"/>
      <c r="FG88" s="200"/>
      <c r="FH88" s="198"/>
      <c r="FI88" s="178"/>
      <c r="FJ88" s="220"/>
      <c r="FK88" s="220"/>
      <c r="FM88" s="220"/>
      <c r="FN88" s="220"/>
      <c r="FO88" s="178"/>
      <c r="FP88" s="221"/>
      <c r="FQ88" s="221"/>
      <c r="FR88" s="198"/>
      <c r="FS88" s="198"/>
      <c r="FT88" s="222"/>
      <c r="FU88" s="178"/>
      <c r="FV88" s="221"/>
      <c r="FW88" s="221"/>
      <c r="FX88" s="198"/>
      <c r="FY88" s="221"/>
      <c r="FZ88" s="221"/>
      <c r="GA88" s="173"/>
      <c r="GI88" s="206"/>
      <c r="GN88" s="207"/>
      <c r="GU88" s="173"/>
      <c r="HC88" s="206"/>
      <c r="HH88" s="207"/>
      <c r="HO88" s="173"/>
      <c r="HW88" s="206"/>
      <c r="IB88" s="207"/>
      <c r="II88" s="173"/>
      <c r="IQ88" s="206"/>
      <c r="IV88" s="207"/>
    </row>
    <row r="89" spans="1:256" ht="13.5" customHeight="1">
      <c r="A89" s="198"/>
      <c r="C89" s="200"/>
      <c r="D89" s="198"/>
      <c r="E89" s="178"/>
      <c r="F89" s="220"/>
      <c r="G89" s="221"/>
      <c r="I89" s="220"/>
      <c r="J89" s="221"/>
      <c r="K89" s="178"/>
      <c r="L89" s="221"/>
      <c r="M89" s="221"/>
      <c r="N89" s="198"/>
      <c r="O89" s="198"/>
      <c r="P89" s="222"/>
      <c r="Q89" s="178"/>
      <c r="R89" s="221"/>
      <c r="S89" s="221"/>
      <c r="T89" s="198"/>
      <c r="U89" s="221"/>
      <c r="V89" s="221"/>
      <c r="W89" s="200"/>
      <c r="X89" s="198"/>
      <c r="Y89" s="178"/>
      <c r="Z89" s="220"/>
      <c r="AA89" s="220"/>
      <c r="AC89" s="220"/>
      <c r="AD89" s="220"/>
      <c r="AE89" s="178"/>
      <c r="AF89" s="221"/>
      <c r="AG89" s="221"/>
      <c r="AH89" s="198"/>
      <c r="AI89" s="198"/>
      <c r="AJ89" s="222"/>
      <c r="AK89" s="178"/>
      <c r="AL89" s="198"/>
      <c r="AM89" s="221"/>
      <c r="AN89" s="198"/>
      <c r="AO89" s="221"/>
      <c r="AP89" s="221"/>
      <c r="AQ89" s="200"/>
      <c r="AR89" s="198"/>
      <c r="AS89" s="178"/>
      <c r="AT89" s="220"/>
      <c r="AU89" s="220"/>
      <c r="AW89" s="220"/>
      <c r="AX89" s="220"/>
      <c r="AY89" s="178"/>
      <c r="AZ89" s="221"/>
      <c r="BA89" s="221"/>
      <c r="BB89" s="198"/>
      <c r="BC89" s="198"/>
      <c r="BD89" s="222"/>
      <c r="BE89" s="178"/>
      <c r="BF89" s="221"/>
      <c r="BG89" s="221"/>
      <c r="BH89" s="198"/>
      <c r="BI89" s="221"/>
      <c r="BJ89" s="221"/>
      <c r="BK89" s="200"/>
      <c r="BL89" s="198"/>
      <c r="BM89" s="178"/>
      <c r="BN89" s="220"/>
      <c r="BO89" s="220"/>
      <c r="BQ89" s="220"/>
      <c r="BR89" s="220"/>
      <c r="BS89" s="178"/>
      <c r="BT89" s="221"/>
      <c r="BU89" s="221"/>
      <c r="BV89" s="198"/>
      <c r="BW89" s="198"/>
      <c r="BX89" s="222"/>
      <c r="BY89" s="178"/>
      <c r="BZ89" s="221"/>
      <c r="CA89" s="221"/>
      <c r="CB89" s="198"/>
      <c r="CC89" s="221"/>
      <c r="CD89" s="221"/>
      <c r="CE89" s="178"/>
      <c r="CF89" s="198"/>
      <c r="CG89" s="178"/>
      <c r="CH89" s="220"/>
      <c r="CI89" s="220"/>
      <c r="CK89" s="220"/>
      <c r="CL89" s="220"/>
      <c r="CM89" s="178"/>
      <c r="CN89" s="221"/>
      <c r="CO89" s="221"/>
      <c r="CP89" s="198"/>
      <c r="CQ89" s="198"/>
      <c r="CR89" s="222"/>
      <c r="CS89" s="178"/>
      <c r="CT89" s="221"/>
      <c r="CU89" s="221"/>
      <c r="CV89" s="198"/>
      <c r="CW89" s="221"/>
      <c r="CX89" s="221"/>
      <c r="CY89" s="200"/>
      <c r="CZ89" s="198"/>
      <c r="DA89" s="178"/>
      <c r="DB89" s="220"/>
      <c r="DC89" s="220"/>
      <c r="DE89" s="220"/>
      <c r="DF89" s="220"/>
      <c r="DG89" s="178"/>
      <c r="DH89" s="221"/>
      <c r="DI89" s="221"/>
      <c r="DJ89" s="198"/>
      <c r="DK89" s="198"/>
      <c r="DL89" s="222"/>
      <c r="DM89" s="178"/>
      <c r="DN89" s="221"/>
      <c r="DO89" s="221"/>
      <c r="DP89" s="198"/>
      <c r="DQ89" s="221"/>
      <c r="DR89" s="221"/>
      <c r="DS89" s="200"/>
      <c r="DT89" s="198"/>
      <c r="DU89" s="178"/>
      <c r="DV89" s="220"/>
      <c r="DW89" s="220"/>
      <c r="DY89" s="220"/>
      <c r="DZ89" s="220"/>
      <c r="EA89" s="178"/>
      <c r="EB89" s="198"/>
      <c r="EC89" s="223"/>
      <c r="ED89" s="198"/>
      <c r="EE89" s="198"/>
      <c r="EF89" s="222"/>
      <c r="EG89" s="178"/>
      <c r="EH89" s="221"/>
      <c r="EI89" s="221"/>
      <c r="EJ89" s="198"/>
      <c r="EK89" s="221"/>
      <c r="EL89" s="221"/>
      <c r="EM89" s="200"/>
      <c r="EN89" s="198"/>
      <c r="EO89" s="178"/>
      <c r="EP89" s="220"/>
      <c r="EQ89" s="220"/>
      <c r="ES89" s="220"/>
      <c r="ET89" s="220"/>
      <c r="EU89" s="178"/>
      <c r="EV89" s="221"/>
      <c r="EW89" s="221"/>
      <c r="EX89" s="198"/>
      <c r="EY89" s="198"/>
      <c r="EZ89" s="222"/>
      <c r="FA89" s="178"/>
      <c r="FB89" s="221"/>
      <c r="FC89" s="221"/>
      <c r="FD89" s="198"/>
      <c r="FE89" s="221"/>
      <c r="FF89" s="221"/>
      <c r="FG89" s="200"/>
      <c r="FH89" s="198"/>
      <c r="FI89" s="178"/>
      <c r="FJ89" s="220"/>
      <c r="FK89" s="220"/>
      <c r="FM89" s="220"/>
      <c r="FN89" s="220"/>
      <c r="FO89" s="178"/>
      <c r="FP89" s="221"/>
      <c r="FQ89" s="221"/>
      <c r="FR89" s="198"/>
      <c r="FS89" s="198"/>
      <c r="FT89" s="222"/>
      <c r="FU89" s="178"/>
      <c r="FV89" s="221"/>
      <c r="FW89" s="221"/>
      <c r="FX89" s="198"/>
      <c r="FY89" s="221"/>
      <c r="FZ89" s="221"/>
      <c r="GA89" s="173"/>
      <c r="GI89" s="206"/>
      <c r="GN89" s="207"/>
      <c r="GU89" s="173"/>
      <c r="HC89" s="206"/>
      <c r="HH89" s="207"/>
      <c r="HO89" s="173"/>
      <c r="HW89" s="206"/>
      <c r="IB89" s="207"/>
      <c r="II89" s="173"/>
      <c r="IQ89" s="206"/>
      <c r="IV89" s="207"/>
    </row>
    <row r="90" spans="1:256" ht="13.5" customHeight="1">
      <c r="A90" s="198"/>
      <c r="C90" s="200"/>
      <c r="D90" s="198"/>
      <c r="E90" s="178"/>
      <c r="F90" s="220"/>
      <c r="G90" s="221"/>
      <c r="I90" s="220"/>
      <c r="J90" s="221"/>
      <c r="K90" s="178"/>
      <c r="L90" s="221"/>
      <c r="M90" s="221"/>
      <c r="N90" s="198"/>
      <c r="O90" s="198"/>
      <c r="P90" s="222"/>
      <c r="Q90" s="178"/>
      <c r="R90" s="221"/>
      <c r="S90" s="221"/>
      <c r="T90" s="198"/>
      <c r="U90" s="221"/>
      <c r="V90" s="221"/>
      <c r="W90" s="200"/>
      <c r="X90" s="198"/>
      <c r="Y90" s="178"/>
      <c r="Z90" s="220"/>
      <c r="AA90" s="220"/>
      <c r="AC90" s="220"/>
      <c r="AD90" s="220"/>
      <c r="AE90" s="178"/>
      <c r="AF90" s="221"/>
      <c r="AG90" s="221"/>
      <c r="AH90" s="198"/>
      <c r="AI90" s="198"/>
      <c r="AJ90" s="222"/>
      <c r="AK90" s="178"/>
      <c r="AL90" s="198"/>
      <c r="AM90" s="221"/>
      <c r="AN90" s="198"/>
      <c r="AO90" s="221"/>
      <c r="AP90" s="221"/>
      <c r="AQ90" s="200"/>
      <c r="AR90" s="198"/>
      <c r="AS90" s="178"/>
      <c r="AT90" s="220"/>
      <c r="AU90" s="220"/>
      <c r="AW90" s="220"/>
      <c r="AX90" s="220"/>
      <c r="AY90" s="178"/>
      <c r="AZ90" s="221"/>
      <c r="BA90" s="221"/>
      <c r="BB90" s="198"/>
      <c r="BC90" s="198"/>
      <c r="BD90" s="222"/>
      <c r="BE90" s="178"/>
      <c r="BF90" s="221"/>
      <c r="BG90" s="221"/>
      <c r="BH90" s="198"/>
      <c r="BI90" s="221"/>
      <c r="BJ90" s="221"/>
      <c r="BK90" s="200"/>
      <c r="BL90" s="198"/>
      <c r="BM90" s="178"/>
      <c r="BN90" s="220"/>
      <c r="BO90" s="220"/>
      <c r="BQ90" s="220"/>
      <c r="BR90" s="220"/>
      <c r="BS90" s="178"/>
      <c r="BT90" s="221"/>
      <c r="BU90" s="221"/>
      <c r="BV90" s="198"/>
      <c r="BW90" s="198"/>
      <c r="BX90" s="222"/>
      <c r="BY90" s="178"/>
      <c r="BZ90" s="221"/>
      <c r="CA90" s="221"/>
      <c r="CB90" s="198"/>
      <c r="CC90" s="221"/>
      <c r="CD90" s="221"/>
      <c r="CE90" s="178"/>
      <c r="CF90" s="198"/>
      <c r="CG90" s="178"/>
      <c r="CH90" s="220"/>
      <c r="CI90" s="220"/>
      <c r="CK90" s="220"/>
      <c r="CL90" s="220"/>
      <c r="CM90" s="178"/>
      <c r="CN90" s="221"/>
      <c r="CO90" s="221"/>
      <c r="CP90" s="198"/>
      <c r="CQ90" s="198"/>
      <c r="CR90" s="222"/>
      <c r="CS90" s="178"/>
      <c r="CT90" s="221"/>
      <c r="CU90" s="221"/>
      <c r="CV90" s="198"/>
      <c r="CW90" s="221"/>
      <c r="CX90" s="221"/>
      <c r="CY90" s="200"/>
      <c r="CZ90" s="198"/>
      <c r="DA90" s="178"/>
      <c r="DB90" s="220"/>
      <c r="DC90" s="220"/>
      <c r="DE90" s="220"/>
      <c r="DF90" s="220"/>
      <c r="DG90" s="178"/>
      <c r="DH90" s="221"/>
      <c r="DI90" s="221"/>
      <c r="DJ90" s="198"/>
      <c r="DK90" s="198"/>
      <c r="DL90" s="222"/>
      <c r="DM90" s="178"/>
      <c r="DN90" s="221"/>
      <c r="DO90" s="221"/>
      <c r="DP90" s="198"/>
      <c r="DQ90" s="221"/>
      <c r="DR90" s="221"/>
      <c r="DS90" s="200"/>
      <c r="DT90" s="198"/>
      <c r="DU90" s="178"/>
      <c r="DV90" s="220"/>
      <c r="DW90" s="220"/>
      <c r="DY90" s="220"/>
      <c r="DZ90" s="220"/>
      <c r="EA90" s="178"/>
      <c r="EB90" s="198"/>
      <c r="EC90" s="223"/>
      <c r="ED90" s="198"/>
      <c r="EE90" s="198"/>
      <c r="EF90" s="222"/>
      <c r="EG90" s="178"/>
      <c r="EH90" s="221"/>
      <c r="EI90" s="221"/>
      <c r="EJ90" s="198"/>
      <c r="EK90" s="221"/>
      <c r="EL90" s="221"/>
      <c r="EM90" s="200"/>
      <c r="EN90" s="198"/>
      <c r="EO90" s="178"/>
      <c r="EP90" s="220"/>
      <c r="EQ90" s="220"/>
      <c r="ES90" s="220"/>
      <c r="ET90" s="220"/>
      <c r="EU90" s="178"/>
      <c r="EV90" s="221"/>
      <c r="EW90" s="221"/>
      <c r="EX90" s="198"/>
      <c r="EY90" s="198"/>
      <c r="EZ90" s="222"/>
      <c r="FA90" s="178"/>
      <c r="FB90" s="221"/>
      <c r="FC90" s="221"/>
      <c r="FD90" s="198"/>
      <c r="FE90" s="221"/>
      <c r="FF90" s="221"/>
      <c r="FG90" s="200"/>
      <c r="FH90" s="198"/>
      <c r="FI90" s="178"/>
      <c r="FJ90" s="220"/>
      <c r="FK90" s="220"/>
      <c r="FM90" s="220"/>
      <c r="FN90" s="220"/>
      <c r="FO90" s="178"/>
      <c r="FP90" s="221"/>
      <c r="FQ90" s="221"/>
      <c r="FR90" s="198"/>
      <c r="FS90" s="198"/>
      <c r="FT90" s="222"/>
      <c r="FU90" s="178"/>
      <c r="FV90" s="221"/>
      <c r="FW90" s="221"/>
      <c r="FX90" s="198"/>
      <c r="FY90" s="221"/>
      <c r="FZ90" s="221"/>
      <c r="GA90" s="173"/>
      <c r="GI90" s="206"/>
      <c r="GN90" s="207"/>
      <c r="GU90" s="173"/>
      <c r="HC90" s="206"/>
      <c r="HH90" s="207"/>
      <c r="HO90" s="173"/>
      <c r="HW90" s="206"/>
      <c r="IB90" s="207"/>
      <c r="II90" s="173"/>
      <c r="IQ90" s="206"/>
      <c r="IV90" s="207"/>
    </row>
    <row r="91" spans="1:256" ht="13.5" customHeight="1">
      <c r="A91" s="198"/>
      <c r="C91" s="200"/>
      <c r="D91" s="198"/>
      <c r="E91" s="178"/>
      <c r="F91" s="220"/>
      <c r="G91" s="221"/>
      <c r="I91" s="220"/>
      <c r="J91" s="221"/>
      <c r="K91" s="178"/>
      <c r="L91" s="221"/>
      <c r="M91" s="221"/>
      <c r="N91" s="198"/>
      <c r="O91" s="198"/>
      <c r="P91" s="222"/>
      <c r="Q91" s="178"/>
      <c r="R91" s="221"/>
      <c r="S91" s="221"/>
      <c r="T91" s="198"/>
      <c r="U91" s="221"/>
      <c r="V91" s="221"/>
      <c r="W91" s="200"/>
      <c r="X91" s="198"/>
      <c r="Y91" s="178"/>
      <c r="Z91" s="220"/>
      <c r="AA91" s="220"/>
      <c r="AC91" s="220"/>
      <c r="AD91" s="220"/>
      <c r="AE91" s="178"/>
      <c r="AF91" s="221"/>
      <c r="AG91" s="221"/>
      <c r="AH91" s="198"/>
      <c r="AI91" s="198"/>
      <c r="AJ91" s="222"/>
      <c r="AK91" s="178"/>
      <c r="AL91" s="198"/>
      <c r="AM91" s="221"/>
      <c r="AN91" s="198"/>
      <c r="AO91" s="221"/>
      <c r="AP91" s="221"/>
      <c r="AQ91" s="200"/>
      <c r="AR91" s="198"/>
      <c r="AS91" s="178"/>
      <c r="AT91" s="220"/>
      <c r="AU91" s="220"/>
      <c r="AW91" s="220"/>
      <c r="AX91" s="220"/>
      <c r="AY91" s="178"/>
      <c r="AZ91" s="221"/>
      <c r="BA91" s="221"/>
      <c r="BB91" s="198"/>
      <c r="BC91" s="198"/>
      <c r="BD91" s="222"/>
      <c r="BE91" s="178"/>
      <c r="BF91" s="221"/>
      <c r="BG91" s="221"/>
      <c r="BH91" s="198"/>
      <c r="BI91" s="221"/>
      <c r="BJ91" s="221"/>
      <c r="BK91" s="200"/>
      <c r="BL91" s="198"/>
      <c r="BM91" s="178"/>
      <c r="BN91" s="220"/>
      <c r="BO91" s="220"/>
      <c r="BQ91" s="220"/>
      <c r="BR91" s="220"/>
      <c r="BS91" s="178"/>
      <c r="BT91" s="221"/>
      <c r="BU91" s="221"/>
      <c r="BV91" s="198"/>
      <c r="BW91" s="198"/>
      <c r="BX91" s="222"/>
      <c r="BY91" s="178"/>
      <c r="BZ91" s="221"/>
      <c r="CA91" s="221"/>
      <c r="CB91" s="198"/>
      <c r="CC91" s="221"/>
      <c r="CD91" s="221"/>
      <c r="CE91" s="178"/>
      <c r="CF91" s="198"/>
      <c r="CG91" s="178"/>
      <c r="CH91" s="220"/>
      <c r="CI91" s="220"/>
      <c r="CK91" s="220"/>
      <c r="CL91" s="220"/>
      <c r="CM91" s="178"/>
      <c r="CN91" s="221"/>
      <c r="CO91" s="221"/>
      <c r="CP91" s="198"/>
      <c r="CQ91" s="198"/>
      <c r="CR91" s="222"/>
      <c r="CS91" s="178"/>
      <c r="CT91" s="221"/>
      <c r="CU91" s="221"/>
      <c r="CV91" s="198"/>
      <c r="CW91" s="221"/>
      <c r="CX91" s="221"/>
      <c r="CY91" s="200"/>
      <c r="CZ91" s="198"/>
      <c r="DA91" s="178"/>
      <c r="DB91" s="220"/>
      <c r="DC91" s="220"/>
      <c r="DE91" s="220"/>
      <c r="DF91" s="220"/>
      <c r="DG91" s="178"/>
      <c r="DH91" s="221"/>
      <c r="DI91" s="221"/>
      <c r="DJ91" s="198"/>
      <c r="DK91" s="198"/>
      <c r="DL91" s="222"/>
      <c r="DM91" s="178"/>
      <c r="DN91" s="221"/>
      <c r="DO91" s="221"/>
      <c r="DP91" s="198"/>
      <c r="DQ91" s="221"/>
      <c r="DR91" s="221"/>
      <c r="DS91" s="200"/>
      <c r="DT91" s="198"/>
      <c r="DU91" s="178"/>
      <c r="DV91" s="220"/>
      <c r="DW91" s="220"/>
      <c r="DY91" s="220"/>
      <c r="DZ91" s="220"/>
      <c r="EA91" s="178"/>
      <c r="EB91" s="198"/>
      <c r="EC91" s="223"/>
      <c r="ED91" s="198"/>
      <c r="EE91" s="198"/>
      <c r="EF91" s="222"/>
      <c r="EG91" s="178"/>
      <c r="EH91" s="221"/>
      <c r="EI91" s="221"/>
      <c r="EJ91" s="198"/>
      <c r="EK91" s="221"/>
      <c r="EL91" s="221"/>
      <c r="EM91" s="200"/>
      <c r="EN91" s="198"/>
      <c r="EO91" s="178"/>
      <c r="EP91" s="220"/>
      <c r="EQ91" s="220"/>
      <c r="ES91" s="220"/>
      <c r="ET91" s="220"/>
      <c r="EU91" s="178"/>
      <c r="EV91" s="221"/>
      <c r="EW91" s="221"/>
      <c r="EX91" s="198"/>
      <c r="EY91" s="198"/>
      <c r="EZ91" s="222"/>
      <c r="FA91" s="178"/>
      <c r="FB91" s="221"/>
      <c r="FC91" s="221"/>
      <c r="FD91" s="198"/>
      <c r="FE91" s="221"/>
      <c r="FF91" s="221"/>
      <c r="FG91" s="200"/>
      <c r="FH91" s="198"/>
      <c r="FI91" s="178"/>
      <c r="FJ91" s="220"/>
      <c r="FK91" s="220"/>
      <c r="FM91" s="220"/>
      <c r="FN91" s="220"/>
      <c r="FO91" s="178"/>
      <c r="FP91" s="221"/>
      <c r="FQ91" s="221"/>
      <c r="FR91" s="198"/>
      <c r="FS91" s="198"/>
      <c r="FT91" s="222"/>
      <c r="FU91" s="178"/>
      <c r="FV91" s="221"/>
      <c r="FW91" s="221"/>
      <c r="FX91" s="198"/>
      <c r="FY91" s="221"/>
      <c r="FZ91" s="221"/>
      <c r="GA91" s="173"/>
      <c r="GI91" s="206"/>
      <c r="GN91" s="207"/>
      <c r="GU91" s="173"/>
      <c r="HC91" s="206"/>
      <c r="HH91" s="207"/>
      <c r="HO91" s="173"/>
      <c r="HW91" s="206"/>
      <c r="IB91" s="207"/>
      <c r="II91" s="173"/>
      <c r="IQ91" s="206"/>
      <c r="IV91" s="207"/>
    </row>
    <row r="92" spans="1:256" ht="13.5" customHeight="1">
      <c r="A92" s="198"/>
      <c r="C92" s="200"/>
      <c r="D92" s="198"/>
      <c r="E92" s="178"/>
      <c r="F92" s="220"/>
      <c r="G92" s="221"/>
      <c r="I92" s="220"/>
      <c r="J92" s="221"/>
      <c r="K92" s="178"/>
      <c r="L92" s="221"/>
      <c r="M92" s="221"/>
      <c r="N92" s="198"/>
      <c r="O92" s="198"/>
      <c r="P92" s="222"/>
      <c r="Q92" s="178"/>
      <c r="R92" s="221"/>
      <c r="S92" s="221"/>
      <c r="T92" s="198"/>
      <c r="U92" s="221"/>
      <c r="V92" s="221"/>
      <c r="W92" s="200"/>
      <c r="X92" s="198"/>
      <c r="Y92" s="178"/>
      <c r="Z92" s="220"/>
      <c r="AA92" s="220"/>
      <c r="AC92" s="220"/>
      <c r="AD92" s="220"/>
      <c r="AE92" s="178"/>
      <c r="AF92" s="221"/>
      <c r="AG92" s="221"/>
      <c r="AH92" s="198"/>
      <c r="AI92" s="198"/>
      <c r="AJ92" s="222"/>
      <c r="AK92" s="178"/>
      <c r="AL92" s="198"/>
      <c r="AM92" s="221"/>
      <c r="AN92" s="198"/>
      <c r="AO92" s="221"/>
      <c r="AP92" s="221"/>
      <c r="AQ92" s="200"/>
      <c r="AR92" s="198"/>
      <c r="AS92" s="178"/>
      <c r="AT92" s="220"/>
      <c r="AU92" s="220"/>
      <c r="AW92" s="220"/>
      <c r="AX92" s="220"/>
      <c r="AY92" s="178"/>
      <c r="AZ92" s="221"/>
      <c r="BA92" s="221"/>
      <c r="BB92" s="198"/>
      <c r="BC92" s="198"/>
      <c r="BD92" s="222"/>
      <c r="BE92" s="178"/>
      <c r="BF92" s="221"/>
      <c r="BG92" s="221"/>
      <c r="BH92" s="198"/>
      <c r="BI92" s="221"/>
      <c r="BJ92" s="221"/>
      <c r="BK92" s="200"/>
      <c r="BL92" s="198"/>
      <c r="BM92" s="178"/>
      <c r="BN92" s="220"/>
      <c r="BO92" s="220"/>
      <c r="BQ92" s="220"/>
      <c r="BR92" s="220"/>
      <c r="BS92" s="178"/>
      <c r="BT92" s="221"/>
      <c r="BU92" s="221"/>
      <c r="BV92" s="198"/>
      <c r="BW92" s="198"/>
      <c r="BX92" s="222"/>
      <c r="BY92" s="178"/>
      <c r="BZ92" s="221"/>
      <c r="CA92" s="221"/>
      <c r="CB92" s="198"/>
      <c r="CC92" s="221"/>
      <c r="CD92" s="221"/>
      <c r="CE92" s="178"/>
      <c r="CF92" s="198"/>
      <c r="CG92" s="178"/>
      <c r="CH92" s="220"/>
      <c r="CI92" s="220"/>
      <c r="CK92" s="220"/>
      <c r="CL92" s="220"/>
      <c r="CM92" s="178"/>
      <c r="CN92" s="221"/>
      <c r="CO92" s="221"/>
      <c r="CP92" s="198"/>
      <c r="CQ92" s="198"/>
      <c r="CR92" s="222"/>
      <c r="CS92" s="178"/>
      <c r="CT92" s="221"/>
      <c r="CU92" s="221"/>
      <c r="CV92" s="198"/>
      <c r="CW92" s="221"/>
      <c r="CX92" s="221"/>
      <c r="CY92" s="200"/>
      <c r="CZ92" s="198"/>
      <c r="DA92" s="178"/>
      <c r="DB92" s="220"/>
      <c r="DC92" s="220"/>
      <c r="DE92" s="220"/>
      <c r="DF92" s="220"/>
      <c r="DG92" s="178"/>
      <c r="DH92" s="221"/>
      <c r="DI92" s="221"/>
      <c r="DJ92" s="198"/>
      <c r="DK92" s="198"/>
      <c r="DL92" s="222"/>
      <c r="DM92" s="178"/>
      <c r="DN92" s="221"/>
      <c r="DO92" s="221"/>
      <c r="DP92" s="198"/>
      <c r="DQ92" s="221"/>
      <c r="DR92" s="221"/>
      <c r="DS92" s="200"/>
      <c r="DT92" s="198"/>
      <c r="DU92" s="178"/>
      <c r="DV92" s="220"/>
      <c r="DW92" s="220"/>
      <c r="DY92" s="220"/>
      <c r="DZ92" s="220"/>
      <c r="EA92" s="178"/>
      <c r="EB92" s="198"/>
      <c r="EC92" s="223"/>
      <c r="ED92" s="198"/>
      <c r="EE92" s="198"/>
      <c r="EF92" s="222"/>
      <c r="EG92" s="178"/>
      <c r="EH92" s="221"/>
      <c r="EI92" s="221"/>
      <c r="EJ92" s="198"/>
      <c r="EK92" s="221"/>
      <c r="EL92" s="221"/>
      <c r="EM92" s="200"/>
      <c r="EN92" s="198"/>
      <c r="EO92" s="178"/>
      <c r="EP92" s="220"/>
      <c r="EQ92" s="220"/>
      <c r="ES92" s="220"/>
      <c r="ET92" s="220"/>
      <c r="EU92" s="178"/>
      <c r="EV92" s="221"/>
      <c r="EW92" s="221"/>
      <c r="EX92" s="198"/>
      <c r="EY92" s="198"/>
      <c r="EZ92" s="222"/>
      <c r="FA92" s="178"/>
      <c r="FB92" s="221"/>
      <c r="FC92" s="221"/>
      <c r="FD92" s="198"/>
      <c r="FE92" s="221"/>
      <c r="FF92" s="221"/>
      <c r="FG92" s="200"/>
      <c r="FH92" s="198"/>
      <c r="FI92" s="178"/>
      <c r="FJ92" s="220"/>
      <c r="FK92" s="220"/>
      <c r="FM92" s="220"/>
      <c r="FN92" s="220"/>
      <c r="FO92" s="178"/>
      <c r="FP92" s="221"/>
      <c r="FQ92" s="221"/>
      <c r="FR92" s="198"/>
      <c r="FS92" s="198"/>
      <c r="FT92" s="222"/>
      <c r="FU92" s="178"/>
      <c r="FV92" s="221"/>
      <c r="FW92" s="221"/>
      <c r="FX92" s="198"/>
      <c r="FY92" s="221"/>
      <c r="FZ92" s="221"/>
      <c r="GA92" s="173"/>
      <c r="GI92" s="206"/>
      <c r="GN92" s="207"/>
      <c r="GU92" s="173"/>
      <c r="HC92" s="206"/>
      <c r="HH92" s="207"/>
      <c r="HO92" s="173"/>
      <c r="HW92" s="206"/>
      <c r="IB92" s="207"/>
      <c r="II92" s="173"/>
      <c r="IQ92" s="206"/>
      <c r="IV92" s="207"/>
    </row>
    <row r="93" spans="1:256" ht="13.5" customHeight="1">
      <c r="A93" s="198"/>
      <c r="C93" s="200"/>
      <c r="D93" s="198"/>
      <c r="E93" s="178"/>
      <c r="F93" s="220"/>
      <c r="G93" s="221"/>
      <c r="I93" s="220"/>
      <c r="J93" s="221"/>
      <c r="K93" s="178"/>
      <c r="L93" s="221"/>
      <c r="M93" s="221"/>
      <c r="N93" s="198"/>
      <c r="O93" s="198"/>
      <c r="P93" s="222"/>
      <c r="Q93" s="178"/>
      <c r="R93" s="221"/>
      <c r="S93" s="221"/>
      <c r="T93" s="198"/>
      <c r="U93" s="221"/>
      <c r="V93" s="221"/>
      <c r="W93" s="200"/>
      <c r="X93" s="198"/>
      <c r="Y93" s="178"/>
      <c r="Z93" s="220"/>
      <c r="AA93" s="220"/>
      <c r="AC93" s="220"/>
      <c r="AD93" s="220"/>
      <c r="AE93" s="178"/>
      <c r="AF93" s="221"/>
      <c r="AG93" s="221"/>
      <c r="AH93" s="198"/>
      <c r="AI93" s="198"/>
      <c r="AJ93" s="222"/>
      <c r="AK93" s="178"/>
      <c r="AL93" s="198"/>
      <c r="AM93" s="221"/>
      <c r="AN93" s="198"/>
      <c r="AO93" s="221"/>
      <c r="AP93" s="221"/>
      <c r="AQ93" s="200"/>
      <c r="AR93" s="198"/>
      <c r="AS93" s="178"/>
      <c r="AT93" s="220"/>
      <c r="AU93" s="220"/>
      <c r="AW93" s="220"/>
      <c r="AX93" s="220"/>
      <c r="AY93" s="178"/>
      <c r="AZ93" s="221"/>
      <c r="BA93" s="221"/>
      <c r="BB93" s="198"/>
      <c r="BC93" s="198"/>
      <c r="BD93" s="222"/>
      <c r="BE93" s="178"/>
      <c r="BF93" s="221"/>
      <c r="BG93" s="221"/>
      <c r="BH93" s="198"/>
      <c r="BI93" s="221"/>
      <c r="BJ93" s="221"/>
      <c r="BK93" s="200"/>
      <c r="BL93" s="198"/>
      <c r="BM93" s="178"/>
      <c r="BN93" s="220"/>
      <c r="BO93" s="220"/>
      <c r="BQ93" s="220"/>
      <c r="BR93" s="220"/>
      <c r="BS93" s="178"/>
      <c r="BT93" s="221"/>
      <c r="BU93" s="221"/>
      <c r="BV93" s="198"/>
      <c r="BW93" s="198"/>
      <c r="BX93" s="222"/>
      <c r="BY93" s="178"/>
      <c r="BZ93" s="221"/>
      <c r="CA93" s="221"/>
      <c r="CB93" s="198"/>
      <c r="CC93" s="221"/>
      <c r="CD93" s="221"/>
      <c r="CE93" s="178"/>
      <c r="CF93" s="198"/>
      <c r="CG93" s="178"/>
      <c r="CH93" s="220"/>
      <c r="CI93" s="220"/>
      <c r="CK93" s="220"/>
      <c r="CL93" s="220"/>
      <c r="CM93" s="178"/>
      <c r="CN93" s="221"/>
      <c r="CO93" s="221"/>
      <c r="CP93" s="198"/>
      <c r="CQ93" s="198"/>
      <c r="CR93" s="222"/>
      <c r="CS93" s="178"/>
      <c r="CT93" s="221"/>
      <c r="CU93" s="221"/>
      <c r="CV93" s="198"/>
      <c r="CW93" s="221"/>
      <c r="CX93" s="221"/>
      <c r="CY93" s="200"/>
      <c r="CZ93" s="198"/>
      <c r="DA93" s="178"/>
      <c r="DB93" s="220"/>
      <c r="DC93" s="220"/>
      <c r="DE93" s="220"/>
      <c r="DF93" s="220"/>
      <c r="DG93" s="178"/>
      <c r="DH93" s="221"/>
      <c r="DI93" s="221"/>
      <c r="DJ93" s="198"/>
      <c r="DK93" s="198"/>
      <c r="DL93" s="222"/>
      <c r="DM93" s="178"/>
      <c r="DN93" s="221"/>
      <c r="DO93" s="221"/>
      <c r="DP93" s="198"/>
      <c r="DQ93" s="221"/>
      <c r="DR93" s="221"/>
      <c r="DS93" s="200"/>
      <c r="DT93" s="198"/>
      <c r="DU93" s="178"/>
      <c r="DV93" s="220"/>
      <c r="DW93" s="220"/>
      <c r="DY93" s="220"/>
      <c r="DZ93" s="220"/>
      <c r="EA93" s="178"/>
      <c r="EB93" s="198"/>
      <c r="EC93" s="223"/>
      <c r="ED93" s="198"/>
      <c r="EE93" s="198"/>
      <c r="EF93" s="222"/>
      <c r="EG93" s="178"/>
      <c r="EH93" s="221"/>
      <c r="EI93" s="221"/>
      <c r="EJ93" s="198"/>
      <c r="EK93" s="221"/>
      <c r="EL93" s="221"/>
      <c r="EM93" s="200"/>
      <c r="EN93" s="198"/>
      <c r="EO93" s="178"/>
      <c r="EP93" s="220"/>
      <c r="EQ93" s="220"/>
      <c r="ES93" s="220"/>
      <c r="ET93" s="220"/>
      <c r="EU93" s="178"/>
      <c r="EV93" s="221"/>
      <c r="EW93" s="221"/>
      <c r="EX93" s="198"/>
      <c r="EY93" s="198"/>
      <c r="EZ93" s="222"/>
      <c r="FA93" s="178"/>
      <c r="FB93" s="221"/>
      <c r="FC93" s="221"/>
      <c r="FD93" s="198"/>
      <c r="FE93" s="221"/>
      <c r="FF93" s="221"/>
      <c r="FG93" s="200"/>
      <c r="FH93" s="198"/>
      <c r="FI93" s="178"/>
      <c r="FJ93" s="220"/>
      <c r="FK93" s="220"/>
      <c r="FM93" s="220"/>
      <c r="FN93" s="220"/>
      <c r="FO93" s="178"/>
      <c r="FP93" s="221"/>
      <c r="FQ93" s="221"/>
      <c r="FR93" s="198"/>
      <c r="FS93" s="198"/>
      <c r="FT93" s="222"/>
      <c r="FU93" s="178"/>
      <c r="FV93" s="221"/>
      <c r="FW93" s="221"/>
      <c r="FX93" s="198"/>
      <c r="FY93" s="221"/>
      <c r="FZ93" s="221"/>
      <c r="GA93" s="173"/>
      <c r="GI93" s="206"/>
      <c r="GN93" s="207"/>
      <c r="GU93" s="173"/>
      <c r="HC93" s="206"/>
      <c r="HH93" s="207"/>
      <c r="HO93" s="173"/>
      <c r="HW93" s="206"/>
      <c r="IB93" s="207"/>
      <c r="II93" s="173"/>
      <c r="IQ93" s="206"/>
      <c r="IV93" s="207"/>
    </row>
    <row r="94" spans="1:256" ht="13.5" customHeight="1">
      <c r="A94" s="198"/>
      <c r="C94" s="200"/>
      <c r="D94" s="198"/>
      <c r="E94" s="178"/>
      <c r="F94" s="220"/>
      <c r="G94" s="221"/>
      <c r="I94" s="220"/>
      <c r="J94" s="221"/>
      <c r="K94" s="178"/>
      <c r="L94" s="221"/>
      <c r="M94" s="221"/>
      <c r="N94" s="198"/>
      <c r="O94" s="198"/>
      <c r="P94" s="222"/>
      <c r="Q94" s="178"/>
      <c r="R94" s="221"/>
      <c r="S94" s="221"/>
      <c r="T94" s="198"/>
      <c r="U94" s="221"/>
      <c r="V94" s="221"/>
      <c r="W94" s="200"/>
      <c r="X94" s="198"/>
      <c r="Y94" s="178"/>
      <c r="Z94" s="220"/>
      <c r="AA94" s="220"/>
      <c r="AC94" s="220"/>
      <c r="AD94" s="220"/>
      <c r="AE94" s="178"/>
      <c r="AF94" s="221"/>
      <c r="AG94" s="221"/>
      <c r="AH94" s="198"/>
      <c r="AI94" s="198"/>
      <c r="AJ94" s="222"/>
      <c r="AK94" s="178"/>
      <c r="AL94" s="198"/>
      <c r="AM94" s="221"/>
      <c r="AN94" s="198"/>
      <c r="AO94" s="221"/>
      <c r="AP94" s="221"/>
      <c r="AQ94" s="200"/>
      <c r="AR94" s="198"/>
      <c r="AS94" s="178"/>
      <c r="AT94" s="220"/>
      <c r="AU94" s="220"/>
      <c r="AW94" s="220"/>
      <c r="AX94" s="220"/>
      <c r="AY94" s="178"/>
      <c r="AZ94" s="221"/>
      <c r="BA94" s="221"/>
      <c r="BB94" s="198"/>
      <c r="BC94" s="198"/>
      <c r="BD94" s="222"/>
      <c r="BE94" s="178"/>
      <c r="BF94" s="221"/>
      <c r="BG94" s="221"/>
      <c r="BH94" s="198"/>
      <c r="BI94" s="221"/>
      <c r="BJ94" s="221"/>
      <c r="BK94" s="200"/>
      <c r="BL94" s="198"/>
      <c r="BM94" s="178"/>
      <c r="BN94" s="220"/>
      <c r="BO94" s="220"/>
      <c r="BQ94" s="220"/>
      <c r="BR94" s="220"/>
      <c r="BS94" s="178"/>
      <c r="BT94" s="221"/>
      <c r="BU94" s="221"/>
      <c r="BV94" s="198"/>
      <c r="BW94" s="198"/>
      <c r="BX94" s="222"/>
      <c r="BY94" s="178"/>
      <c r="BZ94" s="221"/>
      <c r="CA94" s="221"/>
      <c r="CB94" s="198"/>
      <c r="CC94" s="221"/>
      <c r="CD94" s="221"/>
      <c r="CE94" s="178"/>
      <c r="CF94" s="198"/>
      <c r="CG94" s="178"/>
      <c r="CH94" s="220"/>
      <c r="CI94" s="220"/>
      <c r="CK94" s="220"/>
      <c r="CL94" s="220"/>
      <c r="CM94" s="178"/>
      <c r="CN94" s="221"/>
      <c r="CO94" s="221"/>
      <c r="CP94" s="198"/>
      <c r="CQ94" s="198"/>
      <c r="CR94" s="222"/>
      <c r="CS94" s="178"/>
      <c r="CT94" s="221"/>
      <c r="CU94" s="221"/>
      <c r="CV94" s="198"/>
      <c r="CW94" s="221"/>
      <c r="CX94" s="221"/>
      <c r="CY94" s="200"/>
      <c r="CZ94" s="198"/>
      <c r="DA94" s="178"/>
      <c r="DB94" s="220"/>
      <c r="DC94" s="220"/>
      <c r="DE94" s="220"/>
      <c r="DF94" s="220"/>
      <c r="DG94" s="178"/>
      <c r="DH94" s="221"/>
      <c r="DI94" s="221"/>
      <c r="DJ94" s="198"/>
      <c r="DK94" s="198"/>
      <c r="DL94" s="222"/>
      <c r="DM94" s="178"/>
      <c r="DN94" s="221"/>
      <c r="DO94" s="221"/>
      <c r="DP94" s="198"/>
      <c r="DQ94" s="221"/>
      <c r="DR94" s="221"/>
      <c r="DS94" s="200"/>
      <c r="DT94" s="198"/>
      <c r="DU94" s="178"/>
      <c r="DV94" s="220"/>
      <c r="DW94" s="220"/>
      <c r="DY94" s="220"/>
      <c r="DZ94" s="220"/>
      <c r="EA94" s="178"/>
      <c r="EB94" s="198"/>
      <c r="EC94" s="223"/>
      <c r="ED94" s="198"/>
      <c r="EE94" s="198"/>
      <c r="EF94" s="222"/>
      <c r="EG94" s="178"/>
      <c r="EH94" s="221"/>
      <c r="EI94" s="221"/>
      <c r="EJ94" s="198"/>
      <c r="EK94" s="221"/>
      <c r="EL94" s="221"/>
      <c r="EM94" s="200"/>
      <c r="EN94" s="198"/>
      <c r="EO94" s="178"/>
      <c r="EP94" s="220"/>
      <c r="EQ94" s="220"/>
      <c r="ES94" s="220"/>
      <c r="ET94" s="220"/>
      <c r="EU94" s="178"/>
      <c r="EV94" s="221"/>
      <c r="EW94" s="221"/>
      <c r="EX94" s="198"/>
      <c r="EY94" s="198"/>
      <c r="EZ94" s="222"/>
      <c r="FA94" s="178"/>
      <c r="FB94" s="221"/>
      <c r="FC94" s="221"/>
      <c r="FD94" s="198"/>
      <c r="FE94" s="221"/>
      <c r="FF94" s="221"/>
      <c r="FG94" s="200"/>
      <c r="FH94" s="198"/>
      <c r="FI94" s="178"/>
      <c r="FJ94" s="220"/>
      <c r="FK94" s="220"/>
      <c r="FM94" s="220"/>
      <c r="FN94" s="220"/>
      <c r="FO94" s="178"/>
      <c r="FP94" s="221"/>
      <c r="FQ94" s="221"/>
      <c r="FR94" s="198"/>
      <c r="FS94" s="198"/>
      <c r="FT94" s="222"/>
      <c r="FU94" s="178"/>
      <c r="FV94" s="221"/>
      <c r="FW94" s="221"/>
      <c r="FX94" s="198"/>
      <c r="FY94" s="221"/>
      <c r="FZ94" s="221"/>
      <c r="GA94" s="173"/>
      <c r="GI94" s="206"/>
      <c r="GN94" s="207"/>
      <c r="GU94" s="173"/>
      <c r="HC94" s="206"/>
      <c r="HH94" s="207"/>
      <c r="HO94" s="173"/>
      <c r="HW94" s="206"/>
      <c r="IB94" s="207"/>
      <c r="II94" s="173"/>
      <c r="IQ94" s="206"/>
      <c r="IV94" s="207"/>
    </row>
    <row r="95" spans="1:256" ht="13.5" customHeight="1">
      <c r="A95" s="198"/>
      <c r="C95" s="200"/>
      <c r="D95" s="198"/>
      <c r="E95" s="178"/>
      <c r="F95" s="220"/>
      <c r="G95" s="221"/>
      <c r="I95" s="220"/>
      <c r="J95" s="221"/>
      <c r="K95" s="178"/>
      <c r="L95" s="221"/>
      <c r="M95" s="221"/>
      <c r="N95" s="198"/>
      <c r="O95" s="198"/>
      <c r="P95" s="222"/>
      <c r="Q95" s="178"/>
      <c r="R95" s="221"/>
      <c r="S95" s="221"/>
      <c r="T95" s="198"/>
      <c r="U95" s="221"/>
      <c r="V95" s="221"/>
      <c r="W95" s="200"/>
      <c r="X95" s="198"/>
      <c r="Y95" s="178"/>
      <c r="Z95" s="220"/>
      <c r="AA95" s="220"/>
      <c r="AC95" s="220"/>
      <c r="AD95" s="220"/>
      <c r="AE95" s="178"/>
      <c r="AF95" s="221"/>
      <c r="AG95" s="221"/>
      <c r="AH95" s="198"/>
      <c r="AI95" s="198"/>
      <c r="AJ95" s="222"/>
      <c r="AK95" s="178"/>
      <c r="AL95" s="198"/>
      <c r="AM95" s="221"/>
      <c r="AN95" s="198"/>
      <c r="AO95" s="221"/>
      <c r="AP95" s="221"/>
      <c r="AQ95" s="200"/>
      <c r="AR95" s="198"/>
      <c r="AS95" s="178"/>
      <c r="AT95" s="220"/>
      <c r="AU95" s="220"/>
      <c r="AW95" s="220"/>
      <c r="AX95" s="220"/>
      <c r="AY95" s="178"/>
      <c r="AZ95" s="221"/>
      <c r="BA95" s="221"/>
      <c r="BB95" s="198"/>
      <c r="BC95" s="198"/>
      <c r="BD95" s="222"/>
      <c r="BE95" s="178"/>
      <c r="BF95" s="221"/>
      <c r="BG95" s="221"/>
      <c r="BH95" s="198"/>
      <c r="BI95" s="221"/>
      <c r="BJ95" s="221"/>
      <c r="BK95" s="200"/>
      <c r="BL95" s="198"/>
      <c r="BM95" s="178"/>
      <c r="BN95" s="220"/>
      <c r="BO95" s="220"/>
      <c r="BQ95" s="220"/>
      <c r="BR95" s="220"/>
      <c r="BS95" s="178"/>
      <c r="BT95" s="221"/>
      <c r="BU95" s="221"/>
      <c r="BV95" s="198"/>
      <c r="BW95" s="198"/>
      <c r="BX95" s="222"/>
      <c r="BY95" s="178"/>
      <c r="BZ95" s="221"/>
      <c r="CA95" s="221"/>
      <c r="CB95" s="198"/>
      <c r="CC95" s="221"/>
      <c r="CD95" s="221"/>
      <c r="CE95" s="178"/>
      <c r="CF95" s="198"/>
      <c r="CG95" s="178"/>
      <c r="CH95" s="220"/>
      <c r="CI95" s="220"/>
      <c r="CK95" s="220"/>
      <c r="CL95" s="220"/>
      <c r="CM95" s="178"/>
      <c r="CN95" s="221"/>
      <c r="CO95" s="221"/>
      <c r="CP95" s="198"/>
      <c r="CQ95" s="198"/>
      <c r="CR95" s="222"/>
      <c r="CS95" s="178"/>
      <c r="CT95" s="221"/>
      <c r="CU95" s="221"/>
      <c r="CV95" s="198"/>
      <c r="CW95" s="221"/>
      <c r="CX95" s="221"/>
      <c r="CY95" s="200"/>
      <c r="CZ95" s="198"/>
      <c r="DA95" s="178"/>
      <c r="DB95" s="220"/>
      <c r="DC95" s="220"/>
      <c r="DE95" s="220"/>
      <c r="DF95" s="220"/>
      <c r="DG95" s="178"/>
      <c r="DH95" s="221"/>
      <c r="DI95" s="221"/>
      <c r="DJ95" s="198"/>
      <c r="DK95" s="198"/>
      <c r="DL95" s="222"/>
      <c r="DM95" s="178"/>
      <c r="DN95" s="221"/>
      <c r="DO95" s="221"/>
      <c r="DP95" s="198"/>
      <c r="DQ95" s="221"/>
      <c r="DR95" s="221"/>
      <c r="DS95" s="200"/>
      <c r="DT95" s="198"/>
      <c r="DU95" s="178"/>
      <c r="DV95" s="220"/>
      <c r="DW95" s="220"/>
      <c r="DY95" s="220"/>
      <c r="DZ95" s="220"/>
      <c r="EA95" s="178"/>
      <c r="EB95" s="198"/>
      <c r="EC95" s="223"/>
      <c r="ED95" s="198"/>
      <c r="EE95" s="198"/>
      <c r="EF95" s="222"/>
      <c r="EG95" s="178"/>
      <c r="EH95" s="221"/>
      <c r="EI95" s="221"/>
      <c r="EJ95" s="198"/>
      <c r="EK95" s="221"/>
      <c r="EL95" s="221"/>
      <c r="EM95" s="200"/>
      <c r="EN95" s="198"/>
      <c r="EO95" s="178"/>
      <c r="EP95" s="220"/>
      <c r="EQ95" s="220"/>
      <c r="ES95" s="220"/>
      <c r="ET95" s="220"/>
      <c r="EU95" s="178"/>
      <c r="EV95" s="221"/>
      <c r="EW95" s="221"/>
      <c r="EX95" s="198"/>
      <c r="EY95" s="198"/>
      <c r="EZ95" s="222"/>
      <c r="FA95" s="178"/>
      <c r="FB95" s="221"/>
      <c r="FC95" s="221"/>
      <c r="FD95" s="198"/>
      <c r="FE95" s="221"/>
      <c r="FF95" s="221"/>
      <c r="FG95" s="200"/>
      <c r="FH95" s="198"/>
      <c r="FI95" s="178"/>
      <c r="FJ95" s="220"/>
      <c r="FK95" s="220"/>
      <c r="FM95" s="220"/>
      <c r="FN95" s="220"/>
      <c r="FO95" s="178"/>
      <c r="FP95" s="221"/>
      <c r="FQ95" s="221"/>
      <c r="FR95" s="198"/>
      <c r="FS95" s="198"/>
      <c r="FT95" s="222"/>
      <c r="FU95" s="178"/>
      <c r="FV95" s="221"/>
      <c r="FW95" s="221"/>
      <c r="FX95" s="198"/>
      <c r="FY95" s="221"/>
      <c r="FZ95" s="221"/>
      <c r="GA95" s="173"/>
      <c r="GI95" s="206"/>
      <c r="GN95" s="207"/>
      <c r="GU95" s="173"/>
      <c r="HC95" s="206"/>
      <c r="HH95" s="207"/>
      <c r="HO95" s="173"/>
      <c r="HW95" s="206"/>
      <c r="IB95" s="207"/>
      <c r="II95" s="173"/>
      <c r="IQ95" s="206"/>
      <c r="IV95" s="207"/>
    </row>
    <row r="96" spans="1:256" ht="13.5" customHeight="1">
      <c r="A96" s="198"/>
      <c r="C96" s="200"/>
      <c r="D96" s="198"/>
      <c r="E96" s="178"/>
      <c r="F96" s="220"/>
      <c r="G96" s="221"/>
      <c r="I96" s="220"/>
      <c r="J96" s="221"/>
      <c r="K96" s="178"/>
      <c r="L96" s="221"/>
      <c r="M96" s="221"/>
      <c r="N96" s="198"/>
      <c r="O96" s="198"/>
      <c r="P96" s="222"/>
      <c r="Q96" s="178"/>
      <c r="R96" s="221"/>
      <c r="S96" s="221"/>
      <c r="T96" s="198"/>
      <c r="U96" s="221"/>
      <c r="V96" s="221"/>
      <c r="W96" s="200"/>
      <c r="X96" s="198"/>
      <c r="Y96" s="178"/>
      <c r="Z96" s="220"/>
      <c r="AA96" s="220"/>
      <c r="AC96" s="220"/>
      <c r="AD96" s="220"/>
      <c r="AE96" s="178"/>
      <c r="AF96" s="221"/>
      <c r="AG96" s="221"/>
      <c r="AH96" s="198"/>
      <c r="AI96" s="198"/>
      <c r="AJ96" s="222"/>
      <c r="AK96" s="178"/>
      <c r="AL96" s="198"/>
      <c r="AM96" s="221"/>
      <c r="AN96" s="198"/>
      <c r="AO96" s="221"/>
      <c r="AP96" s="221"/>
      <c r="AQ96" s="200"/>
      <c r="AR96" s="198"/>
      <c r="AS96" s="178"/>
      <c r="AT96" s="220"/>
      <c r="AU96" s="220"/>
      <c r="AW96" s="220"/>
      <c r="AX96" s="220"/>
      <c r="AY96" s="178"/>
      <c r="AZ96" s="221"/>
      <c r="BA96" s="221"/>
      <c r="BB96" s="198"/>
      <c r="BC96" s="198"/>
      <c r="BD96" s="222"/>
      <c r="BE96" s="178"/>
      <c r="BF96" s="221"/>
      <c r="BG96" s="221"/>
      <c r="BH96" s="198"/>
      <c r="BI96" s="221"/>
      <c r="BJ96" s="221"/>
      <c r="BK96" s="200"/>
      <c r="BL96" s="198"/>
      <c r="BM96" s="178"/>
      <c r="BN96" s="220"/>
      <c r="BO96" s="220"/>
      <c r="BQ96" s="220"/>
      <c r="BR96" s="220"/>
      <c r="BS96" s="178"/>
      <c r="BT96" s="221"/>
      <c r="BU96" s="221"/>
      <c r="BV96" s="198"/>
      <c r="BW96" s="198"/>
      <c r="BX96" s="222"/>
      <c r="BY96" s="178"/>
      <c r="BZ96" s="221"/>
      <c r="CA96" s="221"/>
      <c r="CB96" s="198"/>
      <c r="CC96" s="221"/>
      <c r="CD96" s="221"/>
      <c r="CE96" s="178"/>
      <c r="CF96" s="198"/>
      <c r="CG96" s="178"/>
      <c r="CH96" s="220"/>
      <c r="CI96" s="220"/>
      <c r="CK96" s="220"/>
      <c r="CL96" s="220"/>
      <c r="CM96" s="178"/>
      <c r="CN96" s="221"/>
      <c r="CO96" s="221"/>
      <c r="CP96" s="198"/>
      <c r="CQ96" s="198"/>
      <c r="CR96" s="222"/>
      <c r="CS96" s="178"/>
      <c r="CT96" s="221"/>
      <c r="CU96" s="221"/>
      <c r="CV96" s="198"/>
      <c r="CW96" s="221"/>
      <c r="CX96" s="221"/>
      <c r="CY96" s="200"/>
      <c r="CZ96" s="198"/>
      <c r="DA96" s="178"/>
      <c r="DB96" s="220"/>
      <c r="DC96" s="220"/>
      <c r="DE96" s="220"/>
      <c r="DF96" s="220"/>
      <c r="DG96" s="178"/>
      <c r="DH96" s="221"/>
      <c r="DI96" s="221"/>
      <c r="DJ96" s="198"/>
      <c r="DK96" s="198"/>
      <c r="DL96" s="222"/>
      <c r="DM96" s="178"/>
      <c r="DN96" s="221"/>
      <c r="DO96" s="221"/>
      <c r="DP96" s="198"/>
      <c r="DQ96" s="221"/>
      <c r="DR96" s="221"/>
      <c r="DS96" s="200"/>
      <c r="DT96" s="198"/>
      <c r="DU96" s="178"/>
      <c r="DV96" s="220"/>
      <c r="DW96" s="220"/>
      <c r="DY96" s="220"/>
      <c r="DZ96" s="220"/>
      <c r="EA96" s="178"/>
      <c r="EB96" s="198"/>
      <c r="EC96" s="223"/>
      <c r="ED96" s="198"/>
      <c r="EE96" s="198"/>
      <c r="EF96" s="222"/>
      <c r="EG96" s="178"/>
      <c r="EH96" s="221"/>
      <c r="EI96" s="221"/>
      <c r="EJ96" s="198"/>
      <c r="EK96" s="221"/>
      <c r="EL96" s="221"/>
      <c r="EM96" s="200"/>
      <c r="EN96" s="198"/>
      <c r="EO96" s="178"/>
      <c r="EP96" s="220"/>
      <c r="EQ96" s="220"/>
      <c r="ES96" s="220"/>
      <c r="ET96" s="220"/>
      <c r="EU96" s="178"/>
      <c r="EV96" s="221"/>
      <c r="EW96" s="221"/>
      <c r="EX96" s="198"/>
      <c r="EY96" s="198"/>
      <c r="EZ96" s="222"/>
      <c r="FA96" s="178"/>
      <c r="FB96" s="221"/>
      <c r="FC96" s="221"/>
      <c r="FD96" s="198"/>
      <c r="FE96" s="221"/>
      <c r="FF96" s="221"/>
      <c r="FG96" s="200"/>
      <c r="FH96" s="198"/>
      <c r="FI96" s="178"/>
      <c r="FJ96" s="220"/>
      <c r="FK96" s="220"/>
      <c r="FM96" s="220"/>
      <c r="FN96" s="220"/>
      <c r="FO96" s="178"/>
      <c r="FP96" s="221"/>
      <c r="FQ96" s="221"/>
      <c r="FR96" s="198"/>
      <c r="FS96" s="198"/>
      <c r="FT96" s="222"/>
      <c r="FU96" s="178"/>
      <c r="FV96" s="221"/>
      <c r="FW96" s="221"/>
      <c r="FX96" s="198"/>
      <c r="FY96" s="221"/>
      <c r="FZ96" s="221"/>
      <c r="GA96" s="173"/>
      <c r="GI96" s="206"/>
      <c r="GN96" s="207"/>
      <c r="GU96" s="173"/>
      <c r="HC96" s="206"/>
      <c r="HH96" s="207"/>
      <c r="HO96" s="173"/>
      <c r="HW96" s="206"/>
      <c r="IB96" s="207"/>
      <c r="II96" s="173"/>
      <c r="IQ96" s="206"/>
      <c r="IV96" s="207"/>
    </row>
    <row r="97" spans="1:256" ht="13.5" customHeight="1">
      <c r="A97" s="198"/>
      <c r="C97" s="200"/>
      <c r="D97" s="198"/>
      <c r="E97" s="178"/>
      <c r="F97" s="220"/>
      <c r="G97" s="221"/>
      <c r="I97" s="220"/>
      <c r="J97" s="221"/>
      <c r="K97" s="178"/>
      <c r="L97" s="221"/>
      <c r="M97" s="221"/>
      <c r="N97" s="198"/>
      <c r="O97" s="198"/>
      <c r="P97" s="222"/>
      <c r="Q97" s="178"/>
      <c r="R97" s="221"/>
      <c r="S97" s="221"/>
      <c r="T97" s="198"/>
      <c r="U97" s="221"/>
      <c r="V97" s="221"/>
      <c r="W97" s="200"/>
      <c r="X97" s="198"/>
      <c r="Y97" s="178"/>
      <c r="Z97" s="220"/>
      <c r="AA97" s="220"/>
      <c r="AC97" s="220"/>
      <c r="AD97" s="220"/>
      <c r="AE97" s="178"/>
      <c r="AF97" s="221"/>
      <c r="AG97" s="221"/>
      <c r="AH97" s="198"/>
      <c r="AI97" s="198"/>
      <c r="AJ97" s="222"/>
      <c r="AK97" s="178"/>
      <c r="AL97" s="198"/>
      <c r="AM97" s="221"/>
      <c r="AN97" s="198"/>
      <c r="AO97" s="221"/>
      <c r="AP97" s="221"/>
      <c r="AQ97" s="200"/>
      <c r="AR97" s="198"/>
      <c r="AS97" s="178"/>
      <c r="AT97" s="220"/>
      <c r="AU97" s="220"/>
      <c r="AW97" s="220"/>
      <c r="AX97" s="220"/>
      <c r="AY97" s="178"/>
      <c r="AZ97" s="221"/>
      <c r="BA97" s="221"/>
      <c r="BB97" s="198"/>
      <c r="BC97" s="198"/>
      <c r="BD97" s="222"/>
      <c r="BE97" s="178"/>
      <c r="BF97" s="221"/>
      <c r="BG97" s="221"/>
      <c r="BH97" s="198"/>
      <c r="BI97" s="221"/>
      <c r="BJ97" s="221"/>
      <c r="BK97" s="200"/>
      <c r="BL97" s="198"/>
      <c r="BM97" s="178"/>
      <c r="BN97" s="220"/>
      <c r="BO97" s="220"/>
      <c r="BQ97" s="220"/>
      <c r="BR97" s="220"/>
      <c r="BS97" s="178"/>
      <c r="BT97" s="221"/>
      <c r="BU97" s="221"/>
      <c r="BV97" s="198"/>
      <c r="BW97" s="198"/>
      <c r="BX97" s="222"/>
      <c r="BY97" s="178"/>
      <c r="BZ97" s="221"/>
      <c r="CA97" s="221"/>
      <c r="CB97" s="198"/>
      <c r="CC97" s="221"/>
      <c r="CD97" s="221"/>
      <c r="CE97" s="178"/>
      <c r="CF97" s="198"/>
      <c r="CG97" s="178"/>
      <c r="CH97" s="220"/>
      <c r="CI97" s="220"/>
      <c r="CK97" s="220"/>
      <c r="CL97" s="220"/>
      <c r="CM97" s="178"/>
      <c r="CN97" s="221"/>
      <c r="CO97" s="221"/>
      <c r="CP97" s="198"/>
      <c r="CQ97" s="198"/>
      <c r="CR97" s="222"/>
      <c r="CS97" s="178"/>
      <c r="CT97" s="221"/>
      <c r="CU97" s="221"/>
      <c r="CV97" s="198"/>
      <c r="CW97" s="221"/>
      <c r="CX97" s="221"/>
      <c r="CY97" s="200"/>
      <c r="CZ97" s="198"/>
      <c r="DA97" s="178"/>
      <c r="DB97" s="220"/>
      <c r="DC97" s="220"/>
      <c r="DE97" s="220"/>
      <c r="DF97" s="220"/>
      <c r="DG97" s="178"/>
      <c r="DH97" s="221"/>
      <c r="DI97" s="221"/>
      <c r="DJ97" s="198"/>
      <c r="DK97" s="198"/>
      <c r="DL97" s="222"/>
      <c r="DM97" s="178"/>
      <c r="DN97" s="221"/>
      <c r="DO97" s="221"/>
      <c r="DP97" s="198"/>
      <c r="DQ97" s="221"/>
      <c r="DR97" s="221"/>
      <c r="DS97" s="200"/>
      <c r="DT97" s="198"/>
      <c r="DU97" s="178"/>
      <c r="DV97" s="220"/>
      <c r="DW97" s="220"/>
      <c r="DY97" s="220"/>
      <c r="DZ97" s="220"/>
      <c r="EA97" s="178"/>
      <c r="EB97" s="198"/>
      <c r="EC97" s="223"/>
      <c r="ED97" s="198"/>
      <c r="EE97" s="198"/>
      <c r="EF97" s="222"/>
      <c r="EG97" s="178"/>
      <c r="EH97" s="221"/>
      <c r="EI97" s="221"/>
      <c r="EJ97" s="198"/>
      <c r="EK97" s="221"/>
      <c r="EL97" s="221"/>
      <c r="EM97" s="200"/>
      <c r="EN97" s="198"/>
      <c r="EO97" s="178"/>
      <c r="EP97" s="220"/>
      <c r="EQ97" s="220"/>
      <c r="ES97" s="220"/>
      <c r="ET97" s="220"/>
      <c r="EU97" s="178"/>
      <c r="EV97" s="221"/>
      <c r="EW97" s="221"/>
      <c r="EX97" s="198"/>
      <c r="EY97" s="198"/>
      <c r="EZ97" s="222"/>
      <c r="FA97" s="178"/>
      <c r="FB97" s="221"/>
      <c r="FC97" s="221"/>
      <c r="FD97" s="198"/>
      <c r="FE97" s="221"/>
      <c r="FF97" s="221"/>
      <c r="FG97" s="200"/>
      <c r="FH97" s="198"/>
      <c r="FI97" s="178"/>
      <c r="FJ97" s="220"/>
      <c r="FK97" s="220"/>
      <c r="FM97" s="220"/>
      <c r="FN97" s="220"/>
      <c r="FO97" s="178"/>
      <c r="FP97" s="221"/>
      <c r="FQ97" s="221"/>
      <c r="FR97" s="198"/>
      <c r="FS97" s="198"/>
      <c r="FT97" s="222"/>
      <c r="FU97" s="178"/>
      <c r="FV97" s="221"/>
      <c r="FW97" s="221"/>
      <c r="FX97" s="198"/>
      <c r="FY97" s="221"/>
      <c r="FZ97" s="221"/>
      <c r="GA97" s="173"/>
      <c r="GI97" s="206"/>
      <c r="GN97" s="207"/>
      <c r="GU97" s="173"/>
      <c r="HC97" s="206"/>
      <c r="HH97" s="207"/>
      <c r="HO97" s="173"/>
      <c r="HW97" s="206"/>
      <c r="IB97" s="207"/>
      <c r="II97" s="173"/>
      <c r="IQ97" s="206"/>
      <c r="IV97" s="207"/>
    </row>
    <row r="98" spans="1:256" ht="13.5" customHeight="1">
      <c r="A98" s="198"/>
      <c r="C98" s="200"/>
      <c r="D98" s="198"/>
      <c r="E98" s="178"/>
      <c r="F98" s="220"/>
      <c r="G98" s="221"/>
      <c r="I98" s="220"/>
      <c r="J98" s="221"/>
      <c r="K98" s="178"/>
      <c r="L98" s="221"/>
      <c r="M98" s="221"/>
      <c r="N98" s="198"/>
      <c r="O98" s="198"/>
      <c r="P98" s="222"/>
      <c r="Q98" s="178"/>
      <c r="R98" s="221"/>
      <c r="S98" s="221"/>
      <c r="T98" s="198"/>
      <c r="U98" s="221"/>
      <c r="V98" s="221"/>
      <c r="W98" s="200"/>
      <c r="X98" s="198"/>
      <c r="Y98" s="178"/>
      <c r="Z98" s="220"/>
      <c r="AA98" s="220"/>
      <c r="AC98" s="220"/>
      <c r="AD98" s="220"/>
      <c r="AE98" s="178"/>
      <c r="AF98" s="221"/>
      <c r="AG98" s="221"/>
      <c r="AH98" s="198"/>
      <c r="AI98" s="198"/>
      <c r="AJ98" s="222"/>
      <c r="AK98" s="178"/>
      <c r="AL98" s="198"/>
      <c r="AM98" s="221"/>
      <c r="AN98" s="198"/>
      <c r="AO98" s="221"/>
      <c r="AP98" s="221"/>
      <c r="AQ98" s="200"/>
      <c r="AR98" s="198"/>
      <c r="AS98" s="178"/>
      <c r="AT98" s="220"/>
      <c r="AU98" s="220"/>
      <c r="AW98" s="220"/>
      <c r="AX98" s="220"/>
      <c r="AY98" s="178"/>
      <c r="AZ98" s="221"/>
      <c r="BA98" s="221"/>
      <c r="BB98" s="198"/>
      <c r="BC98" s="198"/>
      <c r="BD98" s="222"/>
      <c r="BE98" s="178"/>
      <c r="BF98" s="221"/>
      <c r="BG98" s="221"/>
      <c r="BH98" s="198"/>
      <c r="BI98" s="221"/>
      <c r="BJ98" s="221"/>
      <c r="BK98" s="200"/>
      <c r="BL98" s="198"/>
      <c r="BM98" s="178"/>
      <c r="BN98" s="220"/>
      <c r="BO98" s="220"/>
      <c r="BQ98" s="220"/>
      <c r="BR98" s="220"/>
      <c r="BS98" s="178"/>
      <c r="BT98" s="221"/>
      <c r="BU98" s="221"/>
      <c r="BV98" s="198"/>
      <c r="BW98" s="198"/>
      <c r="BX98" s="222"/>
      <c r="BY98" s="178"/>
      <c r="BZ98" s="221"/>
      <c r="CA98" s="221"/>
      <c r="CB98" s="198"/>
      <c r="CC98" s="221"/>
      <c r="CD98" s="221"/>
      <c r="CE98" s="178"/>
      <c r="CF98" s="198"/>
      <c r="CG98" s="178"/>
      <c r="CH98" s="220"/>
      <c r="CI98" s="220"/>
      <c r="CK98" s="220"/>
      <c r="CL98" s="220"/>
      <c r="CM98" s="178"/>
      <c r="CN98" s="221"/>
      <c r="CO98" s="221"/>
      <c r="CP98" s="198"/>
      <c r="CQ98" s="198"/>
      <c r="CR98" s="222"/>
      <c r="CS98" s="178"/>
      <c r="CT98" s="221"/>
      <c r="CU98" s="221"/>
      <c r="CV98" s="198"/>
      <c r="CW98" s="221"/>
      <c r="CX98" s="221"/>
      <c r="CY98" s="200"/>
      <c r="CZ98" s="198"/>
      <c r="DA98" s="178"/>
      <c r="DB98" s="220"/>
      <c r="DC98" s="220"/>
      <c r="DE98" s="220"/>
      <c r="DF98" s="220"/>
      <c r="DG98" s="178"/>
      <c r="DH98" s="221"/>
      <c r="DI98" s="221"/>
      <c r="DJ98" s="198"/>
      <c r="DK98" s="198"/>
      <c r="DL98" s="222"/>
      <c r="DM98" s="178"/>
      <c r="DN98" s="221"/>
      <c r="DO98" s="221"/>
      <c r="DP98" s="198"/>
      <c r="DQ98" s="221"/>
      <c r="DR98" s="221"/>
      <c r="DS98" s="200"/>
      <c r="DT98" s="198"/>
      <c r="DU98" s="178"/>
      <c r="DV98" s="220"/>
      <c r="DW98" s="220"/>
      <c r="DY98" s="220"/>
      <c r="DZ98" s="220"/>
      <c r="EA98" s="178"/>
      <c r="EB98" s="198"/>
      <c r="EC98" s="223"/>
      <c r="ED98" s="198"/>
      <c r="EE98" s="198"/>
      <c r="EF98" s="222"/>
      <c r="EG98" s="178"/>
      <c r="EH98" s="221"/>
      <c r="EI98" s="221"/>
      <c r="EJ98" s="198"/>
      <c r="EK98" s="221"/>
      <c r="EL98" s="221"/>
      <c r="EM98" s="200"/>
      <c r="EN98" s="198"/>
      <c r="EO98" s="178"/>
      <c r="EP98" s="220"/>
      <c r="EQ98" s="220"/>
      <c r="ES98" s="220"/>
      <c r="ET98" s="220"/>
      <c r="EU98" s="178"/>
      <c r="EV98" s="221"/>
      <c r="EW98" s="221"/>
      <c r="EX98" s="198"/>
      <c r="EY98" s="198"/>
      <c r="EZ98" s="222"/>
      <c r="FA98" s="178"/>
      <c r="FB98" s="221"/>
      <c r="FC98" s="221"/>
      <c r="FD98" s="198"/>
      <c r="FE98" s="221"/>
      <c r="FF98" s="221"/>
      <c r="FG98" s="200"/>
      <c r="FH98" s="198"/>
      <c r="FI98" s="178"/>
      <c r="FJ98" s="220"/>
      <c r="FK98" s="220"/>
      <c r="FM98" s="220"/>
      <c r="FN98" s="220"/>
      <c r="FO98" s="178"/>
      <c r="FP98" s="221"/>
      <c r="FQ98" s="221"/>
      <c r="FR98" s="198"/>
      <c r="FS98" s="198"/>
      <c r="FT98" s="222"/>
      <c r="FU98" s="178"/>
      <c r="FV98" s="221"/>
      <c r="FW98" s="221"/>
      <c r="FX98" s="198"/>
      <c r="FY98" s="221"/>
      <c r="FZ98" s="221"/>
      <c r="GA98" s="173"/>
      <c r="GI98" s="206"/>
      <c r="GN98" s="207"/>
      <c r="GU98" s="173"/>
      <c r="HC98" s="206"/>
      <c r="HH98" s="207"/>
      <c r="HO98" s="173"/>
      <c r="HW98" s="206"/>
      <c r="IB98" s="207"/>
      <c r="II98" s="173"/>
      <c r="IQ98" s="206"/>
      <c r="IV98" s="207"/>
    </row>
    <row r="99" spans="1:256" ht="13.5" customHeight="1">
      <c r="A99" s="198"/>
      <c r="C99" s="200"/>
      <c r="D99" s="198"/>
      <c r="E99" s="178"/>
      <c r="F99" s="220"/>
      <c r="G99" s="221"/>
      <c r="I99" s="220"/>
      <c r="J99" s="221"/>
      <c r="K99" s="178"/>
      <c r="L99" s="221"/>
      <c r="M99" s="221"/>
      <c r="N99" s="198"/>
      <c r="O99" s="198"/>
      <c r="P99" s="222"/>
      <c r="Q99" s="178"/>
      <c r="R99" s="221"/>
      <c r="S99" s="221"/>
      <c r="T99" s="198"/>
      <c r="U99" s="221"/>
      <c r="V99" s="221"/>
      <c r="W99" s="200"/>
      <c r="X99" s="198"/>
      <c r="Y99" s="178"/>
      <c r="Z99" s="220"/>
      <c r="AA99" s="220"/>
      <c r="AC99" s="220"/>
      <c r="AD99" s="220"/>
      <c r="AE99" s="178"/>
      <c r="AF99" s="221"/>
      <c r="AG99" s="221"/>
      <c r="AH99" s="198"/>
      <c r="AI99" s="198"/>
      <c r="AJ99" s="222"/>
      <c r="AK99" s="178"/>
      <c r="AL99" s="198"/>
      <c r="AM99" s="221"/>
      <c r="AN99" s="198"/>
      <c r="AO99" s="221"/>
      <c r="AP99" s="221"/>
      <c r="AQ99" s="200"/>
      <c r="AR99" s="198"/>
      <c r="AS99" s="178"/>
      <c r="AT99" s="220"/>
      <c r="AU99" s="220"/>
      <c r="AW99" s="220"/>
      <c r="AX99" s="220"/>
      <c r="AY99" s="178"/>
      <c r="AZ99" s="221"/>
      <c r="BA99" s="221"/>
      <c r="BB99" s="198"/>
      <c r="BC99" s="198"/>
      <c r="BD99" s="222"/>
      <c r="BE99" s="178"/>
      <c r="BF99" s="221"/>
      <c r="BG99" s="221"/>
      <c r="BH99" s="198"/>
      <c r="BI99" s="221"/>
      <c r="BJ99" s="221"/>
      <c r="BK99" s="200"/>
      <c r="BL99" s="198"/>
      <c r="BM99" s="178"/>
      <c r="BN99" s="220"/>
      <c r="BO99" s="220"/>
      <c r="BQ99" s="220"/>
      <c r="BR99" s="220"/>
      <c r="BS99" s="178"/>
      <c r="BT99" s="221"/>
      <c r="BU99" s="221"/>
      <c r="BV99" s="198"/>
      <c r="BW99" s="198"/>
      <c r="BX99" s="222"/>
      <c r="BY99" s="178"/>
      <c r="BZ99" s="221"/>
      <c r="CA99" s="221"/>
      <c r="CB99" s="198"/>
      <c r="CC99" s="221"/>
      <c r="CD99" s="221"/>
      <c r="CE99" s="178"/>
      <c r="CF99" s="198"/>
      <c r="CG99" s="178"/>
      <c r="CH99" s="220"/>
      <c r="CI99" s="220"/>
      <c r="CK99" s="220"/>
      <c r="CL99" s="220"/>
      <c r="CM99" s="178"/>
      <c r="CN99" s="221"/>
      <c r="CO99" s="221"/>
      <c r="CP99" s="198"/>
      <c r="CQ99" s="198"/>
      <c r="CR99" s="222"/>
      <c r="CS99" s="178"/>
      <c r="CT99" s="221"/>
      <c r="CU99" s="221"/>
      <c r="CV99" s="198"/>
      <c r="CW99" s="221"/>
      <c r="CX99" s="221"/>
      <c r="CY99" s="200"/>
      <c r="CZ99" s="198"/>
      <c r="DA99" s="178"/>
      <c r="DB99" s="220"/>
      <c r="DC99" s="220"/>
      <c r="DE99" s="220"/>
      <c r="DF99" s="220"/>
      <c r="DG99" s="178"/>
      <c r="DH99" s="221"/>
      <c r="DI99" s="221"/>
      <c r="DJ99" s="198"/>
      <c r="DK99" s="198"/>
      <c r="DL99" s="222"/>
      <c r="DM99" s="178"/>
      <c r="DN99" s="221"/>
      <c r="DO99" s="221"/>
      <c r="DP99" s="198"/>
      <c r="DQ99" s="221"/>
      <c r="DR99" s="221"/>
      <c r="DS99" s="200"/>
      <c r="DT99" s="198"/>
      <c r="DU99" s="178"/>
      <c r="DV99" s="220"/>
      <c r="DW99" s="220"/>
      <c r="DY99" s="220"/>
      <c r="DZ99" s="220"/>
      <c r="EA99" s="178"/>
      <c r="EB99" s="198"/>
      <c r="EC99" s="223"/>
      <c r="ED99" s="198"/>
      <c r="EE99" s="198"/>
      <c r="EF99" s="222"/>
      <c r="EG99" s="178"/>
      <c r="EH99" s="221"/>
      <c r="EI99" s="221"/>
      <c r="EJ99" s="198"/>
      <c r="EK99" s="221"/>
      <c r="EL99" s="221"/>
      <c r="EM99" s="200"/>
      <c r="EN99" s="198"/>
      <c r="EO99" s="178"/>
      <c r="EP99" s="220"/>
      <c r="EQ99" s="220"/>
      <c r="ES99" s="220"/>
      <c r="ET99" s="220"/>
      <c r="EU99" s="178"/>
      <c r="EV99" s="221"/>
      <c r="EW99" s="221"/>
      <c r="EX99" s="198"/>
      <c r="EY99" s="198"/>
      <c r="EZ99" s="222"/>
      <c r="FA99" s="178"/>
      <c r="FB99" s="221"/>
      <c r="FC99" s="221"/>
      <c r="FD99" s="198"/>
      <c r="FE99" s="221"/>
      <c r="FF99" s="221"/>
      <c r="FG99" s="200"/>
      <c r="FH99" s="198"/>
      <c r="FI99" s="178"/>
      <c r="FJ99" s="220"/>
      <c r="FK99" s="220"/>
      <c r="FM99" s="220"/>
      <c r="FN99" s="220"/>
      <c r="FO99" s="178"/>
      <c r="FP99" s="221"/>
      <c r="FQ99" s="221"/>
      <c r="FR99" s="198"/>
      <c r="FS99" s="198"/>
      <c r="FT99" s="222"/>
      <c r="FU99" s="178"/>
      <c r="FV99" s="221"/>
      <c r="FW99" s="221"/>
      <c r="FX99" s="198"/>
      <c r="FY99" s="221"/>
      <c r="FZ99" s="221"/>
      <c r="GA99" s="173"/>
      <c r="GI99" s="206"/>
      <c r="GN99" s="207"/>
      <c r="GU99" s="173"/>
      <c r="HC99" s="206"/>
      <c r="HH99" s="207"/>
      <c r="HO99" s="173"/>
      <c r="HW99" s="206"/>
      <c r="IB99" s="207"/>
      <c r="II99" s="173"/>
      <c r="IQ99" s="206"/>
      <c r="IV99" s="207"/>
    </row>
    <row r="100" spans="1:256" ht="13.5" customHeight="1">
      <c r="A100" s="198"/>
      <c r="C100" s="200"/>
      <c r="D100" s="198"/>
      <c r="E100" s="178"/>
      <c r="F100" s="220"/>
      <c r="G100" s="221"/>
      <c r="I100" s="220"/>
      <c r="J100" s="221"/>
      <c r="K100" s="178"/>
      <c r="L100" s="221"/>
      <c r="M100" s="221"/>
      <c r="N100" s="198"/>
      <c r="O100" s="198"/>
      <c r="P100" s="222"/>
      <c r="Q100" s="178"/>
      <c r="R100" s="221"/>
      <c r="S100" s="221"/>
      <c r="T100" s="198"/>
      <c r="U100" s="221"/>
      <c r="V100" s="221"/>
      <c r="W100" s="200"/>
      <c r="X100" s="198"/>
      <c r="Y100" s="178"/>
      <c r="Z100" s="220"/>
      <c r="AA100" s="220"/>
      <c r="AC100" s="220"/>
      <c r="AD100" s="220"/>
      <c r="AE100" s="178"/>
      <c r="AF100" s="221"/>
      <c r="AG100" s="221"/>
      <c r="AH100" s="198"/>
      <c r="AI100" s="198"/>
      <c r="AJ100" s="222"/>
      <c r="AK100" s="178"/>
      <c r="AL100" s="198"/>
      <c r="AM100" s="221"/>
      <c r="AN100" s="198"/>
      <c r="AO100" s="221"/>
      <c r="AP100" s="221"/>
      <c r="AQ100" s="200"/>
      <c r="AR100" s="198"/>
      <c r="AS100" s="178"/>
      <c r="AT100" s="220"/>
      <c r="AU100" s="220"/>
      <c r="AW100" s="220"/>
      <c r="AX100" s="220"/>
      <c r="AY100" s="178"/>
      <c r="AZ100" s="221"/>
      <c r="BA100" s="221"/>
      <c r="BB100" s="198"/>
      <c r="BC100" s="198"/>
      <c r="BD100" s="222"/>
      <c r="BE100" s="178"/>
      <c r="BF100" s="221"/>
      <c r="BG100" s="221"/>
      <c r="BH100" s="198"/>
      <c r="BI100" s="221"/>
      <c r="BJ100" s="221"/>
      <c r="BK100" s="200"/>
      <c r="BL100" s="198"/>
      <c r="BM100" s="178"/>
      <c r="BN100" s="220"/>
      <c r="BO100" s="220"/>
      <c r="BQ100" s="220"/>
      <c r="BR100" s="220"/>
      <c r="BS100" s="178"/>
      <c r="BT100" s="221"/>
      <c r="BU100" s="221"/>
      <c r="BV100" s="198"/>
      <c r="BW100" s="198"/>
      <c r="BX100" s="222"/>
      <c r="BY100" s="178"/>
      <c r="BZ100" s="221"/>
      <c r="CA100" s="221"/>
      <c r="CB100" s="198"/>
      <c r="CC100" s="221"/>
      <c r="CD100" s="221"/>
      <c r="CE100" s="178"/>
      <c r="CF100" s="198"/>
      <c r="CG100" s="178"/>
      <c r="CH100" s="220"/>
      <c r="CI100" s="220"/>
      <c r="CK100" s="220"/>
      <c r="CL100" s="220"/>
      <c r="CM100" s="178"/>
      <c r="CN100" s="221"/>
      <c r="CO100" s="221"/>
      <c r="CP100" s="198"/>
      <c r="CQ100" s="198"/>
      <c r="CR100" s="222"/>
      <c r="CS100" s="178"/>
      <c r="CT100" s="221"/>
      <c r="CU100" s="221"/>
      <c r="CV100" s="198"/>
      <c r="CW100" s="221"/>
      <c r="CX100" s="221"/>
      <c r="CY100" s="200"/>
      <c r="CZ100" s="198"/>
      <c r="DA100" s="178"/>
      <c r="DB100" s="220"/>
      <c r="DC100" s="220"/>
      <c r="DE100" s="220"/>
      <c r="DF100" s="220"/>
      <c r="DG100" s="178"/>
      <c r="DH100" s="221"/>
      <c r="DI100" s="221"/>
      <c r="DJ100" s="198"/>
      <c r="DK100" s="198"/>
      <c r="DL100" s="222"/>
      <c r="DM100" s="178"/>
      <c r="DN100" s="221"/>
      <c r="DO100" s="221"/>
      <c r="DP100" s="198"/>
      <c r="DQ100" s="221"/>
      <c r="DR100" s="221"/>
      <c r="DS100" s="200"/>
      <c r="DT100" s="198"/>
      <c r="DU100" s="178"/>
      <c r="DV100" s="220"/>
      <c r="DW100" s="220"/>
      <c r="DY100" s="220"/>
      <c r="DZ100" s="220"/>
      <c r="EA100" s="178"/>
      <c r="EB100" s="198"/>
      <c r="EC100" s="223"/>
      <c r="ED100" s="198"/>
      <c r="EE100" s="198"/>
      <c r="EF100" s="222"/>
      <c r="EG100" s="178"/>
      <c r="EH100" s="221"/>
      <c r="EI100" s="221"/>
      <c r="EJ100" s="198"/>
      <c r="EK100" s="221"/>
      <c r="EL100" s="221"/>
      <c r="EM100" s="200"/>
      <c r="EN100" s="198"/>
      <c r="EO100" s="178"/>
      <c r="EP100" s="220"/>
      <c r="EQ100" s="220"/>
      <c r="ES100" s="220"/>
      <c r="ET100" s="220"/>
      <c r="EU100" s="178"/>
      <c r="EV100" s="221"/>
      <c r="EW100" s="221"/>
      <c r="EX100" s="198"/>
      <c r="EY100" s="198"/>
      <c r="EZ100" s="222"/>
      <c r="FA100" s="178"/>
      <c r="FB100" s="221"/>
      <c r="FC100" s="221"/>
      <c r="FD100" s="198"/>
      <c r="FE100" s="221"/>
      <c r="FF100" s="221"/>
      <c r="FG100" s="200"/>
      <c r="FH100" s="198"/>
      <c r="FI100" s="178"/>
      <c r="FJ100" s="220"/>
      <c r="FK100" s="220"/>
      <c r="FM100" s="220"/>
      <c r="FN100" s="220"/>
      <c r="FO100" s="178"/>
      <c r="FP100" s="221"/>
      <c r="FQ100" s="221"/>
      <c r="FR100" s="198"/>
      <c r="FS100" s="198"/>
      <c r="FT100" s="222"/>
      <c r="FU100" s="178"/>
      <c r="FV100" s="221"/>
      <c r="FW100" s="221"/>
      <c r="FX100" s="198"/>
      <c r="FY100" s="221"/>
      <c r="FZ100" s="221"/>
      <c r="GA100" s="173"/>
      <c r="GI100" s="206"/>
      <c r="GN100" s="207"/>
      <c r="GU100" s="173"/>
      <c r="HC100" s="206"/>
      <c r="HH100" s="207"/>
      <c r="HO100" s="173"/>
      <c r="HW100" s="206"/>
      <c r="IB100" s="207"/>
      <c r="II100" s="173"/>
      <c r="IQ100" s="206"/>
      <c r="IV100" s="207"/>
    </row>
    <row r="101" spans="1:256" ht="13.5" customHeight="1">
      <c r="S101" s="220"/>
    </row>
    <row r="113" s="172" customFormat="1" ht="13.5" customHeight="1"/>
    <row r="114" s="172" customFormat="1" ht="13.5" customHeight="1"/>
    <row r="115" s="172" customFormat="1" ht="13.5" customHeight="1"/>
    <row r="116" s="172" customFormat="1" ht="13.5" customHeight="1"/>
    <row r="117" s="172" customFormat="1" ht="13.5" customHeight="1"/>
    <row r="118" s="172" customFormat="1" ht="13.5" customHeight="1"/>
    <row r="119" s="172" customFormat="1" ht="13.5" customHeight="1"/>
    <row r="120" s="172" customFormat="1" ht="13.5" customHeight="1"/>
    <row r="121" s="172" customFormat="1" ht="13.5" customHeight="1"/>
    <row r="122" s="172" customFormat="1" ht="13.5" customHeight="1"/>
    <row r="123" s="172" customFormat="1" ht="13.5" customHeight="1"/>
    <row r="124" s="172" customFormat="1" ht="13.5" customHeight="1"/>
    <row r="125" s="172" customFormat="1" ht="13.5" customHeight="1"/>
    <row r="126" s="172" customFormat="1" ht="13.5" customHeight="1"/>
    <row r="127" s="172" customFormat="1" ht="13.5" customHeight="1"/>
    <row r="128" s="172" customFormat="1" ht="13.5" customHeight="1"/>
    <row r="129" s="172" customFormat="1" ht="13.5" customHeight="1"/>
    <row r="130" s="172" customFormat="1" ht="13.5" customHeight="1"/>
    <row r="131" s="172" customFormat="1" ht="13.5" customHeight="1"/>
    <row r="132" s="172" customFormat="1" ht="13.5" customHeight="1"/>
    <row r="133" s="172" customFormat="1" ht="13.5" customHeight="1"/>
    <row r="134" s="172" customFormat="1" ht="13.5" customHeight="1"/>
    <row r="135" s="172" customFormat="1" ht="13.5" customHeight="1"/>
    <row r="136" s="172" customFormat="1" ht="13.5" customHeight="1"/>
    <row r="137" s="172" customFormat="1" ht="13.5" customHeight="1"/>
    <row r="138" s="172" customFormat="1" ht="13.5" customHeight="1"/>
    <row r="139" s="172" customFormat="1" ht="13.5" customHeight="1"/>
    <row r="140" s="172" customFormat="1" ht="13.5" customHeight="1"/>
    <row r="141" s="172" customFormat="1" ht="13.5" customHeight="1"/>
    <row r="142" s="172" customFormat="1" ht="13.5" customHeight="1"/>
    <row r="143" s="172" customFormat="1" ht="13.5" customHeight="1"/>
    <row r="144" s="172" customFormat="1" ht="13.5" customHeight="1"/>
    <row r="145" s="172" customFormat="1" ht="13.5" customHeight="1"/>
    <row r="146" s="172" customFormat="1" ht="13.5" customHeight="1"/>
    <row r="147" s="172" customFormat="1" ht="13.5" customHeight="1"/>
    <row r="148" s="172" customFormat="1" ht="13.5" customHeight="1"/>
    <row r="149" s="172" customFormat="1" ht="13.5" customHeight="1"/>
    <row r="150" s="172" customFormat="1" ht="13.5" customHeight="1"/>
    <row r="151" s="172" customFormat="1" ht="13.5" customHeight="1"/>
    <row r="152" s="172" customFormat="1" ht="13.5" customHeight="1"/>
    <row r="153" s="172" customFormat="1" ht="13.5" customHeight="1"/>
    <row r="154" s="172" customFormat="1" ht="13.5" customHeight="1"/>
    <row r="155" s="172" customFormat="1" ht="13.5" customHeight="1"/>
    <row r="156" s="172" customFormat="1" ht="13.5" customHeight="1"/>
    <row r="157" s="172" customFormat="1" ht="13.5" customHeight="1"/>
    <row r="158" s="172" customFormat="1" ht="13.5" customHeight="1"/>
    <row r="159" s="172" customFormat="1" ht="13.5" customHeight="1"/>
    <row r="160" s="172" customFormat="1" ht="13.5" customHeight="1"/>
    <row r="161" s="172" customFormat="1" ht="13.5" customHeight="1"/>
    <row r="162" s="172" customFormat="1" ht="13.5" customHeight="1"/>
    <row r="163" s="172" customFormat="1" ht="13.5" customHeight="1"/>
    <row r="164" s="172" customFormat="1" ht="13.5" customHeight="1"/>
    <row r="165" s="172" customFormat="1" ht="13.5" customHeight="1"/>
    <row r="166" s="172" customFormat="1" ht="13.5" customHeight="1"/>
    <row r="167" s="172" customFormat="1" ht="13.5" customHeight="1"/>
    <row r="168" s="172" customFormat="1" ht="13.5" customHeight="1"/>
    <row r="169" s="172" customFormat="1" ht="13.5" customHeight="1"/>
    <row r="170" s="172" customFormat="1" ht="13.5" customHeight="1"/>
    <row r="171" s="172" customFormat="1" ht="13.5" customHeight="1"/>
    <row r="172" s="172" customFormat="1" ht="13.5" customHeight="1"/>
    <row r="173" s="172" customFormat="1" ht="13.5" customHeight="1"/>
    <row r="174" s="172" customFormat="1" ht="13.5" customHeight="1"/>
    <row r="175" s="172" customFormat="1" ht="13.5" customHeight="1"/>
    <row r="176" s="172" customFormat="1" ht="13.5" customHeight="1"/>
    <row r="177" s="172" customFormat="1" ht="13.5" customHeight="1"/>
    <row r="178" s="172" customFormat="1" ht="13.5" customHeight="1"/>
    <row r="179" s="172" customFormat="1" ht="13.5" customHeight="1"/>
    <row r="180" s="172" customFormat="1" ht="13.5" customHeight="1"/>
    <row r="181" s="172" customFormat="1" ht="13.5" customHeight="1"/>
    <row r="182" s="172" customFormat="1" ht="13.5" customHeight="1"/>
    <row r="183" s="172" customFormat="1" ht="13.5" customHeight="1"/>
    <row r="184" s="172" customFormat="1" ht="13.5" customHeight="1"/>
    <row r="185" s="172" customFormat="1" ht="13.5" customHeight="1"/>
    <row r="186" s="172" customFormat="1" ht="13.5" customHeight="1"/>
    <row r="187" s="172" customFormat="1" ht="13.5" customHeight="1"/>
    <row r="188" s="172" customFormat="1" ht="13.5" customHeight="1"/>
    <row r="189" s="172" customFormat="1" ht="13.5" customHeight="1"/>
    <row r="190" s="172" customFormat="1" ht="13.5" customHeight="1"/>
    <row r="191" s="172" customFormat="1" ht="13.5" customHeight="1"/>
    <row r="192" s="172" customFormat="1" ht="13.5" customHeight="1"/>
    <row r="193" s="172" customFormat="1" ht="13.5" customHeight="1"/>
    <row r="194" s="172" customFormat="1" ht="13.5" customHeight="1"/>
    <row r="195" s="172" customFormat="1" ht="13.5" customHeight="1"/>
    <row r="196" s="172" customFormat="1" ht="13.5" customHeight="1"/>
    <row r="197" s="172" customFormat="1" ht="13.5" customHeight="1"/>
    <row r="198" s="172" customFormat="1" ht="13.5" customHeight="1"/>
    <row r="199" s="172" customFormat="1" ht="13.5" customHeight="1"/>
    <row r="200" s="172" customFormat="1" ht="13.5" customHeight="1"/>
    <row r="201" s="172" customFormat="1" ht="13.5" customHeight="1"/>
    <row r="202" s="172" customFormat="1" ht="13.5" customHeight="1"/>
    <row r="203" s="172" customFormat="1" ht="13.5" customHeight="1"/>
    <row r="204" s="172" customFormat="1" ht="13.5" customHeight="1"/>
    <row r="205" s="172" customFormat="1" ht="13.5" customHeight="1"/>
    <row r="206" s="172" customFormat="1" ht="13.5" customHeight="1"/>
    <row r="207" s="172" customFormat="1" ht="13.5" customHeight="1"/>
  </sheetData>
  <customSheetViews>
    <customSheetView guid="{58E98FBC-18A6-4DF7-8BE5-466B393E75B5}">
      <pane xSplit="2" ySplit="10" topLeftCell="C11" activePane="bottomRight" state="frozen"/>
      <selection pane="bottomRight" activeCell="L11" sqref="L11:L20"/>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info_parties!$A$1:$A$76</xm:f>
          </x14:formula1>
          <xm:sqref>A11:A100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rgb="FFDCDCDC"/>
  </sheetPr>
  <dimension ref="A1:BY102"/>
  <sheetViews>
    <sheetView zoomScaleNormal="100" workbookViewId="0">
      <pane xSplit="2" ySplit="10" topLeftCell="BJ11" activePane="bottomRight" state="frozen"/>
      <selection activeCell="I23" sqref="I23:I24"/>
      <selection pane="topRight" activeCell="I23" sqref="I23:I24"/>
      <selection pane="bottomLeft" activeCell="I23" sqref="I23:I24"/>
      <selection pane="bottomRight" activeCell="A11" sqref="A11"/>
    </sheetView>
  </sheetViews>
  <sheetFormatPr defaultColWidth="9.08984375" defaultRowHeight="13.5" customHeight="1"/>
  <cols>
    <col min="1" max="1" width="9.08984375" style="172"/>
    <col min="2" max="2" width="27.6328125" style="172" customWidth="1"/>
    <col min="3" max="4" width="10.36328125" style="172" customWidth="1"/>
    <col min="5" max="5" width="9.08984375" style="172"/>
    <col min="6" max="6" width="9.08984375" style="202" customWidth="1"/>
    <col min="7" max="8" width="9.08984375" style="172" customWidth="1"/>
    <col min="9" max="9" width="9.08984375" style="172"/>
    <col min="10" max="11" width="12" style="172" customWidth="1"/>
    <col min="12" max="16384" width="9.08984375" style="172"/>
  </cols>
  <sheetData>
    <row r="1" spans="1:77" ht="13.5" customHeight="1">
      <c r="A1" s="172" t="s">
        <v>5</v>
      </c>
      <c r="C1" s="191"/>
      <c r="D1" s="192"/>
      <c r="E1" s="192"/>
      <c r="F1" s="193"/>
      <c r="G1" s="192"/>
      <c r="H1" s="194"/>
      <c r="I1" s="191"/>
      <c r="J1" s="192"/>
      <c r="K1" s="192"/>
      <c r="L1" s="193"/>
      <c r="M1" s="192"/>
      <c r="N1" s="194"/>
      <c r="O1" s="193"/>
      <c r="P1" s="192"/>
      <c r="Q1" s="194"/>
      <c r="R1" s="195"/>
      <c r="S1" s="192"/>
      <c r="T1" s="194"/>
      <c r="U1" s="193"/>
      <c r="V1" s="192"/>
      <c r="W1" s="194"/>
      <c r="X1" s="193"/>
      <c r="Y1" s="192"/>
      <c r="Z1" s="194"/>
      <c r="AA1" s="193"/>
      <c r="AB1" s="192"/>
      <c r="AC1" s="194"/>
      <c r="AD1" s="193"/>
      <c r="AE1" s="192"/>
      <c r="AF1" s="194"/>
      <c r="AG1" s="193"/>
      <c r="AH1" s="192"/>
      <c r="AI1" s="194"/>
      <c r="AJ1" s="193"/>
      <c r="AK1" s="192"/>
      <c r="AL1" s="194"/>
      <c r="AM1" s="193"/>
      <c r="AN1" s="192"/>
      <c r="AO1" s="194"/>
      <c r="AP1" s="193"/>
      <c r="AQ1" s="192"/>
      <c r="AR1" s="194"/>
      <c r="AS1" s="193"/>
      <c r="AT1" s="192"/>
      <c r="AU1" s="194"/>
      <c r="AV1" s="193"/>
      <c r="AW1" s="192"/>
      <c r="AX1" s="194"/>
      <c r="AY1" s="193"/>
      <c r="AZ1" s="192"/>
      <c r="BA1" s="194"/>
      <c r="BB1" s="193"/>
      <c r="BC1" s="192"/>
      <c r="BD1" s="194"/>
      <c r="BE1" s="193"/>
      <c r="BF1" s="192"/>
      <c r="BG1" s="194"/>
      <c r="BH1" s="193"/>
      <c r="BI1" s="192"/>
      <c r="BJ1" s="194"/>
      <c r="BK1" s="193"/>
      <c r="BL1" s="192"/>
      <c r="BM1" s="194"/>
      <c r="BN1" s="193"/>
      <c r="BO1" s="192"/>
      <c r="BP1" s="194"/>
      <c r="BQ1" s="193"/>
      <c r="BR1" s="192"/>
      <c r="BS1" s="194"/>
      <c r="BT1" s="193"/>
      <c r="BU1" s="192"/>
      <c r="BV1" s="194"/>
      <c r="BW1" s="193"/>
      <c r="BX1" s="192"/>
      <c r="BY1" s="194"/>
    </row>
    <row r="2" spans="1:77" ht="3.75" customHeight="1">
      <c r="C2" s="193"/>
      <c r="D2" s="192"/>
      <c r="E2" s="192"/>
      <c r="F2" s="193"/>
      <c r="G2" s="192"/>
      <c r="H2" s="194"/>
      <c r="I2" s="191"/>
      <c r="J2" s="192"/>
      <c r="K2" s="192"/>
      <c r="L2" s="193"/>
      <c r="M2" s="192"/>
      <c r="N2" s="194"/>
      <c r="O2" s="193"/>
      <c r="P2" s="192"/>
      <c r="Q2" s="194"/>
      <c r="R2" s="193"/>
      <c r="S2" s="192"/>
      <c r="T2" s="194"/>
      <c r="U2" s="193"/>
      <c r="V2" s="192"/>
      <c r="W2" s="194"/>
      <c r="X2" s="193"/>
      <c r="Y2" s="192"/>
      <c r="Z2" s="194"/>
      <c r="AA2" s="193"/>
      <c r="AB2" s="192"/>
      <c r="AC2" s="194"/>
      <c r="AD2" s="193"/>
      <c r="AE2" s="192"/>
      <c r="AF2" s="194"/>
      <c r="AG2" s="193"/>
      <c r="AH2" s="192"/>
      <c r="AI2" s="194"/>
      <c r="AJ2" s="193"/>
      <c r="AK2" s="192"/>
      <c r="AL2" s="194"/>
      <c r="AM2" s="193"/>
      <c r="AN2" s="192"/>
      <c r="AO2" s="194"/>
      <c r="AP2" s="193"/>
      <c r="AQ2" s="192"/>
      <c r="AR2" s="194"/>
      <c r="AS2" s="193"/>
      <c r="AT2" s="192"/>
      <c r="AU2" s="194"/>
      <c r="AV2" s="193"/>
      <c r="AW2" s="192"/>
      <c r="AX2" s="194"/>
      <c r="AY2" s="193"/>
      <c r="AZ2" s="192"/>
      <c r="BA2" s="194"/>
      <c r="BB2" s="193"/>
      <c r="BC2" s="192"/>
      <c r="BD2" s="194"/>
      <c r="BE2" s="193"/>
      <c r="BF2" s="192"/>
      <c r="BG2" s="194"/>
      <c r="BH2" s="193"/>
      <c r="BI2" s="192"/>
      <c r="BJ2" s="194"/>
      <c r="BK2" s="193"/>
      <c r="BL2" s="192"/>
      <c r="BM2" s="194"/>
      <c r="BN2" s="193"/>
      <c r="BO2" s="192"/>
      <c r="BP2" s="194"/>
      <c r="BQ2" s="193"/>
      <c r="BR2" s="192"/>
      <c r="BS2" s="194"/>
      <c r="BT2" s="193"/>
      <c r="BU2" s="192"/>
      <c r="BV2" s="194"/>
      <c r="BW2" s="193"/>
      <c r="BX2" s="192"/>
      <c r="BY2" s="194"/>
    </row>
    <row r="3" spans="1:77" ht="3.75" customHeight="1">
      <c r="C3" s="193"/>
      <c r="D3" s="192"/>
      <c r="E3" s="192"/>
      <c r="F3" s="193"/>
      <c r="G3" s="192"/>
      <c r="H3" s="194"/>
      <c r="I3" s="191"/>
      <c r="J3" s="192"/>
      <c r="K3" s="192"/>
      <c r="L3" s="193"/>
      <c r="M3" s="192"/>
      <c r="N3" s="194"/>
      <c r="O3" s="193"/>
      <c r="P3" s="192"/>
      <c r="Q3" s="194"/>
      <c r="R3" s="193"/>
      <c r="S3" s="192"/>
      <c r="T3" s="194"/>
      <c r="U3" s="193"/>
      <c r="V3" s="192"/>
      <c r="W3" s="194"/>
      <c r="X3" s="193"/>
      <c r="Y3" s="192"/>
      <c r="Z3" s="194"/>
      <c r="AA3" s="193"/>
      <c r="AB3" s="192"/>
      <c r="AC3" s="194"/>
      <c r="AD3" s="193"/>
      <c r="AE3" s="192"/>
      <c r="AF3" s="194"/>
      <c r="AG3" s="193"/>
      <c r="AH3" s="192"/>
      <c r="AI3" s="194"/>
      <c r="AJ3" s="193"/>
      <c r="AK3" s="192"/>
      <c r="AL3" s="194"/>
      <c r="AM3" s="193"/>
      <c r="AN3" s="192"/>
      <c r="AO3" s="194"/>
      <c r="AP3" s="193"/>
      <c r="AQ3" s="192"/>
      <c r="AR3" s="194"/>
      <c r="AS3" s="193"/>
      <c r="AT3" s="192"/>
      <c r="AU3" s="194"/>
      <c r="AV3" s="193"/>
      <c r="AW3" s="192"/>
      <c r="AX3" s="194"/>
      <c r="AY3" s="193"/>
      <c r="AZ3" s="192"/>
      <c r="BA3" s="194"/>
      <c r="BB3" s="193"/>
      <c r="BC3" s="192"/>
      <c r="BD3" s="194"/>
      <c r="BE3" s="193"/>
      <c r="BF3" s="192"/>
      <c r="BG3" s="194"/>
      <c r="BH3" s="193"/>
      <c r="BI3" s="192"/>
      <c r="BJ3" s="194"/>
      <c r="BK3" s="193"/>
      <c r="BL3" s="192"/>
      <c r="BM3" s="194"/>
      <c r="BN3" s="193"/>
      <c r="BO3" s="192"/>
      <c r="BP3" s="194"/>
      <c r="BQ3" s="193"/>
      <c r="BR3" s="192"/>
      <c r="BS3" s="194"/>
      <c r="BT3" s="193"/>
      <c r="BU3" s="192"/>
      <c r="BV3" s="194"/>
      <c r="BW3" s="193"/>
      <c r="BX3" s="192"/>
      <c r="BY3" s="194"/>
    </row>
    <row r="4" spans="1:77" ht="3.75" customHeight="1">
      <c r="C4" s="193"/>
      <c r="D4" s="192"/>
      <c r="E4" s="192"/>
      <c r="F4" s="193"/>
      <c r="G4" s="192"/>
      <c r="H4" s="194"/>
      <c r="I4" s="191"/>
      <c r="J4" s="192"/>
      <c r="K4" s="192"/>
      <c r="L4" s="193"/>
      <c r="M4" s="192"/>
      <c r="N4" s="194"/>
      <c r="O4" s="193"/>
      <c r="P4" s="192"/>
      <c r="Q4" s="194"/>
      <c r="R4" s="193"/>
      <c r="S4" s="192"/>
      <c r="T4" s="194"/>
      <c r="U4" s="193"/>
      <c r="V4" s="192"/>
      <c r="W4" s="194"/>
      <c r="X4" s="193"/>
      <c r="Y4" s="192"/>
      <c r="Z4" s="194"/>
      <c r="AA4" s="193"/>
      <c r="AB4" s="192"/>
      <c r="AC4" s="194"/>
      <c r="AD4" s="193"/>
      <c r="AE4" s="192"/>
      <c r="AF4" s="194"/>
      <c r="AG4" s="193"/>
      <c r="AH4" s="192"/>
      <c r="AI4" s="194"/>
      <c r="AJ4" s="193"/>
      <c r="AK4" s="192"/>
      <c r="AL4" s="194"/>
      <c r="AM4" s="193"/>
      <c r="AN4" s="192"/>
      <c r="AO4" s="194"/>
      <c r="AP4" s="193"/>
      <c r="AQ4" s="192"/>
      <c r="AR4" s="194"/>
      <c r="AS4" s="193"/>
      <c r="AT4" s="192"/>
      <c r="AU4" s="194"/>
      <c r="AV4" s="193"/>
      <c r="AW4" s="192"/>
      <c r="AX4" s="194"/>
      <c r="AY4" s="193"/>
      <c r="AZ4" s="192"/>
      <c r="BA4" s="194"/>
      <c r="BB4" s="193"/>
      <c r="BC4" s="192"/>
      <c r="BD4" s="194"/>
      <c r="BE4" s="193"/>
      <c r="BF4" s="192"/>
      <c r="BG4" s="194"/>
      <c r="BH4" s="193"/>
      <c r="BI4" s="192"/>
      <c r="BJ4" s="194"/>
      <c r="BK4" s="193"/>
      <c r="BL4" s="192"/>
      <c r="BM4" s="194"/>
      <c r="BN4" s="193"/>
      <c r="BO4" s="192"/>
      <c r="BP4" s="194"/>
      <c r="BQ4" s="193"/>
      <c r="BR4" s="192"/>
      <c r="BS4" s="194"/>
      <c r="BT4" s="193"/>
      <c r="BU4" s="192"/>
      <c r="BV4" s="194"/>
      <c r="BW4" s="193"/>
      <c r="BX4" s="192"/>
      <c r="BY4" s="194"/>
    </row>
    <row r="5" spans="1:77" ht="3.75" customHeight="1">
      <c r="C5" s="193"/>
      <c r="D5" s="192"/>
      <c r="E5" s="192"/>
      <c r="F5" s="193"/>
      <c r="G5" s="192"/>
      <c r="H5" s="194"/>
      <c r="I5" s="191"/>
      <c r="J5" s="192"/>
      <c r="K5" s="192"/>
      <c r="L5" s="193"/>
      <c r="M5" s="192"/>
      <c r="N5" s="194"/>
      <c r="O5" s="193"/>
      <c r="P5" s="192"/>
      <c r="Q5" s="194"/>
      <c r="R5" s="193"/>
      <c r="S5" s="192"/>
      <c r="T5" s="194"/>
      <c r="U5" s="193"/>
      <c r="V5" s="192"/>
      <c r="W5" s="194"/>
      <c r="X5" s="193"/>
      <c r="Y5" s="192"/>
      <c r="Z5" s="194"/>
      <c r="AA5" s="193"/>
      <c r="AB5" s="192"/>
      <c r="AC5" s="194"/>
      <c r="AD5" s="193"/>
      <c r="AE5" s="192"/>
      <c r="AF5" s="194"/>
      <c r="AG5" s="193"/>
      <c r="AH5" s="192"/>
      <c r="AI5" s="194"/>
      <c r="AJ5" s="193"/>
      <c r="AK5" s="192"/>
      <c r="AL5" s="194"/>
      <c r="AM5" s="193"/>
      <c r="AN5" s="192"/>
      <c r="AO5" s="194"/>
      <c r="AP5" s="193"/>
      <c r="AQ5" s="192"/>
      <c r="AR5" s="194"/>
      <c r="AS5" s="193"/>
      <c r="AT5" s="192"/>
      <c r="AU5" s="194"/>
      <c r="AV5" s="193"/>
      <c r="AW5" s="192"/>
      <c r="AX5" s="194"/>
      <c r="AY5" s="193"/>
      <c r="AZ5" s="192"/>
      <c r="BA5" s="194"/>
      <c r="BB5" s="193"/>
      <c r="BC5" s="192"/>
      <c r="BD5" s="194"/>
      <c r="BE5" s="193"/>
      <c r="BF5" s="192"/>
      <c r="BG5" s="194"/>
      <c r="BH5" s="193"/>
      <c r="BI5" s="192"/>
      <c r="BJ5" s="194"/>
      <c r="BK5" s="193"/>
      <c r="BL5" s="192"/>
      <c r="BM5" s="194"/>
      <c r="BN5" s="193"/>
      <c r="BO5" s="192"/>
      <c r="BP5" s="194"/>
      <c r="BQ5" s="193"/>
      <c r="BR5" s="192"/>
      <c r="BS5" s="194"/>
      <c r="BT5" s="193"/>
      <c r="BU5" s="192"/>
      <c r="BV5" s="194"/>
      <c r="BW5" s="193"/>
      <c r="BX5" s="192"/>
      <c r="BY5" s="194"/>
    </row>
    <row r="6" spans="1:77" ht="3.75" customHeight="1">
      <c r="C6" s="193"/>
      <c r="D6" s="192"/>
      <c r="E6" s="192"/>
      <c r="F6" s="193"/>
      <c r="G6" s="192"/>
      <c r="H6" s="194"/>
      <c r="I6" s="191"/>
      <c r="J6" s="192"/>
      <c r="K6" s="192"/>
      <c r="L6" s="193"/>
      <c r="M6" s="192"/>
      <c r="N6" s="194"/>
      <c r="O6" s="193"/>
      <c r="P6" s="192"/>
      <c r="Q6" s="194"/>
      <c r="R6" s="193"/>
      <c r="S6" s="192"/>
      <c r="T6" s="194"/>
      <c r="U6" s="193"/>
      <c r="V6" s="192"/>
      <c r="W6" s="194"/>
      <c r="X6" s="193"/>
      <c r="Y6" s="192"/>
      <c r="Z6" s="194"/>
      <c r="AA6" s="193"/>
      <c r="AB6" s="192"/>
      <c r="AC6" s="194"/>
      <c r="AD6" s="193"/>
      <c r="AE6" s="192"/>
      <c r="AF6" s="194"/>
      <c r="AG6" s="193"/>
      <c r="AH6" s="192"/>
      <c r="AI6" s="194"/>
      <c r="AJ6" s="193"/>
      <c r="AK6" s="192"/>
      <c r="AL6" s="194"/>
      <c r="AM6" s="193"/>
      <c r="AN6" s="192"/>
      <c r="AO6" s="194"/>
      <c r="AP6" s="193"/>
      <c r="AQ6" s="192"/>
      <c r="AR6" s="194"/>
      <c r="AS6" s="193"/>
      <c r="AT6" s="192"/>
      <c r="AU6" s="194"/>
      <c r="AV6" s="193"/>
      <c r="AW6" s="192"/>
      <c r="AX6" s="194"/>
      <c r="AY6" s="193"/>
      <c r="AZ6" s="192"/>
      <c r="BA6" s="194"/>
      <c r="BB6" s="193"/>
      <c r="BC6" s="192"/>
      <c r="BD6" s="194"/>
      <c r="BE6" s="193"/>
      <c r="BF6" s="192"/>
      <c r="BG6" s="194"/>
      <c r="BH6" s="193"/>
      <c r="BI6" s="192"/>
      <c r="BJ6" s="194"/>
      <c r="BK6" s="193"/>
      <c r="BL6" s="192"/>
      <c r="BM6" s="194"/>
      <c r="BN6" s="193"/>
      <c r="BO6" s="192"/>
      <c r="BP6" s="194"/>
      <c r="BQ6" s="193"/>
      <c r="BR6" s="192"/>
      <c r="BS6" s="194"/>
      <c r="BT6" s="193"/>
      <c r="BU6" s="192"/>
      <c r="BV6" s="194"/>
      <c r="BW6" s="193"/>
      <c r="BX6" s="192"/>
      <c r="BY6" s="194"/>
    </row>
    <row r="7" spans="1:77" ht="3.75" customHeight="1">
      <c r="C7" s="193"/>
      <c r="D7" s="192"/>
      <c r="E7" s="192"/>
      <c r="F7" s="193"/>
      <c r="G7" s="192"/>
      <c r="H7" s="194"/>
      <c r="I7" s="191"/>
      <c r="J7" s="192"/>
      <c r="K7" s="192"/>
      <c r="L7" s="193"/>
      <c r="M7" s="192"/>
      <c r="N7" s="194"/>
      <c r="O7" s="193"/>
      <c r="P7" s="192"/>
      <c r="Q7" s="194"/>
      <c r="R7" s="193"/>
      <c r="S7" s="192"/>
      <c r="T7" s="194"/>
      <c r="U7" s="193"/>
      <c r="V7" s="192"/>
      <c r="W7" s="194"/>
      <c r="X7" s="193"/>
      <c r="Y7" s="192"/>
      <c r="Z7" s="194"/>
      <c r="AA7" s="193"/>
      <c r="AB7" s="192"/>
      <c r="AC7" s="194"/>
      <c r="AD7" s="193"/>
      <c r="AE7" s="192"/>
      <c r="AF7" s="194"/>
      <c r="AG7" s="193"/>
      <c r="AH7" s="192"/>
      <c r="AI7" s="194"/>
      <c r="AJ7" s="193"/>
      <c r="AK7" s="192"/>
      <c r="AL7" s="194"/>
      <c r="AM7" s="193"/>
      <c r="AN7" s="192"/>
      <c r="AO7" s="194"/>
      <c r="AP7" s="193"/>
      <c r="AQ7" s="192"/>
      <c r="AR7" s="194"/>
      <c r="AS7" s="193"/>
      <c r="AT7" s="192"/>
      <c r="AU7" s="194"/>
      <c r="AV7" s="193"/>
      <c r="AW7" s="192"/>
      <c r="AX7" s="194"/>
      <c r="AY7" s="193"/>
      <c r="AZ7" s="192"/>
      <c r="BA7" s="194"/>
      <c r="BB7" s="193"/>
      <c r="BC7" s="192"/>
      <c r="BD7" s="194"/>
      <c r="BE7" s="193"/>
      <c r="BF7" s="192"/>
      <c r="BG7" s="194"/>
      <c r="BH7" s="193"/>
      <c r="BI7" s="192"/>
      <c r="BJ7" s="194"/>
      <c r="BK7" s="193"/>
      <c r="BL7" s="192"/>
      <c r="BM7" s="194"/>
      <c r="BN7" s="193"/>
      <c r="BO7" s="192"/>
      <c r="BP7" s="194"/>
      <c r="BQ7" s="193"/>
      <c r="BR7" s="192"/>
      <c r="BS7" s="194"/>
      <c r="BT7" s="193"/>
      <c r="BU7" s="192"/>
      <c r="BV7" s="194"/>
      <c r="BW7" s="193"/>
      <c r="BX7" s="192"/>
      <c r="BY7" s="194"/>
    </row>
    <row r="8" spans="1:77" ht="3.75" customHeight="1">
      <c r="C8" s="193"/>
      <c r="D8" s="192"/>
      <c r="E8" s="192"/>
      <c r="F8" s="193"/>
      <c r="G8" s="192"/>
      <c r="H8" s="194"/>
      <c r="I8" s="191"/>
      <c r="J8" s="192"/>
      <c r="K8" s="192"/>
      <c r="L8" s="193"/>
      <c r="M8" s="192"/>
      <c r="N8" s="194"/>
      <c r="O8" s="193"/>
      <c r="P8" s="192"/>
      <c r="Q8" s="194"/>
      <c r="R8" s="193"/>
      <c r="S8" s="192"/>
      <c r="T8" s="194"/>
      <c r="U8" s="193"/>
      <c r="V8" s="192"/>
      <c r="W8" s="194"/>
      <c r="X8" s="193"/>
      <c r="Y8" s="192"/>
      <c r="Z8" s="194"/>
      <c r="AA8" s="193"/>
      <c r="AB8" s="192"/>
      <c r="AC8" s="194"/>
      <c r="AD8" s="193"/>
      <c r="AE8" s="192"/>
      <c r="AF8" s="194"/>
      <c r="AG8" s="193"/>
      <c r="AH8" s="192"/>
      <c r="AI8" s="194"/>
      <c r="AJ8" s="193"/>
      <c r="AK8" s="192"/>
      <c r="AL8" s="194"/>
      <c r="AM8" s="193"/>
      <c r="AN8" s="192"/>
      <c r="AO8" s="194"/>
      <c r="AP8" s="193"/>
      <c r="AQ8" s="192"/>
      <c r="AR8" s="194"/>
      <c r="AS8" s="193"/>
      <c r="AT8" s="192"/>
      <c r="AU8" s="194"/>
      <c r="AV8" s="193"/>
      <c r="AW8" s="192"/>
      <c r="AX8" s="194"/>
      <c r="AY8" s="193"/>
      <c r="AZ8" s="192"/>
      <c r="BA8" s="194"/>
      <c r="BB8" s="193"/>
      <c r="BC8" s="192"/>
      <c r="BD8" s="194"/>
      <c r="BE8" s="193"/>
      <c r="BF8" s="192"/>
      <c r="BG8" s="194"/>
      <c r="BH8" s="193"/>
      <c r="BI8" s="192"/>
      <c r="BJ8" s="194"/>
      <c r="BK8" s="193"/>
      <c r="BL8" s="192"/>
      <c r="BM8" s="194"/>
      <c r="BN8" s="193"/>
      <c r="BO8" s="192"/>
      <c r="BP8" s="194"/>
      <c r="BQ8" s="193"/>
      <c r="BR8" s="192"/>
      <c r="BS8" s="194"/>
      <c r="BT8" s="193"/>
      <c r="BU8" s="192"/>
      <c r="BV8" s="194"/>
      <c r="BW8" s="193"/>
      <c r="BX8" s="192"/>
      <c r="BY8" s="194"/>
    </row>
    <row r="9" spans="1:77" ht="13.5" customHeight="1">
      <c r="A9" s="172" t="s">
        <v>6</v>
      </c>
      <c r="C9" s="191"/>
      <c r="D9" s="192"/>
      <c r="E9" s="192"/>
      <c r="F9" s="193"/>
      <c r="G9" s="192"/>
      <c r="H9" s="194"/>
      <c r="I9" s="191"/>
      <c r="J9" s="192"/>
      <c r="K9" s="192"/>
      <c r="L9" s="193"/>
      <c r="M9" s="192"/>
      <c r="N9" s="194"/>
      <c r="O9" s="193"/>
      <c r="P9" s="192"/>
      <c r="Q9" s="194"/>
      <c r="R9" s="193"/>
      <c r="S9" s="192"/>
      <c r="T9" s="194"/>
      <c r="U9" s="193"/>
      <c r="V9" s="192"/>
      <c r="W9" s="194"/>
      <c r="X9" s="193"/>
      <c r="Y9" s="192"/>
      <c r="Z9" s="194"/>
      <c r="AA9" s="193"/>
      <c r="AB9" s="192"/>
      <c r="AC9" s="194"/>
      <c r="AD9" s="193"/>
      <c r="AE9" s="192"/>
      <c r="AF9" s="194"/>
      <c r="AG9" s="193"/>
      <c r="AH9" s="192"/>
      <c r="AI9" s="194"/>
      <c r="AJ9" s="193"/>
      <c r="AK9" s="192"/>
      <c r="AL9" s="194"/>
      <c r="AM9" s="193"/>
      <c r="AN9" s="192"/>
      <c r="AO9" s="194"/>
      <c r="AP9" s="193"/>
      <c r="AQ9" s="192"/>
      <c r="AR9" s="194"/>
      <c r="AS9" s="193"/>
      <c r="AT9" s="192"/>
      <c r="AU9" s="194"/>
      <c r="AV9" s="193"/>
      <c r="AW9" s="192"/>
      <c r="AX9" s="194"/>
      <c r="AY9" s="193"/>
      <c r="AZ9" s="192"/>
      <c r="BA9" s="194"/>
      <c r="BB9" s="193"/>
      <c r="BC9" s="192"/>
      <c r="BD9" s="194"/>
      <c r="BE9" s="193"/>
      <c r="BF9" s="192"/>
      <c r="BG9" s="194"/>
      <c r="BH9" s="193"/>
      <c r="BI9" s="192"/>
      <c r="BJ9" s="194"/>
      <c r="BK9" s="193"/>
      <c r="BL9" s="192"/>
      <c r="BM9" s="194"/>
      <c r="BN9" s="193"/>
      <c r="BO9" s="192"/>
      <c r="BP9" s="194"/>
      <c r="BQ9" s="193"/>
      <c r="BR9" s="192" t="s">
        <v>292</v>
      </c>
      <c r="BS9" s="194"/>
      <c r="BT9" s="193"/>
      <c r="BU9" s="192"/>
      <c r="BV9" s="194"/>
      <c r="BW9" s="193"/>
      <c r="BX9" s="192"/>
      <c r="BY9" s="194"/>
    </row>
    <row r="10" spans="1:77" ht="31.5" customHeight="1">
      <c r="A10" s="182" t="s">
        <v>128</v>
      </c>
      <c r="B10" s="182" t="s">
        <v>33</v>
      </c>
      <c r="C10" s="183" t="s">
        <v>125</v>
      </c>
      <c r="D10" s="182" t="s">
        <v>34</v>
      </c>
      <c r="E10" s="182" t="s">
        <v>35</v>
      </c>
      <c r="F10" s="183" t="s">
        <v>125</v>
      </c>
      <c r="G10" s="182" t="s">
        <v>34</v>
      </c>
      <c r="H10" s="196" t="s">
        <v>35</v>
      </c>
      <c r="I10" s="182" t="s">
        <v>125</v>
      </c>
      <c r="J10" s="182" t="s">
        <v>34</v>
      </c>
      <c r="K10" s="182" t="s">
        <v>35</v>
      </c>
      <c r="L10" s="183" t="s">
        <v>125</v>
      </c>
      <c r="M10" s="182" t="s">
        <v>34</v>
      </c>
      <c r="N10" s="196" t="s">
        <v>35</v>
      </c>
      <c r="O10" s="183" t="s">
        <v>125</v>
      </c>
      <c r="P10" s="182" t="s">
        <v>34</v>
      </c>
      <c r="Q10" s="196" t="s">
        <v>35</v>
      </c>
      <c r="R10" s="183" t="s">
        <v>125</v>
      </c>
      <c r="S10" s="182" t="s">
        <v>34</v>
      </c>
      <c r="T10" s="196" t="s">
        <v>35</v>
      </c>
      <c r="U10" s="183" t="s">
        <v>125</v>
      </c>
      <c r="V10" s="182" t="s">
        <v>34</v>
      </c>
      <c r="W10" s="196" t="s">
        <v>35</v>
      </c>
      <c r="X10" s="183" t="s">
        <v>125</v>
      </c>
      <c r="Y10" s="182" t="s">
        <v>34</v>
      </c>
      <c r="Z10" s="196" t="s">
        <v>35</v>
      </c>
      <c r="AA10" s="183" t="s">
        <v>125</v>
      </c>
      <c r="AB10" s="182" t="s">
        <v>34</v>
      </c>
      <c r="AC10" s="196" t="s">
        <v>35</v>
      </c>
      <c r="AD10" s="183" t="s">
        <v>125</v>
      </c>
      <c r="AE10" s="182" t="s">
        <v>34</v>
      </c>
      <c r="AF10" s="196" t="s">
        <v>35</v>
      </c>
      <c r="AG10" s="183" t="s">
        <v>125</v>
      </c>
      <c r="AH10" s="182" t="s">
        <v>34</v>
      </c>
      <c r="AI10" s="196" t="s">
        <v>35</v>
      </c>
      <c r="AJ10" s="183" t="s">
        <v>125</v>
      </c>
      <c r="AK10" s="182" t="s">
        <v>34</v>
      </c>
      <c r="AL10" s="196" t="s">
        <v>35</v>
      </c>
      <c r="AM10" s="183" t="s">
        <v>125</v>
      </c>
      <c r="AN10" s="182" t="s">
        <v>34</v>
      </c>
      <c r="AO10" s="196" t="s">
        <v>35</v>
      </c>
      <c r="AP10" s="183" t="s">
        <v>125</v>
      </c>
      <c r="AQ10" s="182" t="s">
        <v>34</v>
      </c>
      <c r="AR10" s="196" t="s">
        <v>35</v>
      </c>
      <c r="AS10" s="183" t="s">
        <v>125</v>
      </c>
      <c r="AT10" s="182" t="s">
        <v>34</v>
      </c>
      <c r="AU10" s="196" t="s">
        <v>35</v>
      </c>
      <c r="AV10" s="183" t="s">
        <v>125</v>
      </c>
      <c r="AW10" s="182" t="s">
        <v>34</v>
      </c>
      <c r="AX10" s="196" t="s">
        <v>35</v>
      </c>
      <c r="AY10" s="183" t="s">
        <v>125</v>
      </c>
      <c r="AZ10" s="182" t="s">
        <v>34</v>
      </c>
      <c r="BA10" s="196" t="s">
        <v>35</v>
      </c>
      <c r="BB10" s="183" t="s">
        <v>125</v>
      </c>
      <c r="BC10" s="182" t="s">
        <v>34</v>
      </c>
      <c r="BD10" s="196" t="s">
        <v>35</v>
      </c>
      <c r="BE10" s="183" t="s">
        <v>125</v>
      </c>
      <c r="BF10" s="182" t="s">
        <v>34</v>
      </c>
      <c r="BG10" s="196" t="s">
        <v>35</v>
      </c>
      <c r="BH10" s="183" t="s">
        <v>125</v>
      </c>
      <c r="BI10" s="182" t="s">
        <v>34</v>
      </c>
      <c r="BJ10" s="196" t="s">
        <v>35</v>
      </c>
      <c r="BK10" s="183" t="s">
        <v>125</v>
      </c>
      <c r="BL10" s="182" t="s">
        <v>34</v>
      </c>
      <c r="BM10" s="196" t="s">
        <v>35</v>
      </c>
      <c r="BN10" s="183" t="s">
        <v>125</v>
      </c>
      <c r="BO10" s="182" t="s">
        <v>34</v>
      </c>
      <c r="BP10" s="196" t="s">
        <v>35</v>
      </c>
      <c r="BQ10" s="183" t="s">
        <v>125</v>
      </c>
      <c r="BR10" s="182" t="s">
        <v>34</v>
      </c>
      <c r="BS10" s="196" t="s">
        <v>35</v>
      </c>
      <c r="BT10" s="183" t="s">
        <v>125</v>
      </c>
      <c r="BU10" s="182" t="s">
        <v>34</v>
      </c>
      <c r="BV10" s="196" t="s">
        <v>35</v>
      </c>
      <c r="BW10" s="183" t="s">
        <v>125</v>
      </c>
      <c r="BX10" s="182" t="s">
        <v>34</v>
      </c>
      <c r="BY10" s="196" t="s">
        <v>35</v>
      </c>
    </row>
    <row r="11" spans="1:77" ht="13.5" customHeight="1">
      <c r="F11" s="173"/>
      <c r="H11" s="197"/>
      <c r="L11" s="173"/>
      <c r="N11" s="197"/>
      <c r="O11" s="173"/>
      <c r="Q11" s="197"/>
      <c r="R11" s="173"/>
      <c r="T11" s="197"/>
      <c r="U11" s="173"/>
      <c r="W11" s="197"/>
      <c r="X11" s="173"/>
      <c r="Z11" s="197"/>
      <c r="AA11" s="173"/>
      <c r="AC11" s="197"/>
      <c r="AD11" s="173"/>
      <c r="AF11" s="197"/>
      <c r="AG11" s="173"/>
      <c r="AI11" s="197"/>
      <c r="AJ11" s="173"/>
      <c r="AL11" s="197"/>
      <c r="AM11" s="173"/>
      <c r="AO11" s="197"/>
      <c r="AP11" s="173"/>
      <c r="AR11" s="197"/>
      <c r="AS11" s="173"/>
      <c r="AU11" s="197"/>
      <c r="AV11" s="173"/>
      <c r="AX11" s="197"/>
      <c r="AY11" s="173"/>
      <c r="BA11" s="197"/>
      <c r="BB11" s="173"/>
      <c r="BD11" s="197"/>
      <c r="BE11" s="173"/>
      <c r="BG11" s="197"/>
      <c r="BH11" s="173"/>
      <c r="BJ11" s="197"/>
      <c r="BK11" s="173"/>
      <c r="BM11" s="197"/>
      <c r="BN11" s="173"/>
      <c r="BP11" s="197"/>
      <c r="BQ11" s="173"/>
      <c r="BS11" s="197"/>
      <c r="BT11" s="173"/>
      <c r="BV11" s="197"/>
      <c r="BW11" s="173"/>
      <c r="BY11" s="197"/>
    </row>
    <row r="12" spans="1:77" ht="13.5" customHeight="1">
      <c r="F12" s="173"/>
      <c r="H12" s="197"/>
      <c r="L12" s="173"/>
      <c r="N12" s="197"/>
      <c r="O12" s="173"/>
      <c r="Q12" s="197"/>
      <c r="R12" s="173"/>
      <c r="T12" s="197"/>
      <c r="U12" s="173"/>
      <c r="W12" s="197"/>
      <c r="X12" s="173"/>
      <c r="Z12" s="197"/>
      <c r="AA12" s="173"/>
      <c r="AC12" s="197"/>
      <c r="AD12" s="173"/>
      <c r="AF12" s="197"/>
      <c r="AG12" s="173"/>
      <c r="AI12" s="197"/>
      <c r="AJ12" s="173"/>
      <c r="AL12" s="197"/>
      <c r="AM12" s="173"/>
      <c r="AO12" s="197"/>
      <c r="AP12" s="173"/>
      <c r="AR12" s="197"/>
      <c r="AS12" s="173"/>
      <c r="AU12" s="197"/>
      <c r="AV12" s="173"/>
      <c r="AX12" s="197"/>
      <c r="AY12" s="173"/>
      <c r="BA12" s="197"/>
      <c r="BB12" s="173"/>
      <c r="BD12" s="197"/>
      <c r="BE12" s="173"/>
      <c r="BG12" s="197"/>
      <c r="BH12" s="173"/>
      <c r="BJ12" s="197"/>
      <c r="BK12" s="173"/>
      <c r="BM12" s="197"/>
      <c r="BN12" s="173"/>
      <c r="BP12" s="197"/>
      <c r="BQ12" s="173"/>
      <c r="BS12" s="197"/>
      <c r="BT12" s="173"/>
      <c r="BV12" s="197"/>
      <c r="BW12" s="173"/>
      <c r="BY12" s="197"/>
    </row>
    <row r="13" spans="1:77" ht="13.5" customHeight="1">
      <c r="A13" s="189"/>
      <c r="F13" s="173"/>
      <c r="H13" s="197"/>
      <c r="L13" s="173"/>
      <c r="N13" s="197"/>
      <c r="O13" s="173"/>
      <c r="Q13" s="197"/>
      <c r="R13" s="173"/>
      <c r="T13" s="197"/>
      <c r="U13" s="173"/>
      <c r="W13" s="197"/>
      <c r="X13" s="173"/>
      <c r="Z13" s="197"/>
      <c r="AA13" s="173"/>
      <c r="AC13" s="197"/>
      <c r="AD13" s="173"/>
      <c r="AF13" s="197"/>
      <c r="AG13" s="173"/>
      <c r="AI13" s="197"/>
      <c r="AJ13" s="173"/>
      <c r="AL13" s="197"/>
      <c r="AM13" s="173"/>
      <c r="AO13" s="197"/>
      <c r="AP13" s="173"/>
      <c r="AR13" s="197"/>
      <c r="AS13" s="173"/>
      <c r="AU13" s="197"/>
      <c r="AV13" s="173"/>
      <c r="AX13" s="197"/>
      <c r="AY13" s="173"/>
      <c r="BA13" s="197"/>
      <c r="BB13" s="173"/>
      <c r="BD13" s="197"/>
      <c r="BE13" s="173"/>
      <c r="BG13" s="197"/>
      <c r="BH13" s="173"/>
      <c r="BJ13" s="197"/>
      <c r="BK13" s="173"/>
      <c r="BM13" s="197"/>
      <c r="BN13" s="173"/>
      <c r="BP13" s="197"/>
      <c r="BQ13" s="173"/>
      <c r="BS13" s="197"/>
      <c r="BT13" s="173"/>
      <c r="BV13" s="197"/>
      <c r="BW13" s="173"/>
      <c r="BY13" s="197"/>
    </row>
    <row r="14" spans="1:77" ht="13.5" customHeight="1">
      <c r="F14" s="173"/>
      <c r="H14" s="197"/>
      <c r="L14" s="173"/>
      <c r="N14" s="197"/>
      <c r="O14" s="173"/>
      <c r="Q14" s="197"/>
      <c r="R14" s="173"/>
      <c r="T14" s="197"/>
      <c r="U14" s="173"/>
      <c r="W14" s="197"/>
      <c r="X14" s="173"/>
      <c r="Z14" s="197"/>
      <c r="AA14" s="173"/>
      <c r="AC14" s="197"/>
      <c r="AD14" s="173"/>
      <c r="AF14" s="197"/>
      <c r="AG14" s="173"/>
      <c r="AI14" s="197"/>
      <c r="AJ14" s="173"/>
      <c r="AL14" s="197"/>
      <c r="AM14" s="173"/>
      <c r="AO14" s="197"/>
      <c r="AP14" s="173"/>
      <c r="AR14" s="197"/>
      <c r="AS14" s="173"/>
      <c r="AU14" s="197"/>
      <c r="AV14" s="173"/>
      <c r="AX14" s="197"/>
      <c r="AY14" s="173"/>
      <c r="BA14" s="197"/>
      <c r="BB14" s="173"/>
      <c r="BD14" s="197"/>
      <c r="BE14" s="173"/>
      <c r="BG14" s="197"/>
      <c r="BH14" s="173"/>
      <c r="BJ14" s="197"/>
      <c r="BK14" s="173"/>
      <c r="BM14" s="197"/>
      <c r="BN14" s="173"/>
      <c r="BP14" s="197"/>
      <c r="BQ14" s="173"/>
      <c r="BS14" s="197"/>
      <c r="BT14" s="173"/>
      <c r="BV14" s="197"/>
      <c r="BW14" s="173"/>
      <c r="BY14" s="197"/>
    </row>
    <row r="15" spans="1:77" ht="13.5" customHeight="1">
      <c r="F15" s="173"/>
      <c r="H15" s="197"/>
      <c r="L15" s="173"/>
      <c r="N15" s="197"/>
      <c r="O15" s="173"/>
      <c r="Q15" s="197"/>
      <c r="R15" s="173"/>
      <c r="T15" s="197"/>
      <c r="U15" s="173"/>
      <c r="W15" s="197"/>
      <c r="X15" s="173"/>
      <c r="Z15" s="197"/>
      <c r="AA15" s="173"/>
      <c r="AC15" s="197"/>
      <c r="AD15" s="173"/>
      <c r="AF15" s="197"/>
      <c r="AG15" s="173"/>
      <c r="AI15" s="197"/>
      <c r="AJ15" s="173"/>
      <c r="AL15" s="197"/>
      <c r="AM15" s="173"/>
      <c r="AO15" s="197"/>
      <c r="AP15" s="173"/>
      <c r="AR15" s="197"/>
      <c r="AS15" s="173"/>
      <c r="AU15" s="197"/>
      <c r="AV15" s="173"/>
      <c r="AX15" s="197"/>
      <c r="AY15" s="173"/>
      <c r="BA15" s="197"/>
      <c r="BB15" s="173"/>
      <c r="BD15" s="197"/>
      <c r="BE15" s="173"/>
      <c r="BG15" s="197"/>
      <c r="BH15" s="173"/>
      <c r="BJ15" s="197"/>
      <c r="BK15" s="173"/>
      <c r="BM15" s="197"/>
      <c r="BN15" s="173"/>
      <c r="BP15" s="197"/>
      <c r="BQ15" s="173"/>
      <c r="BS15" s="197"/>
      <c r="BT15" s="173"/>
      <c r="BV15" s="197"/>
      <c r="BW15" s="173"/>
      <c r="BY15" s="197"/>
    </row>
    <row r="16" spans="1:77" ht="13.5" customHeight="1">
      <c r="F16" s="173"/>
      <c r="H16" s="197"/>
      <c r="L16" s="173"/>
      <c r="N16" s="197"/>
      <c r="O16" s="173"/>
      <c r="Q16" s="197"/>
      <c r="R16" s="173"/>
      <c r="T16" s="197"/>
      <c r="U16" s="173"/>
      <c r="W16" s="197"/>
      <c r="X16" s="173"/>
      <c r="Z16" s="197"/>
      <c r="AA16" s="173"/>
      <c r="AC16" s="197"/>
      <c r="AD16" s="173"/>
      <c r="AF16" s="197"/>
      <c r="AG16" s="173"/>
      <c r="AI16" s="197"/>
      <c r="AJ16" s="173"/>
      <c r="AL16" s="197"/>
      <c r="AM16" s="173"/>
      <c r="AO16" s="197"/>
      <c r="AP16" s="173"/>
      <c r="AR16" s="197"/>
      <c r="AS16" s="173"/>
      <c r="AU16" s="197"/>
      <c r="AV16" s="173"/>
      <c r="AX16" s="197"/>
      <c r="AY16" s="173"/>
      <c r="BA16" s="197"/>
      <c r="BB16" s="173"/>
      <c r="BD16" s="197"/>
      <c r="BE16" s="173"/>
      <c r="BG16" s="197"/>
      <c r="BH16" s="173"/>
      <c r="BJ16" s="197"/>
      <c r="BK16" s="173"/>
      <c r="BM16" s="197"/>
      <c r="BN16" s="173"/>
      <c r="BP16" s="197"/>
      <c r="BQ16" s="173"/>
      <c r="BS16" s="197"/>
      <c r="BT16" s="173"/>
      <c r="BV16" s="197"/>
      <c r="BW16" s="173"/>
      <c r="BY16" s="197"/>
    </row>
    <row r="17" spans="1:77" ht="13.5" customHeight="1">
      <c r="F17" s="173"/>
      <c r="H17" s="197"/>
      <c r="L17" s="173"/>
      <c r="N17" s="197"/>
      <c r="O17" s="173"/>
      <c r="Q17" s="197"/>
      <c r="R17" s="173"/>
      <c r="T17" s="197"/>
      <c r="U17" s="173"/>
      <c r="W17" s="197"/>
      <c r="X17" s="173"/>
      <c r="Z17" s="197"/>
      <c r="AA17" s="173"/>
      <c r="AC17" s="197"/>
      <c r="AD17" s="173"/>
      <c r="AF17" s="197"/>
      <c r="AG17" s="173"/>
      <c r="AI17" s="197"/>
      <c r="AJ17" s="173"/>
      <c r="AL17" s="197"/>
      <c r="AM17" s="173"/>
      <c r="AO17" s="197"/>
      <c r="AP17" s="173"/>
      <c r="AR17" s="197"/>
      <c r="AS17" s="173"/>
      <c r="AU17" s="197"/>
      <c r="AV17" s="173"/>
      <c r="AX17" s="197"/>
      <c r="AY17" s="173"/>
      <c r="BA17" s="197"/>
      <c r="BB17" s="173"/>
      <c r="BD17" s="197"/>
      <c r="BE17" s="173"/>
      <c r="BG17" s="197"/>
      <c r="BH17" s="173"/>
      <c r="BJ17" s="197"/>
      <c r="BK17" s="173"/>
      <c r="BM17" s="197"/>
      <c r="BN17" s="173"/>
      <c r="BP17" s="197"/>
      <c r="BQ17" s="173"/>
      <c r="BS17" s="197"/>
      <c r="BT17" s="173"/>
      <c r="BV17" s="197"/>
      <c r="BW17" s="173"/>
      <c r="BY17" s="197"/>
    </row>
    <row r="18" spans="1:77" ht="13.5" customHeight="1">
      <c r="F18" s="173"/>
      <c r="H18" s="197"/>
      <c r="L18" s="173"/>
      <c r="N18" s="197"/>
      <c r="O18" s="173"/>
      <c r="Q18" s="197"/>
      <c r="R18" s="173"/>
      <c r="T18" s="197"/>
      <c r="U18" s="173"/>
      <c r="W18" s="197"/>
      <c r="X18" s="173"/>
      <c r="Z18" s="197"/>
      <c r="AA18" s="173"/>
      <c r="AC18" s="197"/>
      <c r="AD18" s="173"/>
      <c r="AF18" s="197"/>
      <c r="AG18" s="173"/>
      <c r="AI18" s="197"/>
      <c r="AJ18" s="173"/>
      <c r="AL18" s="197"/>
      <c r="AM18" s="173"/>
      <c r="AO18" s="197"/>
      <c r="AP18" s="173"/>
      <c r="AR18" s="197"/>
      <c r="AS18" s="173"/>
      <c r="AU18" s="197"/>
      <c r="AV18" s="173"/>
      <c r="AX18" s="197"/>
      <c r="AY18" s="173"/>
      <c r="BA18" s="197"/>
      <c r="BB18" s="173"/>
      <c r="BD18" s="197"/>
      <c r="BE18" s="173"/>
      <c r="BG18" s="197"/>
      <c r="BH18" s="173"/>
      <c r="BJ18" s="197"/>
      <c r="BK18" s="173"/>
      <c r="BM18" s="197"/>
      <c r="BN18" s="173"/>
      <c r="BP18" s="197"/>
      <c r="BQ18" s="173"/>
      <c r="BS18" s="197"/>
      <c r="BT18" s="173"/>
      <c r="BV18" s="197"/>
      <c r="BW18" s="173"/>
      <c r="BY18" s="197"/>
    </row>
    <row r="19" spans="1:77" ht="13.5" customHeight="1">
      <c r="F19" s="173"/>
      <c r="H19" s="197"/>
      <c r="L19" s="173"/>
      <c r="N19" s="197"/>
      <c r="O19" s="173"/>
      <c r="Q19" s="197"/>
      <c r="R19" s="173"/>
      <c r="T19" s="197"/>
      <c r="U19" s="173"/>
      <c r="W19" s="197"/>
      <c r="X19" s="173"/>
      <c r="Z19" s="197"/>
      <c r="AA19" s="173"/>
      <c r="AC19" s="197"/>
      <c r="AD19" s="173"/>
      <c r="AF19" s="197"/>
      <c r="AG19" s="173"/>
      <c r="AI19" s="197"/>
      <c r="AJ19" s="173"/>
      <c r="AL19" s="197"/>
      <c r="AM19" s="173"/>
      <c r="AO19" s="197"/>
      <c r="AP19" s="173"/>
      <c r="AR19" s="197"/>
      <c r="AS19" s="173"/>
      <c r="AU19" s="197"/>
      <c r="AV19" s="173"/>
      <c r="AX19" s="197"/>
      <c r="AY19" s="173"/>
      <c r="BA19" s="197"/>
      <c r="BB19" s="173"/>
      <c r="BD19" s="197"/>
      <c r="BE19" s="173"/>
      <c r="BG19" s="197"/>
      <c r="BH19" s="173"/>
      <c r="BJ19" s="197"/>
      <c r="BK19" s="173"/>
      <c r="BM19" s="197"/>
      <c r="BN19" s="173"/>
      <c r="BP19" s="197"/>
      <c r="BQ19" s="173"/>
      <c r="BS19" s="197"/>
      <c r="BT19" s="173"/>
      <c r="BV19" s="197"/>
      <c r="BW19" s="173"/>
      <c r="BY19" s="197"/>
    </row>
    <row r="20" spans="1:77" ht="13.5" customHeight="1">
      <c r="F20" s="173"/>
      <c r="H20" s="197"/>
      <c r="L20" s="173"/>
      <c r="N20" s="197"/>
      <c r="O20" s="173"/>
      <c r="Q20" s="197"/>
      <c r="R20" s="173"/>
      <c r="T20" s="197"/>
      <c r="U20" s="173"/>
      <c r="W20" s="197"/>
      <c r="X20" s="173"/>
      <c r="Z20" s="197"/>
      <c r="AA20" s="173"/>
      <c r="AC20" s="197"/>
      <c r="AD20" s="173"/>
      <c r="AF20" s="197"/>
      <c r="AG20" s="173"/>
      <c r="AI20" s="197"/>
      <c r="AJ20" s="173"/>
      <c r="AL20" s="197"/>
      <c r="AM20" s="173"/>
      <c r="AO20" s="197"/>
      <c r="AP20" s="173"/>
      <c r="AR20" s="197"/>
      <c r="AS20" s="173"/>
      <c r="AU20" s="197"/>
      <c r="AV20" s="173"/>
      <c r="AX20" s="197"/>
      <c r="AY20" s="173"/>
      <c r="BA20" s="197"/>
      <c r="BB20" s="173"/>
      <c r="BD20" s="197"/>
      <c r="BE20" s="173"/>
      <c r="BG20" s="197"/>
      <c r="BH20" s="173"/>
      <c r="BJ20" s="197"/>
      <c r="BK20" s="173"/>
      <c r="BM20" s="197"/>
      <c r="BN20" s="173"/>
      <c r="BP20" s="197"/>
      <c r="BQ20" s="173"/>
      <c r="BS20" s="197"/>
      <c r="BT20" s="173"/>
      <c r="BV20" s="197"/>
      <c r="BW20" s="173"/>
      <c r="BY20" s="197"/>
    </row>
    <row r="21" spans="1:77" ht="13.5" customHeight="1">
      <c r="F21" s="173"/>
      <c r="H21" s="197"/>
      <c r="L21" s="173"/>
      <c r="N21" s="197"/>
      <c r="O21" s="173"/>
      <c r="Q21" s="197"/>
      <c r="R21" s="173"/>
      <c r="T21" s="197"/>
      <c r="U21" s="173"/>
      <c r="W21" s="197"/>
      <c r="X21" s="173"/>
      <c r="Z21" s="197"/>
      <c r="AA21" s="173"/>
      <c r="AC21" s="197"/>
      <c r="AD21" s="173"/>
      <c r="AF21" s="197"/>
      <c r="AG21" s="173"/>
      <c r="AI21" s="197"/>
      <c r="AJ21" s="173"/>
      <c r="AL21" s="197"/>
      <c r="AM21" s="173"/>
      <c r="AO21" s="197"/>
      <c r="AP21" s="173"/>
      <c r="AR21" s="197"/>
      <c r="AS21" s="173"/>
      <c r="AU21" s="197"/>
      <c r="AV21" s="173"/>
      <c r="AX21" s="197"/>
      <c r="AY21" s="173"/>
      <c r="BA21" s="197"/>
      <c r="BB21" s="173"/>
      <c r="BD21" s="197"/>
      <c r="BE21" s="173"/>
      <c r="BG21" s="197"/>
      <c r="BH21" s="173"/>
      <c r="BJ21" s="197"/>
      <c r="BK21" s="173"/>
      <c r="BM21" s="197"/>
      <c r="BN21" s="173"/>
      <c r="BP21" s="197"/>
      <c r="BQ21" s="173"/>
      <c r="BS21" s="197"/>
      <c r="BT21" s="173"/>
      <c r="BV21" s="197"/>
      <c r="BW21" s="173"/>
      <c r="BY21" s="197"/>
    </row>
    <row r="22" spans="1:77" ht="13.5" customHeight="1">
      <c r="F22" s="173"/>
      <c r="H22" s="197"/>
      <c r="L22" s="173"/>
      <c r="N22" s="197"/>
      <c r="O22" s="173"/>
      <c r="Q22" s="197"/>
      <c r="R22" s="173"/>
      <c r="T22" s="197"/>
      <c r="U22" s="173"/>
      <c r="W22" s="197"/>
      <c r="X22" s="173"/>
      <c r="Z22" s="197"/>
      <c r="AA22" s="173"/>
      <c r="AC22" s="197"/>
      <c r="AD22" s="173"/>
      <c r="AF22" s="197"/>
      <c r="AG22" s="173"/>
      <c r="AI22" s="197"/>
      <c r="AJ22" s="173"/>
      <c r="AL22" s="197"/>
      <c r="AM22" s="173"/>
      <c r="AO22" s="197"/>
      <c r="AP22" s="173"/>
      <c r="AR22" s="197"/>
      <c r="AS22" s="173"/>
      <c r="AU22" s="197"/>
      <c r="AV22" s="173"/>
      <c r="AX22" s="197"/>
      <c r="AY22" s="173"/>
      <c r="BA22" s="197"/>
      <c r="BB22" s="173"/>
      <c r="BD22" s="197"/>
      <c r="BE22" s="173"/>
      <c r="BG22" s="197"/>
      <c r="BH22" s="173"/>
      <c r="BJ22" s="197"/>
      <c r="BK22" s="173"/>
      <c r="BM22" s="197"/>
      <c r="BN22" s="173"/>
      <c r="BP22" s="197"/>
      <c r="BQ22" s="173"/>
      <c r="BS22" s="197"/>
      <c r="BT22" s="173"/>
      <c r="BV22" s="197"/>
      <c r="BW22" s="173"/>
      <c r="BY22" s="197"/>
    </row>
    <row r="23" spans="1:77" ht="13.5" customHeight="1">
      <c r="F23" s="173"/>
      <c r="H23" s="197"/>
      <c r="L23" s="173"/>
      <c r="N23" s="197"/>
      <c r="O23" s="173"/>
      <c r="Q23" s="197"/>
      <c r="R23" s="173"/>
      <c r="T23" s="197"/>
      <c r="U23" s="173"/>
      <c r="W23" s="197"/>
      <c r="X23" s="173"/>
      <c r="Z23" s="197"/>
      <c r="AA23" s="173"/>
      <c r="AC23" s="197"/>
      <c r="AD23" s="173"/>
      <c r="AF23" s="197"/>
      <c r="AG23" s="173"/>
      <c r="AI23" s="197"/>
      <c r="AJ23" s="173"/>
      <c r="AL23" s="197"/>
      <c r="AM23" s="173"/>
      <c r="AO23" s="197"/>
      <c r="AP23" s="173"/>
      <c r="AR23" s="197"/>
      <c r="AS23" s="173"/>
      <c r="AU23" s="197"/>
      <c r="AV23" s="173"/>
      <c r="AX23" s="197"/>
      <c r="AY23" s="173"/>
      <c r="BA23" s="197"/>
      <c r="BB23" s="173"/>
      <c r="BD23" s="197"/>
      <c r="BE23" s="173"/>
      <c r="BG23" s="197"/>
      <c r="BH23" s="173"/>
      <c r="BJ23" s="197"/>
      <c r="BK23" s="173"/>
      <c r="BM23" s="197"/>
      <c r="BN23" s="173"/>
      <c r="BP23" s="197"/>
      <c r="BQ23" s="173"/>
      <c r="BS23" s="197"/>
      <c r="BT23" s="173"/>
      <c r="BV23" s="197"/>
      <c r="BW23" s="173"/>
      <c r="BY23" s="197"/>
    </row>
    <row r="24" spans="1:77" ht="13.5" customHeight="1">
      <c r="A24" s="198"/>
      <c r="F24" s="173"/>
      <c r="H24" s="197"/>
      <c r="L24" s="173"/>
      <c r="N24" s="197"/>
      <c r="O24" s="173"/>
      <c r="Q24" s="197"/>
      <c r="R24" s="173"/>
      <c r="T24" s="197"/>
      <c r="U24" s="173"/>
      <c r="W24" s="197"/>
      <c r="X24" s="173"/>
      <c r="Z24" s="197"/>
      <c r="AA24" s="173"/>
      <c r="AC24" s="197"/>
      <c r="AD24" s="173"/>
      <c r="AF24" s="197"/>
      <c r="AG24" s="173"/>
      <c r="AI24" s="197"/>
      <c r="AJ24" s="173"/>
      <c r="AL24" s="197"/>
      <c r="AM24" s="173"/>
      <c r="AO24" s="197"/>
      <c r="AP24" s="173"/>
      <c r="AR24" s="197"/>
      <c r="AS24" s="173"/>
      <c r="AU24" s="197"/>
      <c r="AV24" s="173"/>
      <c r="AX24" s="197"/>
      <c r="AY24" s="173"/>
      <c r="BA24" s="197"/>
      <c r="BB24" s="173"/>
      <c r="BD24" s="197"/>
      <c r="BE24" s="173"/>
      <c r="BG24" s="197"/>
      <c r="BH24" s="173"/>
      <c r="BJ24" s="197"/>
      <c r="BK24" s="173"/>
      <c r="BM24" s="197"/>
      <c r="BN24" s="173"/>
      <c r="BP24" s="197"/>
      <c r="BQ24" s="173"/>
      <c r="BS24" s="197"/>
      <c r="BT24" s="173"/>
      <c r="BV24" s="197"/>
      <c r="BW24" s="173"/>
      <c r="BY24" s="197"/>
    </row>
    <row r="25" spans="1:77" ht="13.5" customHeight="1">
      <c r="F25" s="173"/>
      <c r="H25" s="197"/>
      <c r="L25" s="173"/>
      <c r="N25" s="197"/>
      <c r="O25" s="173"/>
      <c r="Q25" s="197"/>
      <c r="R25" s="173"/>
      <c r="T25" s="197"/>
      <c r="U25" s="173"/>
      <c r="W25" s="197"/>
      <c r="X25" s="173"/>
      <c r="Z25" s="197"/>
      <c r="AA25" s="173"/>
      <c r="AC25" s="197"/>
      <c r="AD25" s="173"/>
      <c r="AF25" s="197"/>
      <c r="AG25" s="173"/>
      <c r="AI25" s="197"/>
      <c r="AJ25" s="173"/>
      <c r="AL25" s="197"/>
      <c r="AM25" s="173"/>
      <c r="AO25" s="197"/>
      <c r="AP25" s="173"/>
      <c r="AR25" s="197"/>
      <c r="AS25" s="173"/>
      <c r="AU25" s="197"/>
      <c r="AV25" s="173"/>
      <c r="AX25" s="197"/>
      <c r="AY25" s="173"/>
      <c r="BA25" s="197"/>
      <c r="BB25" s="173"/>
      <c r="BD25" s="197"/>
      <c r="BE25" s="173"/>
      <c r="BG25" s="197"/>
      <c r="BH25" s="173"/>
      <c r="BJ25" s="197"/>
      <c r="BK25" s="173"/>
      <c r="BM25" s="197"/>
      <c r="BN25" s="173"/>
      <c r="BP25" s="197"/>
      <c r="BQ25" s="173"/>
      <c r="BS25" s="197"/>
      <c r="BT25" s="173"/>
      <c r="BV25" s="197"/>
      <c r="BW25" s="173"/>
      <c r="BY25" s="197"/>
    </row>
    <row r="26" spans="1:77" ht="13.5" customHeight="1">
      <c r="F26" s="173"/>
      <c r="H26" s="197"/>
      <c r="L26" s="173"/>
      <c r="N26" s="197"/>
      <c r="O26" s="173"/>
      <c r="Q26" s="197"/>
      <c r="R26" s="173"/>
      <c r="T26" s="197"/>
      <c r="U26" s="173"/>
      <c r="W26" s="197"/>
      <c r="X26" s="173"/>
      <c r="Z26" s="197"/>
      <c r="AA26" s="173"/>
      <c r="AC26" s="197"/>
      <c r="AD26" s="173"/>
      <c r="AF26" s="197"/>
      <c r="AG26" s="173"/>
      <c r="AI26" s="197"/>
      <c r="AJ26" s="173"/>
      <c r="AL26" s="197"/>
      <c r="AM26" s="173"/>
      <c r="AO26" s="197"/>
      <c r="AP26" s="173"/>
      <c r="AR26" s="197"/>
      <c r="AS26" s="173"/>
      <c r="AU26" s="197"/>
      <c r="AV26" s="173"/>
      <c r="AX26" s="197"/>
      <c r="AY26" s="173"/>
      <c r="BA26" s="197"/>
      <c r="BB26" s="173"/>
      <c r="BD26" s="197"/>
      <c r="BE26" s="173"/>
      <c r="BG26" s="197"/>
      <c r="BH26" s="173"/>
      <c r="BJ26" s="197"/>
      <c r="BK26" s="173"/>
      <c r="BM26" s="197"/>
      <c r="BN26" s="173"/>
      <c r="BP26" s="197"/>
      <c r="BQ26" s="173"/>
      <c r="BS26" s="197"/>
      <c r="BT26" s="173"/>
      <c r="BV26" s="197"/>
      <c r="BW26" s="173"/>
      <c r="BY26" s="197"/>
    </row>
    <row r="27" spans="1:77" ht="13.5" customHeight="1">
      <c r="F27" s="173"/>
      <c r="H27" s="197"/>
      <c r="J27" s="199"/>
      <c r="L27" s="173"/>
      <c r="N27" s="197"/>
      <c r="O27" s="173"/>
      <c r="Q27" s="197"/>
      <c r="R27" s="173"/>
      <c r="T27" s="197"/>
      <c r="U27" s="173"/>
      <c r="W27" s="197"/>
      <c r="X27" s="173"/>
      <c r="Z27" s="197"/>
      <c r="AA27" s="173"/>
      <c r="AC27" s="197"/>
      <c r="AD27" s="173"/>
      <c r="AF27" s="197"/>
      <c r="AG27" s="173"/>
      <c r="AI27" s="197"/>
      <c r="AJ27" s="173"/>
      <c r="AL27" s="197"/>
      <c r="AM27" s="173"/>
      <c r="AO27" s="197"/>
      <c r="AP27" s="173"/>
      <c r="AR27" s="197"/>
      <c r="AS27" s="173"/>
      <c r="AU27" s="197"/>
      <c r="AV27" s="173"/>
      <c r="AX27" s="197"/>
      <c r="AY27" s="173"/>
      <c r="BA27" s="197"/>
      <c r="BB27" s="173"/>
      <c r="BD27" s="197"/>
      <c r="BE27" s="173"/>
      <c r="BG27" s="197"/>
      <c r="BH27" s="173"/>
      <c r="BJ27" s="197"/>
      <c r="BK27" s="173"/>
      <c r="BM27" s="197"/>
      <c r="BN27" s="173"/>
      <c r="BP27" s="197"/>
      <c r="BQ27" s="173"/>
      <c r="BS27" s="197"/>
      <c r="BT27" s="173"/>
      <c r="BV27" s="197"/>
      <c r="BW27" s="173"/>
      <c r="BY27" s="197"/>
    </row>
    <row r="28" spans="1:77" ht="13.5" customHeight="1">
      <c r="F28" s="173"/>
      <c r="H28" s="197"/>
      <c r="L28" s="173"/>
      <c r="N28" s="197"/>
      <c r="O28" s="173"/>
      <c r="Q28" s="197"/>
      <c r="R28" s="173"/>
      <c r="T28" s="197"/>
      <c r="U28" s="173"/>
      <c r="W28" s="197"/>
      <c r="X28" s="173"/>
      <c r="Z28" s="197"/>
      <c r="AA28" s="173"/>
      <c r="AC28" s="197"/>
      <c r="AD28" s="173"/>
      <c r="AF28" s="197"/>
      <c r="AG28" s="173"/>
      <c r="AI28" s="197"/>
      <c r="AJ28" s="173"/>
      <c r="AL28" s="197"/>
      <c r="AM28" s="173"/>
      <c r="AO28" s="197"/>
      <c r="AP28" s="173"/>
      <c r="AR28" s="197"/>
      <c r="AS28" s="173"/>
      <c r="AU28" s="197"/>
      <c r="AV28" s="173"/>
      <c r="AX28" s="197"/>
      <c r="AY28" s="173"/>
      <c r="BA28" s="197"/>
      <c r="BB28" s="173"/>
      <c r="BD28" s="197"/>
      <c r="BE28" s="173"/>
      <c r="BG28" s="197"/>
      <c r="BH28" s="173"/>
      <c r="BJ28" s="197"/>
      <c r="BK28" s="173"/>
      <c r="BM28" s="197"/>
      <c r="BN28" s="173"/>
      <c r="BP28" s="197"/>
      <c r="BQ28" s="173"/>
      <c r="BS28" s="197"/>
      <c r="BT28" s="173"/>
      <c r="BV28" s="197"/>
      <c r="BW28" s="173"/>
      <c r="BY28" s="197"/>
    </row>
    <row r="29" spans="1:77" ht="13.5" customHeight="1">
      <c r="F29" s="173"/>
      <c r="H29" s="197"/>
      <c r="L29" s="173"/>
      <c r="N29" s="197"/>
      <c r="O29" s="173"/>
      <c r="Q29" s="197"/>
      <c r="R29" s="173"/>
      <c r="T29" s="197"/>
      <c r="U29" s="173"/>
      <c r="W29" s="197"/>
      <c r="X29" s="173"/>
      <c r="Z29" s="197"/>
      <c r="AA29" s="173"/>
      <c r="AC29" s="197"/>
      <c r="AD29" s="173"/>
      <c r="AF29" s="197"/>
      <c r="AG29" s="173"/>
      <c r="AI29" s="197"/>
      <c r="AJ29" s="173"/>
      <c r="AL29" s="197"/>
      <c r="AM29" s="173"/>
      <c r="AO29" s="197"/>
      <c r="AP29" s="173"/>
      <c r="AR29" s="197"/>
      <c r="AS29" s="173"/>
      <c r="AU29" s="197"/>
      <c r="AV29" s="173"/>
      <c r="AX29" s="197"/>
      <c r="AY29" s="173"/>
      <c r="BA29" s="197"/>
      <c r="BB29" s="173"/>
      <c r="BD29" s="197"/>
      <c r="BE29" s="173"/>
      <c r="BG29" s="197"/>
      <c r="BH29" s="173"/>
      <c r="BJ29" s="197"/>
      <c r="BK29" s="173"/>
      <c r="BM29" s="197"/>
      <c r="BN29" s="173"/>
      <c r="BP29" s="197"/>
      <c r="BQ29" s="173"/>
      <c r="BS29" s="197"/>
      <c r="BT29" s="173"/>
      <c r="BV29" s="197"/>
      <c r="BW29" s="173"/>
      <c r="BY29" s="197"/>
    </row>
    <row r="30" spans="1:77" ht="13.5" customHeight="1">
      <c r="F30" s="173"/>
      <c r="H30" s="197"/>
      <c r="L30" s="173"/>
      <c r="N30" s="197"/>
      <c r="O30" s="173"/>
      <c r="Q30" s="197"/>
      <c r="R30" s="173"/>
      <c r="T30" s="197"/>
      <c r="U30" s="173"/>
      <c r="W30" s="197"/>
      <c r="X30" s="173"/>
      <c r="Z30" s="197"/>
      <c r="AA30" s="173"/>
      <c r="AC30" s="197"/>
      <c r="AD30" s="173"/>
      <c r="AF30" s="197"/>
      <c r="AG30" s="173"/>
      <c r="AI30" s="197"/>
      <c r="AJ30" s="173"/>
      <c r="AL30" s="197"/>
      <c r="AM30" s="173"/>
      <c r="AO30" s="197"/>
      <c r="AP30" s="173"/>
      <c r="AR30" s="197"/>
      <c r="AS30" s="173"/>
      <c r="AU30" s="197"/>
      <c r="AV30" s="173"/>
      <c r="AX30" s="197"/>
      <c r="AY30" s="173"/>
      <c r="BA30" s="197"/>
      <c r="BB30" s="173"/>
      <c r="BD30" s="197"/>
      <c r="BE30" s="173"/>
      <c r="BG30" s="197"/>
      <c r="BH30" s="173"/>
      <c r="BJ30" s="197"/>
      <c r="BK30" s="173"/>
      <c r="BM30" s="197"/>
      <c r="BN30" s="173"/>
      <c r="BP30" s="197"/>
      <c r="BQ30" s="173"/>
      <c r="BS30" s="197"/>
      <c r="BT30" s="173"/>
      <c r="BV30" s="197"/>
      <c r="BW30" s="173"/>
      <c r="BY30" s="197"/>
    </row>
    <row r="31" spans="1:77" ht="13.5" customHeight="1">
      <c r="F31" s="173"/>
      <c r="H31" s="197"/>
      <c r="L31" s="173"/>
      <c r="N31" s="197"/>
      <c r="O31" s="173"/>
      <c r="Q31" s="197"/>
      <c r="R31" s="173"/>
      <c r="T31" s="197"/>
      <c r="U31" s="173"/>
      <c r="W31" s="197"/>
      <c r="X31" s="173"/>
      <c r="Z31" s="197"/>
      <c r="AA31" s="173"/>
      <c r="AC31" s="197"/>
      <c r="AD31" s="173"/>
      <c r="AF31" s="197"/>
      <c r="AG31" s="173"/>
      <c r="AI31" s="197"/>
      <c r="AJ31" s="173"/>
      <c r="AL31" s="197"/>
      <c r="AM31" s="173"/>
      <c r="AO31" s="197"/>
      <c r="AP31" s="173"/>
      <c r="AR31" s="197"/>
      <c r="AS31" s="173"/>
      <c r="AU31" s="197"/>
      <c r="AV31" s="173"/>
      <c r="AX31" s="197"/>
      <c r="AY31" s="173"/>
      <c r="BA31" s="197"/>
      <c r="BB31" s="173"/>
      <c r="BD31" s="197"/>
      <c r="BE31" s="173"/>
      <c r="BG31" s="197"/>
      <c r="BH31" s="173"/>
      <c r="BJ31" s="197"/>
      <c r="BK31" s="173"/>
      <c r="BM31" s="197"/>
      <c r="BN31" s="173"/>
      <c r="BP31" s="197"/>
      <c r="BQ31" s="173"/>
      <c r="BS31" s="197"/>
      <c r="BT31" s="173"/>
      <c r="BV31" s="197"/>
      <c r="BW31" s="173"/>
      <c r="BY31" s="197"/>
    </row>
    <row r="32" spans="1:77" ht="13.5" customHeight="1">
      <c r="F32" s="173"/>
      <c r="H32" s="197"/>
      <c r="L32" s="173"/>
      <c r="N32" s="197"/>
      <c r="O32" s="173"/>
      <c r="Q32" s="197"/>
      <c r="R32" s="173"/>
      <c r="T32" s="197"/>
      <c r="U32" s="173"/>
      <c r="W32" s="197"/>
      <c r="X32" s="173"/>
      <c r="Z32" s="197"/>
      <c r="AA32" s="173"/>
      <c r="AC32" s="197"/>
      <c r="AD32" s="173"/>
      <c r="AF32" s="197"/>
      <c r="AG32" s="173"/>
      <c r="AI32" s="197"/>
      <c r="AJ32" s="173"/>
      <c r="AL32" s="197"/>
      <c r="AM32" s="173"/>
      <c r="AO32" s="197"/>
      <c r="AP32" s="173"/>
      <c r="AR32" s="197"/>
      <c r="AS32" s="173"/>
      <c r="AU32" s="197"/>
      <c r="AV32" s="173"/>
      <c r="AX32" s="197"/>
      <c r="AY32" s="173"/>
      <c r="BA32" s="197"/>
      <c r="BB32" s="173"/>
      <c r="BD32" s="197"/>
      <c r="BE32" s="173"/>
      <c r="BG32" s="197"/>
      <c r="BH32" s="173"/>
      <c r="BJ32" s="197"/>
      <c r="BK32" s="173"/>
      <c r="BM32" s="197"/>
      <c r="BN32" s="173"/>
      <c r="BP32" s="197"/>
      <c r="BQ32" s="173"/>
      <c r="BS32" s="197"/>
      <c r="BT32" s="173"/>
      <c r="BV32" s="197"/>
      <c r="BW32" s="173"/>
      <c r="BY32" s="197"/>
    </row>
    <row r="33" spans="1:77" ht="13.5" customHeight="1">
      <c r="F33" s="173"/>
      <c r="H33" s="197"/>
      <c r="L33" s="173"/>
      <c r="N33" s="197"/>
      <c r="O33" s="173"/>
      <c r="Q33" s="197"/>
      <c r="R33" s="173"/>
      <c r="T33" s="197"/>
      <c r="U33" s="173"/>
      <c r="W33" s="197"/>
      <c r="X33" s="173"/>
      <c r="Z33" s="197"/>
      <c r="AA33" s="173"/>
      <c r="AC33" s="197"/>
      <c r="AD33" s="173"/>
      <c r="AF33" s="197"/>
      <c r="AG33" s="173"/>
      <c r="AI33" s="197"/>
      <c r="AJ33" s="173"/>
      <c r="AL33" s="197"/>
      <c r="AM33" s="173"/>
      <c r="AO33" s="197"/>
      <c r="AP33" s="173"/>
      <c r="AR33" s="197"/>
      <c r="AS33" s="173"/>
      <c r="AU33" s="197"/>
      <c r="AV33" s="173"/>
      <c r="AX33" s="197"/>
      <c r="AY33" s="173"/>
      <c r="BA33" s="197"/>
      <c r="BB33" s="173"/>
      <c r="BD33" s="197"/>
      <c r="BE33" s="173"/>
      <c r="BG33" s="197"/>
      <c r="BH33" s="173"/>
      <c r="BJ33" s="197"/>
      <c r="BK33" s="173"/>
      <c r="BM33" s="197"/>
      <c r="BN33" s="173"/>
      <c r="BP33" s="197"/>
      <c r="BQ33" s="173"/>
      <c r="BS33" s="197"/>
      <c r="BT33" s="173"/>
      <c r="BV33" s="197"/>
      <c r="BW33" s="173"/>
      <c r="BY33" s="197"/>
    </row>
    <row r="34" spans="1:77" ht="13.5" customHeight="1">
      <c r="A34" s="198"/>
      <c r="F34" s="173"/>
      <c r="H34" s="197"/>
      <c r="L34" s="173"/>
      <c r="N34" s="197"/>
      <c r="O34" s="173"/>
      <c r="Q34" s="197"/>
      <c r="R34" s="173"/>
      <c r="T34" s="197"/>
      <c r="U34" s="173"/>
      <c r="W34" s="197"/>
      <c r="X34" s="173"/>
      <c r="Z34" s="197"/>
      <c r="AA34" s="173"/>
      <c r="AC34" s="197"/>
      <c r="AD34" s="173"/>
      <c r="AF34" s="197"/>
      <c r="AG34" s="173"/>
      <c r="AI34" s="197"/>
      <c r="AJ34" s="173"/>
      <c r="AL34" s="197"/>
      <c r="AM34" s="173"/>
      <c r="AO34" s="197"/>
      <c r="AP34" s="173"/>
      <c r="AR34" s="197"/>
      <c r="AS34" s="173"/>
      <c r="AU34" s="197"/>
      <c r="AV34" s="173"/>
      <c r="AX34" s="197"/>
      <c r="AY34" s="173"/>
      <c r="BA34" s="197"/>
      <c r="BB34" s="173"/>
      <c r="BD34" s="197"/>
      <c r="BE34" s="173"/>
      <c r="BG34" s="197"/>
      <c r="BH34" s="173"/>
      <c r="BJ34" s="197"/>
      <c r="BK34" s="173"/>
      <c r="BM34" s="197"/>
      <c r="BN34" s="173"/>
      <c r="BP34" s="197"/>
      <c r="BQ34" s="173"/>
      <c r="BS34" s="197"/>
      <c r="BT34" s="173"/>
      <c r="BV34" s="197"/>
      <c r="BW34" s="173"/>
      <c r="BY34" s="197"/>
    </row>
    <row r="35" spans="1:77" ht="13.5" customHeight="1">
      <c r="A35" s="198"/>
      <c r="F35" s="173"/>
      <c r="H35" s="197"/>
      <c r="L35" s="173"/>
      <c r="N35" s="197"/>
      <c r="O35" s="173"/>
      <c r="Q35" s="197"/>
      <c r="R35" s="173"/>
      <c r="T35" s="197"/>
      <c r="U35" s="173"/>
      <c r="W35" s="197"/>
      <c r="X35" s="173"/>
      <c r="Z35" s="197"/>
      <c r="AA35" s="173"/>
      <c r="AC35" s="197"/>
      <c r="AD35" s="173"/>
      <c r="AF35" s="197"/>
      <c r="AG35" s="173"/>
      <c r="AI35" s="197"/>
      <c r="AJ35" s="173"/>
      <c r="AL35" s="197"/>
      <c r="AM35" s="173"/>
      <c r="AO35" s="197"/>
      <c r="AP35" s="173"/>
      <c r="AR35" s="197"/>
      <c r="AS35" s="173"/>
      <c r="AU35" s="197"/>
      <c r="AV35" s="173"/>
      <c r="AX35" s="197"/>
      <c r="AY35" s="173"/>
      <c r="BA35" s="197"/>
      <c r="BB35" s="173"/>
      <c r="BD35" s="197"/>
      <c r="BE35" s="173"/>
      <c r="BG35" s="197"/>
      <c r="BH35" s="173"/>
      <c r="BJ35" s="197"/>
      <c r="BK35" s="173"/>
      <c r="BM35" s="197"/>
      <c r="BN35" s="173"/>
      <c r="BP35" s="197"/>
      <c r="BQ35" s="173"/>
      <c r="BS35" s="197"/>
      <c r="BT35" s="173"/>
      <c r="BV35" s="197"/>
      <c r="BW35" s="173"/>
      <c r="BY35" s="197"/>
    </row>
    <row r="36" spans="1:77" ht="13.5" customHeight="1">
      <c r="A36" s="198"/>
      <c r="F36" s="173"/>
      <c r="H36" s="197"/>
      <c r="L36" s="173"/>
      <c r="N36" s="197"/>
      <c r="O36" s="173"/>
      <c r="Q36" s="197"/>
      <c r="R36" s="173"/>
      <c r="T36" s="197"/>
      <c r="U36" s="173"/>
      <c r="W36" s="197"/>
      <c r="X36" s="173"/>
      <c r="Z36" s="197"/>
      <c r="AA36" s="173"/>
      <c r="AC36" s="197"/>
      <c r="AD36" s="173"/>
      <c r="AF36" s="197"/>
      <c r="AG36" s="173"/>
      <c r="AI36" s="197"/>
      <c r="AJ36" s="173"/>
      <c r="AL36" s="197"/>
      <c r="AM36" s="173"/>
      <c r="AO36" s="197"/>
      <c r="AP36" s="173"/>
      <c r="AR36" s="197"/>
      <c r="AS36" s="173"/>
      <c r="AU36" s="197"/>
      <c r="AV36" s="173"/>
      <c r="AX36" s="197"/>
      <c r="AY36" s="173"/>
      <c r="BA36" s="197"/>
      <c r="BB36" s="173"/>
      <c r="BD36" s="197"/>
      <c r="BE36" s="173"/>
      <c r="BG36" s="197"/>
      <c r="BH36" s="173"/>
      <c r="BJ36" s="197"/>
      <c r="BK36" s="173"/>
      <c r="BM36" s="197"/>
      <c r="BN36" s="173"/>
      <c r="BP36" s="197"/>
      <c r="BQ36" s="173"/>
      <c r="BS36" s="197"/>
      <c r="BT36" s="173"/>
      <c r="BV36" s="197"/>
      <c r="BW36" s="173"/>
      <c r="BY36" s="197"/>
    </row>
    <row r="37" spans="1:77" ht="13.5" customHeight="1">
      <c r="F37" s="173"/>
      <c r="H37" s="197"/>
      <c r="L37" s="173"/>
      <c r="N37" s="197"/>
      <c r="O37" s="173"/>
      <c r="Q37" s="197"/>
      <c r="R37" s="173"/>
      <c r="T37" s="197"/>
      <c r="U37" s="173"/>
      <c r="W37" s="197"/>
      <c r="X37" s="173"/>
      <c r="Z37" s="197"/>
      <c r="AA37" s="173"/>
      <c r="AC37" s="197"/>
      <c r="AD37" s="173"/>
      <c r="AF37" s="197"/>
      <c r="AG37" s="173"/>
      <c r="AI37" s="197"/>
      <c r="AJ37" s="173"/>
      <c r="AL37" s="197"/>
      <c r="AM37" s="173"/>
      <c r="AO37" s="197"/>
      <c r="AP37" s="173"/>
      <c r="AR37" s="197"/>
      <c r="AS37" s="173"/>
      <c r="AU37" s="197"/>
      <c r="AV37" s="173"/>
      <c r="AX37" s="197"/>
      <c r="AY37" s="173"/>
      <c r="BA37" s="197"/>
      <c r="BB37" s="173"/>
      <c r="BD37" s="197"/>
      <c r="BE37" s="173"/>
      <c r="BG37" s="197"/>
      <c r="BH37" s="173"/>
      <c r="BJ37" s="197"/>
      <c r="BK37" s="173"/>
      <c r="BM37" s="197"/>
      <c r="BN37" s="173"/>
      <c r="BP37" s="197"/>
      <c r="BQ37" s="173"/>
      <c r="BS37" s="197"/>
      <c r="BT37" s="173"/>
      <c r="BV37" s="197"/>
      <c r="BW37" s="173"/>
      <c r="BY37" s="197"/>
    </row>
    <row r="38" spans="1:77" ht="13.5" customHeight="1">
      <c r="F38" s="173"/>
      <c r="H38" s="197"/>
      <c r="L38" s="173"/>
      <c r="N38" s="197"/>
      <c r="O38" s="173"/>
      <c r="Q38" s="197"/>
      <c r="R38" s="173"/>
      <c r="T38" s="197"/>
      <c r="U38" s="173"/>
      <c r="W38" s="197"/>
      <c r="X38" s="173"/>
      <c r="Z38" s="197"/>
      <c r="AA38" s="173"/>
      <c r="AC38" s="197"/>
      <c r="AD38" s="173"/>
      <c r="AF38" s="197"/>
      <c r="AG38" s="173"/>
      <c r="AI38" s="197"/>
      <c r="AJ38" s="173"/>
      <c r="AL38" s="197"/>
      <c r="AM38" s="173"/>
      <c r="AO38" s="197"/>
      <c r="AP38" s="173"/>
      <c r="AR38" s="197"/>
      <c r="AS38" s="173"/>
      <c r="AU38" s="197"/>
      <c r="AV38" s="173"/>
      <c r="AX38" s="197"/>
      <c r="AY38" s="173"/>
      <c r="BA38" s="197"/>
      <c r="BB38" s="173"/>
      <c r="BD38" s="197"/>
      <c r="BE38" s="173"/>
      <c r="BG38" s="197"/>
      <c r="BH38" s="173"/>
      <c r="BJ38" s="197"/>
      <c r="BK38" s="173"/>
      <c r="BM38" s="197"/>
      <c r="BN38" s="173"/>
      <c r="BP38" s="197"/>
      <c r="BQ38" s="173"/>
      <c r="BS38" s="197"/>
      <c r="BT38" s="173"/>
      <c r="BV38" s="197"/>
      <c r="BW38" s="173"/>
      <c r="BY38" s="197"/>
    </row>
    <row r="39" spans="1:77" ht="13.5" customHeight="1">
      <c r="F39" s="173"/>
      <c r="H39" s="197"/>
      <c r="L39" s="173"/>
      <c r="N39" s="197"/>
      <c r="O39" s="173"/>
      <c r="Q39" s="197"/>
      <c r="R39" s="173"/>
      <c r="T39" s="197"/>
      <c r="U39" s="173"/>
      <c r="W39" s="197"/>
      <c r="X39" s="173"/>
      <c r="Z39" s="197"/>
      <c r="AA39" s="173"/>
      <c r="AC39" s="197"/>
      <c r="AD39" s="173"/>
      <c r="AF39" s="197"/>
      <c r="AG39" s="173"/>
      <c r="AI39" s="197"/>
      <c r="AJ39" s="173"/>
      <c r="AL39" s="197"/>
      <c r="AM39" s="173"/>
      <c r="AO39" s="197"/>
      <c r="AP39" s="173"/>
      <c r="AR39" s="197"/>
      <c r="AS39" s="173"/>
      <c r="AU39" s="197"/>
      <c r="AV39" s="173"/>
      <c r="AX39" s="197"/>
      <c r="AY39" s="173"/>
      <c r="BA39" s="197"/>
      <c r="BB39" s="173"/>
      <c r="BD39" s="197"/>
      <c r="BE39" s="173"/>
      <c r="BG39" s="197"/>
      <c r="BH39" s="173"/>
      <c r="BJ39" s="197"/>
      <c r="BK39" s="173"/>
      <c r="BM39" s="197"/>
      <c r="BN39" s="173"/>
      <c r="BP39" s="197"/>
      <c r="BQ39" s="173"/>
      <c r="BS39" s="197"/>
      <c r="BT39" s="173"/>
      <c r="BV39" s="197"/>
      <c r="BW39" s="173"/>
      <c r="BY39" s="197"/>
    </row>
    <row r="40" spans="1:77" ht="13.5" customHeight="1">
      <c r="F40" s="173"/>
      <c r="H40" s="197"/>
      <c r="L40" s="173"/>
      <c r="N40" s="197"/>
      <c r="O40" s="173"/>
      <c r="Q40" s="197"/>
      <c r="R40" s="173"/>
      <c r="T40" s="197"/>
      <c r="U40" s="173"/>
      <c r="W40" s="197"/>
      <c r="X40" s="173"/>
      <c r="Z40" s="197"/>
      <c r="AA40" s="173"/>
      <c r="AC40" s="197"/>
      <c r="AD40" s="173"/>
      <c r="AF40" s="197"/>
      <c r="AG40" s="173"/>
      <c r="AI40" s="197"/>
      <c r="AJ40" s="173"/>
      <c r="AL40" s="197"/>
      <c r="AM40" s="173"/>
      <c r="AO40" s="197"/>
      <c r="AP40" s="173"/>
      <c r="AR40" s="197"/>
      <c r="AS40" s="173"/>
      <c r="AU40" s="197"/>
      <c r="AV40" s="173"/>
      <c r="AX40" s="197"/>
      <c r="AY40" s="173"/>
      <c r="BA40" s="197"/>
      <c r="BB40" s="173"/>
      <c r="BD40" s="197"/>
      <c r="BE40" s="173"/>
      <c r="BG40" s="197"/>
      <c r="BH40" s="173"/>
      <c r="BJ40" s="197"/>
      <c r="BK40" s="173"/>
      <c r="BM40" s="197"/>
      <c r="BN40" s="173"/>
      <c r="BP40" s="197"/>
      <c r="BQ40" s="173"/>
      <c r="BS40" s="197"/>
      <c r="BT40" s="173"/>
      <c r="BV40" s="197"/>
      <c r="BW40" s="173"/>
      <c r="BY40" s="197"/>
    </row>
    <row r="41" spans="1:77" ht="13.5" customHeight="1">
      <c r="F41" s="173"/>
      <c r="H41" s="197"/>
      <c r="L41" s="173"/>
      <c r="N41" s="197"/>
      <c r="O41" s="173"/>
      <c r="Q41" s="197"/>
      <c r="R41" s="173"/>
      <c r="S41" s="198"/>
      <c r="T41" s="197"/>
      <c r="U41" s="173"/>
      <c r="W41" s="197"/>
      <c r="X41" s="173"/>
      <c r="Z41" s="197"/>
      <c r="AA41" s="173"/>
      <c r="AC41" s="197"/>
      <c r="AD41" s="173"/>
      <c r="AF41" s="197"/>
      <c r="AG41" s="173"/>
      <c r="AI41" s="197"/>
      <c r="AJ41" s="173"/>
      <c r="AL41" s="197"/>
      <c r="AM41" s="173"/>
      <c r="AO41" s="197"/>
      <c r="AP41" s="173"/>
      <c r="AR41" s="197"/>
      <c r="AS41" s="173"/>
      <c r="AU41" s="197"/>
      <c r="AV41" s="173"/>
      <c r="AX41" s="197"/>
      <c r="AY41" s="173"/>
      <c r="BA41" s="197"/>
      <c r="BB41" s="173"/>
      <c r="BD41" s="197"/>
      <c r="BE41" s="173"/>
      <c r="BG41" s="197"/>
      <c r="BH41" s="173"/>
      <c r="BJ41" s="197"/>
      <c r="BK41" s="173"/>
      <c r="BM41" s="197"/>
      <c r="BN41" s="173"/>
      <c r="BP41" s="197"/>
      <c r="BQ41" s="173"/>
      <c r="BS41" s="197"/>
      <c r="BT41" s="173"/>
      <c r="BV41" s="197"/>
      <c r="BW41" s="173"/>
      <c r="BY41" s="197"/>
    </row>
    <row r="42" spans="1:77" ht="13.5" customHeight="1">
      <c r="C42" s="200"/>
      <c r="D42" s="198"/>
      <c r="E42" s="198"/>
      <c r="F42" s="200"/>
      <c r="G42" s="198"/>
      <c r="H42" s="201"/>
      <c r="I42" s="198"/>
      <c r="J42" s="198"/>
      <c r="K42" s="198"/>
      <c r="L42" s="200"/>
      <c r="M42" s="198"/>
      <c r="N42" s="201"/>
      <c r="O42" s="200"/>
      <c r="P42" s="198"/>
      <c r="Q42" s="201"/>
      <c r="R42" s="200"/>
      <c r="S42" s="198"/>
      <c r="T42" s="201"/>
      <c r="U42" s="200"/>
      <c r="V42" s="198"/>
      <c r="W42" s="201"/>
      <c r="X42" s="200"/>
      <c r="Y42" s="198"/>
      <c r="Z42" s="201"/>
      <c r="AA42" s="200"/>
      <c r="AB42" s="198"/>
      <c r="AC42" s="201"/>
      <c r="AD42" s="200"/>
      <c r="AE42" s="198"/>
      <c r="AF42" s="201"/>
      <c r="AG42" s="200"/>
      <c r="AH42" s="198"/>
      <c r="AI42" s="201"/>
      <c r="AJ42" s="200"/>
      <c r="AK42" s="198"/>
      <c r="AL42" s="201"/>
      <c r="AM42" s="200"/>
      <c r="AN42" s="198"/>
      <c r="AO42" s="201"/>
      <c r="AP42" s="200"/>
      <c r="AQ42" s="198"/>
      <c r="AR42" s="201"/>
      <c r="AS42" s="200"/>
      <c r="AT42" s="198"/>
      <c r="AU42" s="201"/>
      <c r="AV42" s="200"/>
      <c r="AW42" s="198"/>
      <c r="AX42" s="201"/>
      <c r="AY42" s="200"/>
      <c r="AZ42" s="198"/>
      <c r="BA42" s="201"/>
      <c r="BB42" s="200"/>
      <c r="BC42" s="198"/>
      <c r="BD42" s="201"/>
      <c r="BE42" s="200"/>
      <c r="BF42" s="198"/>
      <c r="BG42" s="201"/>
      <c r="BH42" s="200"/>
      <c r="BI42" s="198"/>
      <c r="BJ42" s="201"/>
      <c r="BK42" s="200"/>
      <c r="BL42" s="198"/>
      <c r="BM42" s="201"/>
      <c r="BN42" s="200"/>
      <c r="BO42" s="198"/>
      <c r="BP42" s="201"/>
      <c r="BQ42" s="200"/>
      <c r="BR42" s="198"/>
      <c r="BS42" s="201"/>
      <c r="BT42" s="200"/>
      <c r="BU42" s="198"/>
      <c r="BV42" s="201"/>
      <c r="BW42" s="200"/>
      <c r="BX42" s="198"/>
      <c r="BY42" s="201"/>
    </row>
    <row r="43" spans="1:77" ht="13.5" customHeight="1">
      <c r="C43" s="200"/>
      <c r="D43" s="198"/>
      <c r="E43" s="198"/>
      <c r="F43" s="200"/>
      <c r="G43" s="198"/>
      <c r="H43" s="201"/>
      <c r="I43" s="198"/>
      <c r="J43" s="198"/>
      <c r="K43" s="198"/>
      <c r="L43" s="200"/>
      <c r="M43" s="198"/>
      <c r="N43" s="201"/>
      <c r="O43" s="200"/>
      <c r="P43" s="198"/>
      <c r="Q43" s="201"/>
      <c r="R43" s="200"/>
      <c r="S43" s="198"/>
      <c r="T43" s="201"/>
      <c r="U43" s="200"/>
      <c r="V43" s="198"/>
      <c r="W43" s="201"/>
      <c r="X43" s="200"/>
      <c r="Y43" s="198"/>
      <c r="Z43" s="201"/>
      <c r="AA43" s="200"/>
      <c r="AB43" s="198"/>
      <c r="AC43" s="201"/>
      <c r="AD43" s="200"/>
      <c r="AE43" s="198"/>
      <c r="AF43" s="201"/>
      <c r="AG43" s="200"/>
      <c r="AH43" s="198"/>
      <c r="AI43" s="201"/>
      <c r="AJ43" s="200"/>
      <c r="AK43" s="198"/>
      <c r="AL43" s="201"/>
      <c r="AM43" s="200"/>
      <c r="AN43" s="198"/>
      <c r="AO43" s="201"/>
      <c r="AP43" s="200"/>
      <c r="AQ43" s="198"/>
      <c r="AR43" s="201"/>
      <c r="AS43" s="200"/>
      <c r="AT43" s="198"/>
      <c r="AU43" s="201"/>
      <c r="AV43" s="200"/>
      <c r="AW43" s="198"/>
      <c r="AX43" s="201"/>
      <c r="AY43" s="200"/>
      <c r="AZ43" s="198"/>
      <c r="BA43" s="201"/>
      <c r="BB43" s="200"/>
      <c r="BC43" s="198"/>
      <c r="BD43" s="201"/>
      <c r="BE43" s="200"/>
      <c r="BF43" s="198"/>
      <c r="BG43" s="201"/>
      <c r="BH43" s="200"/>
      <c r="BI43" s="198"/>
      <c r="BJ43" s="201"/>
      <c r="BK43" s="200"/>
      <c r="BL43" s="198"/>
      <c r="BM43" s="201"/>
      <c r="BN43" s="200"/>
      <c r="BO43" s="198"/>
      <c r="BP43" s="201"/>
      <c r="BQ43" s="200"/>
      <c r="BR43" s="198"/>
      <c r="BS43" s="201"/>
      <c r="BT43" s="200"/>
      <c r="BU43" s="198"/>
      <c r="BV43" s="201"/>
      <c r="BW43" s="200"/>
      <c r="BX43" s="198"/>
      <c r="BY43" s="201"/>
    </row>
    <row r="44" spans="1:77" ht="13.5" customHeight="1">
      <c r="C44" s="200"/>
      <c r="D44" s="198"/>
      <c r="E44" s="198"/>
      <c r="F44" s="200"/>
      <c r="G44" s="198"/>
      <c r="H44" s="201"/>
      <c r="I44" s="198"/>
      <c r="J44" s="198"/>
      <c r="K44" s="198"/>
      <c r="L44" s="200"/>
      <c r="M44" s="198"/>
      <c r="N44" s="201"/>
      <c r="O44" s="200"/>
      <c r="P44" s="198"/>
      <c r="Q44" s="201"/>
      <c r="R44" s="200"/>
      <c r="S44" s="198"/>
      <c r="T44" s="201"/>
      <c r="U44" s="200"/>
      <c r="V44" s="198"/>
      <c r="W44" s="201"/>
      <c r="X44" s="200"/>
      <c r="Y44" s="198"/>
      <c r="Z44" s="201"/>
      <c r="AA44" s="200"/>
      <c r="AB44" s="198"/>
      <c r="AC44" s="201"/>
      <c r="AD44" s="200"/>
      <c r="AE44" s="198"/>
      <c r="AF44" s="201"/>
      <c r="AG44" s="200"/>
      <c r="AH44" s="198"/>
      <c r="AI44" s="201"/>
      <c r="AJ44" s="200"/>
      <c r="AK44" s="198"/>
      <c r="AL44" s="201"/>
      <c r="AM44" s="200"/>
      <c r="AN44" s="198"/>
      <c r="AO44" s="201"/>
      <c r="AP44" s="200"/>
      <c r="AQ44" s="198"/>
      <c r="AR44" s="201"/>
      <c r="AS44" s="200"/>
      <c r="AT44" s="198"/>
      <c r="AU44" s="201"/>
      <c r="AV44" s="200"/>
      <c r="AW44" s="198"/>
      <c r="AX44" s="201"/>
      <c r="AY44" s="200"/>
      <c r="AZ44" s="198"/>
      <c r="BA44" s="201"/>
      <c r="BB44" s="200"/>
      <c r="BC44" s="198"/>
      <c r="BD44" s="201"/>
      <c r="BE44" s="200"/>
      <c r="BF44" s="198"/>
      <c r="BG44" s="201"/>
      <c r="BH44" s="200"/>
      <c r="BI44" s="198"/>
      <c r="BJ44" s="201"/>
      <c r="BK44" s="200"/>
      <c r="BL44" s="198"/>
      <c r="BM44" s="201"/>
      <c r="BN44" s="200"/>
      <c r="BO44" s="198"/>
      <c r="BP44" s="201"/>
      <c r="BQ44" s="200"/>
      <c r="BR44" s="198"/>
      <c r="BS44" s="201"/>
      <c r="BT44" s="200"/>
      <c r="BU44" s="198"/>
      <c r="BV44" s="201"/>
      <c r="BW44" s="200"/>
      <c r="BX44" s="198"/>
      <c r="BY44" s="201"/>
    </row>
    <row r="45" spans="1:77" ht="13.5" customHeight="1">
      <c r="C45" s="200"/>
      <c r="D45" s="198"/>
      <c r="E45" s="198"/>
      <c r="F45" s="200"/>
      <c r="G45" s="198"/>
      <c r="H45" s="201"/>
      <c r="I45" s="198"/>
      <c r="J45" s="198"/>
      <c r="K45" s="198"/>
      <c r="L45" s="200"/>
      <c r="M45" s="198"/>
      <c r="N45" s="201"/>
      <c r="O45" s="200"/>
      <c r="P45" s="198"/>
      <c r="Q45" s="201"/>
      <c r="R45" s="200"/>
      <c r="T45" s="201"/>
      <c r="U45" s="200"/>
      <c r="V45" s="198"/>
      <c r="W45" s="201"/>
      <c r="X45" s="200"/>
      <c r="Y45" s="198"/>
      <c r="Z45" s="201"/>
      <c r="AA45" s="200"/>
      <c r="AB45" s="198"/>
      <c r="AC45" s="201"/>
      <c r="AD45" s="200"/>
      <c r="AE45" s="198"/>
      <c r="AF45" s="201"/>
      <c r="AG45" s="200"/>
      <c r="AH45" s="198"/>
      <c r="AI45" s="201"/>
      <c r="AJ45" s="200"/>
      <c r="AK45" s="198"/>
      <c r="AL45" s="201"/>
      <c r="AM45" s="200"/>
      <c r="AN45" s="198"/>
      <c r="AO45" s="201"/>
      <c r="AP45" s="200"/>
      <c r="AQ45" s="198"/>
      <c r="AR45" s="201"/>
      <c r="AS45" s="200"/>
      <c r="AT45" s="198"/>
      <c r="AU45" s="201"/>
      <c r="AV45" s="200"/>
      <c r="AW45" s="198"/>
      <c r="AX45" s="201"/>
      <c r="AY45" s="200"/>
      <c r="AZ45" s="198"/>
      <c r="BA45" s="201"/>
      <c r="BB45" s="200"/>
      <c r="BC45" s="198"/>
      <c r="BD45" s="201"/>
      <c r="BE45" s="200"/>
      <c r="BF45" s="198"/>
      <c r="BG45" s="201"/>
      <c r="BH45" s="200"/>
      <c r="BI45" s="198"/>
      <c r="BJ45" s="201"/>
      <c r="BK45" s="200"/>
      <c r="BL45" s="198"/>
      <c r="BM45" s="201"/>
      <c r="BN45" s="200"/>
      <c r="BO45" s="198"/>
      <c r="BP45" s="201"/>
      <c r="BQ45" s="200"/>
      <c r="BR45" s="198"/>
      <c r="BS45" s="201"/>
      <c r="BT45" s="200"/>
      <c r="BU45" s="198"/>
      <c r="BV45" s="201"/>
      <c r="BW45" s="200"/>
      <c r="BX45" s="198"/>
      <c r="BY45" s="201"/>
    </row>
    <row r="46" spans="1:77" ht="13.5" customHeight="1">
      <c r="C46" s="200"/>
      <c r="D46" s="198"/>
      <c r="E46" s="198"/>
      <c r="F46" s="200"/>
      <c r="G46" s="198"/>
      <c r="H46" s="201"/>
      <c r="I46" s="198"/>
      <c r="J46" s="198"/>
      <c r="K46" s="198"/>
      <c r="L46" s="200"/>
      <c r="M46" s="198"/>
      <c r="N46" s="201"/>
      <c r="O46" s="200"/>
      <c r="P46" s="198"/>
      <c r="Q46" s="201"/>
      <c r="R46" s="200"/>
      <c r="S46" s="198"/>
      <c r="T46" s="201"/>
      <c r="U46" s="200"/>
      <c r="V46" s="198"/>
      <c r="W46" s="201"/>
      <c r="X46" s="200"/>
      <c r="Y46" s="198"/>
      <c r="Z46" s="201"/>
      <c r="AA46" s="200"/>
      <c r="AB46" s="198"/>
      <c r="AC46" s="201"/>
      <c r="AD46" s="200"/>
      <c r="AE46" s="198"/>
      <c r="AF46" s="201"/>
      <c r="AG46" s="200"/>
      <c r="AH46" s="198"/>
      <c r="AI46" s="201"/>
      <c r="AJ46" s="200"/>
      <c r="AK46" s="198"/>
      <c r="AL46" s="201"/>
      <c r="AM46" s="200"/>
      <c r="AN46" s="198"/>
      <c r="AO46" s="201"/>
      <c r="AP46" s="200"/>
      <c r="AQ46" s="198"/>
      <c r="AR46" s="201"/>
      <c r="AS46" s="200"/>
      <c r="AT46" s="198"/>
      <c r="AU46" s="201"/>
      <c r="AV46" s="200"/>
      <c r="AW46" s="198"/>
      <c r="AX46" s="201"/>
      <c r="AY46" s="200"/>
      <c r="AZ46" s="198"/>
      <c r="BA46" s="201"/>
      <c r="BB46" s="200"/>
      <c r="BC46" s="198"/>
      <c r="BD46" s="201"/>
      <c r="BE46" s="200"/>
      <c r="BF46" s="198"/>
      <c r="BG46" s="201"/>
      <c r="BH46" s="200"/>
      <c r="BI46" s="198"/>
      <c r="BJ46" s="201"/>
      <c r="BK46" s="200"/>
      <c r="BL46" s="198"/>
      <c r="BM46" s="201"/>
      <c r="BN46" s="200"/>
      <c r="BO46" s="198"/>
      <c r="BP46" s="201"/>
      <c r="BQ46" s="200"/>
      <c r="BR46" s="198"/>
      <c r="BS46" s="201"/>
      <c r="BT46" s="200"/>
      <c r="BU46" s="198"/>
      <c r="BV46" s="201"/>
      <c r="BW46" s="200"/>
      <c r="BX46" s="198"/>
      <c r="BY46" s="201"/>
    </row>
    <row r="47" spans="1:77" ht="13.5" customHeight="1">
      <c r="C47" s="200"/>
      <c r="D47" s="198"/>
      <c r="E47" s="198"/>
      <c r="F47" s="200"/>
      <c r="G47" s="198"/>
      <c r="H47" s="201"/>
      <c r="I47" s="198"/>
      <c r="J47" s="198"/>
      <c r="K47" s="198"/>
      <c r="L47" s="200"/>
      <c r="M47" s="198"/>
      <c r="N47" s="201"/>
      <c r="O47" s="200"/>
      <c r="P47" s="198"/>
      <c r="Q47" s="201"/>
      <c r="R47" s="200"/>
      <c r="S47" s="198"/>
      <c r="T47" s="201"/>
      <c r="U47" s="200"/>
      <c r="V47" s="198"/>
      <c r="W47" s="201"/>
      <c r="X47" s="200"/>
      <c r="Y47" s="198"/>
      <c r="Z47" s="201"/>
      <c r="AA47" s="200"/>
      <c r="AB47" s="198"/>
      <c r="AC47" s="201"/>
      <c r="AD47" s="200"/>
      <c r="AE47" s="198"/>
      <c r="AF47" s="201"/>
      <c r="AG47" s="200"/>
      <c r="AH47" s="198"/>
      <c r="AI47" s="201"/>
      <c r="AJ47" s="200"/>
      <c r="AK47" s="198"/>
      <c r="AL47" s="201"/>
      <c r="AM47" s="200"/>
      <c r="AN47" s="198"/>
      <c r="AO47" s="201"/>
      <c r="AP47" s="200"/>
      <c r="AQ47" s="198"/>
      <c r="AR47" s="201"/>
      <c r="AS47" s="200"/>
      <c r="AT47" s="198"/>
      <c r="AU47" s="201"/>
      <c r="AV47" s="200"/>
      <c r="AW47" s="198"/>
      <c r="AX47" s="201"/>
      <c r="AY47" s="200"/>
      <c r="AZ47" s="198"/>
      <c r="BA47" s="201"/>
      <c r="BB47" s="200"/>
      <c r="BC47" s="198"/>
      <c r="BD47" s="201"/>
      <c r="BE47" s="200"/>
      <c r="BF47" s="198"/>
      <c r="BG47" s="201"/>
      <c r="BH47" s="200"/>
      <c r="BI47" s="198"/>
      <c r="BJ47" s="201"/>
      <c r="BK47" s="200"/>
      <c r="BL47" s="198"/>
      <c r="BM47" s="201"/>
      <c r="BN47" s="200"/>
      <c r="BO47" s="198"/>
      <c r="BP47" s="201"/>
      <c r="BQ47" s="200"/>
      <c r="BR47" s="198"/>
      <c r="BS47" s="201"/>
      <c r="BT47" s="200"/>
      <c r="BU47" s="198"/>
      <c r="BV47" s="201"/>
      <c r="BW47" s="200"/>
      <c r="BX47" s="198"/>
      <c r="BY47" s="201"/>
    </row>
    <row r="48" spans="1:77" ht="13.5" customHeight="1">
      <c r="C48" s="200"/>
      <c r="D48" s="198"/>
      <c r="E48" s="198"/>
      <c r="F48" s="200"/>
      <c r="G48" s="198"/>
      <c r="H48" s="201"/>
      <c r="I48" s="198"/>
      <c r="J48" s="198"/>
      <c r="K48" s="198"/>
      <c r="L48" s="200"/>
      <c r="M48" s="198"/>
      <c r="N48" s="201"/>
      <c r="O48" s="200"/>
      <c r="P48" s="198"/>
      <c r="Q48" s="201"/>
      <c r="R48" s="200"/>
      <c r="S48" s="198"/>
      <c r="T48" s="201"/>
      <c r="U48" s="200"/>
      <c r="V48" s="198"/>
      <c r="W48" s="201"/>
      <c r="X48" s="200"/>
      <c r="Y48" s="198"/>
      <c r="Z48" s="201"/>
      <c r="AA48" s="200"/>
      <c r="AB48" s="198"/>
      <c r="AC48" s="201"/>
      <c r="AD48" s="200"/>
      <c r="AE48" s="198"/>
      <c r="AF48" s="201"/>
      <c r="AG48" s="200"/>
      <c r="AH48" s="198"/>
      <c r="AI48" s="201"/>
      <c r="AJ48" s="200"/>
      <c r="AK48" s="198"/>
      <c r="AL48" s="201"/>
      <c r="AM48" s="200"/>
      <c r="AN48" s="198"/>
      <c r="AO48" s="201"/>
      <c r="AP48" s="200"/>
      <c r="AQ48" s="198"/>
      <c r="AR48" s="201"/>
      <c r="AS48" s="200"/>
      <c r="AT48" s="198"/>
      <c r="AU48" s="201"/>
      <c r="AV48" s="200"/>
      <c r="AW48" s="198"/>
      <c r="AX48" s="201"/>
      <c r="AY48" s="200"/>
      <c r="AZ48" s="198"/>
      <c r="BA48" s="201"/>
      <c r="BB48" s="200"/>
      <c r="BC48" s="198"/>
      <c r="BD48" s="201"/>
      <c r="BE48" s="200"/>
      <c r="BF48" s="198"/>
      <c r="BG48" s="201"/>
      <c r="BH48" s="200"/>
      <c r="BI48" s="198"/>
      <c r="BJ48" s="201"/>
      <c r="BK48" s="200"/>
      <c r="BL48" s="198"/>
      <c r="BM48" s="201"/>
      <c r="BN48" s="200"/>
      <c r="BO48" s="198"/>
      <c r="BP48" s="201"/>
      <c r="BQ48" s="200"/>
      <c r="BR48" s="198"/>
      <c r="BS48" s="201"/>
      <c r="BT48" s="200"/>
      <c r="BU48" s="198"/>
      <c r="BV48" s="201"/>
      <c r="BW48" s="200"/>
      <c r="BX48" s="198"/>
      <c r="BY48" s="201"/>
    </row>
    <row r="49" spans="3:77" ht="13.5" customHeight="1">
      <c r="C49" s="200"/>
      <c r="D49" s="198"/>
      <c r="E49" s="198"/>
      <c r="F49" s="200"/>
      <c r="G49" s="198"/>
      <c r="H49" s="201"/>
      <c r="I49" s="198"/>
      <c r="J49" s="198"/>
      <c r="K49" s="198"/>
      <c r="L49" s="200"/>
      <c r="M49" s="198"/>
      <c r="N49" s="201"/>
      <c r="O49" s="200"/>
      <c r="P49" s="198"/>
      <c r="Q49" s="201"/>
      <c r="R49" s="200"/>
      <c r="S49" s="198"/>
      <c r="T49" s="201"/>
      <c r="U49" s="200"/>
      <c r="V49" s="198"/>
      <c r="W49" s="201"/>
      <c r="X49" s="200"/>
      <c r="Y49" s="198"/>
      <c r="Z49" s="201"/>
      <c r="AA49" s="200"/>
      <c r="AB49" s="198"/>
      <c r="AC49" s="201"/>
      <c r="AD49" s="200"/>
      <c r="AE49" s="198"/>
      <c r="AF49" s="201"/>
      <c r="AG49" s="200"/>
      <c r="AH49" s="198"/>
      <c r="AI49" s="201"/>
      <c r="AJ49" s="200"/>
      <c r="AK49" s="198"/>
      <c r="AL49" s="201"/>
      <c r="AM49" s="200"/>
      <c r="AN49" s="198"/>
      <c r="AO49" s="201"/>
      <c r="AP49" s="200"/>
      <c r="AQ49" s="198"/>
      <c r="AR49" s="201"/>
      <c r="AS49" s="200"/>
      <c r="AT49" s="198"/>
      <c r="AU49" s="201"/>
      <c r="AV49" s="200"/>
      <c r="AW49" s="198"/>
      <c r="AX49" s="201"/>
      <c r="AY49" s="200"/>
      <c r="AZ49" s="198"/>
      <c r="BA49" s="201"/>
      <c r="BB49" s="200"/>
      <c r="BC49" s="198"/>
      <c r="BD49" s="201"/>
      <c r="BE49" s="200"/>
      <c r="BF49" s="198"/>
      <c r="BG49" s="201"/>
      <c r="BH49" s="200"/>
      <c r="BI49" s="198"/>
      <c r="BJ49" s="201"/>
      <c r="BK49" s="200"/>
      <c r="BL49" s="198"/>
      <c r="BM49" s="201"/>
      <c r="BN49" s="200"/>
      <c r="BO49" s="198"/>
      <c r="BP49" s="201"/>
      <c r="BQ49" s="200"/>
      <c r="BR49" s="198"/>
      <c r="BS49" s="201"/>
      <c r="BT49" s="200"/>
      <c r="BU49" s="198"/>
      <c r="BV49" s="201"/>
      <c r="BW49" s="200"/>
      <c r="BX49" s="198"/>
      <c r="BY49" s="201"/>
    </row>
    <row r="50" spans="3:77" ht="13.5" customHeight="1">
      <c r="C50" s="200"/>
      <c r="D50" s="198"/>
      <c r="E50" s="198"/>
      <c r="F50" s="200"/>
      <c r="G50" s="198"/>
      <c r="H50" s="201"/>
      <c r="I50" s="198"/>
      <c r="J50" s="198"/>
      <c r="K50" s="198"/>
      <c r="L50" s="200"/>
      <c r="M50" s="198"/>
      <c r="N50" s="201"/>
      <c r="O50" s="200"/>
      <c r="P50" s="198"/>
      <c r="Q50" s="201"/>
      <c r="R50" s="200"/>
      <c r="S50" s="198"/>
      <c r="T50" s="201"/>
      <c r="U50" s="200"/>
      <c r="V50" s="198"/>
      <c r="W50" s="201"/>
      <c r="X50" s="200"/>
      <c r="Y50" s="198"/>
      <c r="Z50" s="201"/>
      <c r="AA50" s="200"/>
      <c r="AB50" s="198"/>
      <c r="AC50" s="201"/>
      <c r="AD50" s="200"/>
      <c r="AE50" s="198"/>
      <c r="AF50" s="201"/>
      <c r="AG50" s="200"/>
      <c r="AH50" s="198"/>
      <c r="AI50" s="201"/>
      <c r="AJ50" s="200"/>
      <c r="AK50" s="198"/>
      <c r="AL50" s="201"/>
      <c r="AM50" s="200"/>
      <c r="AN50" s="198"/>
      <c r="AO50" s="201"/>
      <c r="AP50" s="200"/>
      <c r="AQ50" s="198"/>
      <c r="AR50" s="201"/>
      <c r="AS50" s="200"/>
      <c r="AT50" s="198"/>
      <c r="AU50" s="201"/>
      <c r="AV50" s="200"/>
      <c r="AW50" s="198"/>
      <c r="AX50" s="201"/>
      <c r="AY50" s="200"/>
      <c r="AZ50" s="198"/>
      <c r="BA50" s="201"/>
      <c r="BB50" s="200"/>
      <c r="BC50" s="198"/>
      <c r="BD50" s="201"/>
      <c r="BE50" s="200"/>
      <c r="BF50" s="198"/>
      <c r="BG50" s="201"/>
      <c r="BH50" s="200"/>
      <c r="BI50" s="198"/>
      <c r="BJ50" s="201"/>
      <c r="BK50" s="200"/>
      <c r="BL50" s="198"/>
      <c r="BM50" s="201"/>
      <c r="BN50" s="200"/>
      <c r="BO50" s="198"/>
      <c r="BP50" s="201"/>
      <c r="BQ50" s="200"/>
      <c r="BR50" s="198"/>
      <c r="BS50" s="201"/>
      <c r="BT50" s="200"/>
      <c r="BU50" s="198"/>
      <c r="BV50" s="201"/>
      <c r="BW50" s="200"/>
      <c r="BX50" s="198"/>
      <c r="BY50" s="201"/>
    </row>
    <row r="51" spans="3:77" ht="13.5" customHeight="1">
      <c r="C51" s="200"/>
      <c r="D51" s="198"/>
      <c r="E51" s="198"/>
      <c r="F51" s="200"/>
      <c r="G51" s="198"/>
      <c r="H51" s="201"/>
      <c r="I51" s="198"/>
      <c r="J51" s="198"/>
      <c r="K51" s="198"/>
      <c r="L51" s="200"/>
      <c r="M51" s="198"/>
      <c r="N51" s="201"/>
      <c r="O51" s="200"/>
      <c r="P51" s="198"/>
      <c r="Q51" s="201"/>
      <c r="R51" s="200"/>
      <c r="S51" s="198"/>
      <c r="T51" s="201"/>
      <c r="U51" s="200"/>
      <c r="V51" s="198"/>
      <c r="W51" s="201"/>
      <c r="X51" s="200"/>
      <c r="Y51" s="198"/>
      <c r="Z51" s="201"/>
      <c r="AA51" s="200"/>
      <c r="AB51" s="198"/>
      <c r="AC51" s="201"/>
      <c r="AD51" s="200"/>
      <c r="AE51" s="198"/>
      <c r="AF51" s="201"/>
      <c r="AG51" s="200"/>
      <c r="AH51" s="198"/>
      <c r="AI51" s="201"/>
      <c r="AJ51" s="200"/>
      <c r="AK51" s="198"/>
      <c r="AL51" s="201"/>
      <c r="AM51" s="200"/>
      <c r="AN51" s="198"/>
      <c r="AO51" s="201"/>
      <c r="AP51" s="200"/>
      <c r="AQ51" s="198"/>
      <c r="AR51" s="201"/>
      <c r="AS51" s="200"/>
      <c r="AT51" s="198"/>
      <c r="AU51" s="201"/>
      <c r="AV51" s="200"/>
      <c r="AW51" s="198"/>
      <c r="AX51" s="201"/>
      <c r="AY51" s="200"/>
      <c r="AZ51" s="198"/>
      <c r="BA51" s="201"/>
      <c r="BB51" s="200"/>
      <c r="BC51" s="198"/>
      <c r="BD51" s="201"/>
      <c r="BE51" s="200"/>
      <c r="BF51" s="198"/>
      <c r="BG51" s="201"/>
      <c r="BH51" s="200"/>
      <c r="BI51" s="198"/>
      <c r="BJ51" s="201"/>
      <c r="BK51" s="200"/>
      <c r="BL51" s="198"/>
      <c r="BM51" s="201"/>
      <c r="BN51" s="200"/>
      <c r="BO51" s="198"/>
      <c r="BP51" s="201"/>
      <c r="BQ51" s="200"/>
      <c r="BR51" s="198"/>
      <c r="BS51" s="201"/>
      <c r="BT51" s="200"/>
      <c r="BU51" s="198"/>
      <c r="BV51" s="201"/>
      <c r="BW51" s="200"/>
      <c r="BX51" s="198"/>
      <c r="BY51" s="201"/>
    </row>
    <row r="52" spans="3:77" ht="13.5" customHeight="1">
      <c r="C52" s="200"/>
      <c r="D52" s="198"/>
      <c r="E52" s="198"/>
      <c r="F52" s="200"/>
      <c r="G52" s="198"/>
      <c r="H52" s="201"/>
      <c r="I52" s="198"/>
      <c r="J52" s="198"/>
      <c r="K52" s="198"/>
      <c r="L52" s="200"/>
      <c r="M52" s="198"/>
      <c r="N52" s="201"/>
      <c r="O52" s="200"/>
      <c r="P52" s="198"/>
      <c r="Q52" s="201"/>
      <c r="R52" s="200"/>
      <c r="S52" s="198"/>
      <c r="T52" s="201"/>
      <c r="U52" s="200"/>
      <c r="V52" s="198"/>
      <c r="W52" s="201"/>
      <c r="X52" s="200"/>
      <c r="Y52" s="198"/>
      <c r="Z52" s="201"/>
      <c r="AA52" s="200"/>
      <c r="AB52" s="198"/>
      <c r="AC52" s="201"/>
      <c r="AD52" s="200"/>
      <c r="AE52" s="198"/>
      <c r="AF52" s="201"/>
      <c r="AG52" s="200"/>
      <c r="AH52" s="198"/>
      <c r="AI52" s="201"/>
      <c r="AJ52" s="200"/>
      <c r="AK52" s="198"/>
      <c r="AL52" s="201"/>
      <c r="AM52" s="200"/>
      <c r="AN52" s="198"/>
      <c r="AO52" s="201"/>
      <c r="AP52" s="200"/>
      <c r="AQ52" s="198"/>
      <c r="AR52" s="201"/>
      <c r="AS52" s="200"/>
      <c r="AT52" s="198"/>
      <c r="AU52" s="201"/>
      <c r="AV52" s="200"/>
      <c r="AW52" s="198"/>
      <c r="AX52" s="201"/>
      <c r="AY52" s="200"/>
      <c r="AZ52" s="198"/>
      <c r="BA52" s="201"/>
      <c r="BB52" s="200"/>
      <c r="BC52" s="198"/>
      <c r="BD52" s="201"/>
      <c r="BE52" s="200"/>
      <c r="BF52" s="198"/>
      <c r="BG52" s="201"/>
      <c r="BH52" s="200"/>
      <c r="BI52" s="198"/>
      <c r="BJ52" s="201"/>
      <c r="BK52" s="200"/>
      <c r="BL52" s="198"/>
      <c r="BM52" s="201"/>
      <c r="BN52" s="200"/>
      <c r="BO52" s="198"/>
      <c r="BP52" s="201"/>
      <c r="BQ52" s="200"/>
      <c r="BR52" s="198"/>
      <c r="BS52" s="201"/>
      <c r="BT52" s="200"/>
      <c r="BU52" s="198"/>
      <c r="BV52" s="201"/>
      <c r="BW52" s="200"/>
      <c r="BX52" s="198"/>
      <c r="BY52" s="201"/>
    </row>
    <row r="53" spans="3:77" ht="13.5" customHeight="1">
      <c r="C53" s="200"/>
      <c r="D53" s="198"/>
      <c r="E53" s="198"/>
      <c r="F53" s="200"/>
      <c r="G53" s="198"/>
      <c r="H53" s="201"/>
      <c r="I53" s="198"/>
      <c r="J53" s="198"/>
      <c r="K53" s="198"/>
      <c r="L53" s="200"/>
      <c r="M53" s="198"/>
      <c r="N53" s="201"/>
      <c r="O53" s="200"/>
      <c r="P53" s="198"/>
      <c r="Q53" s="201"/>
      <c r="R53" s="200"/>
      <c r="S53" s="198"/>
      <c r="T53" s="201"/>
      <c r="U53" s="200"/>
      <c r="V53" s="198"/>
      <c r="W53" s="201"/>
      <c r="X53" s="200"/>
      <c r="Y53" s="198"/>
      <c r="Z53" s="201"/>
      <c r="AA53" s="200"/>
      <c r="AB53" s="198"/>
      <c r="AC53" s="201"/>
      <c r="AD53" s="200"/>
      <c r="AE53" s="198"/>
      <c r="AF53" s="201"/>
      <c r="AG53" s="200"/>
      <c r="AH53" s="198"/>
      <c r="AI53" s="201"/>
      <c r="AJ53" s="200"/>
      <c r="AK53" s="198"/>
      <c r="AL53" s="201"/>
      <c r="AM53" s="200"/>
      <c r="AN53" s="198"/>
      <c r="AO53" s="201"/>
      <c r="AP53" s="200"/>
      <c r="AQ53" s="198"/>
      <c r="AR53" s="201"/>
      <c r="AS53" s="200"/>
      <c r="AT53" s="198"/>
      <c r="AU53" s="201"/>
      <c r="AV53" s="200"/>
      <c r="AW53" s="198"/>
      <c r="AX53" s="201"/>
      <c r="AY53" s="200"/>
      <c r="AZ53" s="198"/>
      <c r="BA53" s="201"/>
      <c r="BB53" s="200"/>
      <c r="BC53" s="198"/>
      <c r="BD53" s="201"/>
      <c r="BE53" s="200"/>
      <c r="BF53" s="198"/>
      <c r="BG53" s="201"/>
      <c r="BH53" s="200"/>
      <c r="BI53" s="198"/>
      <c r="BJ53" s="201"/>
      <c r="BK53" s="200"/>
      <c r="BL53" s="198"/>
      <c r="BM53" s="201"/>
      <c r="BN53" s="200"/>
      <c r="BO53" s="198"/>
      <c r="BP53" s="201"/>
      <c r="BQ53" s="200"/>
      <c r="BR53" s="198"/>
      <c r="BS53" s="201"/>
      <c r="BT53" s="200"/>
      <c r="BU53" s="198"/>
      <c r="BV53" s="201"/>
      <c r="BW53" s="200"/>
      <c r="BX53" s="198"/>
      <c r="BY53" s="201"/>
    </row>
    <row r="54" spans="3:77" ht="13.5" customHeight="1">
      <c r="C54" s="200"/>
      <c r="D54" s="198"/>
      <c r="E54" s="198"/>
      <c r="F54" s="200"/>
      <c r="G54" s="198"/>
      <c r="H54" s="201"/>
      <c r="I54" s="198"/>
      <c r="J54" s="198"/>
      <c r="K54" s="198"/>
      <c r="L54" s="200"/>
      <c r="M54" s="198"/>
      <c r="N54" s="201"/>
      <c r="O54" s="200"/>
      <c r="P54" s="198"/>
      <c r="Q54" s="201"/>
      <c r="R54" s="200"/>
      <c r="S54" s="198"/>
      <c r="T54" s="201"/>
      <c r="U54" s="200"/>
      <c r="V54" s="198"/>
      <c r="W54" s="201"/>
      <c r="X54" s="200"/>
      <c r="Y54" s="198"/>
      <c r="Z54" s="201"/>
      <c r="AA54" s="200"/>
      <c r="AB54" s="198"/>
      <c r="AC54" s="201"/>
      <c r="AD54" s="200"/>
      <c r="AE54" s="198"/>
      <c r="AF54" s="201"/>
      <c r="AG54" s="200"/>
      <c r="AH54" s="198"/>
      <c r="AI54" s="201"/>
      <c r="AJ54" s="200"/>
      <c r="AK54" s="198"/>
      <c r="AL54" s="201"/>
      <c r="AM54" s="200"/>
      <c r="AN54" s="198"/>
      <c r="AO54" s="201"/>
      <c r="AP54" s="200"/>
      <c r="AQ54" s="198"/>
      <c r="AR54" s="201"/>
      <c r="AS54" s="200"/>
      <c r="AT54" s="198"/>
      <c r="AU54" s="201"/>
      <c r="AV54" s="200"/>
      <c r="AW54" s="198"/>
      <c r="AX54" s="201"/>
      <c r="AY54" s="200"/>
      <c r="AZ54" s="198"/>
      <c r="BA54" s="201"/>
      <c r="BB54" s="200"/>
      <c r="BC54" s="198"/>
      <c r="BD54" s="201"/>
      <c r="BE54" s="200"/>
      <c r="BF54" s="198"/>
      <c r="BG54" s="201"/>
      <c r="BH54" s="200"/>
      <c r="BI54" s="198"/>
      <c r="BJ54" s="201"/>
      <c r="BK54" s="200"/>
      <c r="BL54" s="198"/>
      <c r="BM54" s="201"/>
      <c r="BN54" s="200"/>
      <c r="BO54" s="198"/>
      <c r="BP54" s="201"/>
      <c r="BQ54" s="200"/>
      <c r="BR54" s="198"/>
      <c r="BS54" s="201"/>
      <c r="BT54" s="200"/>
      <c r="BU54" s="198"/>
      <c r="BV54" s="201"/>
      <c r="BW54" s="200"/>
      <c r="BX54" s="198"/>
      <c r="BY54" s="201"/>
    </row>
    <row r="55" spans="3:77" ht="13.5" customHeight="1">
      <c r="C55" s="200"/>
      <c r="D55" s="198"/>
      <c r="E55" s="198"/>
      <c r="F55" s="200"/>
      <c r="G55" s="198"/>
      <c r="H55" s="201"/>
      <c r="I55" s="198"/>
      <c r="J55" s="198"/>
      <c r="K55" s="198"/>
      <c r="L55" s="200"/>
      <c r="M55" s="198"/>
      <c r="N55" s="201"/>
      <c r="O55" s="200"/>
      <c r="P55" s="198"/>
      <c r="Q55" s="201"/>
      <c r="R55" s="200"/>
      <c r="S55" s="198"/>
      <c r="T55" s="201"/>
      <c r="U55" s="200"/>
      <c r="V55" s="198"/>
      <c r="W55" s="201"/>
      <c r="X55" s="200"/>
      <c r="Y55" s="198"/>
      <c r="Z55" s="201"/>
      <c r="AA55" s="200"/>
      <c r="AB55" s="198"/>
      <c r="AC55" s="201"/>
      <c r="AD55" s="200"/>
      <c r="AE55" s="198"/>
      <c r="AF55" s="201"/>
      <c r="AG55" s="200"/>
      <c r="AH55" s="198"/>
      <c r="AI55" s="201"/>
      <c r="AJ55" s="200"/>
      <c r="AK55" s="198"/>
      <c r="AL55" s="201"/>
      <c r="AM55" s="200"/>
      <c r="AN55" s="198"/>
      <c r="AO55" s="201"/>
      <c r="AP55" s="200"/>
      <c r="AQ55" s="198"/>
      <c r="AR55" s="201"/>
      <c r="AS55" s="200"/>
      <c r="AT55" s="198"/>
      <c r="AU55" s="201"/>
      <c r="AV55" s="200"/>
      <c r="AW55" s="198"/>
      <c r="AX55" s="201"/>
      <c r="AY55" s="200"/>
      <c r="AZ55" s="198"/>
      <c r="BA55" s="201"/>
      <c r="BB55" s="200"/>
      <c r="BC55" s="198"/>
      <c r="BD55" s="201"/>
      <c r="BE55" s="200"/>
      <c r="BF55" s="198"/>
      <c r="BG55" s="201"/>
      <c r="BH55" s="200"/>
      <c r="BI55" s="198"/>
      <c r="BJ55" s="201"/>
      <c r="BK55" s="200"/>
      <c r="BL55" s="198"/>
      <c r="BM55" s="201"/>
      <c r="BN55" s="200"/>
      <c r="BO55" s="198"/>
      <c r="BP55" s="201"/>
      <c r="BQ55" s="200"/>
      <c r="BR55" s="198"/>
      <c r="BS55" s="201"/>
      <c r="BT55" s="200"/>
      <c r="BU55" s="198"/>
      <c r="BV55" s="201"/>
      <c r="BW55" s="200"/>
      <c r="BX55" s="198"/>
      <c r="BY55" s="201"/>
    </row>
    <row r="56" spans="3:77" ht="13.5" customHeight="1">
      <c r="C56" s="200"/>
      <c r="D56" s="198"/>
      <c r="E56" s="198"/>
      <c r="F56" s="200"/>
      <c r="G56" s="198"/>
      <c r="H56" s="201"/>
      <c r="I56" s="198"/>
      <c r="J56" s="198"/>
      <c r="K56" s="198"/>
      <c r="L56" s="200"/>
      <c r="M56" s="198"/>
      <c r="N56" s="201"/>
      <c r="O56" s="200"/>
      <c r="P56" s="198"/>
      <c r="Q56" s="201"/>
      <c r="R56" s="200"/>
      <c r="S56" s="198"/>
      <c r="T56" s="201"/>
      <c r="U56" s="200"/>
      <c r="V56" s="198"/>
      <c r="W56" s="201"/>
      <c r="X56" s="200"/>
      <c r="Y56" s="198"/>
      <c r="Z56" s="201"/>
      <c r="AA56" s="200"/>
      <c r="AB56" s="198"/>
      <c r="AC56" s="201"/>
      <c r="AD56" s="200"/>
      <c r="AE56" s="198"/>
      <c r="AF56" s="201"/>
      <c r="AG56" s="200"/>
      <c r="AH56" s="198"/>
      <c r="AI56" s="201"/>
      <c r="AJ56" s="200"/>
      <c r="AK56" s="198"/>
      <c r="AL56" s="201"/>
      <c r="AM56" s="200"/>
      <c r="AN56" s="198"/>
      <c r="AO56" s="201"/>
      <c r="AP56" s="200"/>
      <c r="AQ56" s="198"/>
      <c r="AR56" s="201"/>
      <c r="AS56" s="200"/>
      <c r="AT56" s="198"/>
      <c r="AU56" s="201"/>
      <c r="AV56" s="200"/>
      <c r="AW56" s="198"/>
      <c r="AX56" s="201"/>
      <c r="AY56" s="200"/>
      <c r="AZ56" s="198"/>
      <c r="BA56" s="201"/>
      <c r="BB56" s="200"/>
      <c r="BC56" s="198"/>
      <c r="BD56" s="201"/>
      <c r="BE56" s="200"/>
      <c r="BF56" s="198"/>
      <c r="BG56" s="201"/>
      <c r="BH56" s="200"/>
      <c r="BI56" s="198"/>
      <c r="BJ56" s="201"/>
      <c r="BK56" s="200"/>
      <c r="BL56" s="198"/>
      <c r="BM56" s="201"/>
      <c r="BN56" s="200"/>
      <c r="BO56" s="198"/>
      <c r="BP56" s="201"/>
      <c r="BQ56" s="200"/>
      <c r="BR56" s="198"/>
      <c r="BS56" s="201"/>
      <c r="BT56" s="200"/>
      <c r="BU56" s="198"/>
      <c r="BV56" s="201"/>
      <c r="BW56" s="200"/>
      <c r="BX56" s="198"/>
      <c r="BY56" s="201"/>
    </row>
    <row r="57" spans="3:77" ht="13.5" customHeight="1">
      <c r="C57" s="200"/>
      <c r="D57" s="198"/>
      <c r="E57" s="198"/>
      <c r="F57" s="200"/>
      <c r="G57" s="198"/>
      <c r="H57" s="201"/>
      <c r="I57" s="198"/>
      <c r="J57" s="198"/>
      <c r="K57" s="198"/>
      <c r="L57" s="200"/>
      <c r="M57" s="198"/>
      <c r="N57" s="201"/>
      <c r="O57" s="200"/>
      <c r="P57" s="198"/>
      <c r="Q57" s="201"/>
      <c r="R57" s="200"/>
      <c r="S57" s="198"/>
      <c r="T57" s="201"/>
      <c r="U57" s="200"/>
      <c r="V57" s="198"/>
      <c r="W57" s="201"/>
      <c r="X57" s="200"/>
      <c r="Y57" s="198"/>
      <c r="Z57" s="201"/>
      <c r="AA57" s="200"/>
      <c r="AB57" s="198"/>
      <c r="AC57" s="201"/>
      <c r="AD57" s="200"/>
      <c r="AE57" s="198"/>
      <c r="AF57" s="201"/>
      <c r="AG57" s="200"/>
      <c r="AH57" s="198"/>
      <c r="AI57" s="201"/>
      <c r="AJ57" s="200"/>
      <c r="AK57" s="198"/>
      <c r="AL57" s="201"/>
      <c r="AM57" s="200"/>
      <c r="AN57" s="198"/>
      <c r="AO57" s="201"/>
      <c r="AP57" s="200"/>
      <c r="AQ57" s="198"/>
      <c r="AR57" s="201"/>
      <c r="AS57" s="200"/>
      <c r="AT57" s="198"/>
      <c r="AU57" s="201"/>
      <c r="AV57" s="200"/>
      <c r="AW57" s="198"/>
      <c r="AX57" s="201"/>
      <c r="AY57" s="200"/>
      <c r="AZ57" s="198"/>
      <c r="BA57" s="201"/>
      <c r="BB57" s="200"/>
      <c r="BC57" s="198"/>
      <c r="BD57" s="201"/>
      <c r="BE57" s="200"/>
      <c r="BF57" s="198"/>
      <c r="BG57" s="201"/>
      <c r="BH57" s="200"/>
      <c r="BI57" s="198"/>
      <c r="BJ57" s="201"/>
      <c r="BK57" s="200"/>
      <c r="BL57" s="198"/>
      <c r="BM57" s="201"/>
      <c r="BN57" s="200"/>
      <c r="BO57" s="198"/>
      <c r="BP57" s="201"/>
      <c r="BQ57" s="200"/>
      <c r="BR57" s="198"/>
      <c r="BS57" s="201"/>
      <c r="BT57" s="200"/>
      <c r="BU57" s="198"/>
      <c r="BV57" s="201"/>
      <c r="BW57" s="200"/>
      <c r="BX57" s="198"/>
      <c r="BY57" s="201"/>
    </row>
    <row r="58" spans="3:77" ht="13.5" customHeight="1">
      <c r="C58" s="200"/>
      <c r="D58" s="198"/>
      <c r="E58" s="198"/>
      <c r="F58" s="200"/>
      <c r="G58" s="198"/>
      <c r="H58" s="201"/>
      <c r="I58" s="198"/>
      <c r="J58" s="198"/>
      <c r="K58" s="198"/>
      <c r="L58" s="200"/>
      <c r="M58" s="198"/>
      <c r="N58" s="201"/>
      <c r="O58" s="200"/>
      <c r="P58" s="198"/>
      <c r="Q58" s="201"/>
      <c r="R58" s="200"/>
      <c r="S58" s="198"/>
      <c r="T58" s="201"/>
      <c r="U58" s="200"/>
      <c r="V58" s="198"/>
      <c r="W58" s="201"/>
      <c r="X58" s="200"/>
      <c r="Y58" s="198"/>
      <c r="Z58" s="201"/>
      <c r="AA58" s="200"/>
      <c r="AB58" s="198"/>
      <c r="AC58" s="201"/>
      <c r="AD58" s="200"/>
      <c r="AE58" s="198"/>
      <c r="AF58" s="201"/>
      <c r="AG58" s="200"/>
      <c r="AH58" s="198"/>
      <c r="AI58" s="201"/>
      <c r="AJ58" s="200"/>
      <c r="AK58" s="198"/>
      <c r="AL58" s="201"/>
      <c r="AM58" s="200"/>
      <c r="AN58" s="198"/>
      <c r="AO58" s="201"/>
      <c r="AP58" s="200"/>
      <c r="AQ58" s="198"/>
      <c r="AR58" s="201"/>
      <c r="AS58" s="200"/>
      <c r="AT58" s="198"/>
      <c r="AU58" s="201"/>
      <c r="AV58" s="200"/>
      <c r="AW58" s="198"/>
      <c r="AX58" s="201"/>
      <c r="AY58" s="200"/>
      <c r="AZ58" s="198"/>
      <c r="BA58" s="201"/>
      <c r="BB58" s="200"/>
      <c r="BC58" s="198"/>
      <c r="BD58" s="201"/>
      <c r="BE58" s="200"/>
      <c r="BF58" s="198"/>
      <c r="BG58" s="201"/>
      <c r="BH58" s="200"/>
      <c r="BI58" s="198"/>
      <c r="BJ58" s="201"/>
      <c r="BK58" s="200"/>
      <c r="BL58" s="198"/>
      <c r="BM58" s="201"/>
      <c r="BN58" s="200"/>
      <c r="BO58" s="198"/>
      <c r="BP58" s="201"/>
      <c r="BQ58" s="200"/>
      <c r="BR58" s="198"/>
      <c r="BS58" s="201"/>
      <c r="BT58" s="200"/>
      <c r="BU58" s="198"/>
      <c r="BV58" s="201"/>
      <c r="BW58" s="200"/>
      <c r="BX58" s="198"/>
      <c r="BY58" s="201"/>
    </row>
    <row r="59" spans="3:77" ht="13.5" customHeight="1">
      <c r="C59" s="200"/>
      <c r="D59" s="198"/>
      <c r="E59" s="198"/>
      <c r="F59" s="200"/>
      <c r="G59" s="198"/>
      <c r="H59" s="201"/>
      <c r="I59" s="198"/>
      <c r="J59" s="198"/>
      <c r="K59" s="198"/>
      <c r="L59" s="200"/>
      <c r="M59" s="198"/>
      <c r="N59" s="201"/>
      <c r="O59" s="200"/>
      <c r="P59" s="198"/>
      <c r="Q59" s="201"/>
      <c r="R59" s="200"/>
      <c r="S59" s="198"/>
      <c r="T59" s="201"/>
      <c r="U59" s="200"/>
      <c r="V59" s="198"/>
      <c r="W59" s="201"/>
      <c r="X59" s="200"/>
      <c r="Y59" s="198"/>
      <c r="Z59" s="201"/>
      <c r="AA59" s="200"/>
      <c r="AB59" s="198"/>
      <c r="AC59" s="201"/>
      <c r="AD59" s="200"/>
      <c r="AE59" s="198"/>
      <c r="AF59" s="201"/>
      <c r="AG59" s="200"/>
      <c r="AH59" s="198"/>
      <c r="AI59" s="201"/>
      <c r="AJ59" s="200"/>
      <c r="AK59" s="198"/>
      <c r="AL59" s="201"/>
      <c r="AM59" s="200"/>
      <c r="AN59" s="198"/>
      <c r="AO59" s="201"/>
      <c r="AP59" s="200"/>
      <c r="AQ59" s="198"/>
      <c r="AR59" s="201"/>
      <c r="AS59" s="200"/>
      <c r="AT59" s="198"/>
      <c r="AU59" s="201"/>
      <c r="AV59" s="200"/>
      <c r="AW59" s="198"/>
      <c r="AX59" s="201"/>
      <c r="AY59" s="200"/>
      <c r="AZ59" s="198"/>
      <c r="BA59" s="201"/>
      <c r="BB59" s="200"/>
      <c r="BC59" s="198"/>
      <c r="BD59" s="201"/>
      <c r="BE59" s="200"/>
      <c r="BF59" s="198"/>
      <c r="BG59" s="201"/>
      <c r="BH59" s="200"/>
      <c r="BI59" s="198"/>
      <c r="BJ59" s="201"/>
      <c r="BK59" s="200"/>
      <c r="BL59" s="198"/>
      <c r="BM59" s="201"/>
      <c r="BN59" s="200"/>
      <c r="BO59" s="198"/>
      <c r="BP59" s="201"/>
      <c r="BQ59" s="200"/>
      <c r="BR59" s="198"/>
      <c r="BS59" s="201"/>
      <c r="BT59" s="200"/>
      <c r="BU59" s="198"/>
      <c r="BV59" s="201"/>
      <c r="BW59" s="200"/>
      <c r="BX59" s="198"/>
      <c r="BY59" s="201"/>
    </row>
    <row r="60" spans="3:77" ht="13.5" customHeight="1">
      <c r="C60" s="200"/>
      <c r="D60" s="198"/>
      <c r="E60" s="198"/>
      <c r="F60" s="200"/>
      <c r="G60" s="198"/>
      <c r="H60" s="201"/>
      <c r="I60" s="198"/>
      <c r="J60" s="198"/>
      <c r="K60" s="198"/>
      <c r="L60" s="200"/>
      <c r="M60" s="198"/>
      <c r="N60" s="201"/>
      <c r="O60" s="200"/>
      <c r="P60" s="198"/>
      <c r="Q60" s="201"/>
      <c r="R60" s="200"/>
      <c r="S60" s="198"/>
      <c r="T60" s="201"/>
      <c r="U60" s="200"/>
      <c r="V60" s="198"/>
      <c r="W60" s="201"/>
      <c r="X60" s="200"/>
      <c r="Y60" s="198"/>
      <c r="Z60" s="201"/>
      <c r="AA60" s="200"/>
      <c r="AB60" s="198"/>
      <c r="AC60" s="201"/>
      <c r="AD60" s="200"/>
      <c r="AE60" s="198"/>
      <c r="AF60" s="201"/>
      <c r="AG60" s="200"/>
      <c r="AH60" s="198"/>
      <c r="AI60" s="201"/>
      <c r="AJ60" s="200"/>
      <c r="AK60" s="198"/>
      <c r="AL60" s="201"/>
      <c r="AM60" s="200"/>
      <c r="AN60" s="198"/>
      <c r="AO60" s="201"/>
      <c r="AP60" s="200"/>
      <c r="AQ60" s="198"/>
      <c r="AR60" s="201"/>
      <c r="AS60" s="200"/>
      <c r="AT60" s="198"/>
      <c r="AU60" s="201"/>
      <c r="AV60" s="200"/>
      <c r="AW60" s="198"/>
      <c r="AX60" s="201"/>
      <c r="AY60" s="200"/>
      <c r="AZ60" s="198"/>
      <c r="BA60" s="201"/>
      <c r="BB60" s="200"/>
      <c r="BC60" s="198"/>
      <c r="BD60" s="201"/>
      <c r="BE60" s="200"/>
      <c r="BF60" s="198"/>
      <c r="BG60" s="201"/>
      <c r="BH60" s="200"/>
      <c r="BI60" s="198"/>
      <c r="BJ60" s="201"/>
      <c r="BK60" s="200"/>
      <c r="BL60" s="198"/>
      <c r="BM60" s="201"/>
      <c r="BN60" s="200"/>
      <c r="BO60" s="198"/>
      <c r="BP60" s="201"/>
      <c r="BQ60" s="200"/>
      <c r="BR60" s="198"/>
      <c r="BS60" s="201"/>
      <c r="BT60" s="200"/>
      <c r="BU60" s="198"/>
      <c r="BV60" s="201"/>
      <c r="BW60" s="200"/>
      <c r="BX60" s="198"/>
      <c r="BY60" s="201"/>
    </row>
    <row r="61" spans="3:77" ht="13.5" customHeight="1">
      <c r="C61" s="200"/>
      <c r="D61" s="198"/>
      <c r="E61" s="198"/>
      <c r="F61" s="200"/>
      <c r="G61" s="198"/>
      <c r="H61" s="201"/>
      <c r="I61" s="198"/>
      <c r="J61" s="198"/>
      <c r="K61" s="198"/>
      <c r="L61" s="200"/>
      <c r="M61" s="198"/>
      <c r="N61" s="201"/>
      <c r="O61" s="200"/>
      <c r="P61" s="198"/>
      <c r="Q61" s="201"/>
      <c r="R61" s="200"/>
      <c r="S61" s="198"/>
      <c r="T61" s="201"/>
      <c r="U61" s="200"/>
      <c r="V61" s="198"/>
      <c r="W61" s="201"/>
      <c r="X61" s="200"/>
      <c r="Y61" s="198"/>
      <c r="Z61" s="201"/>
      <c r="AA61" s="200"/>
      <c r="AB61" s="198"/>
      <c r="AC61" s="201"/>
      <c r="AD61" s="200"/>
      <c r="AE61" s="198"/>
      <c r="AF61" s="201"/>
      <c r="AG61" s="200"/>
      <c r="AH61" s="198"/>
      <c r="AI61" s="201"/>
      <c r="AJ61" s="200"/>
      <c r="AK61" s="198"/>
      <c r="AL61" s="201"/>
      <c r="AM61" s="200"/>
      <c r="AN61" s="198"/>
      <c r="AO61" s="201"/>
      <c r="AP61" s="200"/>
      <c r="AQ61" s="198"/>
      <c r="AR61" s="201"/>
      <c r="AS61" s="200"/>
      <c r="AT61" s="198"/>
      <c r="AU61" s="201"/>
      <c r="AV61" s="200"/>
      <c r="AW61" s="198"/>
      <c r="AX61" s="201"/>
      <c r="AY61" s="200"/>
      <c r="AZ61" s="198"/>
      <c r="BA61" s="201"/>
      <c r="BB61" s="200"/>
      <c r="BC61" s="198"/>
      <c r="BD61" s="201"/>
      <c r="BE61" s="200"/>
      <c r="BF61" s="198"/>
      <c r="BG61" s="201"/>
      <c r="BH61" s="200"/>
      <c r="BI61" s="198"/>
      <c r="BJ61" s="201"/>
      <c r="BK61" s="200"/>
      <c r="BL61" s="198"/>
      <c r="BM61" s="201"/>
      <c r="BN61" s="200"/>
      <c r="BO61" s="198"/>
      <c r="BP61" s="201"/>
      <c r="BQ61" s="200"/>
      <c r="BR61" s="198"/>
      <c r="BS61" s="201"/>
      <c r="BT61" s="200"/>
      <c r="BU61" s="198"/>
      <c r="BV61" s="201"/>
      <c r="BW61" s="200"/>
      <c r="BX61" s="198"/>
      <c r="BY61" s="201"/>
    </row>
    <row r="62" spans="3:77" ht="13.5" customHeight="1">
      <c r="C62" s="200"/>
      <c r="D62" s="198"/>
      <c r="E62" s="198"/>
      <c r="F62" s="200"/>
      <c r="G62" s="198"/>
      <c r="H62" s="201"/>
      <c r="I62" s="198"/>
      <c r="J62" s="198"/>
      <c r="K62" s="198"/>
      <c r="L62" s="200"/>
      <c r="M62" s="198"/>
      <c r="N62" s="201"/>
      <c r="O62" s="200"/>
      <c r="P62" s="198"/>
      <c r="Q62" s="201"/>
      <c r="R62" s="200"/>
      <c r="S62" s="198"/>
      <c r="T62" s="201"/>
      <c r="U62" s="200"/>
      <c r="V62" s="198"/>
      <c r="W62" s="201"/>
      <c r="X62" s="200"/>
      <c r="Y62" s="198"/>
      <c r="Z62" s="201"/>
      <c r="AA62" s="200"/>
      <c r="AB62" s="198"/>
      <c r="AC62" s="201"/>
      <c r="AD62" s="200"/>
      <c r="AE62" s="198"/>
      <c r="AF62" s="201"/>
      <c r="AG62" s="200"/>
      <c r="AH62" s="198"/>
      <c r="AI62" s="201"/>
      <c r="AJ62" s="200"/>
      <c r="AK62" s="198"/>
      <c r="AL62" s="201"/>
      <c r="AM62" s="200"/>
      <c r="AN62" s="198"/>
      <c r="AO62" s="201"/>
      <c r="AP62" s="200"/>
      <c r="AQ62" s="198"/>
      <c r="AR62" s="201"/>
      <c r="AS62" s="200"/>
      <c r="AT62" s="198"/>
      <c r="AU62" s="201"/>
      <c r="AV62" s="200"/>
      <c r="AW62" s="198"/>
      <c r="AX62" s="201"/>
      <c r="AY62" s="200"/>
      <c r="AZ62" s="198"/>
      <c r="BA62" s="201"/>
      <c r="BB62" s="200"/>
      <c r="BC62" s="198"/>
      <c r="BD62" s="201"/>
      <c r="BE62" s="200"/>
      <c r="BF62" s="198"/>
      <c r="BG62" s="201"/>
      <c r="BH62" s="200"/>
      <c r="BI62" s="198"/>
      <c r="BJ62" s="201"/>
      <c r="BK62" s="200"/>
      <c r="BL62" s="198"/>
      <c r="BM62" s="201"/>
      <c r="BN62" s="200"/>
      <c r="BO62" s="198"/>
      <c r="BP62" s="201"/>
      <c r="BQ62" s="200"/>
      <c r="BR62" s="198"/>
      <c r="BS62" s="201"/>
      <c r="BT62" s="200"/>
      <c r="BU62" s="198"/>
      <c r="BV62" s="201"/>
      <c r="BW62" s="200"/>
      <c r="BX62" s="198"/>
      <c r="BY62" s="201"/>
    </row>
    <row r="63" spans="3:77" ht="13.5" customHeight="1">
      <c r="C63" s="200"/>
      <c r="D63" s="198"/>
      <c r="E63" s="198"/>
      <c r="F63" s="200"/>
      <c r="G63" s="198"/>
      <c r="H63" s="201"/>
      <c r="I63" s="198"/>
      <c r="J63" s="198"/>
      <c r="K63" s="198"/>
      <c r="L63" s="200"/>
      <c r="M63" s="198"/>
      <c r="N63" s="201"/>
      <c r="O63" s="200"/>
      <c r="P63" s="198"/>
      <c r="Q63" s="201"/>
      <c r="R63" s="200"/>
      <c r="S63" s="198"/>
      <c r="T63" s="201"/>
      <c r="U63" s="200"/>
      <c r="V63" s="198"/>
      <c r="W63" s="201"/>
      <c r="X63" s="200"/>
      <c r="Y63" s="198"/>
      <c r="Z63" s="201"/>
      <c r="AA63" s="200"/>
      <c r="AB63" s="198"/>
      <c r="AC63" s="201"/>
      <c r="AD63" s="200"/>
      <c r="AE63" s="198"/>
      <c r="AF63" s="201"/>
      <c r="AG63" s="200"/>
      <c r="AH63" s="198"/>
      <c r="AI63" s="201"/>
      <c r="AJ63" s="200"/>
      <c r="AK63" s="198"/>
      <c r="AL63" s="201"/>
      <c r="AM63" s="200"/>
      <c r="AN63" s="198"/>
      <c r="AO63" s="201"/>
      <c r="AP63" s="200"/>
      <c r="AQ63" s="198"/>
      <c r="AR63" s="201"/>
      <c r="AS63" s="200"/>
      <c r="AT63" s="198"/>
      <c r="AU63" s="201"/>
      <c r="AV63" s="200"/>
      <c r="AW63" s="198"/>
      <c r="AX63" s="201"/>
      <c r="AY63" s="200"/>
      <c r="AZ63" s="198"/>
      <c r="BA63" s="201"/>
      <c r="BB63" s="200"/>
      <c r="BC63" s="198"/>
      <c r="BD63" s="201"/>
      <c r="BE63" s="200"/>
      <c r="BF63" s="198"/>
      <c r="BG63" s="201"/>
      <c r="BH63" s="200"/>
      <c r="BI63" s="198"/>
      <c r="BJ63" s="201"/>
      <c r="BK63" s="200"/>
      <c r="BL63" s="198"/>
      <c r="BM63" s="201"/>
      <c r="BN63" s="200"/>
      <c r="BO63" s="198"/>
      <c r="BP63" s="201"/>
      <c r="BQ63" s="200"/>
      <c r="BR63" s="198"/>
      <c r="BS63" s="201"/>
      <c r="BT63" s="200"/>
      <c r="BU63" s="198"/>
      <c r="BV63" s="201"/>
      <c r="BW63" s="200"/>
      <c r="BX63" s="198"/>
      <c r="BY63" s="201"/>
    </row>
    <row r="64" spans="3:77" ht="13.5" customHeight="1">
      <c r="C64" s="200"/>
      <c r="D64" s="198"/>
      <c r="E64" s="198"/>
      <c r="F64" s="200"/>
      <c r="G64" s="198"/>
      <c r="H64" s="201"/>
      <c r="I64" s="198"/>
      <c r="J64" s="198"/>
      <c r="K64" s="198"/>
      <c r="L64" s="200"/>
      <c r="M64" s="198"/>
      <c r="N64" s="201"/>
      <c r="O64" s="200"/>
      <c r="P64" s="198"/>
      <c r="Q64" s="201"/>
      <c r="R64" s="200"/>
      <c r="S64" s="198"/>
      <c r="T64" s="201"/>
      <c r="U64" s="200"/>
      <c r="V64" s="198"/>
      <c r="W64" s="201"/>
      <c r="X64" s="200"/>
      <c r="Y64" s="198"/>
      <c r="Z64" s="201"/>
      <c r="AA64" s="200"/>
      <c r="AB64" s="198"/>
      <c r="AC64" s="201"/>
      <c r="AD64" s="200"/>
      <c r="AE64" s="198"/>
      <c r="AF64" s="201"/>
      <c r="AG64" s="200"/>
      <c r="AH64" s="198"/>
      <c r="AI64" s="201"/>
      <c r="AJ64" s="200"/>
      <c r="AK64" s="198"/>
      <c r="AL64" s="201"/>
      <c r="AM64" s="200"/>
      <c r="AN64" s="198"/>
      <c r="AO64" s="201"/>
      <c r="AP64" s="200"/>
      <c r="AQ64" s="198"/>
      <c r="AR64" s="201"/>
      <c r="AS64" s="200"/>
      <c r="AT64" s="198"/>
      <c r="AU64" s="201"/>
      <c r="AV64" s="200"/>
      <c r="AW64" s="198"/>
      <c r="AX64" s="201"/>
      <c r="AY64" s="200"/>
      <c r="AZ64" s="198"/>
      <c r="BA64" s="201"/>
      <c r="BB64" s="200"/>
      <c r="BC64" s="198"/>
      <c r="BD64" s="201"/>
      <c r="BE64" s="200"/>
      <c r="BF64" s="198"/>
      <c r="BG64" s="201"/>
      <c r="BH64" s="200"/>
      <c r="BI64" s="198"/>
      <c r="BJ64" s="201"/>
      <c r="BK64" s="200"/>
      <c r="BL64" s="198"/>
      <c r="BM64" s="201"/>
      <c r="BN64" s="200"/>
      <c r="BO64" s="198"/>
      <c r="BP64" s="201"/>
      <c r="BQ64" s="200"/>
      <c r="BR64" s="198"/>
      <c r="BS64" s="201"/>
      <c r="BT64" s="200"/>
      <c r="BU64" s="198"/>
      <c r="BV64" s="201"/>
      <c r="BW64" s="200"/>
      <c r="BX64" s="198"/>
      <c r="BY64" s="201"/>
    </row>
    <row r="65" spans="3:77" ht="13.5" customHeight="1">
      <c r="C65" s="200"/>
      <c r="D65" s="198"/>
      <c r="E65" s="198"/>
      <c r="F65" s="200"/>
      <c r="G65" s="198"/>
      <c r="H65" s="201"/>
      <c r="I65" s="198"/>
      <c r="J65" s="198"/>
      <c r="K65" s="198"/>
      <c r="L65" s="200"/>
      <c r="M65" s="198"/>
      <c r="N65" s="201"/>
      <c r="O65" s="200"/>
      <c r="P65" s="198"/>
      <c r="Q65" s="201"/>
      <c r="R65" s="200"/>
      <c r="S65" s="198"/>
      <c r="T65" s="201"/>
      <c r="U65" s="200"/>
      <c r="V65" s="198"/>
      <c r="W65" s="201"/>
      <c r="X65" s="200"/>
      <c r="Y65" s="198"/>
      <c r="Z65" s="201"/>
      <c r="AA65" s="200"/>
      <c r="AB65" s="198"/>
      <c r="AC65" s="201"/>
      <c r="AD65" s="200"/>
      <c r="AE65" s="198"/>
      <c r="AF65" s="201"/>
      <c r="AG65" s="200"/>
      <c r="AH65" s="198"/>
      <c r="AI65" s="201"/>
      <c r="AJ65" s="200"/>
      <c r="AK65" s="198"/>
      <c r="AL65" s="201"/>
      <c r="AM65" s="200"/>
      <c r="AN65" s="198"/>
      <c r="AO65" s="201"/>
      <c r="AP65" s="200"/>
      <c r="AQ65" s="198"/>
      <c r="AR65" s="201"/>
      <c r="AS65" s="200"/>
      <c r="AT65" s="198"/>
      <c r="AU65" s="201"/>
      <c r="AV65" s="200"/>
      <c r="AW65" s="198"/>
      <c r="AX65" s="201"/>
      <c r="AY65" s="200"/>
      <c r="AZ65" s="198"/>
      <c r="BA65" s="201"/>
      <c r="BB65" s="200"/>
      <c r="BC65" s="198"/>
      <c r="BD65" s="201"/>
      <c r="BE65" s="200"/>
      <c r="BF65" s="198"/>
      <c r="BG65" s="201"/>
      <c r="BH65" s="200"/>
      <c r="BI65" s="198"/>
      <c r="BJ65" s="201"/>
      <c r="BK65" s="200"/>
      <c r="BL65" s="198"/>
      <c r="BM65" s="201"/>
      <c r="BN65" s="200"/>
      <c r="BO65" s="198"/>
      <c r="BP65" s="201"/>
      <c r="BQ65" s="200"/>
      <c r="BR65" s="198"/>
      <c r="BS65" s="201"/>
      <c r="BT65" s="200"/>
      <c r="BU65" s="198"/>
      <c r="BV65" s="201"/>
      <c r="BW65" s="200"/>
      <c r="BX65" s="198"/>
      <c r="BY65" s="201"/>
    </row>
    <row r="66" spans="3:77" ht="13.5" customHeight="1">
      <c r="C66" s="200"/>
      <c r="D66" s="198"/>
      <c r="E66" s="198"/>
      <c r="F66" s="200"/>
      <c r="G66" s="198"/>
      <c r="H66" s="201"/>
      <c r="I66" s="198"/>
      <c r="J66" s="198"/>
      <c r="K66" s="198"/>
      <c r="L66" s="200"/>
      <c r="M66" s="198"/>
      <c r="N66" s="201"/>
      <c r="O66" s="200"/>
      <c r="P66" s="198"/>
      <c r="Q66" s="201"/>
      <c r="R66" s="200"/>
      <c r="S66" s="198"/>
      <c r="T66" s="201"/>
      <c r="U66" s="200"/>
      <c r="V66" s="198"/>
      <c r="W66" s="201"/>
      <c r="X66" s="200"/>
      <c r="Y66" s="198"/>
      <c r="Z66" s="201"/>
      <c r="AA66" s="200"/>
      <c r="AB66" s="198"/>
      <c r="AC66" s="201"/>
      <c r="AD66" s="200"/>
      <c r="AE66" s="198"/>
      <c r="AF66" s="201"/>
      <c r="AG66" s="200"/>
      <c r="AH66" s="198"/>
      <c r="AI66" s="201"/>
      <c r="AJ66" s="200"/>
      <c r="AK66" s="198"/>
      <c r="AL66" s="201"/>
      <c r="AM66" s="200"/>
      <c r="AN66" s="198"/>
      <c r="AO66" s="201"/>
      <c r="AP66" s="200"/>
      <c r="AQ66" s="198"/>
      <c r="AR66" s="201"/>
      <c r="AS66" s="200"/>
      <c r="AT66" s="198"/>
      <c r="AU66" s="201"/>
      <c r="AV66" s="200"/>
      <c r="AW66" s="198"/>
      <c r="AX66" s="201"/>
      <c r="AY66" s="200"/>
      <c r="AZ66" s="198"/>
      <c r="BA66" s="201"/>
      <c r="BB66" s="200"/>
      <c r="BC66" s="198"/>
      <c r="BD66" s="201"/>
      <c r="BE66" s="200"/>
      <c r="BF66" s="198"/>
      <c r="BG66" s="201"/>
      <c r="BH66" s="200"/>
      <c r="BI66" s="198"/>
      <c r="BJ66" s="201"/>
      <c r="BK66" s="200"/>
      <c r="BL66" s="198"/>
      <c r="BM66" s="201"/>
      <c r="BN66" s="200"/>
      <c r="BO66" s="198"/>
      <c r="BP66" s="201"/>
      <c r="BQ66" s="200"/>
      <c r="BR66" s="198"/>
      <c r="BS66" s="201"/>
      <c r="BT66" s="200"/>
      <c r="BU66" s="198"/>
      <c r="BV66" s="201"/>
      <c r="BW66" s="200"/>
      <c r="BX66" s="198"/>
      <c r="BY66" s="201"/>
    </row>
    <row r="67" spans="3:77" ht="13.5" customHeight="1">
      <c r="C67" s="200"/>
      <c r="D67" s="198"/>
      <c r="E67" s="198"/>
      <c r="F67" s="200"/>
      <c r="G67" s="198"/>
      <c r="H67" s="201"/>
      <c r="I67" s="198"/>
      <c r="J67" s="198"/>
      <c r="K67" s="198"/>
      <c r="L67" s="200"/>
      <c r="M67" s="198"/>
      <c r="N67" s="201"/>
      <c r="O67" s="200"/>
      <c r="P67" s="198"/>
      <c r="Q67" s="201"/>
      <c r="R67" s="200"/>
      <c r="S67" s="198"/>
      <c r="T67" s="201"/>
      <c r="U67" s="200"/>
      <c r="V67" s="198"/>
      <c r="W67" s="201"/>
      <c r="X67" s="200"/>
      <c r="Y67" s="198"/>
      <c r="Z67" s="201"/>
      <c r="AA67" s="200"/>
      <c r="AB67" s="198"/>
      <c r="AC67" s="201"/>
      <c r="AD67" s="200"/>
      <c r="AE67" s="198"/>
      <c r="AF67" s="201"/>
      <c r="AG67" s="200"/>
      <c r="AH67" s="198"/>
      <c r="AI67" s="201"/>
      <c r="AJ67" s="200"/>
      <c r="AK67" s="198"/>
      <c r="AL67" s="201"/>
      <c r="AM67" s="200"/>
      <c r="AN67" s="198"/>
      <c r="AO67" s="201"/>
      <c r="AP67" s="200"/>
      <c r="AQ67" s="198"/>
      <c r="AR67" s="201"/>
      <c r="AS67" s="200"/>
      <c r="AT67" s="198"/>
      <c r="AU67" s="201"/>
      <c r="AV67" s="200"/>
      <c r="AW67" s="198"/>
      <c r="AX67" s="201"/>
      <c r="AY67" s="200"/>
      <c r="AZ67" s="198"/>
      <c r="BA67" s="201"/>
      <c r="BB67" s="200"/>
      <c r="BC67" s="198"/>
      <c r="BD67" s="201"/>
      <c r="BE67" s="200"/>
      <c r="BF67" s="198"/>
      <c r="BG67" s="201"/>
      <c r="BH67" s="200"/>
      <c r="BI67" s="198"/>
      <c r="BJ67" s="201"/>
      <c r="BK67" s="200"/>
      <c r="BL67" s="198"/>
      <c r="BM67" s="201"/>
      <c r="BN67" s="200"/>
      <c r="BO67" s="198"/>
      <c r="BP67" s="201"/>
      <c r="BQ67" s="200"/>
      <c r="BR67" s="198"/>
      <c r="BS67" s="201"/>
      <c r="BT67" s="200"/>
      <c r="BU67" s="198"/>
      <c r="BV67" s="201"/>
      <c r="BW67" s="200"/>
      <c r="BX67" s="198"/>
      <c r="BY67" s="201"/>
    </row>
    <row r="68" spans="3:77" ht="13.5" customHeight="1">
      <c r="C68" s="200"/>
      <c r="D68" s="198"/>
      <c r="E68" s="198"/>
      <c r="F68" s="200"/>
      <c r="G68" s="198"/>
      <c r="H68" s="201"/>
      <c r="I68" s="198"/>
      <c r="J68" s="198"/>
      <c r="K68" s="198"/>
      <c r="L68" s="200"/>
      <c r="M68" s="198"/>
      <c r="N68" s="201"/>
      <c r="O68" s="200"/>
      <c r="P68" s="198"/>
      <c r="Q68" s="201"/>
      <c r="R68" s="200"/>
      <c r="S68" s="198"/>
      <c r="T68" s="201"/>
      <c r="U68" s="200"/>
      <c r="V68" s="198"/>
      <c r="W68" s="201"/>
      <c r="X68" s="200"/>
      <c r="Y68" s="198"/>
      <c r="Z68" s="201"/>
      <c r="AA68" s="200"/>
      <c r="AB68" s="198"/>
      <c r="AC68" s="201"/>
      <c r="AD68" s="200"/>
      <c r="AE68" s="198"/>
      <c r="AF68" s="201"/>
      <c r="AG68" s="200"/>
      <c r="AH68" s="198"/>
      <c r="AI68" s="201"/>
      <c r="AJ68" s="200"/>
      <c r="AK68" s="198"/>
      <c r="AL68" s="201"/>
      <c r="AM68" s="200"/>
      <c r="AN68" s="198"/>
      <c r="AO68" s="201"/>
      <c r="AP68" s="200"/>
      <c r="AQ68" s="198"/>
      <c r="AR68" s="201"/>
      <c r="AS68" s="200"/>
      <c r="AT68" s="198"/>
      <c r="AU68" s="201"/>
      <c r="AV68" s="200"/>
      <c r="AW68" s="198"/>
      <c r="AX68" s="201"/>
      <c r="AY68" s="200"/>
      <c r="AZ68" s="198"/>
      <c r="BA68" s="201"/>
      <c r="BB68" s="200"/>
      <c r="BC68" s="198"/>
      <c r="BD68" s="201"/>
      <c r="BE68" s="200"/>
      <c r="BF68" s="198"/>
      <c r="BG68" s="201"/>
      <c r="BH68" s="200"/>
      <c r="BI68" s="198"/>
      <c r="BJ68" s="201"/>
      <c r="BK68" s="200"/>
      <c r="BL68" s="198"/>
      <c r="BM68" s="201"/>
      <c r="BN68" s="200"/>
      <c r="BO68" s="198"/>
      <c r="BP68" s="201"/>
      <c r="BQ68" s="200"/>
      <c r="BR68" s="198"/>
      <c r="BS68" s="201"/>
      <c r="BT68" s="200"/>
      <c r="BU68" s="198"/>
      <c r="BV68" s="201"/>
      <c r="BW68" s="200"/>
      <c r="BX68" s="198"/>
      <c r="BY68" s="201"/>
    </row>
    <row r="69" spans="3:77" ht="13.5" customHeight="1">
      <c r="C69" s="200"/>
      <c r="D69" s="198"/>
      <c r="E69" s="198"/>
      <c r="F69" s="200"/>
      <c r="G69" s="198"/>
      <c r="H69" s="201"/>
      <c r="I69" s="198"/>
      <c r="J69" s="198"/>
      <c r="K69" s="198"/>
      <c r="L69" s="200"/>
      <c r="M69" s="198"/>
      <c r="N69" s="201"/>
      <c r="O69" s="200"/>
      <c r="P69" s="198"/>
      <c r="Q69" s="201"/>
      <c r="R69" s="200"/>
      <c r="S69" s="198"/>
      <c r="T69" s="201"/>
      <c r="U69" s="200"/>
      <c r="V69" s="198"/>
      <c r="W69" s="201"/>
      <c r="X69" s="200"/>
      <c r="Y69" s="198"/>
      <c r="Z69" s="201"/>
      <c r="AA69" s="200"/>
      <c r="AB69" s="198"/>
      <c r="AC69" s="201"/>
      <c r="AD69" s="200"/>
      <c r="AE69" s="198"/>
      <c r="AF69" s="201"/>
      <c r="AG69" s="200"/>
      <c r="AH69" s="198"/>
      <c r="AI69" s="201"/>
      <c r="AJ69" s="200"/>
      <c r="AK69" s="198"/>
      <c r="AL69" s="201"/>
      <c r="AM69" s="200"/>
      <c r="AN69" s="198"/>
      <c r="AO69" s="201"/>
      <c r="AP69" s="200"/>
      <c r="AQ69" s="198"/>
      <c r="AR69" s="201"/>
      <c r="AS69" s="200"/>
      <c r="AT69" s="198"/>
      <c r="AU69" s="201"/>
      <c r="AV69" s="200"/>
      <c r="AW69" s="198"/>
      <c r="AX69" s="201"/>
      <c r="AY69" s="200"/>
      <c r="AZ69" s="198"/>
      <c r="BA69" s="201"/>
      <c r="BB69" s="200"/>
      <c r="BC69" s="198"/>
      <c r="BD69" s="201"/>
      <c r="BE69" s="200"/>
      <c r="BF69" s="198"/>
      <c r="BG69" s="201"/>
      <c r="BH69" s="200"/>
      <c r="BI69" s="198"/>
      <c r="BJ69" s="201"/>
      <c r="BK69" s="200"/>
      <c r="BL69" s="198"/>
      <c r="BM69" s="201"/>
      <c r="BN69" s="200"/>
      <c r="BO69" s="198"/>
      <c r="BP69" s="201"/>
      <c r="BQ69" s="200"/>
      <c r="BR69" s="198"/>
      <c r="BS69" s="201"/>
      <c r="BT69" s="200"/>
      <c r="BU69" s="198"/>
      <c r="BV69" s="201"/>
      <c r="BW69" s="200"/>
      <c r="BX69" s="198"/>
      <c r="BY69" s="201"/>
    </row>
    <row r="70" spans="3:77" ht="13.5" customHeight="1">
      <c r="C70" s="200"/>
      <c r="D70" s="198"/>
      <c r="E70" s="198"/>
      <c r="F70" s="200"/>
      <c r="G70" s="198"/>
      <c r="H70" s="201"/>
      <c r="I70" s="198"/>
      <c r="J70" s="198"/>
      <c r="K70" s="198"/>
      <c r="L70" s="200"/>
      <c r="M70" s="198"/>
      <c r="N70" s="201"/>
      <c r="O70" s="200"/>
      <c r="P70" s="198"/>
      <c r="Q70" s="201"/>
      <c r="R70" s="200"/>
      <c r="S70" s="198"/>
      <c r="T70" s="201"/>
      <c r="U70" s="200"/>
      <c r="V70" s="198"/>
      <c r="W70" s="201"/>
      <c r="X70" s="200"/>
      <c r="Y70" s="198"/>
      <c r="Z70" s="201"/>
      <c r="AA70" s="200"/>
      <c r="AB70" s="198"/>
      <c r="AC70" s="201"/>
      <c r="AD70" s="200"/>
      <c r="AE70" s="198"/>
      <c r="AF70" s="201"/>
      <c r="AG70" s="200"/>
      <c r="AH70" s="198"/>
      <c r="AI70" s="201"/>
      <c r="AJ70" s="200"/>
      <c r="AK70" s="198"/>
      <c r="AL70" s="201"/>
      <c r="AM70" s="200"/>
      <c r="AN70" s="198"/>
      <c r="AO70" s="201"/>
      <c r="AP70" s="200"/>
      <c r="AQ70" s="198"/>
      <c r="AR70" s="201"/>
      <c r="AS70" s="200"/>
      <c r="AT70" s="198"/>
      <c r="AU70" s="201"/>
      <c r="AV70" s="200"/>
      <c r="AW70" s="198"/>
      <c r="AX70" s="201"/>
      <c r="AY70" s="200"/>
      <c r="AZ70" s="198"/>
      <c r="BA70" s="201"/>
      <c r="BB70" s="200"/>
      <c r="BC70" s="198"/>
      <c r="BD70" s="201"/>
      <c r="BE70" s="200"/>
      <c r="BF70" s="198"/>
      <c r="BG70" s="201"/>
      <c r="BH70" s="200"/>
      <c r="BI70" s="198"/>
      <c r="BJ70" s="201"/>
      <c r="BK70" s="200"/>
      <c r="BL70" s="198"/>
      <c r="BM70" s="201"/>
      <c r="BN70" s="200"/>
      <c r="BO70" s="198"/>
      <c r="BP70" s="201"/>
      <c r="BQ70" s="200"/>
      <c r="BR70" s="198"/>
      <c r="BS70" s="201"/>
      <c r="BT70" s="200"/>
      <c r="BU70" s="198"/>
      <c r="BV70" s="201"/>
      <c r="BW70" s="200"/>
      <c r="BX70" s="198"/>
      <c r="BY70" s="201"/>
    </row>
    <row r="71" spans="3:77" ht="13.5" customHeight="1">
      <c r="C71" s="200"/>
      <c r="D71" s="198"/>
      <c r="E71" s="198"/>
      <c r="F71" s="200"/>
      <c r="G71" s="198"/>
      <c r="H71" s="201"/>
      <c r="I71" s="198"/>
      <c r="J71" s="198"/>
      <c r="K71" s="198"/>
      <c r="L71" s="200"/>
      <c r="M71" s="198"/>
      <c r="N71" s="201"/>
      <c r="O71" s="200"/>
      <c r="P71" s="198"/>
      <c r="Q71" s="201"/>
      <c r="R71" s="200"/>
      <c r="S71" s="198"/>
      <c r="T71" s="201"/>
      <c r="U71" s="200"/>
      <c r="V71" s="198"/>
      <c r="W71" s="201"/>
      <c r="X71" s="200"/>
      <c r="Y71" s="198"/>
      <c r="Z71" s="201"/>
      <c r="AA71" s="200"/>
      <c r="AB71" s="198"/>
      <c r="AC71" s="201"/>
      <c r="AD71" s="200"/>
      <c r="AE71" s="198"/>
      <c r="AF71" s="201"/>
      <c r="AG71" s="200"/>
      <c r="AH71" s="198"/>
      <c r="AI71" s="201"/>
      <c r="AJ71" s="200"/>
      <c r="AK71" s="198"/>
      <c r="AL71" s="201"/>
      <c r="AM71" s="200"/>
      <c r="AN71" s="198"/>
      <c r="AO71" s="201"/>
      <c r="AP71" s="200"/>
      <c r="AQ71" s="198"/>
      <c r="AR71" s="201"/>
      <c r="AS71" s="200"/>
      <c r="AT71" s="198"/>
      <c r="AU71" s="201"/>
      <c r="AV71" s="200"/>
      <c r="AW71" s="198"/>
      <c r="AX71" s="201"/>
      <c r="AY71" s="200"/>
      <c r="AZ71" s="198"/>
      <c r="BA71" s="201"/>
      <c r="BB71" s="200"/>
      <c r="BC71" s="198"/>
      <c r="BD71" s="201"/>
      <c r="BE71" s="200"/>
      <c r="BF71" s="198"/>
      <c r="BG71" s="201"/>
      <c r="BH71" s="200"/>
      <c r="BI71" s="198"/>
      <c r="BJ71" s="201"/>
      <c r="BK71" s="200"/>
      <c r="BL71" s="198"/>
      <c r="BM71" s="201"/>
      <c r="BN71" s="200"/>
      <c r="BO71" s="198"/>
      <c r="BP71" s="201"/>
      <c r="BQ71" s="200"/>
      <c r="BR71" s="198"/>
      <c r="BS71" s="201"/>
      <c r="BT71" s="200"/>
      <c r="BU71" s="198"/>
      <c r="BV71" s="201"/>
      <c r="BW71" s="200"/>
      <c r="BX71" s="198"/>
      <c r="BY71" s="201"/>
    </row>
    <row r="72" spans="3:77" ht="13.5" customHeight="1">
      <c r="C72" s="200"/>
      <c r="D72" s="198"/>
      <c r="E72" s="198"/>
      <c r="F72" s="200"/>
      <c r="G72" s="198"/>
      <c r="H72" s="201"/>
      <c r="I72" s="198"/>
      <c r="J72" s="198"/>
      <c r="K72" s="198"/>
      <c r="L72" s="200"/>
      <c r="M72" s="198"/>
      <c r="N72" s="201"/>
      <c r="O72" s="200"/>
      <c r="P72" s="198"/>
      <c r="Q72" s="201"/>
      <c r="R72" s="200"/>
      <c r="S72" s="198"/>
      <c r="T72" s="201"/>
      <c r="U72" s="200"/>
      <c r="V72" s="198"/>
      <c r="W72" s="201"/>
      <c r="X72" s="200"/>
      <c r="Y72" s="198"/>
      <c r="Z72" s="201"/>
      <c r="AA72" s="200"/>
      <c r="AB72" s="198"/>
      <c r="AC72" s="201"/>
      <c r="AD72" s="200"/>
      <c r="AE72" s="198"/>
      <c r="AF72" s="201"/>
      <c r="AG72" s="200"/>
      <c r="AH72" s="198"/>
      <c r="AI72" s="201"/>
      <c r="AJ72" s="200"/>
      <c r="AK72" s="198"/>
      <c r="AL72" s="201"/>
      <c r="AM72" s="200"/>
      <c r="AN72" s="198"/>
      <c r="AO72" s="201"/>
      <c r="AP72" s="200"/>
      <c r="AQ72" s="198"/>
      <c r="AR72" s="201"/>
      <c r="AS72" s="200"/>
      <c r="AT72" s="198"/>
      <c r="AU72" s="201"/>
      <c r="AV72" s="200"/>
      <c r="AW72" s="198"/>
      <c r="AX72" s="201"/>
      <c r="AY72" s="200"/>
      <c r="AZ72" s="198"/>
      <c r="BA72" s="201"/>
      <c r="BB72" s="200"/>
      <c r="BC72" s="198"/>
      <c r="BD72" s="201"/>
      <c r="BE72" s="200"/>
      <c r="BF72" s="198"/>
      <c r="BG72" s="201"/>
      <c r="BH72" s="200"/>
      <c r="BI72" s="198"/>
      <c r="BJ72" s="201"/>
      <c r="BK72" s="200"/>
      <c r="BL72" s="198"/>
      <c r="BM72" s="201"/>
      <c r="BN72" s="200"/>
      <c r="BO72" s="198"/>
      <c r="BP72" s="201"/>
      <c r="BQ72" s="200"/>
      <c r="BR72" s="198"/>
      <c r="BS72" s="201"/>
      <c r="BT72" s="200"/>
      <c r="BU72" s="198"/>
      <c r="BV72" s="201"/>
      <c r="BW72" s="200"/>
      <c r="BX72" s="198"/>
      <c r="BY72" s="201"/>
    </row>
    <row r="73" spans="3:77" ht="13.5" customHeight="1">
      <c r="C73" s="200"/>
      <c r="D73" s="198"/>
      <c r="E73" s="198"/>
      <c r="F73" s="200"/>
      <c r="G73" s="198"/>
      <c r="H73" s="201"/>
      <c r="I73" s="198"/>
      <c r="J73" s="198"/>
      <c r="K73" s="198"/>
      <c r="L73" s="200"/>
      <c r="M73" s="198"/>
      <c r="N73" s="201"/>
      <c r="O73" s="200"/>
      <c r="P73" s="198"/>
      <c r="Q73" s="201"/>
      <c r="R73" s="200"/>
      <c r="S73" s="198"/>
      <c r="T73" s="201"/>
      <c r="U73" s="200"/>
      <c r="V73" s="198"/>
      <c r="W73" s="201"/>
      <c r="X73" s="200"/>
      <c r="Y73" s="198"/>
      <c r="Z73" s="201"/>
      <c r="AA73" s="200"/>
      <c r="AB73" s="198"/>
      <c r="AC73" s="201"/>
      <c r="AD73" s="200"/>
      <c r="AE73" s="198"/>
      <c r="AF73" s="201"/>
      <c r="AG73" s="200"/>
      <c r="AH73" s="198"/>
      <c r="AI73" s="201"/>
      <c r="AJ73" s="200"/>
      <c r="AK73" s="198"/>
      <c r="AL73" s="201"/>
      <c r="AM73" s="200"/>
      <c r="AN73" s="198"/>
      <c r="AO73" s="201"/>
      <c r="AP73" s="200"/>
      <c r="AQ73" s="198"/>
      <c r="AR73" s="201"/>
      <c r="AS73" s="200"/>
      <c r="AT73" s="198"/>
      <c r="AU73" s="201"/>
      <c r="AV73" s="200"/>
      <c r="AW73" s="198"/>
      <c r="AX73" s="201"/>
      <c r="AY73" s="200"/>
      <c r="AZ73" s="198"/>
      <c r="BA73" s="201"/>
      <c r="BB73" s="200"/>
      <c r="BC73" s="198"/>
      <c r="BD73" s="201"/>
      <c r="BE73" s="200"/>
      <c r="BF73" s="198"/>
      <c r="BG73" s="201"/>
      <c r="BH73" s="200"/>
      <c r="BI73" s="198"/>
      <c r="BJ73" s="201"/>
      <c r="BK73" s="200"/>
      <c r="BL73" s="198"/>
      <c r="BM73" s="201"/>
      <c r="BN73" s="200"/>
      <c r="BO73" s="198"/>
      <c r="BP73" s="201"/>
      <c r="BQ73" s="200"/>
      <c r="BR73" s="198"/>
      <c r="BS73" s="201"/>
      <c r="BT73" s="200"/>
      <c r="BU73" s="198"/>
      <c r="BV73" s="201"/>
      <c r="BW73" s="200"/>
      <c r="BX73" s="198"/>
      <c r="BY73" s="201"/>
    </row>
    <row r="74" spans="3:77" ht="13.5" customHeight="1">
      <c r="C74" s="200"/>
      <c r="D74" s="198"/>
      <c r="E74" s="198"/>
      <c r="F74" s="200"/>
      <c r="G74" s="198"/>
      <c r="H74" s="201"/>
      <c r="I74" s="198"/>
      <c r="J74" s="198"/>
      <c r="K74" s="198"/>
      <c r="L74" s="200"/>
      <c r="M74" s="198"/>
      <c r="N74" s="201"/>
      <c r="O74" s="200"/>
      <c r="P74" s="198"/>
      <c r="Q74" s="201"/>
      <c r="R74" s="200"/>
      <c r="S74" s="198"/>
      <c r="T74" s="201"/>
      <c r="U74" s="200"/>
      <c r="V74" s="198"/>
      <c r="W74" s="201"/>
      <c r="X74" s="200"/>
      <c r="Y74" s="198"/>
      <c r="Z74" s="201"/>
      <c r="AA74" s="200"/>
      <c r="AB74" s="198"/>
      <c r="AC74" s="201"/>
      <c r="AD74" s="200"/>
      <c r="AE74" s="198"/>
      <c r="AF74" s="201"/>
      <c r="AG74" s="200"/>
      <c r="AH74" s="198"/>
      <c r="AI74" s="201"/>
      <c r="AJ74" s="200"/>
      <c r="AK74" s="198"/>
      <c r="AL74" s="201"/>
      <c r="AM74" s="200"/>
      <c r="AN74" s="198"/>
      <c r="AO74" s="201"/>
      <c r="AP74" s="200"/>
      <c r="AQ74" s="198"/>
      <c r="AR74" s="201"/>
      <c r="AS74" s="200"/>
      <c r="AT74" s="198"/>
      <c r="AU74" s="201"/>
      <c r="AV74" s="200"/>
      <c r="AW74" s="198"/>
      <c r="AX74" s="201"/>
      <c r="AY74" s="200"/>
      <c r="AZ74" s="198"/>
      <c r="BA74" s="201"/>
      <c r="BB74" s="200"/>
      <c r="BC74" s="198"/>
      <c r="BD74" s="201"/>
      <c r="BE74" s="200"/>
      <c r="BF74" s="198"/>
      <c r="BG74" s="201"/>
      <c r="BH74" s="200"/>
      <c r="BI74" s="198"/>
      <c r="BJ74" s="201"/>
      <c r="BK74" s="200"/>
      <c r="BL74" s="198"/>
      <c r="BM74" s="201"/>
      <c r="BN74" s="200"/>
      <c r="BO74" s="198"/>
      <c r="BP74" s="201"/>
      <c r="BQ74" s="200"/>
      <c r="BR74" s="198"/>
      <c r="BS74" s="201"/>
      <c r="BT74" s="200"/>
      <c r="BU74" s="198"/>
      <c r="BV74" s="201"/>
      <c r="BW74" s="200"/>
      <c r="BX74" s="198"/>
      <c r="BY74" s="201"/>
    </row>
    <row r="75" spans="3:77" ht="13.5" customHeight="1">
      <c r="C75" s="200"/>
      <c r="D75" s="198"/>
      <c r="E75" s="198"/>
      <c r="F75" s="200"/>
      <c r="G75" s="198"/>
      <c r="H75" s="201"/>
      <c r="I75" s="198"/>
      <c r="J75" s="198"/>
      <c r="K75" s="198"/>
      <c r="L75" s="200"/>
      <c r="M75" s="198"/>
      <c r="N75" s="201"/>
      <c r="O75" s="200"/>
      <c r="P75" s="198"/>
      <c r="Q75" s="201"/>
      <c r="R75" s="200"/>
      <c r="S75" s="198"/>
      <c r="T75" s="201"/>
      <c r="U75" s="200"/>
      <c r="V75" s="198"/>
      <c r="W75" s="201"/>
      <c r="X75" s="200"/>
      <c r="Y75" s="198"/>
      <c r="Z75" s="201"/>
      <c r="AA75" s="200"/>
      <c r="AB75" s="198"/>
      <c r="AC75" s="201"/>
      <c r="AD75" s="200"/>
      <c r="AE75" s="198"/>
      <c r="AF75" s="201"/>
      <c r="AG75" s="200"/>
      <c r="AH75" s="198"/>
      <c r="AI75" s="201"/>
      <c r="AJ75" s="200"/>
      <c r="AK75" s="198"/>
      <c r="AL75" s="201"/>
      <c r="AM75" s="200"/>
      <c r="AN75" s="198"/>
      <c r="AO75" s="201"/>
      <c r="AP75" s="200"/>
      <c r="AQ75" s="198"/>
      <c r="AR75" s="201"/>
      <c r="AS75" s="200"/>
      <c r="AT75" s="198"/>
      <c r="AU75" s="201"/>
      <c r="AV75" s="200"/>
      <c r="AW75" s="198"/>
      <c r="AX75" s="201"/>
      <c r="AY75" s="200"/>
      <c r="AZ75" s="198"/>
      <c r="BA75" s="201"/>
      <c r="BB75" s="200"/>
      <c r="BC75" s="198"/>
      <c r="BD75" s="201"/>
      <c r="BE75" s="200"/>
      <c r="BF75" s="198"/>
      <c r="BG75" s="201"/>
      <c r="BH75" s="200"/>
      <c r="BI75" s="198"/>
      <c r="BJ75" s="201"/>
      <c r="BK75" s="200"/>
      <c r="BL75" s="198"/>
      <c r="BM75" s="201"/>
      <c r="BN75" s="200"/>
      <c r="BO75" s="198"/>
      <c r="BP75" s="201"/>
      <c r="BQ75" s="200"/>
      <c r="BR75" s="198"/>
      <c r="BS75" s="201"/>
      <c r="BT75" s="200"/>
      <c r="BU75" s="198"/>
      <c r="BV75" s="201"/>
      <c r="BW75" s="200"/>
      <c r="BX75" s="198"/>
      <c r="BY75" s="201"/>
    </row>
    <row r="76" spans="3:77" ht="13.5" customHeight="1">
      <c r="C76" s="200"/>
      <c r="D76" s="198"/>
      <c r="E76" s="198"/>
      <c r="F76" s="200"/>
      <c r="G76" s="198"/>
      <c r="H76" s="201"/>
      <c r="I76" s="198"/>
      <c r="J76" s="198"/>
      <c r="K76" s="198"/>
      <c r="L76" s="200"/>
      <c r="M76" s="198"/>
      <c r="N76" s="201"/>
      <c r="O76" s="200"/>
      <c r="P76" s="198"/>
      <c r="Q76" s="201"/>
      <c r="R76" s="200"/>
      <c r="S76" s="198"/>
      <c r="T76" s="201"/>
      <c r="U76" s="200"/>
      <c r="V76" s="198"/>
      <c r="W76" s="201"/>
      <c r="X76" s="200"/>
      <c r="Y76" s="198"/>
      <c r="Z76" s="201"/>
      <c r="AA76" s="200"/>
      <c r="AB76" s="198"/>
      <c r="AC76" s="201"/>
      <c r="AD76" s="200"/>
      <c r="AE76" s="198"/>
      <c r="AF76" s="201"/>
      <c r="AG76" s="200"/>
      <c r="AH76" s="198"/>
      <c r="AI76" s="201"/>
      <c r="AJ76" s="200"/>
      <c r="AK76" s="198"/>
      <c r="AL76" s="201"/>
      <c r="AM76" s="200"/>
      <c r="AN76" s="198"/>
      <c r="AO76" s="201"/>
      <c r="AP76" s="200"/>
      <c r="AQ76" s="198"/>
      <c r="AR76" s="201"/>
      <c r="AS76" s="200"/>
      <c r="AT76" s="198"/>
      <c r="AU76" s="201"/>
      <c r="AV76" s="200"/>
      <c r="AW76" s="198"/>
      <c r="AX76" s="201"/>
      <c r="AY76" s="200"/>
      <c r="AZ76" s="198"/>
      <c r="BA76" s="201"/>
      <c r="BB76" s="200"/>
      <c r="BC76" s="198"/>
      <c r="BD76" s="201"/>
      <c r="BE76" s="200"/>
      <c r="BF76" s="198"/>
      <c r="BG76" s="201"/>
      <c r="BH76" s="200"/>
      <c r="BI76" s="198"/>
      <c r="BJ76" s="201"/>
      <c r="BK76" s="200"/>
      <c r="BL76" s="198"/>
      <c r="BM76" s="201"/>
      <c r="BN76" s="200"/>
      <c r="BO76" s="198"/>
      <c r="BP76" s="201"/>
      <c r="BQ76" s="200"/>
      <c r="BR76" s="198"/>
      <c r="BS76" s="201"/>
      <c r="BT76" s="200"/>
      <c r="BU76" s="198"/>
      <c r="BV76" s="201"/>
      <c r="BW76" s="200"/>
      <c r="BX76" s="198"/>
      <c r="BY76" s="201"/>
    </row>
    <row r="77" spans="3:77" ht="13.5" customHeight="1">
      <c r="C77" s="200"/>
      <c r="D77" s="198"/>
      <c r="E77" s="198"/>
      <c r="F77" s="200"/>
      <c r="G77" s="198"/>
      <c r="H77" s="201"/>
      <c r="I77" s="198"/>
      <c r="J77" s="198"/>
      <c r="K77" s="198"/>
      <c r="L77" s="200"/>
      <c r="M77" s="198"/>
      <c r="N77" s="201"/>
      <c r="O77" s="200"/>
      <c r="P77" s="198"/>
      <c r="Q77" s="201"/>
      <c r="R77" s="200"/>
      <c r="S77" s="198"/>
      <c r="T77" s="201"/>
      <c r="U77" s="200"/>
      <c r="V77" s="198"/>
      <c r="W77" s="201"/>
      <c r="X77" s="200"/>
      <c r="Y77" s="198"/>
      <c r="Z77" s="201"/>
      <c r="AA77" s="200"/>
      <c r="AB77" s="198"/>
      <c r="AC77" s="201"/>
      <c r="AD77" s="200"/>
      <c r="AE77" s="198"/>
      <c r="AF77" s="201"/>
      <c r="AG77" s="200"/>
      <c r="AH77" s="198"/>
      <c r="AI77" s="201"/>
      <c r="AJ77" s="200"/>
      <c r="AK77" s="198"/>
      <c r="AL77" s="201"/>
      <c r="AM77" s="200"/>
      <c r="AN77" s="198"/>
      <c r="AO77" s="201"/>
      <c r="AP77" s="200"/>
      <c r="AQ77" s="198"/>
      <c r="AR77" s="201"/>
      <c r="AS77" s="200"/>
      <c r="AT77" s="198"/>
      <c r="AU77" s="201"/>
      <c r="AV77" s="200"/>
      <c r="AW77" s="198"/>
      <c r="AX77" s="201"/>
      <c r="AY77" s="200"/>
      <c r="AZ77" s="198"/>
      <c r="BA77" s="201"/>
      <c r="BB77" s="200"/>
      <c r="BC77" s="198"/>
      <c r="BD77" s="201"/>
      <c r="BE77" s="200"/>
      <c r="BF77" s="198"/>
      <c r="BG77" s="201"/>
      <c r="BH77" s="200"/>
      <c r="BI77" s="198"/>
      <c r="BJ77" s="201"/>
      <c r="BK77" s="200"/>
      <c r="BL77" s="198"/>
      <c r="BM77" s="201"/>
      <c r="BN77" s="200"/>
      <c r="BO77" s="198"/>
      <c r="BP77" s="201"/>
      <c r="BQ77" s="200"/>
      <c r="BR77" s="198"/>
      <c r="BS77" s="201"/>
      <c r="BT77" s="200"/>
      <c r="BU77" s="198"/>
      <c r="BV77" s="201"/>
      <c r="BW77" s="200"/>
      <c r="BX77" s="198"/>
      <c r="BY77" s="201"/>
    </row>
    <row r="78" spans="3:77" ht="13.5" customHeight="1">
      <c r="C78" s="200"/>
      <c r="D78" s="198"/>
      <c r="E78" s="198"/>
      <c r="F78" s="200"/>
      <c r="G78" s="198"/>
      <c r="H78" s="201"/>
      <c r="I78" s="198"/>
      <c r="J78" s="198"/>
      <c r="K78" s="198"/>
      <c r="L78" s="200"/>
      <c r="M78" s="198"/>
      <c r="N78" s="201"/>
      <c r="O78" s="200"/>
      <c r="P78" s="198"/>
      <c r="Q78" s="201"/>
      <c r="R78" s="200"/>
      <c r="S78" s="198"/>
      <c r="T78" s="201"/>
      <c r="U78" s="200"/>
      <c r="V78" s="198"/>
      <c r="W78" s="201"/>
      <c r="X78" s="200"/>
      <c r="Y78" s="198"/>
      <c r="Z78" s="201"/>
      <c r="AA78" s="200"/>
      <c r="AB78" s="198"/>
      <c r="AC78" s="201"/>
      <c r="AD78" s="200"/>
      <c r="AE78" s="198"/>
      <c r="AF78" s="201"/>
      <c r="AG78" s="200"/>
      <c r="AH78" s="198"/>
      <c r="AI78" s="201"/>
      <c r="AJ78" s="200"/>
      <c r="AK78" s="198"/>
      <c r="AL78" s="201"/>
      <c r="AM78" s="200"/>
      <c r="AN78" s="198"/>
      <c r="AO78" s="201"/>
      <c r="AP78" s="200"/>
      <c r="AQ78" s="198"/>
      <c r="AR78" s="201"/>
      <c r="AS78" s="200"/>
      <c r="AT78" s="198"/>
      <c r="AU78" s="201"/>
      <c r="AV78" s="200"/>
      <c r="AW78" s="198"/>
      <c r="AX78" s="201"/>
      <c r="AY78" s="200"/>
      <c r="AZ78" s="198"/>
      <c r="BA78" s="201"/>
      <c r="BB78" s="200"/>
      <c r="BC78" s="198"/>
      <c r="BD78" s="201"/>
      <c r="BE78" s="200"/>
      <c r="BF78" s="198"/>
      <c r="BG78" s="201"/>
      <c r="BH78" s="200"/>
      <c r="BI78" s="198"/>
      <c r="BJ78" s="201"/>
      <c r="BK78" s="200"/>
      <c r="BL78" s="198"/>
      <c r="BM78" s="201"/>
      <c r="BN78" s="200"/>
      <c r="BO78" s="198"/>
      <c r="BP78" s="201"/>
      <c r="BQ78" s="200"/>
      <c r="BR78" s="198"/>
      <c r="BS78" s="201"/>
      <c r="BT78" s="200"/>
      <c r="BU78" s="198"/>
      <c r="BV78" s="201"/>
      <c r="BW78" s="200"/>
      <c r="BX78" s="198"/>
      <c r="BY78" s="201"/>
    </row>
    <row r="79" spans="3:77" ht="13.5" customHeight="1">
      <c r="C79" s="200"/>
      <c r="D79" s="198"/>
      <c r="E79" s="198"/>
      <c r="F79" s="200"/>
      <c r="G79" s="198"/>
      <c r="H79" s="201"/>
      <c r="I79" s="198"/>
      <c r="J79" s="198"/>
      <c r="K79" s="198"/>
      <c r="L79" s="200"/>
      <c r="M79" s="198"/>
      <c r="N79" s="201"/>
      <c r="O79" s="200"/>
      <c r="P79" s="198"/>
      <c r="Q79" s="201"/>
      <c r="R79" s="200"/>
      <c r="S79" s="198"/>
      <c r="T79" s="201"/>
      <c r="U79" s="200"/>
      <c r="V79" s="198"/>
      <c r="W79" s="201"/>
      <c r="X79" s="200"/>
      <c r="Y79" s="198"/>
      <c r="Z79" s="201"/>
      <c r="AA79" s="200"/>
      <c r="AB79" s="198"/>
      <c r="AC79" s="201"/>
      <c r="AD79" s="200"/>
      <c r="AE79" s="198"/>
      <c r="AF79" s="201"/>
      <c r="AG79" s="200"/>
      <c r="AH79" s="198"/>
      <c r="AI79" s="201"/>
      <c r="AJ79" s="200"/>
      <c r="AK79" s="198"/>
      <c r="AL79" s="201"/>
      <c r="AM79" s="200"/>
      <c r="AN79" s="198"/>
      <c r="AO79" s="201"/>
      <c r="AP79" s="200"/>
      <c r="AQ79" s="198"/>
      <c r="AR79" s="201"/>
      <c r="AS79" s="200"/>
      <c r="AT79" s="198"/>
      <c r="AU79" s="201"/>
      <c r="AV79" s="200"/>
      <c r="AW79" s="198"/>
      <c r="AX79" s="201"/>
      <c r="AY79" s="200"/>
      <c r="AZ79" s="198"/>
      <c r="BA79" s="201"/>
      <c r="BB79" s="200"/>
      <c r="BC79" s="198"/>
      <c r="BD79" s="201"/>
      <c r="BE79" s="200"/>
      <c r="BF79" s="198"/>
      <c r="BG79" s="201"/>
      <c r="BH79" s="200"/>
      <c r="BI79" s="198"/>
      <c r="BJ79" s="201"/>
      <c r="BK79" s="200"/>
      <c r="BL79" s="198"/>
      <c r="BM79" s="201"/>
      <c r="BN79" s="200"/>
      <c r="BO79" s="198"/>
      <c r="BP79" s="201"/>
      <c r="BQ79" s="200"/>
      <c r="BR79" s="198"/>
      <c r="BS79" s="201"/>
      <c r="BT79" s="200"/>
      <c r="BU79" s="198"/>
      <c r="BV79" s="201"/>
      <c r="BW79" s="200"/>
      <c r="BX79" s="198"/>
      <c r="BY79" s="201"/>
    </row>
    <row r="80" spans="3:77" ht="13.5" customHeight="1">
      <c r="C80" s="200"/>
      <c r="D80" s="198"/>
      <c r="E80" s="198"/>
      <c r="F80" s="200"/>
      <c r="G80" s="198"/>
      <c r="H80" s="201"/>
      <c r="I80" s="198"/>
      <c r="J80" s="198"/>
      <c r="K80" s="198"/>
      <c r="L80" s="200"/>
      <c r="M80" s="198"/>
      <c r="N80" s="201"/>
      <c r="O80" s="200"/>
      <c r="P80" s="198"/>
      <c r="Q80" s="201"/>
      <c r="R80" s="200"/>
      <c r="S80" s="198"/>
      <c r="T80" s="201"/>
      <c r="U80" s="200"/>
      <c r="V80" s="198"/>
      <c r="W80" s="201"/>
      <c r="X80" s="200"/>
      <c r="Y80" s="198"/>
      <c r="Z80" s="201"/>
      <c r="AA80" s="200"/>
      <c r="AB80" s="198"/>
      <c r="AC80" s="201"/>
      <c r="AD80" s="200"/>
      <c r="AE80" s="198"/>
      <c r="AF80" s="201"/>
      <c r="AG80" s="200"/>
      <c r="AH80" s="198"/>
      <c r="AI80" s="201"/>
      <c r="AJ80" s="200"/>
      <c r="AK80" s="198"/>
      <c r="AL80" s="201"/>
      <c r="AM80" s="200"/>
      <c r="AN80" s="198"/>
      <c r="AO80" s="201"/>
      <c r="AP80" s="200"/>
      <c r="AQ80" s="198"/>
      <c r="AR80" s="201"/>
      <c r="AS80" s="200"/>
      <c r="AT80" s="198"/>
      <c r="AU80" s="201"/>
      <c r="AV80" s="200"/>
      <c r="AW80" s="198"/>
      <c r="AX80" s="201"/>
      <c r="AY80" s="200"/>
      <c r="AZ80" s="198"/>
      <c r="BA80" s="201"/>
      <c r="BB80" s="200"/>
      <c r="BC80" s="198"/>
      <c r="BD80" s="201"/>
      <c r="BE80" s="200"/>
      <c r="BF80" s="198"/>
      <c r="BG80" s="201"/>
      <c r="BH80" s="200"/>
      <c r="BI80" s="198"/>
      <c r="BJ80" s="201"/>
      <c r="BK80" s="200"/>
      <c r="BL80" s="198"/>
      <c r="BM80" s="201"/>
      <c r="BN80" s="200"/>
      <c r="BO80" s="198"/>
      <c r="BP80" s="201"/>
      <c r="BQ80" s="200"/>
      <c r="BR80" s="198"/>
      <c r="BS80" s="201"/>
      <c r="BT80" s="200"/>
      <c r="BU80" s="198"/>
      <c r="BV80" s="201"/>
      <c r="BW80" s="200"/>
      <c r="BX80" s="198"/>
      <c r="BY80" s="201"/>
    </row>
    <row r="81" spans="3:77" ht="13.5" customHeight="1">
      <c r="C81" s="200"/>
      <c r="D81" s="198"/>
      <c r="E81" s="198"/>
      <c r="F81" s="200"/>
      <c r="G81" s="198"/>
      <c r="H81" s="201"/>
      <c r="I81" s="198"/>
      <c r="J81" s="198"/>
      <c r="K81" s="198"/>
      <c r="L81" s="200"/>
      <c r="M81" s="198"/>
      <c r="N81" s="201"/>
      <c r="O81" s="200"/>
      <c r="P81" s="198"/>
      <c r="Q81" s="201"/>
      <c r="R81" s="200"/>
      <c r="S81" s="198"/>
      <c r="T81" s="201"/>
      <c r="U81" s="200"/>
      <c r="V81" s="198"/>
      <c r="W81" s="201"/>
      <c r="X81" s="200"/>
      <c r="Y81" s="198"/>
      <c r="Z81" s="201"/>
      <c r="AA81" s="200"/>
      <c r="AB81" s="198"/>
      <c r="AC81" s="201"/>
      <c r="AD81" s="200"/>
      <c r="AE81" s="198"/>
      <c r="AF81" s="201"/>
      <c r="AG81" s="200"/>
      <c r="AH81" s="198"/>
      <c r="AI81" s="201"/>
      <c r="AJ81" s="200"/>
      <c r="AK81" s="198"/>
      <c r="AL81" s="201"/>
      <c r="AM81" s="200"/>
      <c r="AN81" s="198"/>
      <c r="AO81" s="201"/>
      <c r="AP81" s="200"/>
      <c r="AQ81" s="198"/>
      <c r="AR81" s="201"/>
      <c r="AS81" s="200"/>
      <c r="AT81" s="198"/>
      <c r="AU81" s="201"/>
      <c r="AV81" s="200"/>
      <c r="AW81" s="198"/>
      <c r="AX81" s="201"/>
      <c r="AY81" s="200"/>
      <c r="AZ81" s="198"/>
      <c r="BA81" s="201"/>
      <c r="BB81" s="200"/>
      <c r="BC81" s="198"/>
      <c r="BD81" s="201"/>
      <c r="BE81" s="200"/>
      <c r="BF81" s="198"/>
      <c r="BG81" s="201"/>
      <c r="BH81" s="200"/>
      <c r="BI81" s="198"/>
      <c r="BJ81" s="201"/>
      <c r="BK81" s="200"/>
      <c r="BL81" s="198"/>
      <c r="BM81" s="201"/>
      <c r="BN81" s="200"/>
      <c r="BO81" s="198"/>
      <c r="BP81" s="201"/>
      <c r="BQ81" s="200"/>
      <c r="BR81" s="198"/>
      <c r="BS81" s="201"/>
      <c r="BT81" s="200"/>
      <c r="BU81" s="198"/>
      <c r="BV81" s="201"/>
      <c r="BW81" s="200"/>
      <c r="BX81" s="198"/>
      <c r="BY81" s="201"/>
    </row>
    <row r="82" spans="3:77" ht="13.5" customHeight="1">
      <c r="C82" s="200"/>
      <c r="D82" s="198"/>
      <c r="E82" s="198"/>
      <c r="F82" s="200"/>
      <c r="G82" s="198"/>
      <c r="H82" s="201"/>
      <c r="I82" s="198"/>
      <c r="J82" s="198"/>
      <c r="K82" s="198"/>
      <c r="L82" s="200"/>
      <c r="M82" s="198"/>
      <c r="N82" s="201"/>
      <c r="O82" s="200"/>
      <c r="P82" s="198"/>
      <c r="Q82" s="201"/>
      <c r="R82" s="200"/>
      <c r="S82" s="198"/>
      <c r="T82" s="201"/>
      <c r="U82" s="200"/>
      <c r="V82" s="198"/>
      <c r="W82" s="201"/>
      <c r="X82" s="200"/>
      <c r="Y82" s="198"/>
      <c r="Z82" s="201"/>
      <c r="AA82" s="200"/>
      <c r="AB82" s="198"/>
      <c r="AC82" s="201"/>
      <c r="AD82" s="200"/>
      <c r="AE82" s="198"/>
      <c r="AF82" s="201"/>
      <c r="AG82" s="200"/>
      <c r="AH82" s="198"/>
      <c r="AI82" s="201"/>
      <c r="AJ82" s="200"/>
      <c r="AK82" s="198"/>
      <c r="AL82" s="201"/>
      <c r="AM82" s="200"/>
      <c r="AN82" s="198"/>
      <c r="AO82" s="201"/>
      <c r="AP82" s="200"/>
      <c r="AQ82" s="198"/>
      <c r="AR82" s="201"/>
      <c r="AS82" s="200"/>
      <c r="AT82" s="198"/>
      <c r="AU82" s="201"/>
      <c r="AV82" s="200"/>
      <c r="AW82" s="198"/>
      <c r="AX82" s="201"/>
      <c r="AY82" s="200"/>
      <c r="AZ82" s="198"/>
      <c r="BA82" s="201"/>
      <c r="BB82" s="200"/>
      <c r="BC82" s="198"/>
      <c r="BD82" s="201"/>
      <c r="BE82" s="200"/>
      <c r="BF82" s="198"/>
      <c r="BG82" s="201"/>
      <c r="BH82" s="200"/>
      <c r="BI82" s="198"/>
      <c r="BJ82" s="201"/>
      <c r="BK82" s="200"/>
      <c r="BL82" s="198"/>
      <c r="BM82" s="201"/>
      <c r="BN82" s="200"/>
      <c r="BO82" s="198"/>
      <c r="BP82" s="201"/>
      <c r="BQ82" s="200"/>
      <c r="BR82" s="198"/>
      <c r="BS82" s="201"/>
      <c r="BT82" s="200"/>
      <c r="BU82" s="198"/>
      <c r="BV82" s="201"/>
      <c r="BW82" s="200"/>
      <c r="BX82" s="198"/>
      <c r="BY82" s="201"/>
    </row>
    <row r="83" spans="3:77" ht="13.5" customHeight="1">
      <c r="C83" s="200"/>
      <c r="D83" s="198"/>
      <c r="E83" s="198"/>
      <c r="F83" s="200"/>
      <c r="G83" s="198"/>
      <c r="H83" s="201"/>
      <c r="I83" s="198"/>
      <c r="J83" s="198"/>
      <c r="K83" s="198"/>
      <c r="L83" s="200"/>
      <c r="M83" s="198"/>
      <c r="N83" s="201"/>
      <c r="O83" s="200"/>
      <c r="P83" s="198"/>
      <c r="Q83" s="201"/>
      <c r="R83" s="200"/>
      <c r="S83" s="198"/>
      <c r="T83" s="201"/>
      <c r="U83" s="200"/>
      <c r="V83" s="198"/>
      <c r="W83" s="201"/>
      <c r="X83" s="200"/>
      <c r="Y83" s="198"/>
      <c r="Z83" s="201"/>
      <c r="AA83" s="200"/>
      <c r="AB83" s="198"/>
      <c r="AC83" s="201"/>
      <c r="AD83" s="200"/>
      <c r="AE83" s="198"/>
      <c r="AF83" s="201"/>
      <c r="AG83" s="200"/>
      <c r="AH83" s="198"/>
      <c r="AI83" s="201"/>
      <c r="AJ83" s="200"/>
      <c r="AK83" s="198"/>
      <c r="AL83" s="201"/>
      <c r="AM83" s="200"/>
      <c r="AN83" s="198"/>
      <c r="AO83" s="201"/>
      <c r="AP83" s="200"/>
      <c r="AQ83" s="198"/>
      <c r="AR83" s="201"/>
      <c r="AS83" s="200"/>
      <c r="AT83" s="198"/>
      <c r="AU83" s="201"/>
      <c r="AV83" s="200"/>
      <c r="AW83" s="198"/>
      <c r="AX83" s="201"/>
      <c r="AY83" s="200"/>
      <c r="AZ83" s="198"/>
      <c r="BA83" s="201"/>
      <c r="BB83" s="200"/>
      <c r="BC83" s="198"/>
      <c r="BD83" s="201"/>
      <c r="BE83" s="200"/>
      <c r="BF83" s="198"/>
      <c r="BG83" s="201"/>
      <c r="BH83" s="200"/>
      <c r="BI83" s="198"/>
      <c r="BJ83" s="201"/>
      <c r="BK83" s="200"/>
      <c r="BL83" s="198"/>
      <c r="BM83" s="201"/>
      <c r="BN83" s="200"/>
      <c r="BO83" s="198"/>
      <c r="BP83" s="201"/>
      <c r="BQ83" s="200"/>
      <c r="BR83" s="198"/>
      <c r="BS83" s="201"/>
      <c r="BT83" s="200"/>
      <c r="BU83" s="198"/>
      <c r="BV83" s="201"/>
      <c r="BW83" s="200"/>
      <c r="BX83" s="198"/>
      <c r="BY83" s="201"/>
    </row>
    <row r="84" spans="3:77" ht="13.5" customHeight="1">
      <c r="C84" s="200"/>
      <c r="D84" s="198"/>
      <c r="E84" s="198"/>
      <c r="F84" s="200"/>
      <c r="G84" s="198"/>
      <c r="H84" s="201"/>
      <c r="I84" s="198"/>
      <c r="J84" s="198"/>
      <c r="K84" s="198"/>
      <c r="L84" s="200"/>
      <c r="M84" s="198"/>
      <c r="N84" s="201"/>
      <c r="O84" s="200"/>
      <c r="P84" s="198"/>
      <c r="Q84" s="201"/>
      <c r="R84" s="200"/>
      <c r="S84" s="198"/>
      <c r="T84" s="201"/>
      <c r="U84" s="200"/>
      <c r="V84" s="198"/>
      <c r="W84" s="201"/>
      <c r="X84" s="200"/>
      <c r="Y84" s="198"/>
      <c r="Z84" s="201"/>
      <c r="AA84" s="200"/>
      <c r="AB84" s="198"/>
      <c r="AC84" s="201"/>
      <c r="AD84" s="200"/>
      <c r="AE84" s="198"/>
      <c r="AF84" s="201"/>
      <c r="AG84" s="200"/>
      <c r="AH84" s="198"/>
      <c r="AI84" s="201"/>
      <c r="AJ84" s="200"/>
      <c r="AK84" s="198"/>
      <c r="AL84" s="201"/>
      <c r="AM84" s="200"/>
      <c r="AN84" s="198"/>
      <c r="AO84" s="201"/>
      <c r="AP84" s="200"/>
      <c r="AQ84" s="198"/>
      <c r="AR84" s="201"/>
      <c r="AS84" s="200"/>
      <c r="AT84" s="198"/>
      <c r="AU84" s="201"/>
      <c r="AV84" s="200"/>
      <c r="AW84" s="198"/>
      <c r="AX84" s="201"/>
      <c r="AY84" s="200"/>
      <c r="AZ84" s="198"/>
      <c r="BA84" s="201"/>
      <c r="BB84" s="200"/>
      <c r="BC84" s="198"/>
      <c r="BD84" s="201"/>
      <c r="BE84" s="200"/>
      <c r="BF84" s="198"/>
      <c r="BG84" s="201"/>
      <c r="BH84" s="200"/>
      <c r="BI84" s="198"/>
      <c r="BJ84" s="201"/>
      <c r="BK84" s="200"/>
      <c r="BL84" s="198"/>
      <c r="BM84" s="201"/>
      <c r="BN84" s="200"/>
      <c r="BO84" s="198"/>
      <c r="BP84" s="201"/>
      <c r="BQ84" s="200"/>
      <c r="BR84" s="198"/>
      <c r="BS84" s="201"/>
      <c r="BT84" s="200"/>
      <c r="BU84" s="198"/>
      <c r="BV84" s="201"/>
      <c r="BW84" s="200"/>
      <c r="BX84" s="198"/>
      <c r="BY84" s="201"/>
    </row>
    <row r="85" spans="3:77" ht="13.5" customHeight="1">
      <c r="C85" s="200"/>
      <c r="D85" s="198"/>
      <c r="E85" s="198"/>
      <c r="F85" s="200"/>
      <c r="G85" s="198"/>
      <c r="H85" s="201"/>
      <c r="I85" s="198"/>
      <c r="J85" s="198"/>
      <c r="K85" s="198"/>
      <c r="L85" s="200"/>
      <c r="M85" s="198"/>
      <c r="N85" s="201"/>
      <c r="O85" s="200"/>
      <c r="P85" s="198"/>
      <c r="Q85" s="201"/>
      <c r="R85" s="200"/>
      <c r="S85" s="198"/>
      <c r="T85" s="201"/>
      <c r="U85" s="200"/>
      <c r="V85" s="198"/>
      <c r="W85" s="201"/>
      <c r="X85" s="200"/>
      <c r="Y85" s="198"/>
      <c r="Z85" s="201"/>
      <c r="AA85" s="200"/>
      <c r="AB85" s="198"/>
      <c r="AC85" s="201"/>
      <c r="AD85" s="200"/>
      <c r="AE85" s="198"/>
      <c r="AF85" s="201"/>
      <c r="AG85" s="200"/>
      <c r="AH85" s="198"/>
      <c r="AI85" s="201"/>
      <c r="AJ85" s="200"/>
      <c r="AK85" s="198"/>
      <c r="AL85" s="201"/>
      <c r="AM85" s="200"/>
      <c r="AN85" s="198"/>
      <c r="AO85" s="201"/>
      <c r="AP85" s="200"/>
      <c r="AQ85" s="198"/>
      <c r="AR85" s="201"/>
      <c r="AS85" s="200"/>
      <c r="AT85" s="198"/>
      <c r="AU85" s="201"/>
      <c r="AV85" s="200"/>
      <c r="AW85" s="198"/>
      <c r="AX85" s="201"/>
      <c r="AY85" s="200"/>
      <c r="AZ85" s="198"/>
      <c r="BA85" s="201"/>
      <c r="BB85" s="200"/>
      <c r="BC85" s="198"/>
      <c r="BD85" s="201"/>
      <c r="BE85" s="200"/>
      <c r="BF85" s="198"/>
      <c r="BG85" s="201"/>
      <c r="BH85" s="200"/>
      <c r="BI85" s="198"/>
      <c r="BJ85" s="201"/>
      <c r="BK85" s="200"/>
      <c r="BL85" s="198"/>
      <c r="BM85" s="201"/>
      <c r="BN85" s="200"/>
      <c r="BO85" s="198"/>
      <c r="BP85" s="201"/>
      <c r="BQ85" s="200"/>
      <c r="BR85" s="198"/>
      <c r="BS85" s="201"/>
      <c r="BT85" s="200"/>
      <c r="BU85" s="198"/>
      <c r="BV85" s="201"/>
      <c r="BW85" s="200"/>
      <c r="BX85" s="198"/>
      <c r="BY85" s="201"/>
    </row>
    <row r="86" spans="3:77" ht="13.5" customHeight="1">
      <c r="C86" s="200"/>
      <c r="D86" s="198"/>
      <c r="E86" s="198"/>
      <c r="F86" s="200"/>
      <c r="G86" s="198"/>
      <c r="H86" s="201"/>
      <c r="I86" s="198"/>
      <c r="J86" s="198"/>
      <c r="K86" s="198"/>
      <c r="L86" s="200"/>
      <c r="M86" s="198"/>
      <c r="N86" s="201"/>
      <c r="O86" s="200"/>
      <c r="P86" s="198"/>
      <c r="Q86" s="201"/>
      <c r="R86" s="200"/>
      <c r="S86" s="198"/>
      <c r="T86" s="201"/>
      <c r="U86" s="200"/>
      <c r="V86" s="198"/>
      <c r="W86" s="201"/>
      <c r="X86" s="200"/>
      <c r="Y86" s="198"/>
      <c r="Z86" s="201"/>
      <c r="AA86" s="200"/>
      <c r="AB86" s="198"/>
      <c r="AC86" s="201"/>
      <c r="AD86" s="200"/>
      <c r="AE86" s="198"/>
      <c r="AF86" s="201"/>
      <c r="AG86" s="200"/>
      <c r="AH86" s="198"/>
      <c r="AI86" s="201"/>
      <c r="AJ86" s="200"/>
      <c r="AK86" s="198"/>
      <c r="AL86" s="201"/>
      <c r="AM86" s="200"/>
      <c r="AN86" s="198"/>
      <c r="AO86" s="201"/>
      <c r="AP86" s="200"/>
      <c r="AQ86" s="198"/>
      <c r="AR86" s="201"/>
      <c r="AS86" s="200"/>
      <c r="AT86" s="198"/>
      <c r="AU86" s="201"/>
      <c r="AV86" s="200"/>
      <c r="AW86" s="198"/>
      <c r="AX86" s="201"/>
      <c r="AY86" s="200"/>
      <c r="AZ86" s="198"/>
      <c r="BA86" s="201"/>
      <c r="BB86" s="200"/>
      <c r="BC86" s="198"/>
      <c r="BD86" s="201"/>
      <c r="BE86" s="200"/>
      <c r="BF86" s="198"/>
      <c r="BG86" s="201"/>
      <c r="BH86" s="200"/>
      <c r="BI86" s="198"/>
      <c r="BJ86" s="201"/>
      <c r="BK86" s="200"/>
      <c r="BL86" s="198"/>
      <c r="BM86" s="201"/>
      <c r="BN86" s="200"/>
      <c r="BO86" s="198"/>
      <c r="BP86" s="201"/>
      <c r="BQ86" s="200"/>
      <c r="BR86" s="198"/>
      <c r="BS86" s="201"/>
      <c r="BT86" s="200"/>
      <c r="BU86" s="198"/>
      <c r="BV86" s="201"/>
      <c r="BW86" s="200"/>
      <c r="BX86" s="198"/>
      <c r="BY86" s="201"/>
    </row>
    <row r="87" spans="3:77" ht="13.5" customHeight="1">
      <c r="C87" s="200"/>
      <c r="D87" s="198"/>
      <c r="E87" s="198"/>
      <c r="F87" s="200"/>
      <c r="G87" s="198"/>
      <c r="H87" s="201"/>
      <c r="I87" s="198"/>
      <c r="J87" s="198"/>
      <c r="K87" s="198"/>
      <c r="L87" s="200"/>
      <c r="M87" s="198"/>
      <c r="N87" s="201"/>
      <c r="O87" s="200"/>
      <c r="P87" s="198"/>
      <c r="Q87" s="201"/>
      <c r="R87" s="200"/>
      <c r="S87" s="198"/>
      <c r="T87" s="201"/>
      <c r="U87" s="200"/>
      <c r="V87" s="198"/>
      <c r="W87" s="201"/>
      <c r="X87" s="200"/>
      <c r="Y87" s="198"/>
      <c r="Z87" s="201"/>
      <c r="AA87" s="200"/>
      <c r="AB87" s="198"/>
      <c r="AC87" s="201"/>
      <c r="AD87" s="200"/>
      <c r="AE87" s="198"/>
      <c r="AF87" s="201"/>
      <c r="AG87" s="200"/>
      <c r="AH87" s="198"/>
      <c r="AI87" s="201"/>
      <c r="AJ87" s="200"/>
      <c r="AK87" s="198"/>
      <c r="AL87" s="201"/>
      <c r="AM87" s="200"/>
      <c r="AN87" s="198"/>
      <c r="AO87" s="201"/>
      <c r="AP87" s="200"/>
      <c r="AQ87" s="198"/>
      <c r="AR87" s="201"/>
      <c r="AS87" s="200"/>
      <c r="AT87" s="198"/>
      <c r="AU87" s="201"/>
      <c r="AV87" s="200"/>
      <c r="AW87" s="198"/>
      <c r="AX87" s="201"/>
      <c r="AY87" s="200"/>
      <c r="AZ87" s="198"/>
      <c r="BA87" s="201"/>
      <c r="BB87" s="200"/>
      <c r="BC87" s="198"/>
      <c r="BD87" s="201"/>
      <c r="BE87" s="200"/>
      <c r="BF87" s="198"/>
      <c r="BG87" s="201"/>
      <c r="BH87" s="200"/>
      <c r="BI87" s="198"/>
      <c r="BJ87" s="201"/>
      <c r="BK87" s="200"/>
      <c r="BL87" s="198"/>
      <c r="BM87" s="201"/>
      <c r="BN87" s="200"/>
      <c r="BO87" s="198"/>
      <c r="BP87" s="201"/>
      <c r="BQ87" s="200"/>
      <c r="BR87" s="198"/>
      <c r="BS87" s="201"/>
      <c r="BT87" s="200"/>
      <c r="BU87" s="198"/>
      <c r="BV87" s="201"/>
      <c r="BW87" s="200"/>
      <c r="BX87" s="198"/>
      <c r="BY87" s="201"/>
    </row>
    <row r="88" spans="3:77" ht="13.5" customHeight="1">
      <c r="C88" s="200"/>
      <c r="D88" s="198"/>
      <c r="E88" s="198"/>
      <c r="F88" s="200"/>
      <c r="G88" s="198"/>
      <c r="H88" s="201"/>
      <c r="I88" s="198"/>
      <c r="J88" s="198"/>
      <c r="K88" s="198"/>
      <c r="L88" s="200"/>
      <c r="M88" s="198"/>
      <c r="N88" s="201"/>
      <c r="O88" s="200"/>
      <c r="P88" s="198"/>
      <c r="Q88" s="201"/>
      <c r="R88" s="200"/>
      <c r="S88" s="198"/>
      <c r="T88" s="201"/>
      <c r="U88" s="200"/>
      <c r="V88" s="198"/>
      <c r="W88" s="201"/>
      <c r="X88" s="200"/>
      <c r="Y88" s="198"/>
      <c r="Z88" s="201"/>
      <c r="AA88" s="200"/>
      <c r="AB88" s="198"/>
      <c r="AC88" s="201"/>
      <c r="AD88" s="200"/>
      <c r="AE88" s="198"/>
      <c r="AF88" s="201"/>
      <c r="AG88" s="200"/>
      <c r="AH88" s="198"/>
      <c r="AI88" s="201"/>
      <c r="AJ88" s="200"/>
      <c r="AK88" s="198"/>
      <c r="AL88" s="201"/>
      <c r="AM88" s="200"/>
      <c r="AN88" s="198"/>
      <c r="AO88" s="201"/>
      <c r="AP88" s="200"/>
      <c r="AQ88" s="198"/>
      <c r="AR88" s="201"/>
      <c r="AS88" s="200"/>
      <c r="AT88" s="198"/>
      <c r="AU88" s="201"/>
      <c r="AV88" s="200"/>
      <c r="AW88" s="198"/>
      <c r="AX88" s="201"/>
      <c r="AY88" s="200"/>
      <c r="AZ88" s="198"/>
      <c r="BA88" s="201"/>
      <c r="BB88" s="200"/>
      <c r="BC88" s="198"/>
      <c r="BD88" s="201"/>
      <c r="BE88" s="200"/>
      <c r="BF88" s="198"/>
      <c r="BG88" s="201"/>
      <c r="BH88" s="200"/>
      <c r="BI88" s="198"/>
      <c r="BJ88" s="201"/>
      <c r="BK88" s="200"/>
      <c r="BL88" s="198"/>
      <c r="BM88" s="201"/>
      <c r="BN88" s="200"/>
      <c r="BO88" s="198"/>
      <c r="BP88" s="201"/>
      <c r="BQ88" s="200"/>
      <c r="BR88" s="198"/>
      <c r="BS88" s="201"/>
      <c r="BT88" s="200"/>
      <c r="BU88" s="198"/>
      <c r="BV88" s="201"/>
      <c r="BW88" s="200"/>
      <c r="BX88" s="198"/>
      <c r="BY88" s="201"/>
    </row>
    <row r="89" spans="3:77" ht="13.5" customHeight="1">
      <c r="C89" s="200"/>
      <c r="D89" s="198"/>
      <c r="E89" s="198"/>
      <c r="F89" s="200"/>
      <c r="G89" s="198"/>
      <c r="H89" s="201"/>
      <c r="I89" s="198"/>
      <c r="J89" s="198"/>
      <c r="K89" s="198"/>
      <c r="L89" s="200"/>
      <c r="M89" s="198"/>
      <c r="N89" s="201"/>
      <c r="O89" s="200"/>
      <c r="P89" s="198"/>
      <c r="Q89" s="201"/>
      <c r="R89" s="200"/>
      <c r="S89" s="198"/>
      <c r="T89" s="201"/>
      <c r="U89" s="200"/>
      <c r="V89" s="198"/>
      <c r="W89" s="201"/>
      <c r="X89" s="200"/>
      <c r="Y89" s="198"/>
      <c r="Z89" s="201"/>
      <c r="AA89" s="200"/>
      <c r="AB89" s="198"/>
      <c r="AC89" s="201"/>
      <c r="AD89" s="200"/>
      <c r="AE89" s="198"/>
      <c r="AF89" s="201"/>
      <c r="AG89" s="200"/>
      <c r="AH89" s="198"/>
      <c r="AI89" s="201"/>
      <c r="AJ89" s="200"/>
      <c r="AK89" s="198"/>
      <c r="AL89" s="201"/>
      <c r="AM89" s="200"/>
      <c r="AN89" s="198"/>
      <c r="AO89" s="201"/>
      <c r="AP89" s="200"/>
      <c r="AQ89" s="198"/>
      <c r="AR89" s="201"/>
      <c r="AS89" s="200"/>
      <c r="AT89" s="198"/>
      <c r="AU89" s="201"/>
      <c r="AV89" s="200"/>
      <c r="AW89" s="198"/>
      <c r="AX89" s="201"/>
      <c r="AY89" s="200"/>
      <c r="AZ89" s="198"/>
      <c r="BA89" s="201"/>
      <c r="BB89" s="200"/>
      <c r="BC89" s="198"/>
      <c r="BD89" s="201"/>
      <c r="BE89" s="200"/>
      <c r="BF89" s="198"/>
      <c r="BG89" s="201"/>
      <c r="BH89" s="200"/>
      <c r="BI89" s="198"/>
      <c r="BJ89" s="201"/>
      <c r="BK89" s="200"/>
      <c r="BL89" s="198"/>
      <c r="BM89" s="201"/>
      <c r="BN89" s="200"/>
      <c r="BO89" s="198"/>
      <c r="BP89" s="201"/>
      <c r="BQ89" s="200"/>
      <c r="BR89" s="198"/>
      <c r="BS89" s="201"/>
      <c r="BT89" s="200"/>
      <c r="BU89" s="198"/>
      <c r="BV89" s="201"/>
      <c r="BW89" s="200"/>
      <c r="BX89" s="198"/>
      <c r="BY89" s="201"/>
    </row>
    <row r="90" spans="3:77" ht="13.5" customHeight="1">
      <c r="C90" s="200"/>
      <c r="D90" s="198"/>
      <c r="E90" s="198"/>
      <c r="F90" s="200"/>
      <c r="G90" s="198"/>
      <c r="H90" s="201"/>
      <c r="I90" s="198"/>
      <c r="J90" s="198"/>
      <c r="K90" s="198"/>
      <c r="L90" s="200"/>
      <c r="M90" s="198"/>
      <c r="N90" s="201"/>
      <c r="O90" s="200"/>
      <c r="P90" s="198"/>
      <c r="Q90" s="201"/>
      <c r="R90" s="200"/>
      <c r="S90" s="198"/>
      <c r="T90" s="201"/>
      <c r="U90" s="200"/>
      <c r="V90" s="198"/>
      <c r="W90" s="201"/>
      <c r="X90" s="200"/>
      <c r="Y90" s="198"/>
      <c r="Z90" s="201"/>
      <c r="AA90" s="200"/>
      <c r="AB90" s="198"/>
      <c r="AC90" s="201"/>
      <c r="AD90" s="200"/>
      <c r="AE90" s="198"/>
      <c r="AF90" s="201"/>
      <c r="AG90" s="200"/>
      <c r="AH90" s="198"/>
      <c r="AI90" s="201"/>
      <c r="AJ90" s="200"/>
      <c r="AK90" s="198"/>
      <c r="AL90" s="201"/>
      <c r="AM90" s="200"/>
      <c r="AN90" s="198"/>
      <c r="AO90" s="201"/>
      <c r="AP90" s="200"/>
      <c r="AQ90" s="198"/>
      <c r="AR90" s="201"/>
      <c r="AS90" s="200"/>
      <c r="AT90" s="198"/>
      <c r="AU90" s="201"/>
      <c r="AV90" s="200"/>
      <c r="AW90" s="198"/>
      <c r="AX90" s="201"/>
      <c r="AY90" s="200"/>
      <c r="AZ90" s="198"/>
      <c r="BA90" s="201"/>
      <c r="BB90" s="200"/>
      <c r="BC90" s="198"/>
      <c r="BD90" s="201"/>
      <c r="BE90" s="200"/>
      <c r="BF90" s="198"/>
      <c r="BG90" s="201"/>
      <c r="BH90" s="200"/>
      <c r="BI90" s="198"/>
      <c r="BJ90" s="201"/>
      <c r="BK90" s="200"/>
      <c r="BL90" s="198"/>
      <c r="BM90" s="201"/>
      <c r="BN90" s="200"/>
      <c r="BO90" s="198"/>
      <c r="BP90" s="201"/>
      <c r="BQ90" s="200"/>
      <c r="BR90" s="198"/>
      <c r="BS90" s="201"/>
      <c r="BT90" s="200"/>
      <c r="BU90" s="198"/>
      <c r="BV90" s="201"/>
      <c r="BW90" s="200"/>
      <c r="BX90" s="198"/>
      <c r="BY90" s="201"/>
    </row>
    <row r="91" spans="3:77" ht="13.5" customHeight="1">
      <c r="C91" s="200"/>
      <c r="D91" s="198"/>
      <c r="E91" s="198"/>
      <c r="F91" s="200"/>
      <c r="G91" s="198"/>
      <c r="H91" s="201"/>
      <c r="I91" s="198"/>
      <c r="J91" s="198"/>
      <c r="K91" s="198"/>
      <c r="L91" s="200"/>
      <c r="M91" s="198"/>
      <c r="N91" s="201"/>
      <c r="O91" s="200"/>
      <c r="P91" s="198"/>
      <c r="Q91" s="201"/>
      <c r="R91" s="200"/>
      <c r="S91" s="198"/>
      <c r="T91" s="201"/>
      <c r="U91" s="200"/>
      <c r="V91" s="198"/>
      <c r="W91" s="201"/>
      <c r="X91" s="200"/>
      <c r="Y91" s="198"/>
      <c r="Z91" s="201"/>
      <c r="AA91" s="200"/>
      <c r="AB91" s="198"/>
      <c r="AC91" s="201"/>
      <c r="AD91" s="200"/>
      <c r="AE91" s="198"/>
      <c r="AF91" s="201"/>
      <c r="AG91" s="200"/>
      <c r="AH91" s="198"/>
      <c r="AI91" s="201"/>
      <c r="AJ91" s="200"/>
      <c r="AK91" s="198"/>
      <c r="AL91" s="201"/>
      <c r="AM91" s="200"/>
      <c r="AN91" s="198"/>
      <c r="AO91" s="201"/>
      <c r="AP91" s="200"/>
      <c r="AQ91" s="198"/>
      <c r="AR91" s="201"/>
      <c r="AS91" s="200"/>
      <c r="AT91" s="198"/>
      <c r="AU91" s="201"/>
      <c r="AV91" s="200"/>
      <c r="AW91" s="198"/>
      <c r="AX91" s="201"/>
      <c r="AY91" s="200"/>
      <c r="AZ91" s="198"/>
      <c r="BA91" s="201"/>
      <c r="BB91" s="200"/>
      <c r="BC91" s="198"/>
      <c r="BD91" s="201"/>
      <c r="BE91" s="200"/>
      <c r="BF91" s="198"/>
      <c r="BG91" s="201"/>
      <c r="BH91" s="200"/>
      <c r="BI91" s="198"/>
      <c r="BJ91" s="201"/>
      <c r="BK91" s="200"/>
      <c r="BL91" s="198"/>
      <c r="BM91" s="201"/>
      <c r="BN91" s="200"/>
      <c r="BO91" s="198"/>
      <c r="BP91" s="201"/>
      <c r="BQ91" s="200"/>
      <c r="BR91" s="198"/>
      <c r="BS91" s="201"/>
      <c r="BT91" s="200"/>
      <c r="BU91" s="198"/>
      <c r="BV91" s="201"/>
      <c r="BW91" s="200"/>
      <c r="BX91" s="198"/>
      <c r="BY91" s="201"/>
    </row>
    <row r="92" spans="3:77" ht="13.5" customHeight="1">
      <c r="C92" s="200"/>
      <c r="D92" s="198"/>
      <c r="E92" s="198"/>
      <c r="F92" s="200"/>
      <c r="G92" s="198"/>
      <c r="H92" s="201"/>
      <c r="I92" s="198"/>
      <c r="J92" s="198"/>
      <c r="K92" s="198"/>
      <c r="L92" s="200"/>
      <c r="M92" s="198"/>
      <c r="N92" s="201"/>
      <c r="O92" s="200"/>
      <c r="P92" s="198"/>
      <c r="Q92" s="201"/>
      <c r="R92" s="200"/>
      <c r="S92" s="198"/>
      <c r="T92" s="201"/>
      <c r="U92" s="200"/>
      <c r="V92" s="198"/>
      <c r="W92" s="201"/>
      <c r="X92" s="200"/>
      <c r="Y92" s="198"/>
      <c r="Z92" s="201"/>
      <c r="AA92" s="200"/>
      <c r="AB92" s="198"/>
      <c r="AC92" s="201"/>
      <c r="AD92" s="200"/>
      <c r="AE92" s="198"/>
      <c r="AF92" s="201"/>
      <c r="AG92" s="200"/>
      <c r="AH92" s="198"/>
      <c r="AI92" s="201"/>
      <c r="AJ92" s="200"/>
      <c r="AK92" s="198"/>
      <c r="AL92" s="201"/>
      <c r="AM92" s="200"/>
      <c r="AN92" s="198"/>
      <c r="AO92" s="201"/>
      <c r="AP92" s="200"/>
      <c r="AQ92" s="198"/>
      <c r="AR92" s="201"/>
      <c r="AS92" s="200"/>
      <c r="AT92" s="198"/>
      <c r="AU92" s="201"/>
      <c r="AV92" s="200"/>
      <c r="AW92" s="198"/>
      <c r="AX92" s="201"/>
      <c r="AY92" s="200"/>
      <c r="AZ92" s="198"/>
      <c r="BA92" s="201"/>
      <c r="BB92" s="200"/>
      <c r="BC92" s="198"/>
      <c r="BD92" s="201"/>
      <c r="BE92" s="200"/>
      <c r="BF92" s="198"/>
      <c r="BG92" s="201"/>
      <c r="BH92" s="200"/>
      <c r="BI92" s="198"/>
      <c r="BJ92" s="201"/>
      <c r="BK92" s="200"/>
      <c r="BL92" s="198"/>
      <c r="BM92" s="201"/>
      <c r="BN92" s="200"/>
      <c r="BO92" s="198"/>
      <c r="BP92" s="201"/>
      <c r="BQ92" s="200"/>
      <c r="BR92" s="198"/>
      <c r="BS92" s="201"/>
      <c r="BT92" s="200"/>
      <c r="BU92" s="198"/>
      <c r="BV92" s="201"/>
      <c r="BW92" s="200"/>
      <c r="BX92" s="198"/>
      <c r="BY92" s="201"/>
    </row>
    <row r="93" spans="3:77" ht="13.5" customHeight="1">
      <c r="C93" s="200"/>
      <c r="D93" s="198"/>
      <c r="E93" s="198"/>
      <c r="F93" s="200"/>
      <c r="G93" s="198"/>
      <c r="H93" s="201"/>
      <c r="I93" s="198"/>
      <c r="J93" s="198"/>
      <c r="K93" s="198"/>
      <c r="L93" s="200"/>
      <c r="M93" s="198"/>
      <c r="N93" s="201"/>
      <c r="O93" s="200"/>
      <c r="P93" s="198"/>
      <c r="Q93" s="201"/>
      <c r="R93" s="200"/>
      <c r="S93" s="198"/>
      <c r="T93" s="201"/>
      <c r="U93" s="200"/>
      <c r="V93" s="198"/>
      <c r="W93" s="201"/>
      <c r="X93" s="200"/>
      <c r="Y93" s="198"/>
      <c r="Z93" s="201"/>
      <c r="AA93" s="200"/>
      <c r="AB93" s="198"/>
      <c r="AC93" s="201"/>
      <c r="AD93" s="200"/>
      <c r="AE93" s="198"/>
      <c r="AF93" s="201"/>
      <c r="AG93" s="200"/>
      <c r="AH93" s="198"/>
      <c r="AI93" s="201"/>
      <c r="AJ93" s="200"/>
      <c r="AK93" s="198"/>
      <c r="AL93" s="201"/>
      <c r="AM93" s="200"/>
      <c r="AN93" s="198"/>
      <c r="AO93" s="201"/>
      <c r="AP93" s="200"/>
      <c r="AQ93" s="198"/>
      <c r="AR93" s="201"/>
      <c r="AS93" s="200"/>
      <c r="AT93" s="198"/>
      <c r="AU93" s="201"/>
      <c r="AV93" s="200"/>
      <c r="AW93" s="198"/>
      <c r="AX93" s="201"/>
      <c r="AY93" s="200"/>
      <c r="AZ93" s="198"/>
      <c r="BA93" s="201"/>
      <c r="BB93" s="200"/>
      <c r="BC93" s="198"/>
      <c r="BD93" s="201"/>
      <c r="BE93" s="200"/>
      <c r="BF93" s="198"/>
      <c r="BG93" s="201"/>
      <c r="BH93" s="200"/>
      <c r="BI93" s="198"/>
      <c r="BJ93" s="201"/>
      <c r="BK93" s="200"/>
      <c r="BL93" s="198"/>
      <c r="BM93" s="201"/>
      <c r="BN93" s="200"/>
      <c r="BO93" s="198"/>
      <c r="BP93" s="201"/>
      <c r="BQ93" s="200"/>
      <c r="BR93" s="198"/>
      <c r="BS93" s="201"/>
      <c r="BT93" s="200"/>
      <c r="BU93" s="198"/>
      <c r="BV93" s="201"/>
      <c r="BW93" s="200"/>
      <c r="BX93" s="198"/>
      <c r="BY93" s="201"/>
    </row>
    <row r="94" spans="3:77" ht="13.5" customHeight="1">
      <c r="C94" s="200"/>
      <c r="D94" s="198"/>
      <c r="E94" s="198"/>
      <c r="F94" s="200"/>
      <c r="G94" s="198"/>
      <c r="H94" s="201"/>
      <c r="I94" s="198"/>
      <c r="J94" s="198"/>
      <c r="K94" s="198"/>
      <c r="L94" s="200"/>
      <c r="M94" s="198"/>
      <c r="N94" s="201"/>
      <c r="O94" s="200"/>
      <c r="P94" s="198"/>
      <c r="Q94" s="201"/>
      <c r="R94" s="200"/>
      <c r="S94" s="198"/>
      <c r="T94" s="201"/>
      <c r="U94" s="200"/>
      <c r="V94" s="198"/>
      <c r="W94" s="201"/>
      <c r="X94" s="200"/>
      <c r="Y94" s="198"/>
      <c r="Z94" s="201"/>
      <c r="AA94" s="200"/>
      <c r="AB94" s="198"/>
      <c r="AC94" s="201"/>
      <c r="AD94" s="200"/>
      <c r="AE94" s="198"/>
      <c r="AF94" s="201"/>
      <c r="AG94" s="200"/>
      <c r="AH94" s="198"/>
      <c r="AI94" s="201"/>
      <c r="AJ94" s="200"/>
      <c r="AK94" s="198"/>
      <c r="AL94" s="201"/>
      <c r="AM94" s="200"/>
      <c r="AN94" s="198"/>
      <c r="AO94" s="201"/>
      <c r="AP94" s="200"/>
      <c r="AQ94" s="198"/>
      <c r="AR94" s="201"/>
      <c r="AS94" s="200"/>
      <c r="AT94" s="198"/>
      <c r="AU94" s="201"/>
      <c r="AV94" s="200"/>
      <c r="AW94" s="198"/>
      <c r="AX94" s="201"/>
      <c r="AY94" s="200"/>
      <c r="AZ94" s="198"/>
      <c r="BA94" s="201"/>
      <c r="BB94" s="200"/>
      <c r="BC94" s="198"/>
      <c r="BD94" s="201"/>
      <c r="BE94" s="200"/>
      <c r="BF94" s="198"/>
      <c r="BG94" s="201"/>
      <c r="BH94" s="200"/>
      <c r="BI94" s="198"/>
      <c r="BJ94" s="201"/>
      <c r="BK94" s="200"/>
      <c r="BL94" s="198"/>
      <c r="BM94" s="201"/>
      <c r="BN94" s="200"/>
      <c r="BO94" s="198"/>
      <c r="BP94" s="201"/>
      <c r="BQ94" s="200"/>
      <c r="BR94" s="198"/>
      <c r="BS94" s="201"/>
      <c r="BT94" s="200"/>
      <c r="BU94" s="198"/>
      <c r="BV94" s="201"/>
      <c r="BW94" s="200"/>
      <c r="BX94" s="198"/>
      <c r="BY94" s="201"/>
    </row>
    <row r="95" spans="3:77" ht="13.5" customHeight="1">
      <c r="C95" s="200"/>
      <c r="D95" s="198"/>
      <c r="E95" s="198"/>
      <c r="F95" s="200"/>
      <c r="G95" s="198"/>
      <c r="H95" s="201"/>
      <c r="I95" s="198"/>
      <c r="J95" s="198"/>
      <c r="K95" s="198"/>
      <c r="L95" s="200"/>
      <c r="M95" s="198"/>
      <c r="N95" s="201"/>
      <c r="O95" s="200"/>
      <c r="P95" s="198"/>
      <c r="Q95" s="201"/>
      <c r="R95" s="200"/>
      <c r="S95" s="198"/>
      <c r="T95" s="201"/>
      <c r="U95" s="200"/>
      <c r="V95" s="198"/>
      <c r="W95" s="201"/>
      <c r="X95" s="200"/>
      <c r="Y95" s="198"/>
      <c r="Z95" s="201"/>
      <c r="AA95" s="200"/>
      <c r="AB95" s="198"/>
      <c r="AC95" s="201"/>
      <c r="AD95" s="200"/>
      <c r="AE95" s="198"/>
      <c r="AF95" s="201"/>
      <c r="AG95" s="200"/>
      <c r="AH95" s="198"/>
      <c r="AI95" s="201"/>
      <c r="AJ95" s="200"/>
      <c r="AK95" s="198"/>
      <c r="AL95" s="201"/>
      <c r="AM95" s="200"/>
      <c r="AN95" s="198"/>
      <c r="AO95" s="201"/>
      <c r="AP95" s="200"/>
      <c r="AQ95" s="198"/>
      <c r="AR95" s="201"/>
      <c r="AS95" s="200"/>
      <c r="AT95" s="198"/>
      <c r="AU95" s="201"/>
      <c r="AV95" s="200"/>
      <c r="AW95" s="198"/>
      <c r="AX95" s="201"/>
      <c r="AY95" s="200"/>
      <c r="AZ95" s="198"/>
      <c r="BA95" s="201"/>
      <c r="BB95" s="200"/>
      <c r="BC95" s="198"/>
      <c r="BD95" s="201"/>
      <c r="BE95" s="200"/>
      <c r="BF95" s="198"/>
      <c r="BG95" s="201"/>
      <c r="BH95" s="200"/>
      <c r="BI95" s="198"/>
      <c r="BJ95" s="201"/>
      <c r="BK95" s="200"/>
      <c r="BL95" s="198"/>
      <c r="BM95" s="201"/>
      <c r="BN95" s="200"/>
      <c r="BO95" s="198"/>
      <c r="BP95" s="201"/>
      <c r="BQ95" s="200"/>
      <c r="BR95" s="198"/>
      <c r="BS95" s="201"/>
      <c r="BT95" s="200"/>
      <c r="BU95" s="198"/>
      <c r="BV95" s="201"/>
      <c r="BW95" s="200"/>
      <c r="BX95" s="198"/>
      <c r="BY95" s="201"/>
    </row>
    <row r="96" spans="3:77" ht="13.5" customHeight="1">
      <c r="C96" s="200"/>
      <c r="D96" s="198"/>
      <c r="E96" s="198"/>
      <c r="F96" s="200"/>
      <c r="G96" s="198"/>
      <c r="H96" s="201"/>
      <c r="I96" s="198"/>
      <c r="J96" s="198"/>
      <c r="K96" s="198"/>
      <c r="L96" s="200"/>
      <c r="M96" s="198"/>
      <c r="N96" s="201"/>
      <c r="O96" s="200"/>
      <c r="P96" s="198"/>
      <c r="Q96" s="201"/>
      <c r="R96" s="200"/>
      <c r="S96" s="198"/>
      <c r="T96" s="201"/>
      <c r="U96" s="200"/>
      <c r="V96" s="198"/>
      <c r="W96" s="201"/>
      <c r="X96" s="200"/>
      <c r="Y96" s="198"/>
      <c r="Z96" s="201"/>
      <c r="AA96" s="200"/>
      <c r="AB96" s="198"/>
      <c r="AC96" s="201"/>
      <c r="AD96" s="200"/>
      <c r="AE96" s="198"/>
      <c r="AF96" s="201"/>
      <c r="AG96" s="200"/>
      <c r="AH96" s="198"/>
      <c r="AI96" s="201"/>
      <c r="AJ96" s="200"/>
      <c r="AK96" s="198"/>
      <c r="AL96" s="201"/>
      <c r="AM96" s="200"/>
      <c r="AN96" s="198"/>
      <c r="AO96" s="201"/>
      <c r="AP96" s="200"/>
      <c r="AQ96" s="198"/>
      <c r="AR96" s="201"/>
      <c r="AS96" s="200"/>
      <c r="AT96" s="198"/>
      <c r="AU96" s="201"/>
      <c r="AV96" s="200"/>
      <c r="AW96" s="198"/>
      <c r="AX96" s="201"/>
      <c r="AY96" s="200"/>
      <c r="AZ96" s="198"/>
      <c r="BA96" s="201"/>
      <c r="BB96" s="200"/>
      <c r="BC96" s="198"/>
      <c r="BD96" s="201"/>
      <c r="BE96" s="200"/>
      <c r="BF96" s="198"/>
      <c r="BG96" s="201"/>
      <c r="BH96" s="200"/>
      <c r="BI96" s="198"/>
      <c r="BJ96" s="201"/>
      <c r="BK96" s="200"/>
      <c r="BL96" s="198"/>
      <c r="BM96" s="201"/>
      <c r="BN96" s="200"/>
      <c r="BO96" s="198"/>
      <c r="BP96" s="201"/>
      <c r="BQ96" s="200"/>
      <c r="BR96" s="198"/>
      <c r="BS96" s="201"/>
      <c r="BT96" s="200"/>
      <c r="BU96" s="198"/>
      <c r="BV96" s="201"/>
      <c r="BW96" s="200"/>
      <c r="BX96" s="198"/>
      <c r="BY96" s="201"/>
    </row>
    <row r="97" spans="3:77" ht="13.5" customHeight="1">
      <c r="C97" s="200"/>
      <c r="D97" s="198"/>
      <c r="E97" s="198"/>
      <c r="F97" s="200"/>
      <c r="G97" s="198"/>
      <c r="H97" s="201"/>
      <c r="I97" s="198"/>
      <c r="J97" s="198"/>
      <c r="K97" s="198"/>
      <c r="L97" s="200"/>
      <c r="M97" s="198"/>
      <c r="N97" s="201"/>
      <c r="O97" s="200"/>
      <c r="P97" s="198"/>
      <c r="Q97" s="201"/>
      <c r="R97" s="200"/>
      <c r="S97" s="198"/>
      <c r="T97" s="201"/>
      <c r="U97" s="200"/>
      <c r="V97" s="198"/>
      <c r="W97" s="201"/>
      <c r="X97" s="200"/>
      <c r="Y97" s="198"/>
      <c r="Z97" s="201"/>
      <c r="AA97" s="200"/>
      <c r="AB97" s="198"/>
      <c r="AC97" s="201"/>
      <c r="AD97" s="200"/>
      <c r="AE97" s="198"/>
      <c r="AF97" s="201"/>
      <c r="AG97" s="200"/>
      <c r="AH97" s="198"/>
      <c r="AI97" s="201"/>
      <c r="AJ97" s="200"/>
      <c r="AK97" s="198"/>
      <c r="AL97" s="201"/>
      <c r="AM97" s="200"/>
      <c r="AN97" s="198"/>
      <c r="AO97" s="201"/>
      <c r="AP97" s="200"/>
      <c r="AQ97" s="198"/>
      <c r="AR97" s="201"/>
      <c r="AS97" s="200"/>
      <c r="AT97" s="198"/>
      <c r="AU97" s="201"/>
      <c r="AV97" s="200"/>
      <c r="AW97" s="198"/>
      <c r="AX97" s="201"/>
      <c r="AY97" s="200"/>
      <c r="AZ97" s="198"/>
      <c r="BA97" s="201"/>
      <c r="BB97" s="200"/>
      <c r="BC97" s="198"/>
      <c r="BD97" s="201"/>
      <c r="BE97" s="200"/>
      <c r="BF97" s="198"/>
      <c r="BG97" s="201"/>
      <c r="BH97" s="200"/>
      <c r="BI97" s="198"/>
      <c r="BJ97" s="201"/>
      <c r="BK97" s="200"/>
      <c r="BL97" s="198"/>
      <c r="BM97" s="201"/>
      <c r="BN97" s="200"/>
      <c r="BO97" s="198"/>
      <c r="BP97" s="201"/>
      <c r="BQ97" s="200"/>
      <c r="BR97" s="198"/>
      <c r="BS97" s="201"/>
      <c r="BT97" s="200"/>
      <c r="BU97" s="198"/>
      <c r="BV97" s="201"/>
      <c r="BW97" s="200"/>
      <c r="BX97" s="198"/>
      <c r="BY97" s="201"/>
    </row>
    <row r="98" spans="3:77" ht="13.5" customHeight="1">
      <c r="C98" s="200"/>
      <c r="D98" s="198"/>
      <c r="E98" s="198"/>
      <c r="F98" s="200"/>
      <c r="G98" s="198"/>
      <c r="H98" s="201"/>
      <c r="I98" s="198"/>
      <c r="J98" s="198"/>
      <c r="K98" s="198"/>
      <c r="L98" s="200"/>
      <c r="M98" s="198"/>
      <c r="N98" s="201"/>
      <c r="O98" s="200"/>
      <c r="P98" s="198"/>
      <c r="Q98" s="201"/>
      <c r="R98" s="200"/>
      <c r="S98" s="198"/>
      <c r="T98" s="201"/>
      <c r="U98" s="200"/>
      <c r="V98" s="198"/>
      <c r="W98" s="201"/>
      <c r="X98" s="200"/>
      <c r="Y98" s="198"/>
      <c r="Z98" s="201"/>
      <c r="AA98" s="200"/>
      <c r="AB98" s="198"/>
      <c r="AC98" s="201"/>
      <c r="AD98" s="200"/>
      <c r="AE98" s="198"/>
      <c r="AF98" s="201"/>
      <c r="AG98" s="200"/>
      <c r="AH98" s="198"/>
      <c r="AI98" s="201"/>
      <c r="AJ98" s="200"/>
      <c r="AK98" s="198"/>
      <c r="AL98" s="201"/>
      <c r="AM98" s="200"/>
      <c r="AN98" s="198"/>
      <c r="AO98" s="201"/>
      <c r="AP98" s="200"/>
      <c r="AQ98" s="198"/>
      <c r="AR98" s="201"/>
      <c r="AS98" s="200"/>
      <c r="AT98" s="198"/>
      <c r="AU98" s="201"/>
      <c r="AV98" s="200"/>
      <c r="AW98" s="198"/>
      <c r="AX98" s="201"/>
      <c r="AY98" s="200"/>
      <c r="AZ98" s="198"/>
      <c r="BA98" s="201"/>
      <c r="BB98" s="200"/>
      <c r="BC98" s="198"/>
      <c r="BD98" s="201"/>
      <c r="BE98" s="200"/>
      <c r="BF98" s="198"/>
      <c r="BG98" s="201"/>
      <c r="BH98" s="200"/>
      <c r="BI98" s="198"/>
      <c r="BJ98" s="201"/>
      <c r="BK98" s="200"/>
      <c r="BL98" s="198"/>
      <c r="BM98" s="201"/>
      <c r="BN98" s="200"/>
      <c r="BO98" s="198"/>
      <c r="BP98" s="201"/>
      <c r="BQ98" s="200"/>
      <c r="BR98" s="198"/>
      <c r="BS98" s="201"/>
      <c r="BT98" s="200"/>
      <c r="BU98" s="198"/>
      <c r="BV98" s="201"/>
      <c r="BW98" s="200"/>
      <c r="BX98" s="198"/>
      <c r="BY98" s="201"/>
    </row>
    <row r="99" spans="3:77" ht="13.5" customHeight="1">
      <c r="C99" s="200"/>
      <c r="D99" s="198"/>
      <c r="E99" s="198"/>
      <c r="F99" s="200"/>
      <c r="G99" s="198"/>
      <c r="H99" s="201"/>
      <c r="I99" s="198"/>
      <c r="J99" s="198"/>
      <c r="K99" s="198"/>
      <c r="L99" s="200"/>
      <c r="M99" s="198"/>
      <c r="N99" s="201"/>
      <c r="O99" s="200"/>
      <c r="P99" s="198"/>
      <c r="Q99" s="201"/>
      <c r="R99" s="200"/>
      <c r="S99" s="198"/>
      <c r="T99" s="201"/>
      <c r="U99" s="200"/>
      <c r="V99" s="198"/>
      <c r="W99" s="201"/>
      <c r="X99" s="200"/>
      <c r="Y99" s="198"/>
      <c r="Z99" s="201"/>
      <c r="AA99" s="200"/>
      <c r="AB99" s="198"/>
      <c r="AC99" s="201"/>
      <c r="AD99" s="200"/>
      <c r="AE99" s="198"/>
      <c r="AF99" s="201"/>
      <c r="AG99" s="200"/>
      <c r="AH99" s="198"/>
      <c r="AI99" s="201"/>
      <c r="AJ99" s="200"/>
      <c r="AK99" s="198"/>
      <c r="AL99" s="201"/>
      <c r="AM99" s="200"/>
      <c r="AN99" s="198"/>
      <c r="AO99" s="201"/>
      <c r="AP99" s="200"/>
      <c r="AQ99" s="198"/>
      <c r="AR99" s="201"/>
      <c r="AS99" s="200"/>
      <c r="AT99" s="198"/>
      <c r="AU99" s="201"/>
      <c r="AV99" s="200"/>
      <c r="AW99" s="198"/>
      <c r="AX99" s="201"/>
      <c r="AY99" s="200"/>
      <c r="AZ99" s="198"/>
      <c r="BA99" s="201"/>
      <c r="BB99" s="200"/>
      <c r="BC99" s="198"/>
      <c r="BD99" s="201"/>
      <c r="BE99" s="200"/>
      <c r="BF99" s="198"/>
      <c r="BG99" s="201"/>
      <c r="BH99" s="200"/>
      <c r="BI99" s="198"/>
      <c r="BJ99" s="201"/>
      <c r="BK99" s="200"/>
      <c r="BL99" s="198"/>
      <c r="BM99" s="201"/>
      <c r="BN99" s="200"/>
      <c r="BO99" s="198"/>
      <c r="BP99" s="201"/>
      <c r="BQ99" s="200"/>
      <c r="BR99" s="198"/>
      <c r="BS99" s="201"/>
      <c r="BT99" s="200"/>
      <c r="BU99" s="198"/>
      <c r="BV99" s="201"/>
      <c r="BW99" s="200"/>
      <c r="BX99" s="198"/>
      <c r="BY99" s="201"/>
    </row>
    <row r="100" spans="3:77" ht="13.5" customHeight="1">
      <c r="C100" s="200"/>
      <c r="D100" s="198"/>
      <c r="E100" s="198"/>
      <c r="F100" s="200"/>
      <c r="G100" s="198"/>
      <c r="H100" s="201"/>
      <c r="I100" s="198"/>
      <c r="J100" s="198"/>
      <c r="K100" s="198"/>
      <c r="L100" s="200"/>
      <c r="M100" s="198"/>
      <c r="N100" s="201"/>
      <c r="O100" s="200"/>
      <c r="P100" s="198"/>
      <c r="Q100" s="201"/>
      <c r="R100" s="200"/>
      <c r="S100" s="198"/>
      <c r="T100" s="201"/>
      <c r="U100" s="200"/>
      <c r="V100" s="198"/>
      <c r="W100" s="201"/>
      <c r="X100" s="200"/>
      <c r="Y100" s="198"/>
      <c r="Z100" s="201"/>
      <c r="AA100" s="200"/>
      <c r="AB100" s="198"/>
      <c r="AC100" s="201"/>
      <c r="AD100" s="200"/>
      <c r="AE100" s="198"/>
      <c r="AF100" s="201"/>
      <c r="AG100" s="200"/>
      <c r="AH100" s="198"/>
      <c r="AI100" s="201"/>
      <c r="AJ100" s="200"/>
      <c r="AK100" s="198"/>
      <c r="AL100" s="201"/>
      <c r="AM100" s="200"/>
      <c r="AN100" s="198"/>
      <c r="AO100" s="201"/>
      <c r="AP100" s="200"/>
      <c r="AQ100" s="198"/>
      <c r="AR100" s="201"/>
      <c r="AS100" s="200"/>
      <c r="AT100" s="198"/>
      <c r="AU100" s="201"/>
      <c r="AV100" s="200"/>
      <c r="AW100" s="198"/>
      <c r="AX100" s="201"/>
      <c r="AY100" s="200"/>
      <c r="AZ100" s="198"/>
      <c r="BA100" s="201"/>
      <c r="BB100" s="200"/>
      <c r="BC100" s="198"/>
      <c r="BD100" s="201"/>
      <c r="BE100" s="200"/>
      <c r="BF100" s="198"/>
      <c r="BG100" s="201"/>
      <c r="BH100" s="200"/>
      <c r="BI100" s="198"/>
      <c r="BJ100" s="201"/>
      <c r="BK100" s="200"/>
      <c r="BL100" s="198"/>
      <c r="BM100" s="201"/>
      <c r="BN100" s="200"/>
      <c r="BO100" s="198"/>
      <c r="BP100" s="201"/>
      <c r="BQ100" s="200"/>
      <c r="BR100" s="198"/>
      <c r="BS100" s="201"/>
      <c r="BT100" s="200"/>
      <c r="BU100" s="198"/>
      <c r="BV100" s="201"/>
      <c r="BW100" s="200"/>
      <c r="BX100" s="198"/>
      <c r="BY100" s="201"/>
    </row>
    <row r="101" spans="3:77" ht="13.5" customHeight="1">
      <c r="C101" s="200"/>
      <c r="D101" s="198"/>
      <c r="E101" s="198"/>
      <c r="F101" s="200"/>
      <c r="G101" s="198"/>
      <c r="H101" s="201"/>
      <c r="I101" s="198"/>
      <c r="J101" s="198"/>
      <c r="K101" s="198"/>
      <c r="L101" s="200"/>
      <c r="M101" s="198"/>
      <c r="N101" s="201"/>
      <c r="O101" s="200"/>
      <c r="P101" s="198"/>
      <c r="Q101" s="201"/>
      <c r="R101" s="200"/>
      <c r="S101" s="198"/>
      <c r="T101" s="201"/>
      <c r="U101" s="200"/>
      <c r="V101" s="198"/>
      <c r="W101" s="201"/>
      <c r="X101" s="200"/>
      <c r="Y101" s="198"/>
      <c r="Z101" s="201"/>
      <c r="AA101" s="200"/>
      <c r="AB101" s="198"/>
      <c r="AC101" s="201"/>
      <c r="AD101" s="200"/>
      <c r="AE101" s="198"/>
      <c r="AF101" s="201"/>
      <c r="AG101" s="200"/>
      <c r="AH101" s="198"/>
      <c r="AI101" s="201"/>
      <c r="AJ101" s="200"/>
      <c r="AK101" s="198"/>
      <c r="AL101" s="201"/>
      <c r="AM101" s="200"/>
      <c r="AN101" s="198"/>
      <c r="AO101" s="201"/>
      <c r="AP101" s="200"/>
      <c r="AQ101" s="198"/>
      <c r="AR101" s="201"/>
      <c r="AS101" s="200"/>
      <c r="AT101" s="198"/>
      <c r="AU101" s="201"/>
      <c r="AV101" s="200"/>
      <c r="AW101" s="198"/>
      <c r="AX101" s="201"/>
      <c r="AY101" s="200"/>
      <c r="AZ101" s="198"/>
      <c r="BA101" s="201"/>
      <c r="BB101" s="200"/>
      <c r="BC101" s="198"/>
      <c r="BD101" s="201"/>
      <c r="BE101" s="200"/>
      <c r="BF101" s="198"/>
      <c r="BG101" s="201"/>
      <c r="BH101" s="200"/>
      <c r="BI101" s="198"/>
      <c r="BJ101" s="201"/>
      <c r="BK101" s="200"/>
      <c r="BL101" s="198"/>
      <c r="BM101" s="201"/>
      <c r="BN101" s="200"/>
      <c r="BO101" s="198"/>
      <c r="BP101" s="201"/>
      <c r="BQ101" s="200"/>
      <c r="BR101" s="198"/>
      <c r="BS101" s="201"/>
      <c r="BT101" s="200"/>
      <c r="BU101" s="198"/>
      <c r="BV101" s="201"/>
      <c r="BW101" s="200"/>
      <c r="BX101" s="198"/>
      <c r="BY101" s="201"/>
    </row>
    <row r="102" spans="3:77" ht="13.5" customHeight="1">
      <c r="C102" s="200"/>
      <c r="D102" s="198"/>
      <c r="E102" s="198"/>
      <c r="F102" s="200"/>
      <c r="G102" s="198"/>
      <c r="H102" s="201"/>
      <c r="I102" s="198"/>
      <c r="J102" s="198"/>
      <c r="K102" s="198"/>
      <c r="L102" s="200"/>
      <c r="M102" s="198"/>
      <c r="N102" s="201"/>
      <c r="O102" s="200"/>
      <c r="P102" s="198"/>
      <c r="Q102" s="201"/>
      <c r="R102" s="200"/>
      <c r="S102" s="198"/>
      <c r="T102" s="201"/>
      <c r="U102" s="200"/>
      <c r="V102" s="198"/>
      <c r="W102" s="201"/>
      <c r="X102" s="200"/>
      <c r="Y102" s="198"/>
      <c r="Z102" s="201"/>
      <c r="AA102" s="200"/>
      <c r="AB102" s="198"/>
      <c r="AC102" s="201"/>
      <c r="AD102" s="200"/>
      <c r="AE102" s="198"/>
      <c r="AF102" s="201"/>
      <c r="AG102" s="200"/>
      <c r="AH102" s="198"/>
      <c r="AI102" s="201"/>
      <c r="AJ102" s="200"/>
      <c r="AK102" s="198"/>
      <c r="AL102" s="201"/>
      <c r="AM102" s="200"/>
      <c r="AN102" s="198"/>
      <c r="AO102" s="201"/>
      <c r="AP102" s="200"/>
      <c r="AQ102" s="198"/>
      <c r="AR102" s="201"/>
      <c r="AS102" s="200"/>
      <c r="AT102" s="198"/>
      <c r="AU102" s="201"/>
      <c r="AV102" s="200"/>
      <c r="AW102" s="198"/>
      <c r="AX102" s="201"/>
      <c r="AY102" s="200"/>
      <c r="AZ102" s="198"/>
      <c r="BA102" s="201"/>
      <c r="BB102" s="200"/>
      <c r="BC102" s="198"/>
      <c r="BD102" s="201"/>
      <c r="BE102" s="200"/>
      <c r="BF102" s="198"/>
      <c r="BG102" s="201"/>
      <c r="BH102" s="200"/>
      <c r="BI102" s="198"/>
      <c r="BJ102" s="201"/>
      <c r="BK102" s="200"/>
      <c r="BL102" s="198"/>
      <c r="BM102" s="201"/>
      <c r="BN102" s="200"/>
      <c r="BO102" s="198"/>
      <c r="BP102" s="201"/>
      <c r="BQ102" s="200"/>
      <c r="BR102" s="198"/>
      <c r="BS102" s="201"/>
      <c r="BT102" s="200"/>
      <c r="BU102" s="198"/>
      <c r="BV102" s="201"/>
      <c r="BW102" s="200"/>
      <c r="BX102" s="198"/>
      <c r="BY102" s="201"/>
    </row>
  </sheetData>
  <customSheetViews>
    <customSheetView guid="{58E98FBC-18A6-4DF7-8BE5-466B393E75B5}">
      <pane xSplit="2" ySplit="10" topLeftCell="C11" activePane="bottomRight" state="frozen"/>
      <selection pane="bottomRight" activeCell="F16" sqref="F15:F2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info_parties!$A$1:$A$76</xm:f>
          </x14:formula1>
          <xm:sqref>A11:A100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rgb="FFBED2BE"/>
  </sheetPr>
  <dimension ref="A1:JB207"/>
  <sheetViews>
    <sheetView zoomScaleNormal="100" workbookViewId="0">
      <pane xSplit="2" ySplit="10" topLeftCell="CP11" activePane="bottomRight" state="frozen"/>
      <selection activeCell="I6" sqref="I6"/>
      <selection pane="topRight" activeCell="I6" sqref="I6"/>
      <selection pane="bottomLeft" activeCell="I6" sqref="I6"/>
      <selection pane="bottomRight" activeCell="CY10" sqref="A1:XFD1048576"/>
    </sheetView>
  </sheetViews>
  <sheetFormatPr defaultColWidth="5.6328125" defaultRowHeight="13.5" customHeight="1"/>
  <cols>
    <col min="1" max="1" width="11.453125" style="2" customWidth="1"/>
    <col min="2" max="2" width="22.90625" style="2" customWidth="1"/>
    <col min="3" max="3" width="11.453125" style="2" customWidth="1"/>
    <col min="4" max="4" width="5.6328125" style="2"/>
    <col min="5" max="5" width="11.453125" style="2" customWidth="1"/>
    <col min="6" max="6" width="6" style="2" bestFit="1" customWidth="1"/>
    <col min="7" max="9" width="5.6328125" style="2"/>
    <col min="10" max="10" width="6.6328125" style="2" customWidth="1"/>
    <col min="11" max="11" width="11.453125" style="2" customWidth="1"/>
    <col min="12" max="16" width="5.6328125" style="2"/>
    <col min="17" max="17" width="11.453125" style="2" customWidth="1"/>
    <col min="18" max="22" width="5.6328125" style="2"/>
    <col min="23" max="23" width="11.453125" style="2" customWidth="1"/>
    <col min="24" max="24" width="5.6328125" style="2"/>
    <col min="25" max="25" width="11.453125" style="2" customWidth="1"/>
    <col min="26" max="26" width="6" style="2" bestFit="1" customWidth="1"/>
    <col min="27" max="28" width="5.6328125" style="2"/>
    <col min="29" max="29" width="6.90625" style="2" bestFit="1" customWidth="1"/>
    <col min="30" max="30" width="5.6328125" style="2"/>
    <col min="31" max="42" width="1.1796875" style="2" customWidth="1"/>
    <col min="43" max="43" width="11.453125" style="2" customWidth="1"/>
    <col min="44" max="44" width="5.6328125" style="2"/>
    <col min="45" max="45" width="11.453125" style="2" customWidth="1"/>
    <col min="46" max="46" width="6.36328125" style="2" bestFit="1" customWidth="1"/>
    <col min="47" max="48" width="5.6328125" style="2"/>
    <col min="49" max="49" width="6" style="2" bestFit="1" customWidth="1"/>
    <col min="50" max="50" width="6.453125" style="2" bestFit="1" customWidth="1"/>
    <col min="51" max="62" width="1.1796875" style="2" customWidth="1"/>
    <col min="63" max="63" width="11.453125" style="2" customWidth="1"/>
    <col min="64" max="64" width="5.6328125" style="2"/>
    <col min="65" max="65" width="11.453125" style="2" customWidth="1"/>
    <col min="66" max="66" width="7.36328125" style="2" bestFit="1" customWidth="1"/>
    <col min="67" max="68" width="5.6328125" style="2"/>
    <col min="69" max="69" width="6" style="2" bestFit="1" customWidth="1"/>
    <col min="70" max="70" width="5.6328125" style="2"/>
    <col min="71" max="82" width="0.54296875" style="2" customWidth="1"/>
    <col min="83" max="83" width="11.453125" style="2" customWidth="1"/>
    <col min="84" max="84" width="5.6328125" style="2"/>
    <col min="85" max="85" width="11.453125" style="2" customWidth="1"/>
    <col min="86" max="90" width="5.6328125" style="2"/>
    <col min="91" max="102" width="1.453125" style="2" customWidth="1"/>
    <col min="103" max="103" width="11.453125" style="2" customWidth="1"/>
    <col min="104" max="104" width="5.6328125" style="2"/>
    <col min="105" max="105" width="11.453125" style="2" customWidth="1"/>
    <col min="106" max="110" width="5.6328125" style="2"/>
    <col min="111" max="111" width="11.453125" style="2" customWidth="1"/>
    <col min="112" max="116" width="5.6328125" style="2"/>
    <col min="117" max="117" width="11.453125" style="2" customWidth="1"/>
    <col min="118" max="122" width="5.6328125" style="2"/>
    <col min="123" max="123" width="11.453125" style="2" customWidth="1"/>
    <col min="124" max="124" width="5.6328125" style="2"/>
    <col min="125" max="125" width="11.453125" style="2" customWidth="1"/>
    <col min="126" max="130" width="5.6328125" style="2"/>
    <col min="131" max="131" width="11.453125" style="2" customWidth="1"/>
    <col min="132" max="136" width="5.6328125" style="2"/>
    <col min="137" max="137" width="11.453125" style="2" customWidth="1"/>
    <col min="138" max="142" width="5.6328125" style="2"/>
    <col min="143" max="143" width="11.453125" style="2" customWidth="1"/>
    <col min="144" max="144" width="5.6328125" style="2"/>
    <col min="145" max="145" width="11.453125" style="2" customWidth="1"/>
    <col min="146" max="150" width="5.6328125" style="2"/>
    <col min="151" max="151" width="11.453125" style="2" customWidth="1"/>
    <col min="152" max="156" width="5.6328125" style="2"/>
    <col min="157" max="157" width="11.453125" style="2" customWidth="1"/>
    <col min="158" max="162" width="5.6328125" style="2"/>
    <col min="163" max="163" width="11.453125" style="2" customWidth="1"/>
    <col min="164" max="182" width="5.6328125" style="2"/>
    <col min="183" max="183" width="11.453125" style="2" customWidth="1"/>
    <col min="184"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8" customFormat="1" ht="13.5" customHeight="1">
      <c r="A1" s="13" t="s">
        <v>19</v>
      </c>
      <c r="B1" s="13"/>
      <c r="C1" s="14">
        <v>34497</v>
      </c>
      <c r="D1" s="15"/>
      <c r="E1" s="15"/>
      <c r="F1" s="15"/>
      <c r="G1" s="15"/>
      <c r="H1" s="15"/>
      <c r="I1" s="15"/>
      <c r="J1" s="15" t="s">
        <v>118</v>
      </c>
      <c r="K1" s="16"/>
      <c r="L1" s="15"/>
      <c r="M1" s="15"/>
      <c r="N1" s="15"/>
      <c r="O1" s="15"/>
      <c r="P1" s="17"/>
      <c r="Q1" s="15"/>
      <c r="R1" s="15"/>
      <c r="S1" s="15"/>
      <c r="T1" s="15"/>
      <c r="U1" s="15" t="s">
        <v>118</v>
      </c>
      <c r="V1" s="15"/>
      <c r="W1" s="14">
        <v>36324</v>
      </c>
      <c r="X1" s="15"/>
      <c r="Y1" s="15"/>
      <c r="Z1" s="15"/>
      <c r="AA1" s="15"/>
      <c r="AB1" s="15"/>
      <c r="AC1" s="15"/>
      <c r="AD1" s="15" t="s">
        <v>118</v>
      </c>
      <c r="AE1" s="16"/>
      <c r="AF1" s="15"/>
      <c r="AG1" s="15"/>
      <c r="AH1" s="15"/>
      <c r="AI1" s="15"/>
      <c r="AJ1" s="17"/>
      <c r="AK1" s="15"/>
      <c r="AL1" s="15"/>
      <c r="AM1" s="15"/>
      <c r="AN1" s="15"/>
      <c r="AO1" s="15" t="s">
        <v>118</v>
      </c>
      <c r="AP1" s="15"/>
      <c r="AQ1" s="14">
        <v>38151</v>
      </c>
      <c r="AR1" s="15"/>
      <c r="AS1" s="15"/>
      <c r="AT1" s="15"/>
      <c r="AU1" s="15"/>
      <c r="AV1" s="15"/>
      <c r="AW1" s="15"/>
      <c r="AX1" s="15" t="s">
        <v>118</v>
      </c>
      <c r="AY1" s="16"/>
      <c r="AZ1" s="15"/>
      <c r="BA1" s="15"/>
      <c r="BB1" s="15"/>
      <c r="BC1" s="15"/>
      <c r="BD1" s="17"/>
      <c r="BE1" s="15"/>
      <c r="BF1" s="15"/>
      <c r="BG1" s="15"/>
      <c r="BH1" s="15"/>
      <c r="BI1" s="15" t="s">
        <v>118</v>
      </c>
      <c r="BJ1" s="15"/>
      <c r="BK1" s="14">
        <v>39971</v>
      </c>
      <c r="BL1" s="15"/>
      <c r="BM1" s="15"/>
      <c r="BN1" s="15"/>
      <c r="BO1" s="15"/>
      <c r="BP1" s="15"/>
      <c r="BQ1" s="15"/>
      <c r="BR1" s="15" t="s">
        <v>118</v>
      </c>
      <c r="BS1" s="16"/>
      <c r="BT1" s="15"/>
      <c r="BU1" s="15"/>
      <c r="BV1" s="15"/>
      <c r="BW1" s="15"/>
      <c r="BX1" s="17"/>
      <c r="BY1" s="15"/>
      <c r="BZ1" s="15"/>
      <c r="CA1" s="15"/>
      <c r="CB1" s="15"/>
      <c r="CC1" s="15"/>
      <c r="CD1" s="15"/>
      <c r="CE1" s="14">
        <v>41784</v>
      </c>
      <c r="CF1" s="15"/>
      <c r="CG1" s="15"/>
      <c r="CH1" s="15"/>
      <c r="CI1" s="15"/>
      <c r="CJ1" s="15"/>
      <c r="CK1" s="15"/>
      <c r="CL1" s="15"/>
      <c r="CM1" s="16"/>
      <c r="CN1" s="15"/>
      <c r="CO1" s="15"/>
      <c r="CP1" s="15"/>
      <c r="CQ1" s="15"/>
      <c r="CR1" s="17"/>
      <c r="CS1" s="15"/>
      <c r="CT1" s="15"/>
      <c r="CU1" s="15"/>
      <c r="CV1" s="15"/>
      <c r="CW1" s="15"/>
      <c r="CX1" s="15"/>
      <c r="CY1" s="14">
        <v>43611</v>
      </c>
      <c r="CZ1" s="15"/>
      <c r="DA1" s="15"/>
      <c r="DB1" s="15"/>
      <c r="DC1" s="15"/>
      <c r="DD1" s="15"/>
      <c r="DE1" s="15"/>
      <c r="DF1" s="15"/>
      <c r="DG1" s="16"/>
      <c r="DH1" s="15"/>
      <c r="DI1" s="15"/>
      <c r="DJ1" s="15"/>
      <c r="DK1" s="15"/>
      <c r="DL1" s="17"/>
      <c r="DM1" s="15"/>
      <c r="DN1" s="15"/>
      <c r="DO1" s="15"/>
      <c r="DP1" s="15"/>
      <c r="DQ1" s="15"/>
      <c r="DR1" s="15"/>
      <c r="DS1" s="14"/>
      <c r="DT1" s="15"/>
      <c r="DU1" s="15"/>
      <c r="DV1" s="15"/>
      <c r="DW1" s="15"/>
      <c r="DX1" s="15"/>
      <c r="DY1" s="15"/>
      <c r="DZ1" s="15"/>
      <c r="EA1" s="16"/>
      <c r="EB1" s="15"/>
      <c r="EC1" s="15"/>
      <c r="ED1" s="15"/>
      <c r="EE1" s="15"/>
      <c r="EF1" s="17"/>
      <c r="EG1" s="15"/>
      <c r="EH1" s="15"/>
      <c r="EI1" s="15"/>
      <c r="EJ1" s="15"/>
      <c r="EK1" s="15"/>
      <c r="EL1" s="15"/>
      <c r="EM1" s="14"/>
      <c r="EN1" s="15"/>
      <c r="EO1" s="15"/>
      <c r="EP1" s="15"/>
      <c r="EQ1" s="15"/>
      <c r="ER1" s="15"/>
      <c r="ES1" s="15"/>
      <c r="ET1" s="15"/>
      <c r="EU1" s="16"/>
      <c r="EV1" s="15"/>
      <c r="EW1" s="15"/>
      <c r="EX1" s="15"/>
      <c r="EY1" s="15"/>
      <c r="EZ1" s="17"/>
      <c r="FA1" s="15"/>
      <c r="FB1" s="15"/>
      <c r="FC1" s="15"/>
      <c r="FD1" s="15"/>
      <c r="FE1" s="15"/>
      <c r="FF1" s="15"/>
      <c r="FG1" s="14"/>
      <c r="FH1" s="15"/>
      <c r="FI1" s="15"/>
      <c r="FJ1" s="15"/>
      <c r="FK1" s="15"/>
      <c r="FL1" s="15"/>
      <c r="FM1" s="15"/>
      <c r="FN1" s="15"/>
      <c r="FO1" s="16"/>
      <c r="FP1" s="15"/>
      <c r="FQ1" s="15"/>
      <c r="FR1" s="15"/>
      <c r="FS1" s="15"/>
      <c r="FT1" s="17"/>
      <c r="FU1" s="15"/>
      <c r="FV1" s="15"/>
      <c r="FW1" s="15"/>
      <c r="FX1" s="15"/>
      <c r="FY1" s="15"/>
      <c r="FZ1" s="15"/>
      <c r="GA1" s="14"/>
      <c r="GB1" s="15"/>
      <c r="GC1" s="15"/>
      <c r="GD1" s="15"/>
      <c r="GE1" s="15"/>
      <c r="GF1" s="15"/>
      <c r="GG1" s="15"/>
      <c r="GH1" s="15"/>
      <c r="GI1" s="16"/>
      <c r="GJ1" s="15"/>
      <c r="GK1" s="15"/>
      <c r="GL1" s="15"/>
      <c r="GM1" s="15"/>
      <c r="GN1" s="17"/>
      <c r="GO1" s="15"/>
      <c r="GP1" s="15"/>
      <c r="GQ1" s="15"/>
      <c r="GR1" s="15"/>
      <c r="GS1" s="15"/>
      <c r="GT1" s="15"/>
      <c r="GU1" s="14"/>
      <c r="GV1" s="15"/>
      <c r="GW1" s="15"/>
      <c r="GX1" s="15"/>
      <c r="GY1" s="15"/>
      <c r="GZ1" s="15"/>
      <c r="HA1" s="15"/>
      <c r="HB1" s="15"/>
      <c r="HC1" s="16"/>
      <c r="HD1" s="15"/>
      <c r="HE1" s="15"/>
      <c r="HF1" s="15"/>
      <c r="HG1" s="15"/>
      <c r="HH1" s="17"/>
      <c r="HI1" s="15"/>
      <c r="HJ1" s="15"/>
      <c r="HK1" s="15"/>
      <c r="HL1" s="15"/>
      <c r="HM1" s="15"/>
      <c r="HN1" s="15"/>
      <c r="HO1" s="14"/>
      <c r="HP1" s="15"/>
      <c r="HQ1" s="15"/>
      <c r="HR1" s="15"/>
      <c r="HS1" s="15"/>
      <c r="HT1" s="15"/>
      <c r="HU1" s="15"/>
      <c r="HV1" s="15"/>
      <c r="HW1" s="16"/>
      <c r="HX1" s="15"/>
      <c r="HY1" s="15"/>
      <c r="HZ1" s="15"/>
      <c r="IA1" s="15"/>
      <c r="IB1" s="17"/>
      <c r="IC1" s="15"/>
      <c r="ID1" s="15"/>
      <c r="IE1" s="15"/>
      <c r="IF1" s="15"/>
      <c r="IG1" s="15"/>
      <c r="IH1" s="15"/>
      <c r="II1" s="14"/>
      <c r="IJ1" s="15"/>
      <c r="IK1" s="15"/>
      <c r="IL1" s="15"/>
      <c r="IM1" s="15"/>
      <c r="IN1" s="15"/>
      <c r="IO1" s="15"/>
      <c r="IP1" s="15"/>
      <c r="IQ1" s="16"/>
      <c r="IR1" s="15"/>
      <c r="IS1" s="15"/>
      <c r="IT1" s="15"/>
      <c r="IU1" s="15"/>
      <c r="IV1" s="17"/>
      <c r="IW1" s="15"/>
      <c r="IX1" s="15"/>
      <c r="IY1" s="15"/>
      <c r="IZ1" s="15"/>
      <c r="JA1" s="15"/>
      <c r="JB1" s="15"/>
    </row>
    <row r="2" spans="1:262" s="18" customFormat="1" ht="13.5" customHeight="1">
      <c r="A2" s="13" t="s">
        <v>129</v>
      </c>
      <c r="B2" s="13"/>
      <c r="C2" s="14">
        <v>34497</v>
      </c>
      <c r="D2" s="15"/>
      <c r="E2" s="15"/>
      <c r="F2" s="15"/>
      <c r="G2" s="15"/>
      <c r="H2" s="15"/>
      <c r="I2" s="15"/>
      <c r="J2" s="15"/>
      <c r="K2" s="16"/>
      <c r="L2" s="15"/>
      <c r="M2" s="15"/>
      <c r="N2" s="15"/>
      <c r="O2" s="15"/>
      <c r="P2" s="17"/>
      <c r="Q2" s="15"/>
      <c r="R2" s="15"/>
      <c r="S2" s="15"/>
      <c r="T2" s="15"/>
      <c r="U2" s="15"/>
      <c r="V2" s="15"/>
      <c r="W2" s="14">
        <v>36324</v>
      </c>
      <c r="X2" s="15"/>
      <c r="Y2" s="15"/>
      <c r="Z2" s="15"/>
      <c r="AA2" s="15"/>
      <c r="AB2" s="15"/>
      <c r="AC2" s="15"/>
      <c r="AD2" s="15"/>
      <c r="AE2" s="16"/>
      <c r="AF2" s="15"/>
      <c r="AG2" s="15"/>
      <c r="AH2" s="15"/>
      <c r="AI2" s="15"/>
      <c r="AJ2" s="17"/>
      <c r="AK2" s="15"/>
      <c r="AL2" s="15"/>
      <c r="AM2" s="15"/>
      <c r="AN2" s="15"/>
      <c r="AO2" s="15"/>
      <c r="AP2" s="15"/>
      <c r="AQ2" s="14">
        <v>38151</v>
      </c>
      <c r="AR2" s="15"/>
      <c r="AS2" s="15"/>
      <c r="AT2" s="15"/>
      <c r="AU2" s="15"/>
      <c r="AV2" s="15"/>
      <c r="AW2" s="15"/>
      <c r="AX2" s="15"/>
      <c r="AY2" s="16"/>
      <c r="AZ2" s="15"/>
      <c r="BA2" s="15"/>
      <c r="BB2" s="15"/>
      <c r="BC2" s="15"/>
      <c r="BD2" s="17"/>
      <c r="BE2" s="15"/>
      <c r="BF2" s="15"/>
      <c r="BG2" s="15"/>
      <c r="BH2" s="15"/>
      <c r="BI2" s="15"/>
      <c r="BJ2" s="15"/>
      <c r="BK2" s="14">
        <v>39971</v>
      </c>
      <c r="BL2" s="15"/>
      <c r="BM2" s="15"/>
      <c r="BN2" s="15"/>
      <c r="BO2" s="15"/>
      <c r="BP2" s="15"/>
      <c r="BQ2" s="15"/>
      <c r="BR2" s="15"/>
      <c r="BS2" s="16"/>
      <c r="BT2" s="15"/>
      <c r="BU2" s="15"/>
      <c r="BV2" s="15"/>
      <c r="BW2" s="15"/>
      <c r="BX2" s="17"/>
      <c r="BY2" s="15"/>
      <c r="BZ2" s="15"/>
      <c r="CA2" s="15"/>
      <c r="CB2" s="15"/>
      <c r="CC2" s="15"/>
      <c r="CD2" s="15"/>
      <c r="CE2" s="14">
        <v>41784</v>
      </c>
      <c r="CF2" s="15"/>
      <c r="CG2" s="15"/>
      <c r="CH2" s="15"/>
      <c r="CI2" s="15"/>
      <c r="CJ2" s="15"/>
      <c r="CK2" s="15"/>
      <c r="CL2" s="15"/>
      <c r="CM2" s="16"/>
      <c r="CN2" s="15"/>
      <c r="CO2" s="15"/>
      <c r="CP2" s="15"/>
      <c r="CQ2" s="15"/>
      <c r="CR2" s="17"/>
      <c r="CS2" s="15"/>
      <c r="CT2" s="15"/>
      <c r="CU2" s="15"/>
      <c r="CV2" s="15"/>
      <c r="CW2" s="15"/>
      <c r="CX2" s="15"/>
      <c r="CY2" s="14">
        <v>43611</v>
      </c>
      <c r="CZ2" s="15"/>
      <c r="DA2" s="15"/>
      <c r="DB2" s="15"/>
      <c r="DC2" s="15"/>
      <c r="DD2" s="15"/>
      <c r="DE2" s="15"/>
      <c r="DF2" s="15"/>
      <c r="DG2" s="16"/>
      <c r="DH2" s="15"/>
      <c r="DI2" s="15"/>
      <c r="DJ2" s="15"/>
      <c r="DK2" s="15"/>
      <c r="DL2" s="17"/>
      <c r="DM2" s="15"/>
      <c r="DN2" s="15"/>
      <c r="DO2" s="15"/>
      <c r="DP2" s="15"/>
      <c r="DQ2" s="15"/>
      <c r="DR2" s="15"/>
      <c r="DS2" s="14"/>
      <c r="DT2" s="15"/>
      <c r="DU2" s="15"/>
      <c r="DV2" s="15"/>
      <c r="DW2" s="15"/>
      <c r="DX2" s="15"/>
      <c r="DY2" s="15"/>
      <c r="DZ2" s="15"/>
      <c r="EA2" s="16"/>
      <c r="EB2" s="15"/>
      <c r="EC2" s="15"/>
      <c r="ED2" s="15"/>
      <c r="EE2" s="15"/>
      <c r="EF2" s="17"/>
      <c r="EG2" s="15"/>
      <c r="EH2" s="15"/>
      <c r="EI2" s="15"/>
      <c r="EJ2" s="15"/>
      <c r="EK2" s="15"/>
      <c r="EL2" s="15"/>
      <c r="EM2" s="14"/>
      <c r="EN2" s="15"/>
      <c r="EO2" s="15"/>
      <c r="EP2" s="15"/>
      <c r="EQ2" s="15"/>
      <c r="ER2" s="15"/>
      <c r="ES2" s="15"/>
      <c r="ET2" s="15"/>
      <c r="EU2" s="16"/>
      <c r="EV2" s="15"/>
      <c r="EW2" s="15"/>
      <c r="EX2" s="15"/>
      <c r="EY2" s="15"/>
      <c r="EZ2" s="17"/>
      <c r="FA2" s="15"/>
      <c r="FB2" s="15"/>
      <c r="FC2" s="15"/>
      <c r="FD2" s="15"/>
      <c r="FE2" s="15"/>
      <c r="FF2" s="15"/>
      <c r="FG2" s="14"/>
      <c r="FH2" s="15"/>
      <c r="FI2" s="15"/>
      <c r="FJ2" s="15"/>
      <c r="FK2" s="15"/>
      <c r="FL2" s="15"/>
      <c r="FM2" s="15"/>
      <c r="FN2" s="15"/>
      <c r="FO2" s="16"/>
      <c r="FP2" s="15"/>
      <c r="FQ2" s="15"/>
      <c r="FR2" s="15"/>
      <c r="FS2" s="15"/>
      <c r="FT2" s="17"/>
      <c r="FU2" s="15"/>
      <c r="FV2" s="15"/>
      <c r="FW2" s="15"/>
      <c r="FX2" s="15"/>
      <c r="FY2" s="15"/>
      <c r="FZ2" s="15"/>
      <c r="GA2" s="14"/>
      <c r="GB2" s="15"/>
      <c r="GC2" s="15"/>
      <c r="GD2" s="15"/>
      <c r="GE2" s="15"/>
      <c r="GF2" s="15"/>
      <c r="GG2" s="15"/>
      <c r="GH2" s="15"/>
      <c r="GI2" s="16"/>
      <c r="GJ2" s="15"/>
      <c r="GK2" s="15"/>
      <c r="GL2" s="15"/>
      <c r="GM2" s="15"/>
      <c r="GN2" s="17"/>
      <c r="GO2" s="15"/>
      <c r="GP2" s="15"/>
      <c r="GQ2" s="15"/>
      <c r="GR2" s="15"/>
      <c r="GS2" s="15"/>
      <c r="GT2" s="15"/>
      <c r="GU2" s="14"/>
      <c r="GV2" s="15"/>
      <c r="GW2" s="15"/>
      <c r="GX2" s="15"/>
      <c r="GY2" s="15"/>
      <c r="GZ2" s="15"/>
      <c r="HA2" s="15"/>
      <c r="HB2" s="15"/>
      <c r="HC2" s="16"/>
      <c r="HD2" s="15"/>
      <c r="HE2" s="15"/>
      <c r="HF2" s="15"/>
      <c r="HG2" s="15"/>
      <c r="HH2" s="17"/>
      <c r="HI2" s="15"/>
      <c r="HJ2" s="15"/>
      <c r="HK2" s="15"/>
      <c r="HL2" s="15"/>
      <c r="HM2" s="15"/>
      <c r="HN2" s="15"/>
      <c r="HO2" s="14"/>
      <c r="HP2" s="15"/>
      <c r="HQ2" s="15"/>
      <c r="HR2" s="15"/>
      <c r="HS2" s="15"/>
      <c r="HT2" s="15"/>
      <c r="HU2" s="15"/>
      <c r="HV2" s="15"/>
      <c r="HW2" s="16"/>
      <c r="HX2" s="15"/>
      <c r="HY2" s="15"/>
      <c r="HZ2" s="15"/>
      <c r="IA2" s="15"/>
      <c r="IB2" s="17"/>
      <c r="IC2" s="15"/>
      <c r="ID2" s="15"/>
      <c r="IE2" s="15"/>
      <c r="IF2" s="15"/>
      <c r="IG2" s="15"/>
      <c r="IH2" s="15"/>
      <c r="II2" s="14"/>
      <c r="IJ2" s="15"/>
      <c r="IK2" s="15"/>
      <c r="IL2" s="15"/>
      <c r="IM2" s="15"/>
      <c r="IN2" s="15"/>
      <c r="IO2" s="15"/>
      <c r="IP2" s="15"/>
      <c r="IQ2" s="16"/>
      <c r="IR2" s="15"/>
      <c r="IS2" s="15"/>
      <c r="IT2" s="15"/>
      <c r="IU2" s="15"/>
      <c r="IV2" s="17"/>
      <c r="IW2" s="15"/>
      <c r="IX2" s="15"/>
      <c r="IY2" s="15"/>
      <c r="IZ2" s="15"/>
      <c r="JA2" s="15"/>
      <c r="JB2" s="15"/>
    </row>
    <row r="3" spans="1:262" ht="13.5" customHeight="1">
      <c r="A3" s="19" t="s">
        <v>21</v>
      </c>
      <c r="B3" s="19"/>
      <c r="C3" s="20">
        <v>6</v>
      </c>
      <c r="D3" s="21"/>
      <c r="E3" s="21"/>
      <c r="F3" s="21"/>
      <c r="G3" s="21"/>
      <c r="H3" s="21"/>
      <c r="I3" s="21"/>
      <c r="J3" s="21"/>
      <c r="K3" s="22"/>
      <c r="L3" s="21"/>
      <c r="M3" s="21"/>
      <c r="N3" s="21"/>
      <c r="O3" s="21"/>
      <c r="P3" s="23"/>
      <c r="Q3" s="21"/>
      <c r="R3" s="21"/>
      <c r="S3" s="21"/>
      <c r="T3" s="21"/>
      <c r="U3" s="21"/>
      <c r="V3" s="21"/>
      <c r="W3" s="20">
        <v>6</v>
      </c>
      <c r="X3" s="21"/>
      <c r="Y3" s="21"/>
      <c r="Z3" s="21"/>
      <c r="AA3" s="21"/>
      <c r="AB3" s="21"/>
      <c r="AC3" s="21"/>
      <c r="AD3" s="21"/>
      <c r="AE3" s="22"/>
      <c r="AF3" s="21"/>
      <c r="AG3" s="21"/>
      <c r="AH3" s="21"/>
      <c r="AI3" s="21"/>
      <c r="AJ3" s="23"/>
      <c r="AK3" s="21"/>
      <c r="AL3" s="21"/>
      <c r="AM3" s="21"/>
      <c r="AN3" s="21"/>
      <c r="AO3" s="21"/>
      <c r="AP3" s="21"/>
      <c r="AQ3" s="20">
        <v>6</v>
      </c>
      <c r="AR3" s="21"/>
      <c r="AS3" s="21"/>
      <c r="AT3" s="21"/>
      <c r="AU3" s="21"/>
      <c r="AV3" s="21"/>
      <c r="AW3" s="21"/>
      <c r="AX3" s="21"/>
      <c r="AY3" s="22"/>
      <c r="AZ3" s="21"/>
      <c r="BA3" s="21"/>
      <c r="BB3" s="21"/>
      <c r="BC3" s="21"/>
      <c r="BD3" s="23"/>
      <c r="BE3" s="21"/>
      <c r="BF3" s="21"/>
      <c r="BG3" s="21"/>
      <c r="BH3" s="21"/>
      <c r="BI3" s="21"/>
      <c r="BJ3" s="21"/>
      <c r="BK3" s="20">
        <v>6</v>
      </c>
      <c r="BL3" s="21"/>
      <c r="BM3" s="21"/>
      <c r="BN3" s="21"/>
      <c r="BO3" s="21"/>
      <c r="BP3" s="21"/>
      <c r="BQ3" s="21"/>
      <c r="BR3" s="21"/>
      <c r="BS3" s="22"/>
      <c r="BT3" s="21"/>
      <c r="BU3" s="21"/>
      <c r="BV3" s="21"/>
      <c r="BW3" s="21"/>
      <c r="BX3" s="23"/>
      <c r="BY3" s="21"/>
      <c r="BZ3" s="21"/>
      <c r="CA3" s="21"/>
      <c r="CB3" s="21"/>
      <c r="CC3" s="21"/>
      <c r="CD3" s="21"/>
      <c r="CE3" s="20">
        <v>6</v>
      </c>
      <c r="CF3" s="21"/>
      <c r="CG3" s="21"/>
      <c r="CH3" s="21"/>
      <c r="CI3" s="21"/>
      <c r="CJ3" s="21"/>
      <c r="CK3" s="21"/>
      <c r="CL3" s="21"/>
      <c r="CM3" s="22"/>
      <c r="CN3" s="21"/>
      <c r="CO3" s="21"/>
      <c r="CP3" s="21"/>
      <c r="CQ3" s="21"/>
      <c r="CR3" s="23"/>
      <c r="CS3" s="21"/>
      <c r="CT3" s="21"/>
      <c r="CU3" s="21"/>
      <c r="CV3" s="21"/>
      <c r="CW3" s="21"/>
      <c r="CX3" s="21"/>
      <c r="CY3" s="20">
        <v>6</v>
      </c>
      <c r="CZ3" s="21"/>
      <c r="DA3" s="21"/>
      <c r="DB3" s="21"/>
      <c r="DC3" s="21"/>
      <c r="DD3" s="21"/>
      <c r="DE3" s="21"/>
      <c r="DF3" s="21"/>
      <c r="DG3" s="22"/>
      <c r="DH3" s="21"/>
      <c r="DI3" s="21"/>
      <c r="DJ3" s="21"/>
      <c r="DK3" s="21"/>
      <c r="DL3" s="23"/>
      <c r="DM3" s="21"/>
      <c r="DN3" s="21"/>
      <c r="DO3" s="21"/>
      <c r="DP3" s="21"/>
      <c r="DQ3" s="21"/>
      <c r="DR3" s="21"/>
      <c r="DS3" s="20"/>
      <c r="DT3" s="21"/>
      <c r="DU3" s="21"/>
      <c r="DV3" s="21"/>
      <c r="DW3" s="21"/>
      <c r="DX3" s="21"/>
      <c r="DY3" s="21"/>
      <c r="DZ3" s="21"/>
      <c r="EA3" s="22"/>
      <c r="EB3" s="21"/>
      <c r="EC3" s="21"/>
      <c r="ED3" s="21"/>
      <c r="EE3" s="21"/>
      <c r="EF3" s="23"/>
      <c r="EG3" s="21"/>
      <c r="EH3" s="21"/>
      <c r="EI3" s="21"/>
      <c r="EJ3" s="21"/>
      <c r="EK3" s="21"/>
      <c r="EL3" s="21"/>
      <c r="EM3" s="20"/>
      <c r="EN3" s="21"/>
      <c r="EO3" s="21"/>
      <c r="EP3" s="21"/>
      <c r="EQ3" s="21"/>
      <c r="ER3" s="21"/>
      <c r="ES3" s="21"/>
      <c r="ET3" s="21"/>
      <c r="EU3" s="22"/>
      <c r="EV3" s="21"/>
      <c r="EW3" s="21"/>
      <c r="EX3" s="21"/>
      <c r="EY3" s="21"/>
      <c r="EZ3" s="23"/>
      <c r="FA3" s="21"/>
      <c r="FB3" s="21"/>
      <c r="FC3" s="21"/>
      <c r="FD3" s="21"/>
      <c r="FE3" s="21"/>
      <c r="FF3" s="21"/>
      <c r="FG3" s="20"/>
      <c r="FH3" s="21"/>
      <c r="FI3" s="21"/>
      <c r="FJ3" s="21"/>
      <c r="FK3" s="21"/>
      <c r="FL3" s="21"/>
      <c r="FM3" s="21"/>
      <c r="FN3" s="21"/>
      <c r="FO3" s="22"/>
      <c r="FP3" s="21"/>
      <c r="FQ3" s="21"/>
      <c r="FR3" s="21"/>
      <c r="FS3" s="21"/>
      <c r="FT3" s="23"/>
      <c r="FU3" s="21"/>
      <c r="FV3" s="21"/>
      <c r="FW3" s="21"/>
      <c r="FX3" s="21"/>
      <c r="FY3" s="21"/>
      <c r="FZ3" s="21"/>
      <c r="GA3" s="20"/>
      <c r="GB3" s="21"/>
      <c r="GC3" s="21"/>
      <c r="GD3" s="21"/>
      <c r="GE3" s="21"/>
      <c r="GF3" s="21"/>
      <c r="GG3" s="21"/>
      <c r="GH3" s="21"/>
      <c r="GI3" s="22"/>
      <c r="GJ3" s="21"/>
      <c r="GK3" s="21"/>
      <c r="GL3" s="21"/>
      <c r="GM3" s="21"/>
      <c r="GN3" s="23"/>
      <c r="GO3" s="21"/>
      <c r="GP3" s="21"/>
      <c r="GQ3" s="21"/>
      <c r="GR3" s="21"/>
      <c r="GS3" s="21"/>
      <c r="GT3" s="21"/>
      <c r="GU3" s="20"/>
      <c r="GV3" s="21"/>
      <c r="GW3" s="21"/>
      <c r="GX3" s="21"/>
      <c r="GY3" s="21"/>
      <c r="GZ3" s="21"/>
      <c r="HA3" s="21"/>
      <c r="HB3" s="21"/>
      <c r="HC3" s="22"/>
      <c r="HD3" s="21"/>
      <c r="HE3" s="21"/>
      <c r="HF3" s="21"/>
      <c r="HG3" s="21"/>
      <c r="HH3" s="23"/>
      <c r="HI3" s="21"/>
      <c r="HJ3" s="21"/>
      <c r="HK3" s="21"/>
      <c r="HL3" s="21"/>
      <c r="HM3" s="21"/>
      <c r="HN3" s="21"/>
      <c r="HO3" s="20"/>
      <c r="HP3" s="21"/>
      <c r="HQ3" s="21"/>
      <c r="HR3" s="21"/>
      <c r="HS3" s="21"/>
      <c r="HT3" s="21"/>
      <c r="HU3" s="21"/>
      <c r="HV3" s="21"/>
      <c r="HW3" s="22"/>
      <c r="HX3" s="21"/>
      <c r="HY3" s="21"/>
      <c r="HZ3" s="21"/>
      <c r="IA3" s="21"/>
      <c r="IB3" s="23"/>
      <c r="IC3" s="21"/>
      <c r="ID3" s="21"/>
      <c r="IE3" s="21"/>
      <c r="IF3" s="21"/>
      <c r="IG3" s="21"/>
      <c r="IH3" s="21"/>
      <c r="II3" s="20"/>
      <c r="IJ3" s="21"/>
      <c r="IK3" s="21"/>
      <c r="IL3" s="21"/>
      <c r="IM3" s="21"/>
      <c r="IN3" s="21"/>
      <c r="IO3" s="21"/>
      <c r="IP3" s="21"/>
      <c r="IQ3" s="22"/>
      <c r="IR3" s="21"/>
      <c r="IS3" s="21"/>
      <c r="IT3" s="21"/>
      <c r="IU3" s="21"/>
      <c r="IV3" s="23"/>
      <c r="IW3" s="21"/>
      <c r="IX3" s="21"/>
      <c r="IY3" s="21"/>
      <c r="IZ3" s="21"/>
      <c r="JA3" s="21"/>
      <c r="JB3" s="21"/>
    </row>
    <row r="4" spans="1:262" s="30" customFormat="1" ht="13.5" customHeight="1">
      <c r="A4" s="24" t="s">
        <v>22</v>
      </c>
      <c r="B4" s="25"/>
      <c r="C4" s="26">
        <v>224031</v>
      </c>
      <c r="D4" s="27"/>
      <c r="E4" s="27"/>
      <c r="F4" s="27"/>
      <c r="G4" s="27"/>
      <c r="H4" s="27"/>
      <c r="I4" s="27"/>
      <c r="J4" s="27"/>
      <c r="K4" s="28"/>
      <c r="L4" s="27"/>
      <c r="M4" s="27"/>
      <c r="N4" s="27"/>
      <c r="O4" s="27"/>
      <c r="P4" s="29"/>
      <c r="Q4" s="27"/>
      <c r="R4" s="27"/>
      <c r="S4" s="27"/>
      <c r="T4" s="27"/>
      <c r="U4" s="27"/>
      <c r="V4" s="27"/>
      <c r="W4" s="26">
        <v>233602</v>
      </c>
      <c r="X4" s="27"/>
      <c r="Y4" s="27"/>
      <c r="Z4" s="27"/>
      <c r="AA4" s="27"/>
      <c r="AB4" s="27"/>
      <c r="AC4" s="27"/>
      <c r="AD4" s="27"/>
      <c r="AE4" s="28"/>
      <c r="AF4" s="27"/>
      <c r="AG4" s="27"/>
      <c r="AH4" s="27"/>
      <c r="AI4" s="27"/>
      <c r="AJ4" s="29"/>
      <c r="AK4" s="27"/>
      <c r="AL4" s="27"/>
      <c r="AM4" s="27"/>
      <c r="AN4" s="27"/>
      <c r="AO4" s="27"/>
      <c r="AP4" s="27"/>
      <c r="AQ4" s="26">
        <v>229550</v>
      </c>
      <c r="AR4" s="27"/>
      <c r="AS4" s="27"/>
      <c r="AT4" s="27"/>
      <c r="AU4" s="27"/>
      <c r="AV4" s="27"/>
      <c r="AW4" s="27"/>
      <c r="AX4" s="27"/>
      <c r="AY4" s="28"/>
      <c r="AZ4" s="27"/>
      <c r="BA4" s="27"/>
      <c r="BB4" s="27"/>
      <c r="BC4" s="27"/>
      <c r="BD4" s="29"/>
      <c r="BE4" s="27"/>
      <c r="BF4" s="27"/>
      <c r="BG4" s="27"/>
      <c r="BH4" s="27"/>
      <c r="BI4" s="27"/>
      <c r="BJ4" s="27"/>
      <c r="BK4" s="26">
        <v>240673</v>
      </c>
      <c r="BL4" s="27"/>
      <c r="BM4" s="27"/>
      <c r="BN4" s="27"/>
      <c r="BO4" s="27"/>
      <c r="BP4" s="27"/>
      <c r="BQ4" s="27"/>
      <c r="BR4" s="27"/>
      <c r="BS4" s="28"/>
      <c r="BT4" s="27"/>
      <c r="BU4" s="27"/>
      <c r="BV4" s="27"/>
      <c r="BW4" s="27"/>
      <c r="BX4" s="29"/>
      <c r="BY4" s="27"/>
      <c r="BZ4" s="27"/>
      <c r="CA4" s="27"/>
      <c r="CB4" s="27"/>
      <c r="CC4" s="27"/>
      <c r="CD4" s="27"/>
      <c r="CE4" s="26">
        <v>264433</v>
      </c>
      <c r="CF4" s="27"/>
      <c r="CG4" s="27"/>
      <c r="CH4" s="27"/>
      <c r="CI4" s="27"/>
      <c r="CJ4" s="27"/>
      <c r="CK4" s="27"/>
      <c r="CL4" s="27"/>
      <c r="CM4" s="28"/>
      <c r="CN4" s="27"/>
      <c r="CO4" s="27"/>
      <c r="CP4" s="27"/>
      <c r="CQ4" s="27"/>
      <c r="CR4" s="29"/>
      <c r="CS4" s="27"/>
      <c r="CT4" s="27"/>
      <c r="CU4" s="27"/>
      <c r="CV4" s="27"/>
      <c r="CW4" s="27"/>
      <c r="CX4" s="27"/>
      <c r="CY4" s="26">
        <v>285435</v>
      </c>
      <c r="CZ4" s="27"/>
      <c r="DA4" s="27"/>
      <c r="DB4" s="27"/>
      <c r="DC4" s="27"/>
      <c r="DD4" s="27"/>
      <c r="DE4" s="27"/>
      <c r="DF4" s="27"/>
      <c r="DG4" s="28"/>
      <c r="DH4" s="27"/>
      <c r="DI4" s="27"/>
      <c r="DJ4" s="27"/>
      <c r="DK4" s="27"/>
      <c r="DL4" s="29"/>
      <c r="DM4" s="27"/>
      <c r="DN4" s="27"/>
      <c r="DO4" s="27"/>
      <c r="DP4" s="27"/>
      <c r="DQ4" s="27"/>
      <c r="DR4" s="27"/>
      <c r="DS4" s="26"/>
      <c r="DT4" s="27"/>
      <c r="DU4" s="27"/>
      <c r="DV4" s="27"/>
      <c r="DW4" s="27"/>
      <c r="DX4" s="27"/>
      <c r="DY4" s="27"/>
      <c r="DZ4" s="27"/>
      <c r="EA4" s="28"/>
      <c r="EB4" s="27"/>
      <c r="EC4" s="27"/>
      <c r="ED4" s="27"/>
      <c r="EE4" s="27"/>
      <c r="EF4" s="29"/>
      <c r="EG4" s="27"/>
      <c r="EH4" s="27"/>
      <c r="EI4" s="27"/>
      <c r="EJ4" s="27"/>
      <c r="EK4" s="27"/>
      <c r="EL4" s="27"/>
      <c r="EM4" s="26"/>
      <c r="EN4" s="27"/>
      <c r="EO4" s="27"/>
      <c r="EP4" s="27"/>
      <c r="EQ4" s="27"/>
      <c r="ER4" s="27"/>
      <c r="ES4" s="27"/>
      <c r="ET4" s="27"/>
      <c r="EU4" s="28"/>
      <c r="EV4" s="27"/>
      <c r="EW4" s="27"/>
      <c r="EX4" s="27"/>
      <c r="EY4" s="27"/>
      <c r="EZ4" s="29"/>
      <c r="FA4" s="27"/>
      <c r="FB4" s="27"/>
      <c r="FC4" s="27"/>
      <c r="FD4" s="27"/>
      <c r="FE4" s="27"/>
      <c r="FF4" s="27"/>
      <c r="FG4" s="26"/>
      <c r="FH4" s="27"/>
      <c r="FI4" s="27"/>
      <c r="FJ4" s="27"/>
      <c r="FK4" s="27"/>
      <c r="FL4" s="27"/>
      <c r="FM4" s="27"/>
      <c r="FN4" s="27"/>
      <c r="FO4" s="28"/>
      <c r="FP4" s="27"/>
      <c r="FQ4" s="27"/>
      <c r="FR4" s="27"/>
      <c r="FS4" s="27"/>
      <c r="FT4" s="29"/>
      <c r="FU4" s="27"/>
      <c r="FV4" s="27"/>
      <c r="FW4" s="27"/>
      <c r="FX4" s="27"/>
      <c r="FY4" s="27"/>
      <c r="FZ4" s="27"/>
      <c r="GA4" s="26"/>
      <c r="GB4" s="27"/>
      <c r="GC4" s="27"/>
      <c r="GD4" s="27"/>
      <c r="GE4" s="27"/>
      <c r="GF4" s="27"/>
      <c r="GG4" s="27"/>
      <c r="GH4" s="27"/>
      <c r="GI4" s="28"/>
      <c r="GJ4" s="27"/>
      <c r="GK4" s="27"/>
      <c r="GL4" s="27"/>
      <c r="GM4" s="27"/>
      <c r="GN4" s="29"/>
      <c r="GO4" s="27"/>
      <c r="GP4" s="27"/>
      <c r="GQ4" s="27"/>
      <c r="GR4" s="27"/>
      <c r="GS4" s="27"/>
      <c r="GT4" s="27"/>
      <c r="GU4" s="26"/>
      <c r="GV4" s="27"/>
      <c r="GW4" s="27"/>
      <c r="GX4" s="27"/>
      <c r="GY4" s="27"/>
      <c r="GZ4" s="27"/>
      <c r="HA4" s="27"/>
      <c r="HB4" s="27"/>
      <c r="HC4" s="28"/>
      <c r="HD4" s="27"/>
      <c r="HE4" s="27"/>
      <c r="HF4" s="27"/>
      <c r="HG4" s="27"/>
      <c r="HH4" s="29"/>
      <c r="HI4" s="27"/>
      <c r="HJ4" s="27"/>
      <c r="HK4" s="27"/>
      <c r="HL4" s="27"/>
      <c r="HM4" s="27"/>
      <c r="HN4" s="27"/>
      <c r="HO4" s="26"/>
      <c r="HP4" s="27"/>
      <c r="HQ4" s="27"/>
      <c r="HR4" s="27"/>
      <c r="HS4" s="27"/>
      <c r="HT4" s="27"/>
      <c r="HU4" s="27"/>
      <c r="HV4" s="27"/>
      <c r="HW4" s="28"/>
      <c r="HX4" s="27"/>
      <c r="HY4" s="27"/>
      <c r="HZ4" s="27"/>
      <c r="IA4" s="27"/>
      <c r="IB4" s="29"/>
      <c r="IC4" s="27"/>
      <c r="ID4" s="27"/>
      <c r="IE4" s="27"/>
      <c r="IF4" s="27"/>
      <c r="IG4" s="27"/>
      <c r="IH4" s="27"/>
      <c r="II4" s="26"/>
      <c r="IJ4" s="27"/>
      <c r="IK4" s="27"/>
      <c r="IL4" s="27"/>
      <c r="IM4" s="27"/>
      <c r="IN4" s="27"/>
      <c r="IO4" s="27"/>
      <c r="IP4" s="27"/>
      <c r="IQ4" s="28"/>
      <c r="IR4" s="27"/>
      <c r="IS4" s="27"/>
      <c r="IT4" s="27"/>
      <c r="IU4" s="27"/>
      <c r="IV4" s="29"/>
      <c r="IW4" s="27"/>
      <c r="IX4" s="27"/>
      <c r="IY4" s="27"/>
      <c r="IZ4" s="27"/>
      <c r="JA4" s="27"/>
      <c r="JB4" s="27"/>
    </row>
    <row r="5" spans="1:262" s="30" customFormat="1" ht="13.5" customHeight="1">
      <c r="A5" s="24" t="s">
        <v>23</v>
      </c>
      <c r="B5" s="25"/>
      <c r="C5" s="26">
        <v>198370</v>
      </c>
      <c r="D5" s="27"/>
      <c r="E5" s="27"/>
      <c r="F5" s="27"/>
      <c r="G5" s="27"/>
      <c r="H5" s="27"/>
      <c r="I5" s="27"/>
      <c r="J5" s="27"/>
      <c r="K5" s="28"/>
      <c r="L5" s="27"/>
      <c r="M5" s="27"/>
      <c r="N5" s="27"/>
      <c r="O5" s="27"/>
      <c r="P5" s="29"/>
      <c r="Q5" s="27"/>
      <c r="R5" s="27"/>
      <c r="S5" s="27"/>
      <c r="T5" s="27"/>
      <c r="U5" s="27"/>
      <c r="V5" s="27"/>
      <c r="W5" s="26">
        <v>202384</v>
      </c>
      <c r="X5" s="27"/>
      <c r="Y5" s="27"/>
      <c r="Z5" s="27"/>
      <c r="AA5" s="27"/>
      <c r="AB5" s="27"/>
      <c r="AC5" s="27"/>
      <c r="AD5" s="27"/>
      <c r="AE5" s="28"/>
      <c r="AF5" s="27"/>
      <c r="AG5" s="27"/>
      <c r="AH5" s="27"/>
      <c r="AI5" s="27"/>
      <c r="AJ5" s="29"/>
      <c r="AK5" s="27"/>
      <c r="AL5" s="27"/>
      <c r="AM5" s="27"/>
      <c r="AN5" s="27"/>
      <c r="AO5" s="27"/>
      <c r="AP5" s="27"/>
      <c r="AQ5" s="26">
        <v>209689</v>
      </c>
      <c r="AR5" s="27"/>
      <c r="AS5" s="27"/>
      <c r="AT5" s="27"/>
      <c r="AU5" s="27"/>
      <c r="AV5" s="27"/>
      <c r="AW5" s="27"/>
      <c r="AX5" s="27"/>
      <c r="AY5" s="28"/>
      <c r="AZ5" s="27"/>
      <c r="BA5" s="27"/>
      <c r="BB5" s="27"/>
      <c r="BC5" s="27"/>
      <c r="BD5" s="29"/>
      <c r="BE5" s="27"/>
      <c r="BF5" s="27"/>
      <c r="BG5" s="27"/>
      <c r="BH5" s="27"/>
      <c r="BI5" s="27"/>
      <c r="BJ5" s="27"/>
      <c r="BK5" s="26">
        <v>218423</v>
      </c>
      <c r="BL5" s="27"/>
      <c r="BM5" s="27"/>
      <c r="BN5" s="27"/>
      <c r="BO5" s="27"/>
      <c r="BP5" s="27"/>
      <c r="BQ5" s="27"/>
      <c r="BR5" s="27"/>
      <c r="BS5" s="28"/>
      <c r="BT5" s="27"/>
      <c r="BU5" s="27"/>
      <c r="BV5" s="27"/>
      <c r="BW5" s="27"/>
      <c r="BX5" s="29"/>
      <c r="BY5" s="27"/>
      <c r="BZ5" s="27"/>
      <c r="CA5" s="27"/>
      <c r="CB5" s="27"/>
      <c r="CC5" s="27"/>
      <c r="CD5" s="27"/>
      <c r="CE5" s="26">
        <v>226217</v>
      </c>
      <c r="CF5" s="27"/>
      <c r="CG5" s="27"/>
      <c r="CH5" s="27"/>
      <c r="CI5" s="27"/>
      <c r="CJ5" s="27"/>
      <c r="CK5" s="27"/>
      <c r="CL5" s="27"/>
      <c r="CM5" s="28"/>
      <c r="CN5" s="27"/>
      <c r="CO5" s="27"/>
      <c r="CP5" s="27"/>
      <c r="CQ5" s="27"/>
      <c r="CR5" s="29"/>
      <c r="CS5" s="27"/>
      <c r="CT5" s="27"/>
      <c r="CU5" s="27"/>
      <c r="CV5" s="27"/>
      <c r="CW5" s="27"/>
      <c r="CX5" s="27"/>
      <c r="CY5" s="26">
        <v>240044</v>
      </c>
      <c r="CZ5" s="27"/>
      <c r="DA5" s="27"/>
      <c r="DB5" s="27"/>
      <c r="DC5" s="27"/>
      <c r="DD5" s="27"/>
      <c r="DE5" s="27"/>
      <c r="DF5" s="27"/>
      <c r="DG5" s="28"/>
      <c r="DH5" s="27"/>
      <c r="DI5" s="27"/>
      <c r="DJ5" s="27"/>
      <c r="DK5" s="27"/>
      <c r="DL5" s="29"/>
      <c r="DM5" s="27"/>
      <c r="DN5" s="27"/>
      <c r="DO5" s="27"/>
      <c r="DP5" s="27"/>
      <c r="DQ5" s="27"/>
      <c r="DR5" s="27"/>
      <c r="DS5" s="26"/>
      <c r="DT5" s="27"/>
      <c r="DU5" s="27"/>
      <c r="DV5" s="27"/>
      <c r="DW5" s="27"/>
      <c r="DX5" s="27"/>
      <c r="DY5" s="27"/>
      <c r="DZ5" s="27"/>
      <c r="EA5" s="28"/>
      <c r="EB5" s="27"/>
      <c r="EC5" s="27"/>
      <c r="ED5" s="27"/>
      <c r="EE5" s="27"/>
      <c r="EF5" s="29"/>
      <c r="EG5" s="27"/>
      <c r="EH5" s="27"/>
      <c r="EI5" s="27"/>
      <c r="EJ5" s="27"/>
      <c r="EK5" s="27"/>
      <c r="EL5" s="27"/>
      <c r="EM5" s="26"/>
      <c r="EN5" s="27"/>
      <c r="EO5" s="27"/>
      <c r="EP5" s="27"/>
      <c r="EQ5" s="27"/>
      <c r="ER5" s="27"/>
      <c r="ES5" s="27"/>
      <c r="ET5" s="27"/>
      <c r="EU5" s="28"/>
      <c r="EV5" s="27"/>
      <c r="EW5" s="27"/>
      <c r="EX5" s="27"/>
      <c r="EY5" s="27"/>
      <c r="EZ5" s="29"/>
      <c r="FA5" s="27"/>
      <c r="FB5" s="27"/>
      <c r="FC5" s="27"/>
      <c r="FD5" s="27"/>
      <c r="FE5" s="27"/>
      <c r="FF5" s="27"/>
      <c r="FG5" s="26"/>
      <c r="FH5" s="27"/>
      <c r="FI5" s="27"/>
      <c r="FJ5" s="27"/>
      <c r="FK5" s="27"/>
      <c r="FL5" s="27"/>
      <c r="FM5" s="27"/>
      <c r="FN5" s="27"/>
      <c r="FO5" s="28"/>
      <c r="FP5" s="27"/>
      <c r="FQ5" s="27"/>
      <c r="FR5" s="27"/>
      <c r="FS5" s="27"/>
      <c r="FT5" s="29"/>
      <c r="FU5" s="27"/>
      <c r="FV5" s="27"/>
      <c r="FW5" s="27"/>
      <c r="FX5" s="27"/>
      <c r="FY5" s="27"/>
      <c r="FZ5" s="27"/>
      <c r="GA5" s="26"/>
      <c r="GB5" s="27"/>
      <c r="GC5" s="27"/>
      <c r="GD5" s="27"/>
      <c r="GE5" s="27"/>
      <c r="GF5" s="27"/>
      <c r="GG5" s="27"/>
      <c r="GH5" s="27"/>
      <c r="GI5" s="28"/>
      <c r="GJ5" s="27"/>
      <c r="GK5" s="27"/>
      <c r="GL5" s="27"/>
      <c r="GM5" s="27"/>
      <c r="GN5" s="29"/>
      <c r="GO5" s="27"/>
      <c r="GP5" s="27"/>
      <c r="GQ5" s="27"/>
      <c r="GR5" s="27"/>
      <c r="GS5" s="27"/>
      <c r="GT5" s="27"/>
      <c r="GU5" s="26"/>
      <c r="GV5" s="27"/>
      <c r="GW5" s="27"/>
      <c r="GX5" s="27"/>
      <c r="GY5" s="27"/>
      <c r="GZ5" s="27"/>
      <c r="HA5" s="27"/>
      <c r="HB5" s="27"/>
      <c r="HC5" s="28"/>
      <c r="HD5" s="27"/>
      <c r="HE5" s="27"/>
      <c r="HF5" s="27"/>
      <c r="HG5" s="27"/>
      <c r="HH5" s="29"/>
      <c r="HI5" s="27"/>
      <c r="HJ5" s="27"/>
      <c r="HK5" s="27"/>
      <c r="HL5" s="27"/>
      <c r="HM5" s="27"/>
      <c r="HN5" s="27"/>
      <c r="HO5" s="26"/>
      <c r="HP5" s="27"/>
      <c r="HQ5" s="27"/>
      <c r="HR5" s="27"/>
      <c r="HS5" s="27"/>
      <c r="HT5" s="27"/>
      <c r="HU5" s="27"/>
      <c r="HV5" s="27"/>
      <c r="HW5" s="28"/>
      <c r="HX5" s="27"/>
      <c r="HY5" s="27"/>
      <c r="HZ5" s="27"/>
      <c r="IA5" s="27"/>
      <c r="IB5" s="29"/>
      <c r="IC5" s="27"/>
      <c r="ID5" s="27"/>
      <c r="IE5" s="27"/>
      <c r="IF5" s="27"/>
      <c r="IG5" s="27"/>
      <c r="IH5" s="27"/>
      <c r="II5" s="26"/>
      <c r="IJ5" s="27"/>
      <c r="IK5" s="27"/>
      <c r="IL5" s="27"/>
      <c r="IM5" s="27"/>
      <c r="IN5" s="27"/>
      <c r="IO5" s="27"/>
      <c r="IP5" s="27"/>
      <c r="IQ5" s="28"/>
      <c r="IR5" s="27"/>
      <c r="IS5" s="27"/>
      <c r="IT5" s="27"/>
      <c r="IU5" s="27"/>
      <c r="IV5" s="29"/>
      <c r="IW5" s="27"/>
      <c r="IX5" s="27"/>
      <c r="IY5" s="27"/>
      <c r="IZ5" s="27"/>
      <c r="JA5" s="27"/>
      <c r="JB5" s="27"/>
    </row>
    <row r="6" spans="1:262" s="39" customFormat="1" ht="13.5" customHeight="1">
      <c r="A6" s="31" t="s">
        <v>60</v>
      </c>
      <c r="B6" s="32"/>
      <c r="C6" s="33">
        <v>0.88500000000000001</v>
      </c>
      <c r="D6" s="34"/>
      <c r="E6" s="34"/>
      <c r="F6" s="34"/>
      <c r="G6" s="34"/>
      <c r="H6" s="34"/>
      <c r="I6" s="34"/>
      <c r="J6" s="34"/>
      <c r="K6" s="35"/>
      <c r="L6" s="34"/>
      <c r="M6" s="34"/>
      <c r="N6" s="34"/>
      <c r="O6" s="34"/>
      <c r="P6" s="36"/>
      <c r="Q6" s="34"/>
      <c r="R6" s="34"/>
      <c r="S6" s="34"/>
      <c r="T6" s="34"/>
      <c r="U6" s="34"/>
      <c r="V6" s="34"/>
      <c r="W6" s="37">
        <v>0.86636244552700747</v>
      </c>
      <c r="X6" s="34"/>
      <c r="Y6" s="34"/>
      <c r="Z6" s="34"/>
      <c r="AA6" s="34"/>
      <c r="AB6" s="34"/>
      <c r="AC6" s="34"/>
      <c r="AD6" s="34"/>
      <c r="AE6" s="35"/>
      <c r="AF6" s="34"/>
      <c r="AG6" s="34"/>
      <c r="AH6" s="34"/>
      <c r="AI6" s="34"/>
      <c r="AJ6" s="36"/>
      <c r="AK6" s="34"/>
      <c r="AL6" s="34"/>
      <c r="AM6" s="34"/>
      <c r="AN6" s="34"/>
      <c r="AO6" s="34"/>
      <c r="AP6" s="34"/>
      <c r="AQ6" s="38">
        <v>0.91300000000000003</v>
      </c>
      <c r="AR6" s="34"/>
      <c r="AS6" s="34"/>
      <c r="AT6" s="34"/>
      <c r="AU6" s="34"/>
      <c r="AV6" s="34"/>
      <c r="AW6" s="34"/>
      <c r="AX6" s="34"/>
      <c r="AY6" s="35"/>
      <c r="AZ6" s="34"/>
      <c r="BA6" s="34"/>
      <c r="BB6" s="34"/>
      <c r="BC6" s="34"/>
      <c r="BD6" s="36"/>
      <c r="BE6" s="34"/>
      <c r="BF6" s="34"/>
      <c r="BG6" s="34"/>
      <c r="BH6" s="34"/>
      <c r="BI6" s="34"/>
      <c r="BJ6" s="34"/>
      <c r="BK6" s="38">
        <v>0.90800000000000003</v>
      </c>
      <c r="BL6" s="34"/>
      <c r="BM6" s="34"/>
      <c r="BN6" s="34"/>
      <c r="BO6" s="34"/>
      <c r="BP6" s="34"/>
      <c r="BQ6" s="34"/>
      <c r="BR6" s="34"/>
      <c r="BS6" s="35"/>
      <c r="BT6" s="34"/>
      <c r="BU6" s="34"/>
      <c r="BV6" s="34"/>
      <c r="BW6" s="34"/>
      <c r="BX6" s="36"/>
      <c r="BY6" s="34"/>
      <c r="BZ6" s="34"/>
      <c r="CA6" s="34"/>
      <c r="CB6" s="34"/>
      <c r="CC6" s="34"/>
      <c r="CD6" s="34"/>
      <c r="CE6" s="33">
        <f>CE5/CE4</f>
        <v>0.85547945982536222</v>
      </c>
      <c r="CF6" s="34"/>
      <c r="CG6" s="34"/>
      <c r="CH6" s="34"/>
      <c r="CI6" s="34"/>
      <c r="CJ6" s="34"/>
      <c r="CK6" s="34"/>
      <c r="CL6" s="34"/>
      <c r="CM6" s="35"/>
      <c r="CN6" s="34"/>
      <c r="CO6" s="34"/>
      <c r="CP6" s="34"/>
      <c r="CQ6" s="34"/>
      <c r="CR6" s="36"/>
      <c r="CS6" s="34"/>
      <c r="CT6" s="34"/>
      <c r="CU6" s="34"/>
      <c r="CV6" s="34"/>
      <c r="CW6" s="34"/>
      <c r="CX6" s="34"/>
      <c r="CY6" s="33">
        <f>CY5/CY4</f>
        <v>0.84097605409287579</v>
      </c>
      <c r="CZ6" s="34"/>
      <c r="DA6" s="34"/>
      <c r="DB6" s="34"/>
      <c r="DC6" s="34"/>
      <c r="DD6" s="34"/>
      <c r="DE6" s="34"/>
      <c r="DF6" s="34"/>
      <c r="DG6" s="35"/>
      <c r="DH6" s="34"/>
      <c r="DI6" s="34"/>
      <c r="DJ6" s="34"/>
      <c r="DK6" s="34"/>
      <c r="DL6" s="36"/>
      <c r="DM6" s="34"/>
      <c r="DN6" s="34"/>
      <c r="DO6" s="34"/>
      <c r="DP6" s="34"/>
      <c r="DQ6" s="34"/>
      <c r="DR6" s="34"/>
      <c r="DS6" s="33"/>
      <c r="DT6" s="34"/>
      <c r="DU6" s="34"/>
      <c r="DV6" s="34"/>
      <c r="DW6" s="34"/>
      <c r="DX6" s="34"/>
      <c r="DY6" s="34"/>
      <c r="DZ6" s="34"/>
      <c r="EA6" s="35"/>
      <c r="EB6" s="34"/>
      <c r="EC6" s="34"/>
      <c r="ED6" s="34"/>
      <c r="EE6" s="34"/>
      <c r="EF6" s="36"/>
      <c r="EG6" s="34"/>
      <c r="EH6" s="34"/>
      <c r="EI6" s="34"/>
      <c r="EJ6" s="34"/>
      <c r="EK6" s="34"/>
      <c r="EL6" s="34"/>
      <c r="EM6" s="33"/>
      <c r="EN6" s="34"/>
      <c r="EO6" s="34"/>
      <c r="EP6" s="34"/>
      <c r="EQ6" s="34"/>
      <c r="ER6" s="34"/>
      <c r="ES6" s="34"/>
      <c r="ET6" s="34"/>
      <c r="EU6" s="35"/>
      <c r="EV6" s="34"/>
      <c r="EW6" s="34"/>
      <c r="EX6" s="34"/>
      <c r="EY6" s="34"/>
      <c r="EZ6" s="36"/>
      <c r="FA6" s="34"/>
      <c r="FB6" s="34"/>
      <c r="FC6" s="34"/>
      <c r="FD6" s="34"/>
      <c r="FE6" s="34"/>
      <c r="FF6" s="34"/>
      <c r="FG6" s="33"/>
      <c r="FH6" s="34"/>
      <c r="FI6" s="34"/>
      <c r="FJ6" s="34"/>
      <c r="FK6" s="34"/>
      <c r="FL6" s="34"/>
      <c r="FM6" s="34"/>
      <c r="FN6" s="34"/>
      <c r="FO6" s="35"/>
      <c r="FP6" s="34"/>
      <c r="FQ6" s="34"/>
      <c r="FR6" s="34"/>
      <c r="FS6" s="34"/>
      <c r="FT6" s="36"/>
      <c r="FU6" s="34"/>
      <c r="FV6" s="34"/>
      <c r="FW6" s="34"/>
      <c r="FX6" s="34"/>
      <c r="FY6" s="34"/>
      <c r="FZ6" s="34"/>
      <c r="GA6" s="33"/>
      <c r="GB6" s="34"/>
      <c r="GC6" s="34"/>
      <c r="GD6" s="34"/>
      <c r="GE6" s="34"/>
      <c r="GF6" s="34"/>
      <c r="GG6" s="34"/>
      <c r="GH6" s="34"/>
      <c r="GI6" s="35"/>
      <c r="GJ6" s="34"/>
      <c r="GK6" s="34"/>
      <c r="GL6" s="34"/>
      <c r="GM6" s="34"/>
      <c r="GN6" s="36"/>
      <c r="GO6" s="34"/>
      <c r="GP6" s="34"/>
      <c r="GQ6" s="34"/>
      <c r="GR6" s="34"/>
      <c r="GS6" s="34"/>
      <c r="GT6" s="34"/>
      <c r="GU6" s="33"/>
      <c r="GV6" s="34"/>
      <c r="GW6" s="34"/>
      <c r="GX6" s="34"/>
      <c r="GY6" s="34"/>
      <c r="GZ6" s="34"/>
      <c r="HA6" s="34"/>
      <c r="HB6" s="34"/>
      <c r="HC6" s="35"/>
      <c r="HD6" s="34"/>
      <c r="HE6" s="34"/>
      <c r="HF6" s="34"/>
      <c r="HG6" s="34"/>
      <c r="HH6" s="36"/>
      <c r="HI6" s="34"/>
      <c r="HJ6" s="34"/>
      <c r="HK6" s="34"/>
      <c r="HL6" s="34"/>
      <c r="HM6" s="34"/>
      <c r="HN6" s="34"/>
      <c r="HO6" s="33"/>
      <c r="HP6" s="34"/>
      <c r="HQ6" s="34"/>
      <c r="HR6" s="34"/>
      <c r="HS6" s="34"/>
      <c r="HT6" s="34"/>
      <c r="HU6" s="34"/>
      <c r="HV6" s="34"/>
      <c r="HW6" s="35"/>
      <c r="HX6" s="34"/>
      <c r="HY6" s="34"/>
      <c r="HZ6" s="34"/>
      <c r="IA6" s="34"/>
      <c r="IB6" s="36"/>
      <c r="IC6" s="34"/>
      <c r="ID6" s="34"/>
      <c r="IE6" s="34"/>
      <c r="IF6" s="34"/>
      <c r="IG6" s="34"/>
      <c r="IH6" s="34"/>
      <c r="II6" s="33"/>
      <c r="IJ6" s="34"/>
      <c r="IK6" s="34"/>
      <c r="IL6" s="34"/>
      <c r="IM6" s="34"/>
      <c r="IN6" s="34"/>
      <c r="IO6" s="34"/>
      <c r="IP6" s="34"/>
      <c r="IQ6" s="35"/>
      <c r="IR6" s="34"/>
      <c r="IS6" s="34"/>
      <c r="IT6" s="34"/>
      <c r="IU6" s="34"/>
      <c r="IV6" s="36"/>
      <c r="IW6" s="34"/>
      <c r="IX6" s="34"/>
      <c r="IY6" s="34"/>
      <c r="IZ6" s="34"/>
      <c r="JA6" s="34"/>
      <c r="JB6" s="34"/>
    </row>
    <row r="7" spans="1:262" s="30" customFormat="1" ht="13.5" customHeight="1">
      <c r="A7" s="24" t="s">
        <v>24</v>
      </c>
      <c r="B7" s="25"/>
      <c r="C7" s="26">
        <v>178643</v>
      </c>
      <c r="D7" s="27"/>
      <c r="E7" s="27"/>
      <c r="F7" s="27"/>
      <c r="G7" s="27"/>
      <c r="H7" s="27"/>
      <c r="I7" s="27"/>
      <c r="J7" s="27"/>
      <c r="K7" s="28"/>
      <c r="L7" s="27"/>
      <c r="M7" s="27"/>
      <c r="N7" s="27"/>
      <c r="O7" s="27"/>
      <c r="P7" s="29"/>
      <c r="Q7" s="27"/>
      <c r="R7" s="27"/>
      <c r="S7" s="27"/>
      <c r="T7" s="27"/>
      <c r="U7" s="27"/>
      <c r="V7" s="27"/>
      <c r="W7" s="26">
        <v>184838</v>
      </c>
      <c r="X7" s="27"/>
      <c r="Y7" s="27"/>
      <c r="Z7" s="27"/>
      <c r="AA7" s="27"/>
      <c r="AB7" s="27"/>
      <c r="AC7" s="27"/>
      <c r="AD7" s="27"/>
      <c r="AE7" s="28"/>
      <c r="AF7" s="27"/>
      <c r="AG7" s="27"/>
      <c r="AH7" s="27"/>
      <c r="AI7" s="27"/>
      <c r="AJ7" s="29"/>
      <c r="AK7" s="27"/>
      <c r="AL7" s="27"/>
      <c r="AM7" s="27"/>
      <c r="AN7" s="27"/>
      <c r="AO7" s="27"/>
      <c r="AP7" s="27"/>
      <c r="AQ7" s="26">
        <v>192185</v>
      </c>
      <c r="AR7" s="27"/>
      <c r="AS7" s="27"/>
      <c r="AT7" s="27"/>
      <c r="AU7" s="27"/>
      <c r="AV7" s="27"/>
      <c r="AW7" s="27"/>
      <c r="AX7" s="27"/>
      <c r="AY7" s="28"/>
      <c r="AZ7" s="27"/>
      <c r="BA7" s="27"/>
      <c r="BB7" s="27"/>
      <c r="BC7" s="27"/>
      <c r="BD7" s="29"/>
      <c r="BE7" s="27"/>
      <c r="BF7" s="27"/>
      <c r="BG7" s="27"/>
      <c r="BH7" s="27"/>
      <c r="BI7" s="27"/>
      <c r="BJ7" s="27"/>
      <c r="BK7" s="26">
        <v>198364</v>
      </c>
      <c r="BL7" s="27"/>
      <c r="BM7" s="27"/>
      <c r="BN7" s="27"/>
      <c r="BO7" s="27"/>
      <c r="BP7" s="27"/>
      <c r="BQ7" s="27"/>
      <c r="BR7" s="27"/>
      <c r="BS7" s="28"/>
      <c r="BT7" s="27"/>
      <c r="BU7" s="27"/>
      <c r="BV7" s="27"/>
      <c r="BW7" s="27"/>
      <c r="BX7" s="29"/>
      <c r="BY7" s="27"/>
      <c r="BZ7" s="27"/>
      <c r="CA7" s="27"/>
      <c r="CB7" s="27"/>
      <c r="CC7" s="27"/>
      <c r="CD7" s="27"/>
      <c r="CE7" s="26">
        <v>203770</v>
      </c>
      <c r="CF7" s="27"/>
      <c r="CG7" s="27"/>
      <c r="CH7" s="27"/>
      <c r="CI7" s="27"/>
      <c r="CJ7" s="27"/>
      <c r="CK7" s="27"/>
      <c r="CL7" s="27"/>
      <c r="CM7" s="28"/>
      <c r="CN7" s="27"/>
      <c r="CO7" s="27"/>
      <c r="CP7" s="27"/>
      <c r="CQ7" s="27"/>
      <c r="CR7" s="29"/>
      <c r="CS7" s="27"/>
      <c r="CT7" s="27"/>
      <c r="CU7" s="27"/>
      <c r="CV7" s="27"/>
      <c r="CW7" s="27"/>
      <c r="CX7" s="27"/>
      <c r="CY7" s="26">
        <v>1254363</v>
      </c>
      <c r="CZ7" s="27"/>
      <c r="DA7" s="27"/>
      <c r="DB7" s="27"/>
      <c r="DC7" s="27"/>
      <c r="DD7" s="27"/>
      <c r="DE7" s="27"/>
      <c r="DF7" s="27"/>
      <c r="DG7" s="28"/>
      <c r="DH7" s="27"/>
      <c r="DI7" s="27"/>
      <c r="DJ7" s="27"/>
      <c r="DK7" s="27"/>
      <c r="DL7" s="29"/>
      <c r="DM7" s="27"/>
      <c r="DN7" s="27"/>
      <c r="DO7" s="27"/>
      <c r="DP7" s="27"/>
      <c r="DQ7" s="27"/>
      <c r="DR7" s="27"/>
      <c r="DS7" s="26"/>
      <c r="DT7" s="27"/>
      <c r="DU7" s="27"/>
      <c r="DV7" s="27"/>
      <c r="DW7" s="27"/>
      <c r="DX7" s="27"/>
      <c r="DY7" s="27"/>
      <c r="DZ7" s="27"/>
      <c r="EA7" s="28"/>
      <c r="EB7" s="27"/>
      <c r="EC7" s="27"/>
      <c r="ED7" s="27"/>
      <c r="EE7" s="27"/>
      <c r="EF7" s="29"/>
      <c r="EG7" s="27"/>
      <c r="EH7" s="27"/>
      <c r="EI7" s="27"/>
      <c r="EJ7" s="27"/>
      <c r="EK7" s="27"/>
      <c r="EL7" s="27"/>
      <c r="EM7" s="26"/>
      <c r="EN7" s="27"/>
      <c r="EO7" s="27"/>
      <c r="EP7" s="27"/>
      <c r="EQ7" s="27"/>
      <c r="ER7" s="27"/>
      <c r="ES7" s="27"/>
      <c r="ET7" s="27"/>
      <c r="EU7" s="28"/>
      <c r="EV7" s="27"/>
      <c r="EW7" s="27"/>
      <c r="EX7" s="27"/>
      <c r="EY7" s="27"/>
      <c r="EZ7" s="29"/>
      <c r="FA7" s="27"/>
      <c r="FB7" s="27"/>
      <c r="FC7" s="27"/>
      <c r="FD7" s="27"/>
      <c r="FE7" s="27"/>
      <c r="FF7" s="27"/>
      <c r="FG7" s="26"/>
      <c r="FH7" s="27"/>
      <c r="FI7" s="27"/>
      <c r="FJ7" s="27"/>
      <c r="FK7" s="27"/>
      <c r="FL7" s="27"/>
      <c r="FM7" s="27"/>
      <c r="FN7" s="27"/>
      <c r="FO7" s="28"/>
      <c r="FP7" s="27"/>
      <c r="FQ7" s="27"/>
      <c r="FR7" s="27"/>
      <c r="FS7" s="27"/>
      <c r="FT7" s="29"/>
      <c r="FU7" s="27"/>
      <c r="FV7" s="27"/>
      <c r="FW7" s="27"/>
      <c r="FX7" s="27"/>
      <c r="FY7" s="27"/>
      <c r="FZ7" s="27"/>
      <c r="GA7" s="26"/>
      <c r="GB7" s="27"/>
      <c r="GC7" s="27"/>
      <c r="GD7" s="27"/>
      <c r="GE7" s="27"/>
      <c r="GF7" s="27"/>
      <c r="GG7" s="27"/>
      <c r="GH7" s="27"/>
      <c r="GI7" s="28"/>
      <c r="GJ7" s="27"/>
      <c r="GK7" s="27"/>
      <c r="GL7" s="27"/>
      <c r="GM7" s="27"/>
      <c r="GN7" s="29"/>
      <c r="GO7" s="27"/>
      <c r="GP7" s="27"/>
      <c r="GQ7" s="27"/>
      <c r="GR7" s="27"/>
      <c r="GS7" s="27"/>
      <c r="GT7" s="27"/>
      <c r="GU7" s="26"/>
      <c r="GV7" s="27"/>
      <c r="GW7" s="27"/>
      <c r="GX7" s="27"/>
      <c r="GY7" s="27"/>
      <c r="GZ7" s="27"/>
      <c r="HA7" s="27"/>
      <c r="HB7" s="27"/>
      <c r="HC7" s="28"/>
      <c r="HD7" s="27"/>
      <c r="HE7" s="27"/>
      <c r="HF7" s="27"/>
      <c r="HG7" s="27"/>
      <c r="HH7" s="29"/>
      <c r="HI7" s="27"/>
      <c r="HJ7" s="27"/>
      <c r="HK7" s="27"/>
      <c r="HL7" s="27"/>
      <c r="HM7" s="27"/>
      <c r="HN7" s="27"/>
      <c r="HO7" s="26"/>
      <c r="HP7" s="27"/>
      <c r="HQ7" s="27"/>
      <c r="HR7" s="27"/>
      <c r="HS7" s="27"/>
      <c r="HT7" s="27"/>
      <c r="HU7" s="27"/>
      <c r="HV7" s="27"/>
      <c r="HW7" s="28"/>
      <c r="HX7" s="27"/>
      <c r="HY7" s="27"/>
      <c r="HZ7" s="27"/>
      <c r="IA7" s="27"/>
      <c r="IB7" s="29"/>
      <c r="IC7" s="27"/>
      <c r="ID7" s="27"/>
      <c r="IE7" s="27"/>
      <c r="IF7" s="27"/>
      <c r="IG7" s="27"/>
      <c r="IH7" s="27"/>
      <c r="II7" s="26"/>
      <c r="IJ7" s="27"/>
      <c r="IK7" s="27"/>
      <c r="IL7" s="27"/>
      <c r="IM7" s="27"/>
      <c r="IN7" s="27"/>
      <c r="IO7" s="27"/>
      <c r="IP7" s="27"/>
      <c r="IQ7" s="28"/>
      <c r="IR7" s="27"/>
      <c r="IS7" s="27"/>
      <c r="IT7" s="27"/>
      <c r="IU7" s="27"/>
      <c r="IV7" s="29"/>
      <c r="IW7" s="27"/>
      <c r="IX7" s="27"/>
      <c r="IY7" s="27"/>
      <c r="IZ7" s="27"/>
      <c r="JA7" s="27"/>
      <c r="JB7" s="27"/>
    </row>
    <row r="8" spans="1:262" s="39" customFormat="1" ht="13.5" customHeight="1">
      <c r="A8" s="31" t="s">
        <v>61</v>
      </c>
      <c r="B8" s="32"/>
      <c r="C8" s="33">
        <v>0.90100000000000002</v>
      </c>
      <c r="D8" s="34"/>
      <c r="E8" s="34"/>
      <c r="F8" s="34"/>
      <c r="G8" s="34"/>
      <c r="H8" s="34"/>
      <c r="I8" s="34"/>
      <c r="J8" s="34"/>
      <c r="K8" s="35"/>
      <c r="L8" s="34"/>
      <c r="M8" s="34"/>
      <c r="N8" s="34"/>
      <c r="O8" s="34"/>
      <c r="P8" s="36"/>
      <c r="Q8" s="34"/>
      <c r="R8" s="34"/>
      <c r="S8" s="34"/>
      <c r="T8" s="34"/>
      <c r="U8" s="34"/>
      <c r="V8" s="34"/>
      <c r="W8" s="37">
        <v>0.9133034231955095</v>
      </c>
      <c r="X8" s="34"/>
      <c r="Y8" s="34"/>
      <c r="Z8" s="34"/>
      <c r="AA8" s="34"/>
      <c r="AB8" s="34"/>
      <c r="AC8" s="34"/>
      <c r="AD8" s="34"/>
      <c r="AE8" s="35"/>
      <c r="AF8" s="34"/>
      <c r="AG8" s="34"/>
      <c r="AH8" s="34"/>
      <c r="AI8" s="34"/>
      <c r="AJ8" s="36"/>
      <c r="AK8" s="34"/>
      <c r="AL8" s="34"/>
      <c r="AM8" s="34"/>
      <c r="AN8" s="34"/>
      <c r="AO8" s="34"/>
      <c r="AP8" s="34"/>
      <c r="AQ8" s="38">
        <v>0.91700000000000004</v>
      </c>
      <c r="AR8" s="34"/>
      <c r="AS8" s="34"/>
      <c r="AT8" s="34"/>
      <c r="AU8" s="34"/>
      <c r="AV8" s="34"/>
      <c r="AW8" s="34"/>
      <c r="AX8" s="34"/>
      <c r="AY8" s="35"/>
      <c r="AZ8" s="34"/>
      <c r="BA8" s="34"/>
      <c r="BB8" s="34"/>
      <c r="BC8" s="34"/>
      <c r="BD8" s="36"/>
      <c r="BE8" s="34"/>
      <c r="BF8" s="34"/>
      <c r="BG8" s="34"/>
      <c r="BH8" s="34"/>
      <c r="BI8" s="34"/>
      <c r="BJ8" s="34"/>
      <c r="BK8" s="38">
        <v>0.90800000000000003</v>
      </c>
      <c r="BL8" s="34"/>
      <c r="BM8" s="34"/>
      <c r="BN8" s="34"/>
      <c r="BO8" s="34"/>
      <c r="BP8" s="34"/>
      <c r="BQ8" s="34"/>
      <c r="BR8" s="34"/>
      <c r="BS8" s="35"/>
      <c r="BT8" s="34"/>
      <c r="BU8" s="34"/>
      <c r="BV8" s="34"/>
      <c r="BW8" s="34"/>
      <c r="BX8" s="36"/>
      <c r="BY8" s="34"/>
      <c r="BZ8" s="34"/>
      <c r="CA8" s="34"/>
      <c r="CB8" s="34"/>
      <c r="CC8" s="34"/>
      <c r="CD8" s="34"/>
      <c r="CE8" s="33">
        <f>CE7/CE5</f>
        <v>0.90077226733623028</v>
      </c>
      <c r="CF8" s="34"/>
      <c r="CG8" s="34"/>
      <c r="CH8" s="34"/>
      <c r="CI8" s="34"/>
      <c r="CJ8" s="34"/>
      <c r="CK8" s="34"/>
      <c r="CL8" s="34"/>
      <c r="CM8" s="35"/>
      <c r="CN8" s="34"/>
      <c r="CO8" s="34"/>
      <c r="CP8" s="34"/>
      <c r="CQ8" s="34"/>
      <c r="CR8" s="36"/>
      <c r="CS8" s="34"/>
      <c r="CT8" s="34"/>
      <c r="CU8" s="34"/>
      <c r="CV8" s="34"/>
      <c r="CW8" s="34"/>
      <c r="CX8" s="34"/>
      <c r="CY8" s="33">
        <v>0.90400000000000003</v>
      </c>
      <c r="CZ8" s="34"/>
      <c r="DA8" s="34"/>
      <c r="DB8" s="34"/>
      <c r="DC8" s="34"/>
      <c r="DD8" s="34"/>
      <c r="DE8" s="34"/>
      <c r="DF8" s="34"/>
      <c r="DG8" s="35"/>
      <c r="DH8" s="34"/>
      <c r="DI8" s="34"/>
      <c r="DJ8" s="34"/>
      <c r="DK8" s="34"/>
      <c r="DL8" s="36"/>
      <c r="DM8" s="34"/>
      <c r="DN8" s="34"/>
      <c r="DO8" s="34"/>
      <c r="DP8" s="34"/>
      <c r="DQ8" s="34"/>
      <c r="DR8" s="34"/>
      <c r="DS8" s="33"/>
      <c r="DT8" s="34"/>
      <c r="DU8" s="34"/>
      <c r="DV8" s="34"/>
      <c r="DW8" s="34"/>
      <c r="DX8" s="34"/>
      <c r="DY8" s="34"/>
      <c r="DZ8" s="34"/>
      <c r="EA8" s="35"/>
      <c r="EB8" s="34"/>
      <c r="EC8" s="34"/>
      <c r="ED8" s="34"/>
      <c r="EE8" s="34"/>
      <c r="EF8" s="36"/>
      <c r="EG8" s="34"/>
      <c r="EH8" s="34"/>
      <c r="EI8" s="34"/>
      <c r="EJ8" s="34"/>
      <c r="EK8" s="34"/>
      <c r="EL8" s="34"/>
      <c r="EM8" s="33"/>
      <c r="EN8" s="34"/>
      <c r="EO8" s="34"/>
      <c r="EP8" s="34"/>
      <c r="EQ8" s="34"/>
      <c r="ER8" s="34"/>
      <c r="ES8" s="34"/>
      <c r="ET8" s="34"/>
      <c r="EU8" s="35"/>
      <c r="EV8" s="34"/>
      <c r="EW8" s="34"/>
      <c r="EX8" s="34"/>
      <c r="EY8" s="34"/>
      <c r="EZ8" s="36"/>
      <c r="FA8" s="34"/>
      <c r="FB8" s="34"/>
      <c r="FC8" s="34"/>
      <c r="FD8" s="34"/>
      <c r="FE8" s="34"/>
      <c r="FF8" s="34"/>
      <c r="FG8" s="33"/>
      <c r="FH8" s="34"/>
      <c r="FI8" s="34"/>
      <c r="FJ8" s="34"/>
      <c r="FK8" s="34"/>
      <c r="FL8" s="34"/>
      <c r="FM8" s="34"/>
      <c r="FN8" s="34"/>
      <c r="FO8" s="35"/>
      <c r="FP8" s="34"/>
      <c r="FQ8" s="34"/>
      <c r="FR8" s="34"/>
      <c r="FS8" s="34"/>
      <c r="FT8" s="36"/>
      <c r="FU8" s="34"/>
      <c r="FV8" s="34"/>
      <c r="FW8" s="34"/>
      <c r="FX8" s="34"/>
      <c r="FY8" s="34"/>
      <c r="FZ8" s="34"/>
      <c r="GA8" s="33"/>
      <c r="GB8" s="34"/>
      <c r="GC8" s="34"/>
      <c r="GD8" s="34"/>
      <c r="GE8" s="34"/>
      <c r="GF8" s="34"/>
      <c r="GG8" s="34"/>
      <c r="GH8" s="34"/>
      <c r="GI8" s="35"/>
      <c r="GJ8" s="34"/>
      <c r="GK8" s="34"/>
      <c r="GL8" s="34"/>
      <c r="GM8" s="34"/>
      <c r="GN8" s="36"/>
      <c r="GO8" s="34"/>
      <c r="GP8" s="34"/>
      <c r="GQ8" s="34"/>
      <c r="GR8" s="34"/>
      <c r="GS8" s="34"/>
      <c r="GT8" s="34"/>
      <c r="GU8" s="33"/>
      <c r="GV8" s="34"/>
      <c r="GW8" s="34"/>
      <c r="GX8" s="34"/>
      <c r="GY8" s="34"/>
      <c r="GZ8" s="34"/>
      <c r="HA8" s="34"/>
      <c r="HB8" s="34"/>
      <c r="HC8" s="35"/>
      <c r="HD8" s="34"/>
      <c r="HE8" s="34"/>
      <c r="HF8" s="34"/>
      <c r="HG8" s="34"/>
      <c r="HH8" s="36"/>
      <c r="HI8" s="34"/>
      <c r="HJ8" s="34"/>
      <c r="HK8" s="34"/>
      <c r="HL8" s="34"/>
      <c r="HM8" s="34"/>
      <c r="HN8" s="34"/>
      <c r="HO8" s="33"/>
      <c r="HP8" s="34"/>
      <c r="HQ8" s="34"/>
      <c r="HR8" s="34"/>
      <c r="HS8" s="34"/>
      <c r="HT8" s="34"/>
      <c r="HU8" s="34"/>
      <c r="HV8" s="34"/>
      <c r="HW8" s="35"/>
      <c r="HX8" s="34"/>
      <c r="HY8" s="34"/>
      <c r="HZ8" s="34"/>
      <c r="IA8" s="34"/>
      <c r="IB8" s="36"/>
      <c r="IC8" s="34"/>
      <c r="ID8" s="34"/>
      <c r="IE8" s="34"/>
      <c r="IF8" s="34"/>
      <c r="IG8" s="34"/>
      <c r="IH8" s="34"/>
      <c r="II8" s="33"/>
      <c r="IJ8" s="34"/>
      <c r="IK8" s="34"/>
      <c r="IL8" s="34"/>
      <c r="IM8" s="34"/>
      <c r="IN8" s="34"/>
      <c r="IO8" s="34"/>
      <c r="IP8" s="34"/>
      <c r="IQ8" s="35"/>
      <c r="IR8" s="34"/>
      <c r="IS8" s="34"/>
      <c r="IT8" s="34"/>
      <c r="IU8" s="34"/>
      <c r="IV8" s="36"/>
      <c r="IW8" s="34"/>
      <c r="IX8" s="34"/>
      <c r="IY8" s="34"/>
      <c r="IZ8" s="34"/>
      <c r="JA8" s="34"/>
      <c r="JB8" s="34"/>
    </row>
    <row r="9" spans="1:262" ht="13.5" customHeight="1">
      <c r="A9" s="19" t="s">
        <v>6</v>
      </c>
      <c r="B9" s="19"/>
      <c r="C9" s="7"/>
      <c r="D9" s="21"/>
      <c r="E9" s="21"/>
      <c r="F9" s="34"/>
      <c r="G9" s="21"/>
      <c r="H9" s="21"/>
      <c r="I9" s="21"/>
      <c r="J9" s="21"/>
      <c r="K9" s="22"/>
      <c r="L9" s="21"/>
      <c r="M9" s="21"/>
      <c r="N9" s="21"/>
      <c r="O9" s="21"/>
      <c r="P9" s="23"/>
      <c r="Q9" s="21"/>
      <c r="R9" s="21"/>
      <c r="S9" s="21"/>
      <c r="T9" s="21"/>
      <c r="U9" s="21"/>
      <c r="V9" s="21"/>
      <c r="W9" s="7"/>
      <c r="X9" s="21"/>
      <c r="Y9" s="21"/>
      <c r="Z9" s="34"/>
      <c r="AA9" s="21"/>
      <c r="AB9" s="21"/>
      <c r="AC9" s="34"/>
      <c r="AD9" s="21"/>
      <c r="AE9" s="22"/>
      <c r="AF9" s="21"/>
      <c r="AG9" s="21"/>
      <c r="AH9" s="21"/>
      <c r="AI9" s="21"/>
      <c r="AJ9" s="23"/>
      <c r="AK9" s="21"/>
      <c r="AL9" s="21"/>
      <c r="AM9" s="21"/>
      <c r="AN9" s="21"/>
      <c r="AO9" s="21"/>
      <c r="AP9" s="21"/>
      <c r="AQ9" s="40"/>
      <c r="AR9" s="21"/>
      <c r="AS9" s="21"/>
      <c r="AT9" s="34"/>
      <c r="AU9" s="21"/>
      <c r="AV9" s="21"/>
      <c r="AW9" s="34"/>
      <c r="AX9" s="21"/>
      <c r="AY9" s="22"/>
      <c r="AZ9" s="21"/>
      <c r="BA9" s="21"/>
      <c r="BB9" s="21"/>
      <c r="BC9" s="21"/>
      <c r="BD9" s="23"/>
      <c r="BE9" s="21"/>
      <c r="BF9" s="21"/>
      <c r="BG9" s="21"/>
      <c r="BH9" s="21"/>
      <c r="BI9" s="21"/>
      <c r="BJ9" s="21"/>
      <c r="BK9" s="40"/>
      <c r="BL9" s="21"/>
      <c r="BM9" s="21"/>
      <c r="BN9" s="21"/>
      <c r="BO9" s="21"/>
      <c r="BP9" s="21"/>
      <c r="BQ9" s="21"/>
      <c r="BR9" s="21"/>
      <c r="BS9" s="22"/>
      <c r="BT9" s="21"/>
      <c r="BU9" s="21"/>
      <c r="BV9" s="21"/>
      <c r="BW9" s="21"/>
      <c r="BX9" s="23"/>
      <c r="BY9" s="21"/>
      <c r="BZ9" s="21"/>
      <c r="CA9" s="21"/>
      <c r="CB9" s="21"/>
      <c r="CC9" s="21"/>
      <c r="CD9" s="21"/>
      <c r="CE9" s="7" t="s">
        <v>685</v>
      </c>
      <c r="CF9" s="21"/>
      <c r="CG9" s="21"/>
      <c r="CH9" s="21"/>
      <c r="CI9" s="21"/>
      <c r="CJ9" s="21"/>
      <c r="CK9" s="21"/>
      <c r="CL9" s="21"/>
      <c r="CM9" s="22"/>
      <c r="CN9" s="21"/>
      <c r="CO9" s="21"/>
      <c r="CP9" s="21"/>
      <c r="CQ9" s="21"/>
      <c r="CR9" s="23"/>
      <c r="CS9" s="21"/>
      <c r="CT9" s="21"/>
      <c r="CU9" s="21"/>
      <c r="CV9" s="21"/>
      <c r="CW9" s="21"/>
      <c r="CX9" s="21"/>
      <c r="CY9" s="7" t="s">
        <v>821</v>
      </c>
      <c r="CZ9" s="21"/>
      <c r="DA9" s="21"/>
      <c r="DB9" s="21"/>
      <c r="DC9" s="21"/>
      <c r="DD9" s="21"/>
      <c r="DE9" s="21"/>
      <c r="DF9" s="21"/>
      <c r="DG9" s="22"/>
      <c r="DH9" s="21"/>
      <c r="DI9" s="21"/>
      <c r="DJ9" s="21"/>
      <c r="DK9" s="21"/>
      <c r="DL9" s="23"/>
      <c r="DM9" s="21"/>
      <c r="DN9" s="21"/>
      <c r="DO9" s="21"/>
      <c r="DP9" s="21"/>
      <c r="DQ9" s="21"/>
      <c r="DR9" s="21"/>
      <c r="DS9" s="7"/>
      <c r="DT9" s="21"/>
      <c r="DU9" s="21"/>
      <c r="DV9" s="21"/>
      <c r="DW9" s="21"/>
      <c r="DX9" s="21"/>
      <c r="DY9" s="21"/>
      <c r="DZ9" s="21"/>
      <c r="EA9" s="22"/>
      <c r="EB9" s="21"/>
      <c r="EC9" s="21"/>
      <c r="ED9" s="21"/>
      <c r="EE9" s="21"/>
      <c r="EF9" s="23"/>
      <c r="EG9" s="21"/>
      <c r="EH9" s="21"/>
      <c r="EI9" s="21"/>
      <c r="EJ9" s="21"/>
      <c r="EK9" s="21"/>
      <c r="EL9" s="21"/>
      <c r="EM9" s="7"/>
      <c r="EN9" s="21"/>
      <c r="EO9" s="21"/>
      <c r="EP9" s="21"/>
      <c r="EQ9" s="21"/>
      <c r="ER9" s="21"/>
      <c r="ES9" s="21"/>
      <c r="ET9" s="21"/>
      <c r="EU9" s="22"/>
      <c r="EV9" s="21"/>
      <c r="EW9" s="21"/>
      <c r="EX9" s="21"/>
      <c r="EY9" s="21"/>
      <c r="EZ9" s="23"/>
      <c r="FA9" s="21"/>
      <c r="FB9" s="21"/>
      <c r="FC9" s="21"/>
      <c r="FD9" s="21"/>
      <c r="FE9" s="21"/>
      <c r="FF9" s="21"/>
      <c r="FG9" s="7"/>
      <c r="FH9" s="21"/>
      <c r="FI9" s="21"/>
      <c r="FJ9" s="21"/>
      <c r="FK9" s="21"/>
      <c r="FL9" s="21"/>
      <c r="FM9" s="21"/>
      <c r="FN9" s="21"/>
      <c r="FO9" s="22"/>
      <c r="FP9" s="21"/>
      <c r="FQ9" s="21"/>
      <c r="FR9" s="21"/>
      <c r="FS9" s="21"/>
      <c r="FT9" s="23"/>
      <c r="FU9" s="21"/>
      <c r="FV9" s="21"/>
      <c r="FW9" s="21"/>
      <c r="FX9" s="21"/>
      <c r="FY9" s="21"/>
      <c r="FZ9" s="21"/>
      <c r="GA9" s="7"/>
      <c r="GB9" s="21"/>
      <c r="GC9" s="21"/>
      <c r="GD9" s="21"/>
      <c r="GE9" s="21"/>
      <c r="GF9" s="21"/>
      <c r="GG9" s="21"/>
      <c r="GH9" s="21"/>
      <c r="GI9" s="22"/>
      <c r="GJ9" s="21"/>
      <c r="GK9" s="21"/>
      <c r="GL9" s="21"/>
      <c r="GM9" s="21"/>
      <c r="GN9" s="23"/>
      <c r="GO9" s="21"/>
      <c r="GP9" s="21"/>
      <c r="GQ9" s="21"/>
      <c r="GR9" s="21"/>
      <c r="GS9" s="21"/>
      <c r="GT9" s="21"/>
      <c r="GU9" s="7"/>
      <c r="GV9" s="21"/>
      <c r="GW9" s="21"/>
      <c r="GX9" s="21"/>
      <c r="GY9" s="21"/>
      <c r="GZ9" s="21"/>
      <c r="HA9" s="21"/>
      <c r="HB9" s="21"/>
      <c r="HC9" s="22"/>
      <c r="HD9" s="21"/>
      <c r="HE9" s="21"/>
      <c r="HF9" s="21"/>
      <c r="HG9" s="21"/>
      <c r="HH9" s="23"/>
      <c r="HI9" s="21"/>
      <c r="HJ9" s="21"/>
      <c r="HK9" s="21"/>
      <c r="HL9" s="21"/>
      <c r="HM9" s="21"/>
      <c r="HN9" s="21"/>
      <c r="HO9" s="7"/>
      <c r="HP9" s="21"/>
      <c r="HQ9" s="21"/>
      <c r="HR9" s="21"/>
      <c r="HS9" s="21"/>
      <c r="HT9" s="21"/>
      <c r="HU9" s="21"/>
      <c r="HV9" s="21"/>
      <c r="HW9" s="22"/>
      <c r="HX9" s="21"/>
      <c r="HY9" s="21"/>
      <c r="HZ9" s="21"/>
      <c r="IA9" s="21"/>
      <c r="IB9" s="23"/>
      <c r="IC9" s="21"/>
      <c r="ID9" s="21"/>
      <c r="IE9" s="21"/>
      <c r="IF9" s="21"/>
      <c r="IG9" s="21"/>
      <c r="IH9" s="21"/>
      <c r="II9" s="7"/>
      <c r="IJ9" s="21"/>
      <c r="IK9" s="21"/>
      <c r="IL9" s="21"/>
      <c r="IM9" s="21"/>
      <c r="IN9" s="21"/>
      <c r="IO9" s="21"/>
      <c r="IP9" s="21"/>
      <c r="IQ9" s="22"/>
      <c r="IR9" s="21"/>
      <c r="IS9" s="21"/>
      <c r="IT9" s="21"/>
      <c r="IU9" s="21"/>
      <c r="IV9" s="23"/>
      <c r="IW9" s="21"/>
      <c r="IX9" s="21"/>
      <c r="IY9" s="21"/>
      <c r="IZ9" s="21"/>
      <c r="JA9" s="21"/>
      <c r="JB9" s="21"/>
    </row>
    <row r="10" spans="1:262" ht="31.5" customHeight="1">
      <c r="A10" s="41" t="s">
        <v>128</v>
      </c>
      <c r="B10" s="41" t="s">
        <v>33</v>
      </c>
      <c r="C10" s="42" t="s">
        <v>31</v>
      </c>
      <c r="D10" s="41" t="s">
        <v>30</v>
      </c>
      <c r="E10" s="41" t="s">
        <v>25</v>
      </c>
      <c r="F10" s="41" t="s">
        <v>26</v>
      </c>
      <c r="G10" s="41" t="s">
        <v>27</v>
      </c>
      <c r="H10" s="41" t="s">
        <v>28</v>
      </c>
      <c r="I10" s="41" t="s">
        <v>29</v>
      </c>
      <c r="J10" s="41" t="s">
        <v>27</v>
      </c>
      <c r="K10" s="43" t="s">
        <v>101</v>
      </c>
      <c r="L10" s="44" t="s">
        <v>57</v>
      </c>
      <c r="M10" s="44" t="s">
        <v>102</v>
      </c>
      <c r="N10" s="44" t="s">
        <v>103</v>
      </c>
      <c r="O10" s="44" t="s">
        <v>104</v>
      </c>
      <c r="P10" s="45" t="s">
        <v>105</v>
      </c>
      <c r="Q10" s="46" t="s">
        <v>106</v>
      </c>
      <c r="R10" s="46" t="s">
        <v>58</v>
      </c>
      <c r="S10" s="46" t="s">
        <v>107</v>
      </c>
      <c r="T10" s="46" t="s">
        <v>108</v>
      </c>
      <c r="U10" s="46" t="s">
        <v>109</v>
      </c>
      <c r="V10" s="46" t="s">
        <v>132</v>
      </c>
      <c r="W10" s="42" t="s">
        <v>31</v>
      </c>
      <c r="X10" s="41" t="s">
        <v>30</v>
      </c>
      <c r="Y10" s="41" t="s">
        <v>25</v>
      </c>
      <c r="Z10" s="41" t="s">
        <v>26</v>
      </c>
      <c r="AA10" s="41" t="s">
        <v>27</v>
      </c>
      <c r="AB10" s="41" t="s">
        <v>28</v>
      </c>
      <c r="AC10" s="41" t="s">
        <v>29</v>
      </c>
      <c r="AD10" s="41" t="s">
        <v>27</v>
      </c>
      <c r="AE10" s="43" t="s">
        <v>101</v>
      </c>
      <c r="AF10" s="44" t="s">
        <v>57</v>
      </c>
      <c r="AG10" s="44" t="s">
        <v>102</v>
      </c>
      <c r="AH10" s="44" t="s">
        <v>103</v>
      </c>
      <c r="AI10" s="44" t="s">
        <v>104</v>
      </c>
      <c r="AJ10" s="45" t="s">
        <v>105</v>
      </c>
      <c r="AK10" s="46" t="s">
        <v>106</v>
      </c>
      <c r="AL10" s="46" t="s">
        <v>58</v>
      </c>
      <c r="AM10" s="46" t="s">
        <v>107</v>
      </c>
      <c r="AN10" s="46" t="s">
        <v>108</v>
      </c>
      <c r="AO10" s="46" t="s">
        <v>109</v>
      </c>
      <c r="AP10" s="46" t="s">
        <v>132</v>
      </c>
      <c r="AQ10" s="42" t="s">
        <v>31</v>
      </c>
      <c r="AR10" s="41" t="s">
        <v>30</v>
      </c>
      <c r="AS10" s="41" t="s">
        <v>25</v>
      </c>
      <c r="AT10" s="41" t="s">
        <v>26</v>
      </c>
      <c r="AU10" s="41" t="s">
        <v>27</v>
      </c>
      <c r="AV10" s="41" t="s">
        <v>28</v>
      </c>
      <c r="AW10" s="41" t="s">
        <v>29</v>
      </c>
      <c r="AX10" s="41" t="s">
        <v>27</v>
      </c>
      <c r="AY10" s="43" t="s">
        <v>101</v>
      </c>
      <c r="AZ10" s="44" t="s">
        <v>57</v>
      </c>
      <c r="BA10" s="44" t="s">
        <v>102</v>
      </c>
      <c r="BB10" s="44" t="s">
        <v>103</v>
      </c>
      <c r="BC10" s="44" t="s">
        <v>104</v>
      </c>
      <c r="BD10" s="45" t="s">
        <v>105</v>
      </c>
      <c r="BE10" s="46" t="s">
        <v>106</v>
      </c>
      <c r="BF10" s="46" t="s">
        <v>58</v>
      </c>
      <c r="BG10" s="46" t="s">
        <v>107</v>
      </c>
      <c r="BH10" s="46" t="s">
        <v>108</v>
      </c>
      <c r="BI10" s="46" t="s">
        <v>109</v>
      </c>
      <c r="BJ10" s="46" t="s">
        <v>132</v>
      </c>
      <c r="BK10" s="42" t="s">
        <v>31</v>
      </c>
      <c r="BL10" s="41" t="s">
        <v>30</v>
      </c>
      <c r="BM10" s="41" t="s">
        <v>25</v>
      </c>
      <c r="BN10" s="41" t="s">
        <v>26</v>
      </c>
      <c r="BO10" s="41" t="s">
        <v>27</v>
      </c>
      <c r="BP10" s="41" t="s">
        <v>28</v>
      </c>
      <c r="BQ10" s="41" t="s">
        <v>29</v>
      </c>
      <c r="BR10" s="41" t="s">
        <v>27</v>
      </c>
      <c r="BS10" s="43" t="s">
        <v>101</v>
      </c>
      <c r="BT10" s="44" t="s">
        <v>57</v>
      </c>
      <c r="BU10" s="44" t="s">
        <v>102</v>
      </c>
      <c r="BV10" s="44" t="s">
        <v>103</v>
      </c>
      <c r="BW10" s="44" t="s">
        <v>104</v>
      </c>
      <c r="BX10" s="45" t="s">
        <v>105</v>
      </c>
      <c r="BY10" s="46" t="s">
        <v>106</v>
      </c>
      <c r="BZ10" s="46" t="s">
        <v>58</v>
      </c>
      <c r="CA10" s="46" t="s">
        <v>107</v>
      </c>
      <c r="CB10" s="46" t="s">
        <v>108</v>
      </c>
      <c r="CC10" s="46" t="s">
        <v>109</v>
      </c>
      <c r="CD10" s="46" t="s">
        <v>132</v>
      </c>
      <c r="CE10" s="42" t="s">
        <v>31</v>
      </c>
      <c r="CF10" s="41" t="s">
        <v>30</v>
      </c>
      <c r="CG10" s="41" t="s">
        <v>25</v>
      </c>
      <c r="CH10" s="41" t="s">
        <v>26</v>
      </c>
      <c r="CI10" s="41" t="s">
        <v>27</v>
      </c>
      <c r="CJ10" s="41" t="s">
        <v>28</v>
      </c>
      <c r="CK10" s="41" t="s">
        <v>29</v>
      </c>
      <c r="CL10" s="41" t="s">
        <v>27</v>
      </c>
      <c r="CM10" s="43" t="s">
        <v>101</v>
      </c>
      <c r="CN10" s="44" t="s">
        <v>57</v>
      </c>
      <c r="CO10" s="44" t="s">
        <v>102</v>
      </c>
      <c r="CP10" s="44" t="s">
        <v>103</v>
      </c>
      <c r="CQ10" s="44" t="s">
        <v>104</v>
      </c>
      <c r="CR10" s="45" t="s">
        <v>105</v>
      </c>
      <c r="CS10" s="46" t="s">
        <v>106</v>
      </c>
      <c r="CT10" s="46" t="s">
        <v>58</v>
      </c>
      <c r="CU10" s="46" t="s">
        <v>107</v>
      </c>
      <c r="CV10" s="46" t="s">
        <v>108</v>
      </c>
      <c r="CW10" s="46" t="s">
        <v>109</v>
      </c>
      <c r="CX10" s="46" t="s">
        <v>132</v>
      </c>
      <c r="CY10" s="42" t="s">
        <v>31</v>
      </c>
      <c r="CZ10" s="41" t="s">
        <v>30</v>
      </c>
      <c r="DA10" s="41" t="s">
        <v>25</v>
      </c>
      <c r="DB10" s="41" t="s">
        <v>26</v>
      </c>
      <c r="DC10" s="41" t="s">
        <v>27</v>
      </c>
      <c r="DD10" s="41" t="s">
        <v>28</v>
      </c>
      <c r="DE10" s="41" t="s">
        <v>29</v>
      </c>
      <c r="DF10" s="41" t="s">
        <v>27</v>
      </c>
      <c r="DG10" s="43" t="s">
        <v>101</v>
      </c>
      <c r="DH10" s="44" t="s">
        <v>57</v>
      </c>
      <c r="DI10" s="44" t="s">
        <v>102</v>
      </c>
      <c r="DJ10" s="44" t="s">
        <v>103</v>
      </c>
      <c r="DK10" s="44" t="s">
        <v>104</v>
      </c>
      <c r="DL10" s="45" t="s">
        <v>105</v>
      </c>
      <c r="DM10" s="46" t="s">
        <v>106</v>
      </c>
      <c r="DN10" s="46" t="s">
        <v>58</v>
      </c>
      <c r="DO10" s="46" t="s">
        <v>107</v>
      </c>
      <c r="DP10" s="46" t="s">
        <v>108</v>
      </c>
      <c r="DQ10" s="46" t="s">
        <v>109</v>
      </c>
      <c r="DR10" s="46" t="s">
        <v>132</v>
      </c>
      <c r="DS10" s="42" t="s">
        <v>31</v>
      </c>
      <c r="DT10" s="41" t="s">
        <v>30</v>
      </c>
      <c r="DU10" s="41" t="s">
        <v>25</v>
      </c>
      <c r="DV10" s="41" t="s">
        <v>26</v>
      </c>
      <c r="DW10" s="41" t="s">
        <v>27</v>
      </c>
      <c r="DX10" s="41" t="s">
        <v>28</v>
      </c>
      <c r="DY10" s="41" t="s">
        <v>29</v>
      </c>
      <c r="DZ10" s="41" t="s">
        <v>27</v>
      </c>
      <c r="EA10" s="43" t="s">
        <v>101</v>
      </c>
      <c r="EB10" s="44" t="s">
        <v>57</v>
      </c>
      <c r="EC10" s="44" t="s">
        <v>102</v>
      </c>
      <c r="ED10" s="44" t="s">
        <v>103</v>
      </c>
      <c r="EE10" s="44" t="s">
        <v>104</v>
      </c>
      <c r="EF10" s="45" t="s">
        <v>105</v>
      </c>
      <c r="EG10" s="46" t="s">
        <v>106</v>
      </c>
      <c r="EH10" s="46" t="s">
        <v>58</v>
      </c>
      <c r="EI10" s="46" t="s">
        <v>107</v>
      </c>
      <c r="EJ10" s="46" t="s">
        <v>108</v>
      </c>
      <c r="EK10" s="46" t="s">
        <v>109</v>
      </c>
      <c r="EL10" s="46" t="s">
        <v>132</v>
      </c>
      <c r="EM10" s="42" t="s">
        <v>31</v>
      </c>
      <c r="EN10" s="41" t="s">
        <v>30</v>
      </c>
      <c r="EO10" s="41" t="s">
        <v>25</v>
      </c>
      <c r="EP10" s="41" t="s">
        <v>26</v>
      </c>
      <c r="EQ10" s="41" t="s">
        <v>27</v>
      </c>
      <c r="ER10" s="41" t="s">
        <v>28</v>
      </c>
      <c r="ES10" s="41" t="s">
        <v>29</v>
      </c>
      <c r="ET10" s="41" t="s">
        <v>27</v>
      </c>
      <c r="EU10" s="43" t="s">
        <v>101</v>
      </c>
      <c r="EV10" s="44" t="s">
        <v>57</v>
      </c>
      <c r="EW10" s="44" t="s">
        <v>102</v>
      </c>
      <c r="EX10" s="44" t="s">
        <v>103</v>
      </c>
      <c r="EY10" s="44" t="s">
        <v>104</v>
      </c>
      <c r="EZ10" s="45" t="s">
        <v>105</v>
      </c>
      <c r="FA10" s="46" t="s">
        <v>106</v>
      </c>
      <c r="FB10" s="46" t="s">
        <v>58</v>
      </c>
      <c r="FC10" s="46" t="s">
        <v>107</v>
      </c>
      <c r="FD10" s="46" t="s">
        <v>108</v>
      </c>
      <c r="FE10" s="46" t="s">
        <v>109</v>
      </c>
      <c r="FF10" s="46" t="s">
        <v>132</v>
      </c>
      <c r="FG10" s="42" t="s">
        <v>31</v>
      </c>
      <c r="FH10" s="41" t="s">
        <v>30</v>
      </c>
      <c r="FI10" s="41" t="s">
        <v>25</v>
      </c>
      <c r="FJ10" s="41" t="s">
        <v>26</v>
      </c>
      <c r="FK10" s="41" t="s">
        <v>27</v>
      </c>
      <c r="FL10" s="41" t="s">
        <v>28</v>
      </c>
      <c r="FM10" s="41" t="s">
        <v>29</v>
      </c>
      <c r="FN10" s="41" t="s">
        <v>27</v>
      </c>
      <c r="FO10" s="43" t="s">
        <v>101</v>
      </c>
      <c r="FP10" s="44" t="s">
        <v>57</v>
      </c>
      <c r="FQ10" s="44" t="s">
        <v>102</v>
      </c>
      <c r="FR10" s="44" t="s">
        <v>103</v>
      </c>
      <c r="FS10" s="44" t="s">
        <v>104</v>
      </c>
      <c r="FT10" s="45" t="s">
        <v>105</v>
      </c>
      <c r="FU10" s="46" t="s">
        <v>106</v>
      </c>
      <c r="FV10" s="46" t="s">
        <v>58</v>
      </c>
      <c r="FW10" s="46" t="s">
        <v>107</v>
      </c>
      <c r="FX10" s="46" t="s">
        <v>108</v>
      </c>
      <c r="FY10" s="46" t="s">
        <v>109</v>
      </c>
      <c r="FZ10" s="46" t="s">
        <v>132</v>
      </c>
      <c r="GA10" s="42" t="s">
        <v>31</v>
      </c>
      <c r="GB10" s="41" t="s">
        <v>30</v>
      </c>
      <c r="GC10" s="41" t="s">
        <v>25</v>
      </c>
      <c r="GD10" s="41" t="s">
        <v>26</v>
      </c>
      <c r="GE10" s="41" t="s">
        <v>27</v>
      </c>
      <c r="GF10" s="41" t="s">
        <v>28</v>
      </c>
      <c r="GG10" s="41" t="s">
        <v>29</v>
      </c>
      <c r="GH10" s="41" t="s">
        <v>27</v>
      </c>
      <c r="GI10" s="43" t="s">
        <v>101</v>
      </c>
      <c r="GJ10" s="44" t="s">
        <v>57</v>
      </c>
      <c r="GK10" s="44" t="s">
        <v>102</v>
      </c>
      <c r="GL10" s="44" t="s">
        <v>103</v>
      </c>
      <c r="GM10" s="44" t="s">
        <v>104</v>
      </c>
      <c r="GN10" s="45" t="s">
        <v>105</v>
      </c>
      <c r="GO10" s="46" t="s">
        <v>106</v>
      </c>
      <c r="GP10" s="46" t="s">
        <v>58</v>
      </c>
      <c r="GQ10" s="46" t="s">
        <v>107</v>
      </c>
      <c r="GR10" s="46" t="s">
        <v>108</v>
      </c>
      <c r="GS10" s="46" t="s">
        <v>109</v>
      </c>
      <c r="GT10" s="46" t="s">
        <v>132</v>
      </c>
      <c r="GU10" s="42" t="s">
        <v>31</v>
      </c>
      <c r="GV10" s="41" t="s">
        <v>30</v>
      </c>
      <c r="GW10" s="41" t="s">
        <v>25</v>
      </c>
      <c r="GX10" s="41" t="s">
        <v>26</v>
      </c>
      <c r="GY10" s="41" t="s">
        <v>27</v>
      </c>
      <c r="GZ10" s="41" t="s">
        <v>28</v>
      </c>
      <c r="HA10" s="41" t="s">
        <v>29</v>
      </c>
      <c r="HB10" s="41" t="s">
        <v>27</v>
      </c>
      <c r="HC10" s="43" t="s">
        <v>101</v>
      </c>
      <c r="HD10" s="44" t="s">
        <v>57</v>
      </c>
      <c r="HE10" s="44" t="s">
        <v>102</v>
      </c>
      <c r="HF10" s="44" t="s">
        <v>103</v>
      </c>
      <c r="HG10" s="44" t="s">
        <v>104</v>
      </c>
      <c r="HH10" s="45" t="s">
        <v>105</v>
      </c>
      <c r="HI10" s="46" t="s">
        <v>106</v>
      </c>
      <c r="HJ10" s="46" t="s">
        <v>58</v>
      </c>
      <c r="HK10" s="46" t="s">
        <v>107</v>
      </c>
      <c r="HL10" s="46" t="s">
        <v>108</v>
      </c>
      <c r="HM10" s="46" t="s">
        <v>109</v>
      </c>
      <c r="HN10" s="46" t="s">
        <v>132</v>
      </c>
      <c r="HO10" s="42" t="s">
        <v>31</v>
      </c>
      <c r="HP10" s="41" t="s">
        <v>30</v>
      </c>
      <c r="HQ10" s="41" t="s">
        <v>25</v>
      </c>
      <c r="HR10" s="41" t="s">
        <v>26</v>
      </c>
      <c r="HS10" s="41" t="s">
        <v>27</v>
      </c>
      <c r="HT10" s="41" t="s">
        <v>28</v>
      </c>
      <c r="HU10" s="41" t="s">
        <v>29</v>
      </c>
      <c r="HV10" s="41" t="s">
        <v>27</v>
      </c>
      <c r="HW10" s="43" t="s">
        <v>101</v>
      </c>
      <c r="HX10" s="44" t="s">
        <v>57</v>
      </c>
      <c r="HY10" s="44" t="s">
        <v>102</v>
      </c>
      <c r="HZ10" s="44" t="s">
        <v>103</v>
      </c>
      <c r="IA10" s="44" t="s">
        <v>104</v>
      </c>
      <c r="IB10" s="45" t="s">
        <v>105</v>
      </c>
      <c r="IC10" s="46" t="s">
        <v>106</v>
      </c>
      <c r="ID10" s="46" t="s">
        <v>58</v>
      </c>
      <c r="IE10" s="46" t="s">
        <v>107</v>
      </c>
      <c r="IF10" s="46" t="s">
        <v>108</v>
      </c>
      <c r="IG10" s="46" t="s">
        <v>109</v>
      </c>
      <c r="IH10" s="46" t="s">
        <v>132</v>
      </c>
      <c r="II10" s="42" t="s">
        <v>31</v>
      </c>
      <c r="IJ10" s="41" t="s">
        <v>30</v>
      </c>
      <c r="IK10" s="41" t="s">
        <v>25</v>
      </c>
      <c r="IL10" s="41" t="s">
        <v>26</v>
      </c>
      <c r="IM10" s="41" t="s">
        <v>27</v>
      </c>
      <c r="IN10" s="41" t="s">
        <v>28</v>
      </c>
      <c r="IO10" s="41" t="s">
        <v>29</v>
      </c>
      <c r="IP10" s="41" t="s">
        <v>27</v>
      </c>
      <c r="IQ10" s="43" t="s">
        <v>101</v>
      </c>
      <c r="IR10" s="44" t="s">
        <v>57</v>
      </c>
      <c r="IS10" s="44" t="s">
        <v>102</v>
      </c>
      <c r="IT10" s="44" t="s">
        <v>103</v>
      </c>
      <c r="IU10" s="44" t="s">
        <v>104</v>
      </c>
      <c r="IV10" s="45" t="s">
        <v>105</v>
      </c>
      <c r="IW10" s="46" t="s">
        <v>106</v>
      </c>
      <c r="IX10" s="46" t="s">
        <v>58</v>
      </c>
      <c r="IY10" s="46" t="s">
        <v>107</v>
      </c>
      <c r="IZ10" s="46" t="s">
        <v>108</v>
      </c>
      <c r="JA10" s="46" t="s">
        <v>109</v>
      </c>
      <c r="JB10" s="46" t="s">
        <v>132</v>
      </c>
    </row>
    <row r="11" spans="1:262" s="4" customFormat="1" ht="13.5" customHeight="1">
      <c r="A11" s="47" t="s">
        <v>296</v>
      </c>
      <c r="B11" s="2" t="s">
        <v>670</v>
      </c>
      <c r="C11" s="7"/>
      <c r="E11" s="30">
        <v>319462</v>
      </c>
      <c r="F11" s="154">
        <v>0.315</v>
      </c>
      <c r="G11" s="155">
        <v>-3.4000000000000002E-2</v>
      </c>
      <c r="H11" s="2">
        <v>2</v>
      </c>
      <c r="I11" s="48">
        <v>0.33329999999999999</v>
      </c>
      <c r="J11" s="154">
        <v>-0.16669999999999999</v>
      </c>
      <c r="K11" s="49"/>
      <c r="L11" s="49"/>
      <c r="M11" s="49"/>
      <c r="N11" s="49"/>
      <c r="O11" s="49"/>
      <c r="P11" s="49"/>
      <c r="Q11" s="30"/>
      <c r="R11" s="49"/>
      <c r="S11" s="49"/>
      <c r="U11" s="49"/>
      <c r="V11" s="49"/>
      <c r="W11" s="7"/>
      <c r="Y11" s="30">
        <v>167868</v>
      </c>
      <c r="Z11" s="154">
        <v>0.317</v>
      </c>
      <c r="AA11" s="154">
        <v>3.0000000000000001E-3</v>
      </c>
      <c r="AB11" s="2">
        <v>2</v>
      </c>
      <c r="AC11" s="48">
        <v>0.33329999999999999</v>
      </c>
      <c r="AD11" s="48">
        <v>0</v>
      </c>
      <c r="AE11" s="30"/>
      <c r="AF11" s="49"/>
      <c r="AG11" s="49"/>
      <c r="AH11" s="49"/>
      <c r="AI11" s="49"/>
      <c r="AJ11" s="49"/>
      <c r="AK11" s="30"/>
      <c r="AM11" s="49"/>
      <c r="AO11" s="49"/>
      <c r="AP11" s="49"/>
      <c r="AQ11" s="7"/>
      <c r="AS11" s="11">
        <v>71378</v>
      </c>
      <c r="AT11" s="154">
        <v>0.37140000000000001</v>
      </c>
      <c r="AU11" s="154">
        <v>5.5E-2</v>
      </c>
      <c r="AV11" s="80">
        <v>3</v>
      </c>
      <c r="AW11" s="154">
        <v>0.5</v>
      </c>
      <c r="AX11" s="154">
        <v>0.16669999999999999</v>
      </c>
      <c r="AY11" s="30"/>
      <c r="AZ11" s="49"/>
      <c r="BA11" s="49"/>
      <c r="BB11" s="49"/>
      <c r="BC11" s="49"/>
      <c r="BD11" s="49"/>
      <c r="BE11" s="30"/>
      <c r="BF11" s="49"/>
      <c r="BG11" s="49"/>
      <c r="BI11" s="49"/>
      <c r="BJ11" s="49"/>
      <c r="BK11" s="7"/>
      <c r="BM11" s="30" t="s">
        <v>491</v>
      </c>
      <c r="BN11" s="154">
        <v>0.31359999999999999</v>
      </c>
      <c r="BO11" s="154">
        <v>-5.7699999999999994E-2</v>
      </c>
      <c r="BP11" s="2" t="s">
        <v>492</v>
      </c>
      <c r="BQ11" s="154">
        <v>0.499</v>
      </c>
      <c r="BR11" s="48">
        <v>0</v>
      </c>
      <c r="BS11" s="30"/>
      <c r="BT11" s="49"/>
      <c r="BU11" s="49"/>
      <c r="BV11" s="146"/>
      <c r="BW11" s="49"/>
      <c r="BX11" s="49"/>
      <c r="BY11" s="30"/>
      <c r="BZ11" s="49"/>
      <c r="CA11" s="49"/>
      <c r="CC11" s="49"/>
      <c r="CD11" s="49"/>
      <c r="CE11" s="4" t="s">
        <v>679</v>
      </c>
      <c r="CG11" s="30">
        <v>73587</v>
      </c>
      <c r="CH11" s="48">
        <v>0.3765</v>
      </c>
      <c r="CI11" s="48">
        <v>6.2899999999999998E-2</v>
      </c>
      <c r="CJ11" s="2">
        <v>3</v>
      </c>
      <c r="CK11" s="48">
        <f>0.5</f>
        <v>0.5</v>
      </c>
      <c r="CL11" s="48">
        <v>0</v>
      </c>
      <c r="CM11" s="30"/>
      <c r="CN11" s="49"/>
      <c r="CO11" s="49"/>
      <c r="CR11" s="50"/>
      <c r="CS11" s="30"/>
      <c r="CT11" s="49"/>
      <c r="CU11" s="49"/>
      <c r="CW11" s="49"/>
      <c r="CX11" s="49"/>
      <c r="CY11" s="7"/>
      <c r="DA11" s="30">
        <v>264665</v>
      </c>
      <c r="DB11" s="48">
        <f>DA11/$CY$7</f>
        <v>0.21099554116312425</v>
      </c>
      <c r="DC11" s="48">
        <f>DB11-CH11</f>
        <v>-0.16550445883687576</v>
      </c>
      <c r="DD11" s="2">
        <v>2</v>
      </c>
      <c r="DE11" s="48">
        <f>DD11/$CY$3</f>
        <v>0.33333333333333331</v>
      </c>
      <c r="DF11" s="48">
        <f>DE11-CK11</f>
        <v>-0.16666666666666669</v>
      </c>
      <c r="DG11" s="30"/>
      <c r="DH11" s="49"/>
      <c r="DI11" s="49"/>
      <c r="DL11" s="50"/>
      <c r="DM11" s="30"/>
      <c r="DN11" s="49"/>
      <c r="DO11" s="49"/>
      <c r="DQ11" s="49"/>
      <c r="DR11" s="49"/>
      <c r="DS11" s="7"/>
      <c r="DU11" s="30"/>
      <c r="DV11" s="48"/>
      <c r="DW11" s="48"/>
      <c r="DX11" s="2"/>
      <c r="DY11" s="48"/>
      <c r="DZ11" s="48"/>
      <c r="EA11" s="30"/>
      <c r="EC11" s="51"/>
      <c r="EF11" s="50"/>
      <c r="EG11" s="30"/>
      <c r="EH11" s="49"/>
      <c r="EI11" s="49"/>
      <c r="EK11" s="49"/>
      <c r="EL11" s="49"/>
      <c r="EM11" s="7"/>
      <c r="EO11" s="30"/>
      <c r="EP11" s="48"/>
      <c r="EQ11" s="48"/>
      <c r="ER11" s="2"/>
      <c r="ES11" s="48"/>
      <c r="ET11" s="48"/>
      <c r="EU11" s="30"/>
      <c r="EV11" s="49"/>
      <c r="EW11" s="49"/>
      <c r="EZ11" s="50"/>
      <c r="FA11" s="30"/>
      <c r="FB11" s="49"/>
      <c r="FC11" s="49"/>
      <c r="FE11" s="49"/>
      <c r="FF11" s="49"/>
      <c r="FG11" s="7"/>
      <c r="FI11" s="30"/>
      <c r="FJ11" s="48"/>
      <c r="FK11" s="48"/>
      <c r="FL11" s="2"/>
      <c r="FM11" s="48"/>
      <c r="FN11" s="48"/>
      <c r="FO11" s="30"/>
      <c r="FP11" s="49"/>
      <c r="FQ11" s="49"/>
      <c r="FT11" s="50"/>
      <c r="FU11" s="30"/>
      <c r="FV11" s="49"/>
      <c r="FW11" s="49"/>
      <c r="FY11" s="49"/>
      <c r="FZ11" s="49"/>
      <c r="GA11" s="7"/>
      <c r="GC11" s="2"/>
      <c r="GD11" s="48"/>
      <c r="GE11" s="2"/>
      <c r="GF11" s="2"/>
      <c r="GG11" s="48"/>
      <c r="GH11" s="2"/>
      <c r="GI11" s="52"/>
      <c r="GN11" s="50"/>
      <c r="GU11" s="7"/>
      <c r="GW11" s="2"/>
      <c r="GX11" s="48"/>
      <c r="GY11" s="2"/>
      <c r="GZ11" s="2"/>
      <c r="HA11" s="48"/>
      <c r="HB11" s="2"/>
      <c r="HC11" s="52"/>
      <c r="HH11" s="50"/>
      <c r="HO11" s="7"/>
      <c r="HQ11" s="2"/>
      <c r="HR11" s="48"/>
      <c r="HS11" s="2"/>
      <c r="HT11" s="2"/>
      <c r="HU11" s="48"/>
      <c r="HV11" s="2"/>
      <c r="HW11" s="52"/>
      <c r="IB11" s="50"/>
      <c r="II11" s="7"/>
      <c r="IK11" s="2"/>
      <c r="IL11" s="48"/>
      <c r="IM11" s="2"/>
      <c r="IN11" s="2"/>
      <c r="IO11" s="48"/>
      <c r="IP11" s="2"/>
      <c r="IQ11" s="52"/>
      <c r="IV11" s="50"/>
    </row>
    <row r="12" spans="1:262" s="4" customFormat="1" ht="13.5" customHeight="1">
      <c r="A12" s="47" t="s">
        <v>298</v>
      </c>
      <c r="B12" s="2" t="s">
        <v>671</v>
      </c>
      <c r="C12" s="7"/>
      <c r="E12" s="30">
        <v>251500</v>
      </c>
      <c r="F12" s="154">
        <v>0.24800000000000003</v>
      </c>
      <c r="G12" s="155">
        <v>-6.0000000000000001E-3</v>
      </c>
      <c r="H12" s="2">
        <v>2</v>
      </c>
      <c r="I12" s="48">
        <v>0.33329999999999999</v>
      </c>
      <c r="J12" s="146">
        <v>0</v>
      </c>
      <c r="K12" s="49"/>
      <c r="L12" s="49"/>
      <c r="M12" s="49"/>
      <c r="N12" s="49"/>
      <c r="O12" s="49"/>
      <c r="P12" s="49"/>
      <c r="Q12" s="30"/>
      <c r="R12" s="49"/>
      <c r="S12" s="49"/>
      <c r="U12" s="49"/>
      <c r="V12" s="49"/>
      <c r="W12" s="7"/>
      <c r="Y12" s="30">
        <v>134874</v>
      </c>
      <c r="Z12" s="154">
        <v>0.23600000000000002</v>
      </c>
      <c r="AA12" s="154">
        <v>-1.3000000000000001E-2</v>
      </c>
      <c r="AB12" s="2">
        <v>2</v>
      </c>
      <c r="AC12" s="48">
        <v>0.33329999999999999</v>
      </c>
      <c r="AD12" s="48">
        <v>0</v>
      </c>
      <c r="AE12" s="30"/>
      <c r="AF12" s="49"/>
      <c r="AG12" s="49"/>
      <c r="AH12" s="49"/>
      <c r="AI12" s="49"/>
      <c r="AJ12" s="49"/>
      <c r="AK12" s="30"/>
      <c r="AM12" s="49"/>
      <c r="AO12" s="49"/>
      <c r="AP12" s="49"/>
      <c r="AQ12" s="7"/>
      <c r="AS12" s="11">
        <v>42405</v>
      </c>
      <c r="AT12" s="154">
        <v>0.22059999999999999</v>
      </c>
      <c r="AU12" s="154">
        <v>-1.4999999999999999E-2</v>
      </c>
      <c r="AV12" s="80">
        <v>1</v>
      </c>
      <c r="AW12" s="147">
        <v>0.16700000000000001</v>
      </c>
      <c r="AX12" s="154">
        <v>-0.16669999999999999</v>
      </c>
      <c r="AY12" s="30"/>
      <c r="AZ12" s="49"/>
      <c r="BA12" s="49"/>
      <c r="BB12" s="49"/>
      <c r="BC12" s="49"/>
      <c r="BD12" s="49"/>
      <c r="BE12" s="30"/>
      <c r="BF12" s="49"/>
      <c r="BG12" s="49"/>
      <c r="BI12" s="49"/>
      <c r="BJ12" s="49"/>
      <c r="BK12" s="7"/>
      <c r="BM12" s="30" t="s">
        <v>493</v>
      </c>
      <c r="BN12" s="154">
        <v>0.1948</v>
      </c>
      <c r="BO12" s="154">
        <v>-2.6099999999999998E-2</v>
      </c>
      <c r="BP12" s="2" t="s">
        <v>494</v>
      </c>
      <c r="BQ12" s="154">
        <v>0.16700000000000001</v>
      </c>
      <c r="BR12" s="48">
        <v>0</v>
      </c>
      <c r="BS12" s="30"/>
      <c r="BT12" s="49"/>
      <c r="BU12" s="49"/>
      <c r="BV12" s="146"/>
      <c r="BW12" s="49"/>
      <c r="BX12" s="49"/>
      <c r="BY12" s="30"/>
      <c r="BZ12" s="49"/>
      <c r="CA12" s="49"/>
      <c r="CC12" s="49"/>
      <c r="CD12" s="49"/>
      <c r="CE12" s="4" t="s">
        <v>680</v>
      </c>
      <c r="CG12" s="30">
        <v>22957</v>
      </c>
      <c r="CH12" s="48">
        <v>0.11749999999999999</v>
      </c>
      <c r="CI12" s="48">
        <v>-7.7300000000000008E-2</v>
      </c>
      <c r="CJ12" s="2">
        <v>1</v>
      </c>
      <c r="CK12" s="48">
        <v>0.16666665999999999</v>
      </c>
      <c r="CL12" s="48">
        <v>0</v>
      </c>
      <c r="CM12" s="30"/>
      <c r="CN12" s="49"/>
      <c r="CO12" s="49"/>
      <c r="CR12" s="50"/>
      <c r="CS12" s="30"/>
      <c r="CT12" s="49"/>
      <c r="CU12" s="49"/>
      <c r="CW12" s="49"/>
      <c r="CX12" s="49"/>
      <c r="CY12" s="7"/>
      <c r="DA12" s="30">
        <v>152900</v>
      </c>
      <c r="DB12" s="48">
        <f t="shared" ref="DB12:DB23" si="0">DA12/$CY$7</f>
        <v>0.12189453930002718</v>
      </c>
      <c r="DC12" s="48">
        <f t="shared" ref="DC12:DC23" si="1">DB12-CH12</f>
        <v>4.3945393000271865E-3</v>
      </c>
      <c r="DD12" s="2">
        <v>1</v>
      </c>
      <c r="DE12" s="48">
        <f t="shared" ref="DE12:DE23" si="2">DD12/$CY$3</f>
        <v>0.16666666666666666</v>
      </c>
      <c r="DF12" s="48">
        <f t="shared" ref="DF12:DF23" si="3">DE12-CK12</f>
        <v>6.6666666631576277E-9</v>
      </c>
      <c r="DG12" s="30"/>
      <c r="DH12" s="49"/>
      <c r="DI12" s="49"/>
      <c r="DL12" s="50"/>
      <c r="DM12" s="30"/>
      <c r="DN12" s="49"/>
      <c r="DO12" s="49"/>
      <c r="DQ12" s="49"/>
      <c r="DR12" s="49"/>
      <c r="DS12" s="7"/>
      <c r="DU12" s="30"/>
      <c r="DV12" s="48"/>
      <c r="DW12" s="48"/>
      <c r="DX12" s="2"/>
      <c r="DY12" s="48"/>
      <c r="DZ12" s="48"/>
      <c r="EA12" s="30"/>
      <c r="EC12" s="51"/>
      <c r="EF12" s="50"/>
      <c r="EG12" s="30"/>
      <c r="EH12" s="49"/>
      <c r="EI12" s="49"/>
      <c r="EK12" s="49"/>
      <c r="EL12" s="49"/>
      <c r="EM12" s="7"/>
      <c r="EO12" s="30"/>
      <c r="EP12" s="48"/>
      <c r="EQ12" s="48"/>
      <c r="ER12" s="2"/>
      <c r="ES12" s="48"/>
      <c r="ET12" s="48"/>
      <c r="EU12" s="30"/>
      <c r="EV12" s="49"/>
      <c r="EW12" s="49"/>
      <c r="EZ12" s="50"/>
      <c r="FA12" s="30"/>
      <c r="FB12" s="49"/>
      <c r="FC12" s="49"/>
      <c r="FE12" s="49"/>
      <c r="FF12" s="49"/>
      <c r="FG12" s="7"/>
      <c r="FI12" s="30"/>
      <c r="FJ12" s="48"/>
      <c r="FK12" s="48"/>
      <c r="FL12" s="2"/>
      <c r="FM12" s="48"/>
      <c r="FN12" s="48"/>
      <c r="FO12" s="30"/>
      <c r="FP12" s="49"/>
      <c r="FQ12" s="49"/>
      <c r="FT12" s="50"/>
      <c r="FU12" s="30"/>
      <c r="FV12" s="49"/>
      <c r="FW12" s="49"/>
      <c r="FY12" s="49"/>
      <c r="FZ12" s="49"/>
      <c r="GA12" s="7"/>
      <c r="GC12" s="30"/>
      <c r="GD12" s="48"/>
      <c r="GE12" s="2"/>
      <c r="GF12" s="2"/>
      <c r="GG12" s="48"/>
      <c r="GH12" s="2"/>
      <c r="GI12" s="52"/>
      <c r="GN12" s="50"/>
      <c r="GU12" s="7"/>
      <c r="GW12" s="30"/>
      <c r="GX12" s="48"/>
      <c r="GY12" s="2"/>
      <c r="GZ12" s="2"/>
      <c r="HA12" s="48"/>
      <c r="HB12" s="2"/>
      <c r="HC12" s="52"/>
      <c r="HH12" s="50"/>
      <c r="HO12" s="7"/>
      <c r="HQ12" s="30"/>
      <c r="HR12" s="48"/>
      <c r="HS12" s="2"/>
      <c r="HT12" s="2"/>
      <c r="HU12" s="48"/>
      <c r="HV12" s="2"/>
      <c r="HW12" s="52"/>
      <c r="IB12" s="50"/>
      <c r="II12" s="7"/>
      <c r="IK12" s="30"/>
      <c r="IL12" s="48"/>
      <c r="IM12" s="2"/>
      <c r="IN12" s="2"/>
      <c r="IO12" s="48"/>
      <c r="IP12" s="2"/>
      <c r="IQ12" s="52"/>
      <c r="IV12" s="50"/>
    </row>
    <row r="13" spans="1:262" s="4" customFormat="1" ht="13.5" customHeight="1">
      <c r="A13" s="53" t="s">
        <v>300</v>
      </c>
      <c r="B13" s="2" t="s">
        <v>672</v>
      </c>
      <c r="C13" s="7"/>
      <c r="E13" s="30">
        <v>190997</v>
      </c>
      <c r="F13" s="154">
        <v>0.188</v>
      </c>
      <c r="G13" s="155">
        <v>-1.1000000000000001E-2</v>
      </c>
      <c r="H13" s="2">
        <v>1</v>
      </c>
      <c r="I13" s="48">
        <v>0.16669999999999999</v>
      </c>
      <c r="J13" s="146">
        <v>0</v>
      </c>
      <c r="K13" s="49"/>
      <c r="L13" s="49"/>
      <c r="M13" s="49"/>
      <c r="N13" s="49"/>
      <c r="O13" s="49"/>
      <c r="P13" s="49"/>
      <c r="Q13" s="30"/>
      <c r="R13" s="49"/>
      <c r="S13" s="49"/>
      <c r="U13" s="49"/>
      <c r="V13" s="49"/>
      <c r="W13" s="7"/>
      <c r="Y13" s="30">
        <v>121050</v>
      </c>
      <c r="Z13" s="154">
        <v>0.20500000000000002</v>
      </c>
      <c r="AA13" s="154">
        <v>1.6E-2</v>
      </c>
      <c r="AB13" s="2">
        <v>1</v>
      </c>
      <c r="AC13" s="48">
        <v>0.16669999999999999</v>
      </c>
      <c r="AD13" s="48">
        <v>0</v>
      </c>
      <c r="AE13" s="30"/>
      <c r="AF13" s="49"/>
      <c r="AG13" s="49"/>
      <c r="AH13" s="49"/>
      <c r="AI13" s="49"/>
      <c r="AJ13" s="49"/>
      <c r="AK13" s="30"/>
      <c r="AM13" s="49"/>
      <c r="AO13" s="49"/>
      <c r="AP13" s="49"/>
      <c r="AQ13" s="7"/>
      <c r="AS13" s="11">
        <v>28875</v>
      </c>
      <c r="AT13" s="154">
        <v>0.1502</v>
      </c>
      <c r="AU13" s="154">
        <v>-4.2999999999999997E-2</v>
      </c>
      <c r="AV13" s="80">
        <v>1</v>
      </c>
      <c r="AW13" s="147">
        <v>0.16700000000000001</v>
      </c>
      <c r="AX13" s="80">
        <v>0</v>
      </c>
      <c r="AY13" s="30"/>
      <c r="AZ13" s="49"/>
      <c r="BA13" s="49"/>
      <c r="BB13" s="49"/>
      <c r="BC13" s="49"/>
      <c r="BD13" s="49"/>
      <c r="BE13" s="30"/>
      <c r="BF13" s="49"/>
      <c r="BG13" s="49"/>
      <c r="BI13" s="49"/>
      <c r="BJ13" s="49"/>
      <c r="BK13" s="7"/>
      <c r="BM13" s="30" t="s">
        <v>495</v>
      </c>
      <c r="BN13" s="154">
        <v>0.18660000000000002</v>
      </c>
      <c r="BO13" s="154">
        <v>3.7900000000000003E-2</v>
      </c>
      <c r="BP13" s="2" t="s">
        <v>494</v>
      </c>
      <c r="BQ13" s="154">
        <v>0.16700000000000001</v>
      </c>
      <c r="BR13" s="48">
        <v>0</v>
      </c>
      <c r="BS13" s="30"/>
      <c r="BT13" s="49"/>
      <c r="BU13" s="49"/>
      <c r="BV13" s="146"/>
      <c r="BW13" s="49"/>
      <c r="BX13" s="49"/>
      <c r="BY13" s="30"/>
      <c r="BZ13" s="49"/>
      <c r="CA13" s="49"/>
      <c r="CC13" s="49"/>
      <c r="CD13" s="49"/>
      <c r="CE13" s="4" t="s">
        <v>681</v>
      </c>
      <c r="CG13" s="30">
        <v>28876</v>
      </c>
      <c r="CH13" s="48">
        <v>0.1477</v>
      </c>
      <c r="CI13" s="48">
        <v>-3.8900000000000004E-2</v>
      </c>
      <c r="CJ13" s="2">
        <v>1</v>
      </c>
      <c r="CK13" s="48">
        <v>0.16666665999999999</v>
      </c>
      <c r="CL13" s="48">
        <v>0</v>
      </c>
      <c r="CM13" s="30"/>
      <c r="CN13" s="49"/>
      <c r="CO13" s="49"/>
      <c r="CR13" s="50"/>
      <c r="CS13" s="30"/>
      <c r="CT13" s="49"/>
      <c r="CU13" s="49"/>
      <c r="CW13" s="49"/>
      <c r="CX13" s="49"/>
      <c r="CY13" s="7"/>
      <c r="DA13" s="30">
        <v>268910</v>
      </c>
      <c r="DB13" s="48">
        <f t="shared" si="0"/>
        <v>0.21437972899391963</v>
      </c>
      <c r="DC13" s="48">
        <f t="shared" si="1"/>
        <v>6.6679728993919635E-2</v>
      </c>
      <c r="DD13" s="2">
        <v>2</v>
      </c>
      <c r="DE13" s="48">
        <f t="shared" si="2"/>
        <v>0.33333333333333331</v>
      </c>
      <c r="DF13" s="48">
        <f t="shared" si="3"/>
        <v>0.16666667333333332</v>
      </c>
      <c r="DG13" s="30"/>
      <c r="DH13" s="49"/>
      <c r="DI13" s="49"/>
      <c r="DL13" s="50"/>
      <c r="DM13" s="30"/>
      <c r="DN13" s="49"/>
      <c r="DO13" s="49"/>
      <c r="DQ13" s="49"/>
      <c r="DR13" s="49"/>
      <c r="DS13" s="7"/>
      <c r="DU13" s="30"/>
      <c r="DV13" s="48"/>
      <c r="DW13" s="48"/>
      <c r="DX13" s="2"/>
      <c r="DY13" s="48"/>
      <c r="DZ13" s="48"/>
      <c r="EA13" s="30"/>
      <c r="EC13" s="51"/>
      <c r="EF13" s="50"/>
      <c r="EG13" s="30"/>
      <c r="EH13" s="49"/>
      <c r="EI13" s="49"/>
      <c r="EK13" s="49"/>
      <c r="EL13" s="49"/>
      <c r="EM13" s="7"/>
      <c r="EO13" s="30"/>
      <c r="EP13" s="48"/>
      <c r="EQ13" s="48"/>
      <c r="ER13" s="2"/>
      <c r="ES13" s="48"/>
      <c r="ET13" s="48"/>
      <c r="EU13" s="30"/>
      <c r="EV13" s="49"/>
      <c r="EW13" s="49"/>
      <c r="EZ13" s="50"/>
      <c r="FA13" s="30"/>
      <c r="FB13" s="49"/>
      <c r="FC13" s="49"/>
      <c r="FE13" s="49"/>
      <c r="FF13" s="49"/>
      <c r="FG13" s="7"/>
      <c r="FI13" s="30"/>
      <c r="FJ13" s="48"/>
      <c r="FK13" s="48"/>
      <c r="FL13" s="2"/>
      <c r="FM13" s="48"/>
      <c r="FN13" s="48"/>
      <c r="FO13" s="30"/>
      <c r="FP13" s="49"/>
      <c r="FQ13" s="49"/>
      <c r="FT13" s="50"/>
      <c r="FU13" s="30"/>
      <c r="FV13" s="49"/>
      <c r="FW13" s="49"/>
      <c r="FY13" s="49"/>
      <c r="FZ13" s="49"/>
      <c r="GA13" s="7"/>
      <c r="GB13" s="54"/>
      <c r="GC13" s="54"/>
      <c r="GD13" s="55"/>
      <c r="GE13" s="2"/>
      <c r="GF13" s="56"/>
      <c r="GG13" s="55"/>
      <c r="GH13" s="2"/>
      <c r="GI13" s="57"/>
      <c r="GJ13" s="2"/>
      <c r="GK13" s="2"/>
      <c r="GL13" s="2"/>
      <c r="GM13" s="2"/>
      <c r="GN13" s="58"/>
      <c r="GO13" s="2"/>
      <c r="GP13" s="2"/>
      <c r="GQ13" s="2"/>
      <c r="GR13" s="2"/>
      <c r="GS13" s="2"/>
      <c r="GT13" s="2"/>
      <c r="GU13" s="7"/>
      <c r="GV13" s="54"/>
      <c r="GW13" s="54"/>
      <c r="GX13" s="55"/>
      <c r="GY13" s="2"/>
      <c r="GZ13" s="56"/>
      <c r="HA13" s="55"/>
      <c r="HB13" s="2"/>
      <c r="HC13" s="57"/>
      <c r="HD13" s="2"/>
      <c r="HE13" s="2"/>
      <c r="HF13" s="2"/>
      <c r="HG13" s="2"/>
      <c r="HH13" s="58"/>
      <c r="HI13" s="2"/>
      <c r="HJ13" s="2"/>
      <c r="HK13" s="2"/>
      <c r="HL13" s="2"/>
      <c r="HM13" s="2"/>
      <c r="HN13" s="2"/>
      <c r="HO13" s="7"/>
      <c r="HP13" s="54"/>
      <c r="HQ13" s="54"/>
      <c r="HR13" s="55"/>
      <c r="HS13" s="2"/>
      <c r="HT13" s="56"/>
      <c r="HU13" s="55"/>
      <c r="HV13" s="2"/>
      <c r="HW13" s="57"/>
      <c r="HX13" s="2"/>
      <c r="HY13" s="2"/>
      <c r="HZ13" s="2"/>
      <c r="IA13" s="2"/>
      <c r="IB13" s="58"/>
      <c r="IC13" s="2"/>
      <c r="ID13" s="2"/>
      <c r="IE13" s="2"/>
      <c r="IF13" s="2"/>
      <c r="IG13" s="2"/>
      <c r="IH13" s="2"/>
      <c r="II13" s="7"/>
      <c r="IJ13" s="54"/>
      <c r="IK13" s="54"/>
      <c r="IL13" s="55"/>
      <c r="IM13" s="2"/>
      <c r="IN13" s="56"/>
      <c r="IO13" s="55"/>
      <c r="IP13" s="2"/>
      <c r="IQ13" s="57"/>
      <c r="IR13" s="2"/>
      <c r="IS13" s="2"/>
      <c r="IT13" s="2"/>
      <c r="IU13" s="2"/>
      <c r="IV13" s="58"/>
      <c r="IW13" s="2"/>
      <c r="IX13" s="2"/>
      <c r="IY13" s="2"/>
      <c r="IZ13" s="2"/>
      <c r="JA13" s="2"/>
      <c r="JB13" s="2"/>
    </row>
    <row r="14" spans="1:262" s="4" customFormat="1" ht="13.5" customHeight="1">
      <c r="A14" s="47" t="s">
        <v>730</v>
      </c>
      <c r="B14" s="2" t="s">
        <v>324</v>
      </c>
      <c r="C14" s="7"/>
      <c r="E14" s="30">
        <v>110888</v>
      </c>
      <c r="F14" s="154">
        <v>0.109</v>
      </c>
      <c r="G14" s="155">
        <v>5.0000000000000001E-3</v>
      </c>
      <c r="H14" s="2">
        <v>1</v>
      </c>
      <c r="I14" s="48">
        <v>0.16669999999999999</v>
      </c>
      <c r="J14" s="154">
        <v>0.16669999999999999</v>
      </c>
      <c r="K14" s="49"/>
      <c r="L14" s="49"/>
      <c r="M14" s="49"/>
      <c r="N14" s="49"/>
      <c r="O14" s="49"/>
      <c r="P14" s="49"/>
      <c r="Q14" s="30"/>
      <c r="R14" s="49"/>
      <c r="S14" s="49"/>
      <c r="U14" s="49"/>
      <c r="V14" s="49"/>
      <c r="W14" s="2" t="s">
        <v>675</v>
      </c>
      <c r="Y14" s="30">
        <v>70038</v>
      </c>
      <c r="Z14" s="154">
        <v>0.107</v>
      </c>
      <c r="AA14" s="154">
        <v>-2E-3</v>
      </c>
      <c r="AB14" s="2">
        <v>1</v>
      </c>
      <c r="AC14" s="48">
        <v>0.16669999999999999</v>
      </c>
      <c r="AD14" s="48">
        <v>0</v>
      </c>
      <c r="AE14" s="30"/>
      <c r="AF14" s="49"/>
      <c r="AG14" s="49"/>
      <c r="AH14" s="49"/>
      <c r="AI14" s="49"/>
      <c r="AJ14" s="49"/>
      <c r="AK14" s="30"/>
      <c r="AM14" s="49"/>
      <c r="AO14" s="49"/>
      <c r="AP14" s="49"/>
      <c r="AQ14" s="7"/>
      <c r="AS14" s="11">
        <v>28577</v>
      </c>
      <c r="AT14" s="154">
        <v>0.1487</v>
      </c>
      <c r="AU14" s="154">
        <v>5.4000000000000006E-2</v>
      </c>
      <c r="AV14" s="80">
        <v>1</v>
      </c>
      <c r="AW14" s="154">
        <v>0.16700000000000001</v>
      </c>
      <c r="AX14" s="80">
        <v>0</v>
      </c>
      <c r="AY14" s="30"/>
      <c r="AZ14" s="49"/>
      <c r="BA14" s="49"/>
      <c r="BB14" s="49"/>
      <c r="BC14" s="49"/>
      <c r="BD14" s="49"/>
      <c r="BE14" s="30"/>
      <c r="BF14" s="49"/>
      <c r="BG14" s="49"/>
      <c r="BI14" s="49"/>
      <c r="BJ14" s="49"/>
      <c r="BK14" s="7"/>
      <c r="BM14" s="30" t="s">
        <v>496</v>
      </c>
      <c r="BN14" s="154">
        <v>0.16829999999999998</v>
      </c>
      <c r="BO14" s="154">
        <v>1.8100000000000002E-2</v>
      </c>
      <c r="BP14" s="2" t="s">
        <v>494</v>
      </c>
      <c r="BQ14" s="154">
        <v>0.16700000000000001</v>
      </c>
      <c r="BR14" s="48">
        <v>0</v>
      </c>
      <c r="BS14" s="30"/>
      <c r="BT14" s="49"/>
      <c r="BU14" s="49"/>
      <c r="BV14" s="146"/>
      <c r="BW14" s="49"/>
      <c r="BX14" s="49"/>
      <c r="BY14" s="30"/>
      <c r="BZ14" s="49"/>
      <c r="CA14" s="49"/>
      <c r="CC14" s="49"/>
      <c r="CD14" s="49"/>
      <c r="CE14" s="4" t="s">
        <v>682</v>
      </c>
      <c r="CG14" s="30">
        <v>29336</v>
      </c>
      <c r="CH14" s="48">
        <v>0.15010000000000001</v>
      </c>
      <c r="CI14" s="48">
        <v>-1.8200000000000001E-2</v>
      </c>
      <c r="CJ14" s="2">
        <v>1</v>
      </c>
      <c r="CK14" s="48">
        <v>0.16666665999999999</v>
      </c>
      <c r="CL14" s="48">
        <v>0</v>
      </c>
      <c r="CM14" s="30"/>
      <c r="CN14" s="49"/>
      <c r="CO14" s="49"/>
      <c r="CR14" s="50"/>
      <c r="CS14" s="30"/>
      <c r="CT14" s="49"/>
      <c r="CU14" s="49"/>
      <c r="CW14" s="49"/>
      <c r="CX14" s="49"/>
      <c r="CY14" s="7"/>
      <c r="DA14" s="30">
        <v>237215</v>
      </c>
      <c r="DB14" s="48">
        <f t="shared" si="0"/>
        <v>0.18911192374137312</v>
      </c>
      <c r="DC14" s="48">
        <f t="shared" si="1"/>
        <v>3.9011923741373106E-2</v>
      </c>
      <c r="DD14" s="2">
        <v>1</v>
      </c>
      <c r="DE14" s="48">
        <f t="shared" si="2"/>
        <v>0.16666666666666666</v>
      </c>
      <c r="DF14" s="48">
        <f t="shared" si="3"/>
        <v>6.6666666631576277E-9</v>
      </c>
      <c r="DG14" s="30"/>
      <c r="DH14" s="49"/>
      <c r="DI14" s="49"/>
      <c r="DL14" s="50"/>
      <c r="DM14" s="30"/>
      <c r="DN14" s="49"/>
      <c r="DO14" s="49"/>
      <c r="DQ14" s="49"/>
      <c r="DR14" s="49"/>
      <c r="DS14" s="7"/>
      <c r="DU14" s="30"/>
      <c r="DV14" s="48"/>
      <c r="DW14" s="48"/>
      <c r="DX14" s="2"/>
      <c r="DY14" s="48"/>
      <c r="DZ14" s="48"/>
      <c r="EA14" s="30"/>
      <c r="EC14" s="51"/>
      <c r="EF14" s="50"/>
      <c r="EG14" s="30"/>
      <c r="EH14" s="49"/>
      <c r="EI14" s="49"/>
      <c r="EK14" s="49"/>
      <c r="EL14" s="49"/>
      <c r="EM14" s="7"/>
      <c r="EO14" s="30"/>
      <c r="EP14" s="48"/>
      <c r="EQ14" s="48"/>
      <c r="ER14" s="2"/>
      <c r="ES14" s="48"/>
      <c r="ET14" s="48"/>
      <c r="EU14" s="30"/>
      <c r="EV14" s="49"/>
      <c r="EW14" s="49"/>
      <c r="EZ14" s="50"/>
      <c r="FA14" s="30"/>
      <c r="FB14" s="49"/>
      <c r="FC14" s="49"/>
      <c r="FE14" s="49"/>
      <c r="FF14" s="49"/>
      <c r="FG14" s="7"/>
      <c r="FI14" s="30"/>
      <c r="FJ14" s="48"/>
      <c r="FK14" s="48"/>
      <c r="FL14" s="2"/>
      <c r="FM14" s="48"/>
      <c r="FN14" s="48"/>
      <c r="FO14" s="30"/>
      <c r="FP14" s="49"/>
      <c r="FQ14" s="49"/>
      <c r="FT14" s="50"/>
      <c r="FU14" s="30"/>
      <c r="FV14" s="49"/>
      <c r="FW14" s="49"/>
      <c r="FY14" s="49"/>
      <c r="FZ14" s="49"/>
      <c r="GA14" s="7"/>
      <c r="GC14" s="30"/>
      <c r="GD14" s="48"/>
      <c r="GE14" s="2"/>
      <c r="GF14" s="59"/>
      <c r="GG14" s="48"/>
      <c r="GH14" s="2"/>
      <c r="GI14" s="52"/>
      <c r="GN14" s="50"/>
      <c r="GU14" s="7"/>
      <c r="GW14" s="30"/>
      <c r="GX14" s="48"/>
      <c r="GY14" s="2"/>
      <c r="GZ14" s="59"/>
      <c r="HA14" s="48"/>
      <c r="HB14" s="2"/>
      <c r="HC14" s="52"/>
      <c r="HH14" s="50"/>
      <c r="HO14" s="7"/>
      <c r="HQ14" s="30"/>
      <c r="HR14" s="48"/>
      <c r="HS14" s="2"/>
      <c r="HT14" s="59"/>
      <c r="HU14" s="48"/>
      <c r="HV14" s="2"/>
      <c r="HW14" s="52"/>
      <c r="IB14" s="50"/>
      <c r="II14" s="7"/>
      <c r="IK14" s="30"/>
      <c r="IL14" s="48"/>
      <c r="IM14" s="2"/>
      <c r="IN14" s="59"/>
      <c r="IO14" s="48"/>
      <c r="IP14" s="2"/>
      <c r="IQ14" s="52"/>
      <c r="IV14" s="50"/>
    </row>
    <row r="15" spans="1:262" s="4" customFormat="1" ht="13.5" customHeight="1">
      <c r="A15" s="47" t="s">
        <v>310</v>
      </c>
      <c r="B15" s="2" t="s">
        <v>341</v>
      </c>
      <c r="C15" s="7"/>
      <c r="E15" s="30">
        <v>70470</v>
      </c>
      <c r="F15" s="154">
        <v>6.9000000000000006E-2</v>
      </c>
      <c r="G15" s="154">
        <v>6.9000000000000006E-2</v>
      </c>
      <c r="H15" s="2">
        <v>0</v>
      </c>
      <c r="I15" s="48">
        <v>0</v>
      </c>
      <c r="J15" s="146">
        <v>0</v>
      </c>
      <c r="K15" s="49"/>
      <c r="L15" s="49"/>
      <c r="M15" s="49"/>
      <c r="N15" s="49"/>
      <c r="O15" s="49"/>
      <c r="P15" s="49"/>
      <c r="Q15" s="30"/>
      <c r="R15" s="49"/>
      <c r="S15" s="49"/>
      <c r="U15" s="49"/>
      <c r="V15" s="49"/>
      <c r="W15" s="7"/>
      <c r="Y15" s="30">
        <v>64860</v>
      </c>
      <c r="Z15" s="154">
        <v>0.09</v>
      </c>
      <c r="AA15" s="154">
        <v>0.02</v>
      </c>
      <c r="AB15" s="2">
        <v>0</v>
      </c>
      <c r="AC15" s="48">
        <v>0</v>
      </c>
      <c r="AD15" s="48">
        <v>0</v>
      </c>
      <c r="AE15" s="30"/>
      <c r="AF15" s="49"/>
      <c r="AG15" s="49"/>
      <c r="AH15" s="49"/>
      <c r="AI15" s="49"/>
      <c r="AJ15" s="49"/>
      <c r="AK15" s="30"/>
      <c r="AM15" s="49"/>
      <c r="AO15" s="49"/>
      <c r="AP15" s="49"/>
      <c r="AQ15" s="7"/>
      <c r="AS15" s="11">
        <v>15458</v>
      </c>
      <c r="AT15" s="154">
        <v>8.0500000000000002E-2</v>
      </c>
      <c r="AU15" s="154">
        <v>-9.0000000000000011E-3</v>
      </c>
      <c r="AV15" s="80">
        <v>0</v>
      </c>
      <c r="AW15" s="154">
        <v>0</v>
      </c>
      <c r="AX15" s="80">
        <v>0</v>
      </c>
      <c r="AY15" s="30"/>
      <c r="AZ15" s="49"/>
      <c r="BA15" s="49"/>
      <c r="BB15" s="49"/>
      <c r="BC15" s="49"/>
      <c r="BD15" s="49"/>
      <c r="BE15" s="30"/>
      <c r="BF15" s="49"/>
      <c r="BG15" s="49"/>
      <c r="BI15" s="49"/>
      <c r="BJ15" s="49"/>
      <c r="BK15" s="7"/>
      <c r="BM15" s="30" t="s">
        <v>497</v>
      </c>
      <c r="BN15" s="154">
        <v>7.3899999999999993E-2</v>
      </c>
      <c r="BO15" s="154">
        <v>-6.4000000000000003E-3</v>
      </c>
      <c r="BP15" s="2" t="s">
        <v>498</v>
      </c>
      <c r="BQ15" s="154">
        <v>0</v>
      </c>
      <c r="BR15" s="48">
        <v>0</v>
      </c>
      <c r="BS15" s="30"/>
      <c r="BT15" s="49"/>
      <c r="BU15" s="49"/>
      <c r="BV15" s="146"/>
      <c r="BW15" s="49"/>
      <c r="BX15" s="49"/>
      <c r="BY15" s="30"/>
      <c r="BZ15" s="49"/>
      <c r="CA15" s="49"/>
      <c r="CC15" s="49"/>
      <c r="CD15" s="49"/>
      <c r="CE15" s="4" t="s">
        <v>683</v>
      </c>
      <c r="CG15" s="30">
        <v>14718</v>
      </c>
      <c r="CH15" s="48">
        <v>7.5300000000000006E-2</v>
      </c>
      <c r="CI15" s="48">
        <v>1.4000000000000002E-3</v>
      </c>
      <c r="CJ15" s="2">
        <v>0</v>
      </c>
      <c r="CK15" s="48">
        <v>0</v>
      </c>
      <c r="CL15" s="48">
        <v>0</v>
      </c>
      <c r="CM15" s="30"/>
      <c r="CN15" s="49"/>
      <c r="CO15" s="49"/>
      <c r="CR15" s="50"/>
      <c r="CS15" s="30"/>
      <c r="CT15" s="49"/>
      <c r="CU15" s="49"/>
      <c r="CW15" s="49"/>
      <c r="CX15" s="49"/>
      <c r="CY15" s="7"/>
      <c r="DA15" s="30">
        <v>125988</v>
      </c>
      <c r="DB15" s="48">
        <f t="shared" si="0"/>
        <v>0.10043982483539454</v>
      </c>
      <c r="DC15" s="48">
        <f t="shared" si="1"/>
        <v>2.5139824835394536E-2</v>
      </c>
      <c r="DD15" s="2">
        <v>0</v>
      </c>
      <c r="DE15" s="48">
        <f t="shared" si="2"/>
        <v>0</v>
      </c>
      <c r="DF15" s="48">
        <f t="shared" si="3"/>
        <v>0</v>
      </c>
      <c r="DG15" s="30"/>
      <c r="DH15" s="49"/>
      <c r="DI15" s="49"/>
      <c r="DL15" s="50"/>
      <c r="DM15" s="30"/>
      <c r="DN15" s="49"/>
      <c r="DO15" s="49"/>
      <c r="DQ15" s="49"/>
      <c r="DR15" s="49"/>
      <c r="DS15" s="7"/>
      <c r="DU15" s="30"/>
      <c r="DV15" s="48"/>
      <c r="DW15" s="48"/>
      <c r="DX15" s="2"/>
      <c r="DY15" s="48"/>
      <c r="DZ15" s="48"/>
      <c r="EA15" s="30"/>
      <c r="EC15" s="51"/>
      <c r="EF15" s="50"/>
      <c r="EG15" s="30"/>
      <c r="EH15" s="49"/>
      <c r="EI15" s="49"/>
      <c r="EK15" s="49"/>
      <c r="EL15" s="49"/>
      <c r="EM15" s="7"/>
      <c r="EO15" s="30"/>
      <c r="EP15" s="48"/>
      <c r="EQ15" s="48"/>
      <c r="ER15" s="2"/>
      <c r="ES15" s="48"/>
      <c r="ET15" s="48"/>
      <c r="EU15" s="30"/>
      <c r="EV15" s="49"/>
      <c r="EW15" s="49"/>
      <c r="EZ15" s="50"/>
      <c r="FA15" s="30"/>
      <c r="FB15" s="49"/>
      <c r="FC15" s="49"/>
      <c r="FE15" s="49"/>
      <c r="FF15" s="49"/>
      <c r="FG15" s="7"/>
      <c r="FI15" s="30"/>
      <c r="FJ15" s="48"/>
      <c r="FK15" s="48"/>
      <c r="FL15" s="2"/>
      <c r="FM15" s="48"/>
      <c r="FN15" s="48"/>
      <c r="FO15" s="30"/>
      <c r="FP15" s="49"/>
      <c r="FQ15" s="49"/>
      <c r="FT15" s="50"/>
      <c r="FU15" s="30"/>
      <c r="FV15" s="49"/>
      <c r="FW15" s="49"/>
      <c r="FY15" s="49"/>
      <c r="FZ15" s="49"/>
      <c r="GA15" s="7"/>
      <c r="GC15" s="2"/>
      <c r="GD15" s="48"/>
      <c r="GE15" s="2"/>
      <c r="GF15" s="2"/>
      <c r="GG15" s="48"/>
      <c r="GH15" s="2"/>
      <c r="GI15" s="52"/>
      <c r="GN15" s="50"/>
      <c r="GU15" s="7"/>
      <c r="GW15" s="2"/>
      <c r="GX15" s="48"/>
      <c r="GY15" s="2"/>
      <c r="GZ15" s="2"/>
      <c r="HA15" s="48"/>
      <c r="HB15" s="2"/>
      <c r="HC15" s="52"/>
      <c r="HH15" s="50"/>
      <c r="HO15" s="7"/>
      <c r="HQ15" s="2"/>
      <c r="HR15" s="48"/>
      <c r="HS15" s="2"/>
      <c r="HT15" s="2"/>
      <c r="HU15" s="48"/>
      <c r="HV15" s="2"/>
      <c r="HW15" s="52"/>
      <c r="IB15" s="50"/>
      <c r="II15" s="7"/>
      <c r="IK15" s="2"/>
      <c r="IL15" s="48"/>
      <c r="IM15" s="2"/>
      <c r="IN15" s="2"/>
      <c r="IO15" s="48"/>
      <c r="IP15" s="2"/>
      <c r="IQ15" s="52"/>
      <c r="IV15" s="50"/>
    </row>
    <row r="16" spans="1:262" s="4" customFormat="1" ht="13.5" customHeight="1">
      <c r="A16" s="47" t="s">
        <v>748</v>
      </c>
      <c r="B16" s="2" t="s">
        <v>673</v>
      </c>
      <c r="C16" s="7"/>
      <c r="E16" s="30"/>
      <c r="F16" s="154"/>
      <c r="G16" s="155"/>
      <c r="H16" s="2"/>
      <c r="I16" s="48"/>
      <c r="J16" s="146"/>
      <c r="K16" s="49"/>
      <c r="L16" s="49"/>
      <c r="M16" s="49"/>
      <c r="N16" s="49"/>
      <c r="O16" s="49"/>
      <c r="P16" s="49"/>
      <c r="Q16" s="30"/>
      <c r="R16" s="49"/>
      <c r="S16" s="49"/>
      <c r="U16" s="49"/>
      <c r="V16" s="49"/>
      <c r="W16" s="7"/>
      <c r="Y16" s="30">
        <v>20448</v>
      </c>
      <c r="Z16" s="154">
        <v>2.7000000000000003E-2</v>
      </c>
      <c r="AA16" s="154">
        <v>1.1000000000000001E-2</v>
      </c>
      <c r="AB16" s="2">
        <v>0</v>
      </c>
      <c r="AC16" s="48">
        <v>0</v>
      </c>
      <c r="AD16" s="48">
        <v>0</v>
      </c>
      <c r="AE16" s="30"/>
      <c r="AF16" s="49"/>
      <c r="AG16" s="49"/>
      <c r="AH16" s="49"/>
      <c r="AI16" s="49"/>
      <c r="AJ16" s="49"/>
      <c r="AK16" s="30"/>
      <c r="AM16" s="49"/>
      <c r="AO16" s="49"/>
      <c r="AP16" s="49"/>
      <c r="AQ16" s="7"/>
      <c r="AS16" s="11">
        <v>3235</v>
      </c>
      <c r="AT16" s="154">
        <v>1.6799999999999999E-2</v>
      </c>
      <c r="AU16" s="154">
        <v>-1.1000000000000001E-2</v>
      </c>
      <c r="AV16" s="80">
        <v>0</v>
      </c>
      <c r="AW16" s="154">
        <v>0</v>
      </c>
      <c r="AX16" s="80">
        <v>0</v>
      </c>
      <c r="AY16" s="30"/>
      <c r="AZ16" s="49"/>
      <c r="BA16" s="49"/>
      <c r="BB16" s="49"/>
      <c r="BC16" s="49"/>
      <c r="BD16" s="49"/>
      <c r="BE16" s="30"/>
      <c r="BF16" s="49"/>
      <c r="BG16" s="49"/>
      <c r="BI16" s="49"/>
      <c r="BJ16" s="49"/>
      <c r="BK16" s="7"/>
      <c r="BM16" s="30" t="s">
        <v>499</v>
      </c>
      <c r="BN16" s="154">
        <v>3.3700000000000001E-2</v>
      </c>
      <c r="BO16" s="154">
        <v>1.6799999999999999E-2</v>
      </c>
      <c r="BP16" s="2" t="s">
        <v>498</v>
      </c>
      <c r="BQ16" s="154">
        <v>0</v>
      </c>
      <c r="BR16" s="48">
        <v>0</v>
      </c>
      <c r="BS16" s="30"/>
      <c r="BT16" s="49"/>
      <c r="BU16" s="49"/>
      <c r="BV16" s="146"/>
      <c r="BW16" s="49"/>
      <c r="BX16" s="49"/>
      <c r="BY16" s="30"/>
      <c r="BZ16" s="49"/>
      <c r="CA16" s="49"/>
      <c r="CC16" s="49"/>
      <c r="CD16" s="49"/>
      <c r="CE16" s="158" t="s">
        <v>684</v>
      </c>
      <c r="CF16" s="3"/>
      <c r="CG16" s="30">
        <v>11254</v>
      </c>
      <c r="CH16" s="48">
        <v>5.7599999999999998E-2</v>
      </c>
      <c r="CI16" s="48">
        <v>2.3900000000000001E-2</v>
      </c>
      <c r="CJ16" s="2">
        <v>0</v>
      </c>
      <c r="CK16" s="48">
        <v>0</v>
      </c>
      <c r="CL16" s="48">
        <v>0</v>
      </c>
      <c r="CM16" s="30"/>
      <c r="CN16" s="49"/>
      <c r="CO16" s="49"/>
      <c r="CR16" s="50"/>
      <c r="CS16" s="30"/>
      <c r="CT16" s="49"/>
      <c r="CU16" s="49"/>
      <c r="CW16" s="49"/>
      <c r="CX16" s="49"/>
      <c r="CY16" s="7"/>
      <c r="DA16" s="30">
        <v>60648</v>
      </c>
      <c r="DB16" s="48">
        <f t="shared" si="0"/>
        <v>4.8349640415095152E-2</v>
      </c>
      <c r="DC16" s="48">
        <f t="shared" si="1"/>
        <v>-9.2503595849048464E-3</v>
      </c>
      <c r="DD16" s="2">
        <v>0</v>
      </c>
      <c r="DE16" s="48">
        <f t="shared" si="2"/>
        <v>0</v>
      </c>
      <c r="DF16" s="48">
        <f t="shared" si="3"/>
        <v>0</v>
      </c>
      <c r="DG16" s="30"/>
      <c r="DH16" s="49"/>
      <c r="DI16" s="49"/>
      <c r="DL16" s="50"/>
      <c r="DM16" s="30"/>
      <c r="DN16" s="49"/>
      <c r="DO16" s="49"/>
      <c r="DQ16" s="49"/>
      <c r="DR16" s="49"/>
      <c r="DS16" s="7"/>
      <c r="DU16" s="30"/>
      <c r="DV16" s="48"/>
      <c r="DW16" s="48"/>
      <c r="DX16" s="2"/>
      <c r="DY16" s="48"/>
      <c r="DZ16" s="48"/>
      <c r="EA16" s="30"/>
      <c r="EC16" s="51"/>
      <c r="EF16" s="50"/>
      <c r="EG16" s="30"/>
      <c r="EH16" s="49"/>
      <c r="EI16" s="49"/>
      <c r="EK16" s="49"/>
      <c r="EL16" s="49"/>
      <c r="EM16" s="7"/>
      <c r="EO16" s="30"/>
      <c r="EP16" s="48"/>
      <c r="EQ16" s="48"/>
      <c r="ER16" s="2"/>
      <c r="ES16" s="48"/>
      <c r="ET16" s="48"/>
      <c r="EU16" s="30"/>
      <c r="EV16" s="49"/>
      <c r="EW16" s="49"/>
      <c r="EZ16" s="50"/>
      <c r="FA16" s="30"/>
      <c r="FB16" s="49"/>
      <c r="FC16" s="49"/>
      <c r="FE16" s="49"/>
      <c r="FF16" s="49"/>
      <c r="FG16" s="7"/>
      <c r="FI16" s="30"/>
      <c r="FJ16" s="48"/>
      <c r="FK16" s="48"/>
      <c r="FL16" s="2"/>
      <c r="FM16" s="48"/>
      <c r="FN16" s="48"/>
      <c r="FO16" s="30"/>
      <c r="FP16" s="49"/>
      <c r="FQ16" s="49"/>
      <c r="FT16" s="50"/>
      <c r="FU16" s="30"/>
      <c r="FV16" s="49"/>
      <c r="FW16" s="49"/>
      <c r="FY16" s="49"/>
      <c r="FZ16" s="49"/>
      <c r="GA16" s="7"/>
      <c r="GC16" s="30"/>
      <c r="GD16" s="48"/>
      <c r="GE16" s="48"/>
      <c r="GF16" s="2"/>
      <c r="GG16" s="48"/>
      <c r="GH16" s="48"/>
      <c r="GI16" s="52"/>
      <c r="GN16" s="50"/>
      <c r="GU16" s="7"/>
      <c r="GW16" s="30"/>
      <c r="GX16" s="48"/>
      <c r="GY16" s="48"/>
      <c r="GZ16" s="2"/>
      <c r="HA16" s="48"/>
      <c r="HB16" s="48"/>
      <c r="HC16" s="52"/>
      <c r="HH16" s="50"/>
      <c r="HO16" s="7"/>
      <c r="HQ16" s="30"/>
      <c r="HR16" s="48"/>
      <c r="HS16" s="48"/>
      <c r="HT16" s="2"/>
      <c r="HU16" s="48"/>
      <c r="HV16" s="48"/>
      <c r="HW16" s="52"/>
      <c r="IB16" s="50"/>
      <c r="II16" s="7"/>
      <c r="IK16" s="30"/>
      <c r="IL16" s="48"/>
      <c r="IM16" s="48"/>
      <c r="IN16" s="2"/>
      <c r="IO16" s="48"/>
      <c r="IP16" s="48"/>
      <c r="IQ16" s="52"/>
      <c r="IV16" s="50"/>
    </row>
    <row r="17" spans="1:262" s="4" customFormat="1" ht="13.5" customHeight="1">
      <c r="A17" s="47" t="s">
        <v>312</v>
      </c>
      <c r="B17" s="2" t="s">
        <v>674</v>
      </c>
      <c r="C17" s="7"/>
      <c r="E17" s="30">
        <v>16559</v>
      </c>
      <c r="F17" s="154">
        <v>1.6E-2</v>
      </c>
      <c r="G17" s="155">
        <v>-3.1000000000000003E-2</v>
      </c>
      <c r="H17" s="2">
        <v>0</v>
      </c>
      <c r="I17" s="48">
        <v>0</v>
      </c>
      <c r="J17" s="146">
        <v>0</v>
      </c>
      <c r="K17" s="49"/>
      <c r="L17" s="49"/>
      <c r="M17" s="49"/>
      <c r="N17" s="49"/>
      <c r="O17" s="49"/>
      <c r="P17" s="49"/>
      <c r="Q17" s="30"/>
      <c r="R17" s="49"/>
      <c r="S17" s="49"/>
      <c r="U17" s="49"/>
      <c r="V17" s="49"/>
      <c r="W17" s="7"/>
      <c r="Y17" s="30"/>
      <c r="Z17" s="48"/>
      <c r="AA17" s="48"/>
      <c r="AB17" s="2"/>
      <c r="AC17" s="48"/>
      <c r="AD17" s="48"/>
      <c r="AE17" s="30"/>
      <c r="AF17" s="49"/>
      <c r="AG17" s="49"/>
      <c r="AH17" s="49"/>
      <c r="AI17" s="49"/>
      <c r="AJ17" s="49"/>
      <c r="AK17" s="30"/>
      <c r="AM17" s="49"/>
      <c r="AO17" s="49"/>
      <c r="AP17" s="49"/>
      <c r="AQ17" s="7"/>
      <c r="AS17" s="11">
        <v>2257</v>
      </c>
      <c r="AT17" s="154">
        <v>1.17E-2</v>
      </c>
      <c r="AU17" s="154">
        <v>0</v>
      </c>
      <c r="AV17" s="80">
        <v>0</v>
      </c>
      <c r="AW17" s="154">
        <v>0</v>
      </c>
      <c r="AX17" s="80">
        <v>0</v>
      </c>
      <c r="AY17" s="30"/>
      <c r="AZ17" s="49"/>
      <c r="BA17" s="49"/>
      <c r="BB17" s="49"/>
      <c r="BC17" s="49"/>
      <c r="BD17" s="49"/>
      <c r="BE17" s="30"/>
      <c r="BF17" s="49"/>
      <c r="BG17" s="49"/>
      <c r="BI17" s="49"/>
      <c r="BJ17" s="49"/>
      <c r="BK17" s="7"/>
      <c r="BM17" s="30" t="s">
        <v>500</v>
      </c>
      <c r="BN17" s="154">
        <v>1.54E-2</v>
      </c>
      <c r="BO17" s="154">
        <v>3.7000000000000002E-3</v>
      </c>
      <c r="BP17" s="2" t="s">
        <v>498</v>
      </c>
      <c r="BQ17" s="154">
        <v>0</v>
      </c>
      <c r="BR17" s="48">
        <v>0</v>
      </c>
      <c r="BS17" s="30"/>
      <c r="BT17" s="49"/>
      <c r="BU17" s="49"/>
      <c r="BV17" s="146"/>
      <c r="BW17" s="49"/>
      <c r="BX17" s="49"/>
      <c r="BY17" s="30"/>
      <c r="BZ17" s="49"/>
      <c r="CA17" s="49"/>
      <c r="CC17" s="49"/>
      <c r="CD17" s="49"/>
      <c r="CG17" s="30">
        <v>2918</v>
      </c>
      <c r="CH17" s="48">
        <v>1.49E-2</v>
      </c>
      <c r="CI17" s="48">
        <v>-5.0000000000000001E-4</v>
      </c>
      <c r="CJ17" s="2">
        <v>0</v>
      </c>
      <c r="CK17" s="48">
        <v>0</v>
      </c>
      <c r="CL17" s="48">
        <v>0</v>
      </c>
      <c r="CM17" s="30"/>
      <c r="CN17" s="49"/>
      <c r="CO17" s="49"/>
      <c r="CR17" s="50"/>
      <c r="CS17" s="30"/>
      <c r="CT17" s="49"/>
      <c r="CU17" s="49"/>
      <c r="CW17" s="49"/>
      <c r="CX17" s="49"/>
      <c r="CY17" s="7"/>
      <c r="DA17" s="30">
        <v>14323</v>
      </c>
      <c r="DB17" s="48">
        <f t="shared" si="0"/>
        <v>1.1418544711538844E-2</v>
      </c>
      <c r="DC17" s="48">
        <f t="shared" si="1"/>
        <v>-3.4814552884611556E-3</v>
      </c>
      <c r="DD17" s="2">
        <v>0</v>
      </c>
      <c r="DE17" s="48">
        <f t="shared" si="2"/>
        <v>0</v>
      </c>
      <c r="DF17" s="48">
        <f t="shared" si="3"/>
        <v>0</v>
      </c>
      <c r="DG17" s="30"/>
      <c r="DH17" s="49"/>
      <c r="DI17" s="49"/>
      <c r="DL17" s="50"/>
      <c r="DM17" s="30"/>
      <c r="DN17" s="49"/>
      <c r="DO17" s="49"/>
      <c r="DQ17" s="49"/>
      <c r="DR17" s="49"/>
      <c r="DS17" s="7"/>
      <c r="DU17" s="30"/>
      <c r="DV17" s="48"/>
      <c r="DW17" s="48"/>
      <c r="DX17" s="2"/>
      <c r="DY17" s="48"/>
      <c r="DZ17" s="48"/>
      <c r="EA17" s="30"/>
      <c r="EC17" s="51"/>
      <c r="EF17" s="50"/>
      <c r="EG17" s="30"/>
      <c r="EH17" s="49"/>
      <c r="EI17" s="49"/>
      <c r="EK17" s="49"/>
      <c r="EL17" s="49"/>
      <c r="EM17" s="7"/>
      <c r="EO17" s="30"/>
      <c r="EP17" s="48"/>
      <c r="EQ17" s="48"/>
      <c r="ER17" s="2"/>
      <c r="ES17" s="48"/>
      <c r="ET17" s="48"/>
      <c r="EU17" s="30"/>
      <c r="EV17" s="49"/>
      <c r="EW17" s="49"/>
      <c r="EZ17" s="50"/>
      <c r="FA17" s="30"/>
      <c r="FB17" s="49"/>
      <c r="FC17" s="49"/>
      <c r="FE17" s="49"/>
      <c r="FF17" s="49"/>
      <c r="FG17" s="7"/>
      <c r="FI17" s="30"/>
      <c r="FJ17" s="48"/>
      <c r="FK17" s="48"/>
      <c r="FL17" s="2"/>
      <c r="FM17" s="48"/>
      <c r="FN17" s="48"/>
      <c r="FO17" s="30"/>
      <c r="FP17" s="49"/>
      <c r="FQ17" s="49"/>
      <c r="FT17" s="50"/>
      <c r="FU17" s="30"/>
      <c r="FV17" s="49"/>
      <c r="FW17" s="49"/>
      <c r="FY17" s="49"/>
      <c r="FZ17" s="49"/>
      <c r="GA17" s="7"/>
      <c r="GC17" s="30"/>
      <c r="GD17" s="48"/>
      <c r="GE17" s="2"/>
      <c r="GF17" s="2"/>
      <c r="GG17" s="48"/>
      <c r="GH17" s="2"/>
      <c r="GI17" s="52"/>
      <c r="GN17" s="50"/>
      <c r="GU17" s="7"/>
      <c r="GW17" s="30"/>
      <c r="GX17" s="48"/>
      <c r="GY17" s="2"/>
      <c r="GZ17" s="2"/>
      <c r="HA17" s="48"/>
      <c r="HB17" s="2"/>
      <c r="HC17" s="52"/>
      <c r="HH17" s="50"/>
      <c r="HO17" s="7"/>
      <c r="HQ17" s="30"/>
      <c r="HR17" s="48"/>
      <c r="HS17" s="2"/>
      <c r="HT17" s="2"/>
      <c r="HU17" s="48"/>
      <c r="HV17" s="2"/>
      <c r="HW17" s="52"/>
      <c r="IB17" s="50"/>
      <c r="II17" s="7"/>
      <c r="IK17" s="30"/>
      <c r="IL17" s="48"/>
      <c r="IM17" s="2"/>
      <c r="IN17" s="2"/>
      <c r="IO17" s="48"/>
      <c r="IP17" s="2"/>
      <c r="IQ17" s="52"/>
      <c r="IV17" s="50"/>
    </row>
    <row r="18" spans="1:262" s="4" customFormat="1" ht="13.5" customHeight="1">
      <c r="A18" s="47" t="s">
        <v>308</v>
      </c>
      <c r="B18" s="2" t="s">
        <v>489</v>
      </c>
      <c r="C18" s="7"/>
      <c r="E18" s="30"/>
      <c r="F18" s="154"/>
      <c r="G18" s="155"/>
      <c r="H18" s="2"/>
      <c r="I18" s="48"/>
      <c r="J18" s="146"/>
      <c r="K18" s="49"/>
      <c r="L18" s="49"/>
      <c r="M18" s="49"/>
      <c r="N18" s="49"/>
      <c r="O18" s="49"/>
      <c r="P18" s="49"/>
      <c r="Q18" s="30"/>
      <c r="R18" s="49"/>
      <c r="S18" s="49"/>
      <c r="U18" s="49"/>
      <c r="V18" s="49"/>
      <c r="W18" s="7"/>
      <c r="Y18" s="30"/>
      <c r="Z18" s="48"/>
      <c r="AA18" s="48"/>
      <c r="AB18" s="2"/>
      <c r="AC18" s="48"/>
      <c r="AD18" s="48"/>
      <c r="AE18" s="30"/>
      <c r="AF18" s="49"/>
      <c r="AG18" s="49"/>
      <c r="AH18" s="49"/>
      <c r="AI18" s="49"/>
      <c r="AJ18" s="49"/>
      <c r="AK18" s="30"/>
      <c r="AM18" s="49"/>
      <c r="AO18" s="49"/>
      <c r="AP18" s="49"/>
      <c r="AQ18" s="7"/>
      <c r="AS18" s="11"/>
      <c r="AT18" s="48"/>
      <c r="AU18" s="48"/>
      <c r="AV18" s="80"/>
      <c r="AW18" s="48"/>
      <c r="AX18" s="48"/>
      <c r="AY18" s="30"/>
      <c r="AZ18" s="49"/>
      <c r="BA18" s="49"/>
      <c r="BB18" s="49"/>
      <c r="BC18" s="49"/>
      <c r="BD18" s="49"/>
      <c r="BE18" s="30"/>
      <c r="BF18" s="49"/>
      <c r="BG18" s="49"/>
      <c r="BI18" s="49"/>
      <c r="BJ18" s="49"/>
      <c r="BK18" s="7"/>
      <c r="BM18" s="30" t="s">
        <v>501</v>
      </c>
      <c r="BN18" s="154">
        <v>1.38E-2</v>
      </c>
      <c r="BO18" s="154">
        <v>1.38E-2</v>
      </c>
      <c r="BP18" s="2" t="s">
        <v>498</v>
      </c>
      <c r="BQ18" s="154">
        <v>0</v>
      </c>
      <c r="BR18" s="48">
        <v>0</v>
      </c>
      <c r="BS18" s="30"/>
      <c r="BT18" s="49"/>
      <c r="BU18" s="49"/>
      <c r="BV18" s="146"/>
      <c r="BW18" s="49"/>
      <c r="BX18" s="49"/>
      <c r="BY18" s="30"/>
      <c r="BZ18" s="49"/>
      <c r="CA18" s="49"/>
      <c r="CC18" s="49"/>
      <c r="CD18" s="49"/>
      <c r="CG18" s="30"/>
      <c r="CH18" s="48"/>
      <c r="CI18" s="48"/>
      <c r="CJ18" s="2"/>
      <c r="CK18" s="48"/>
      <c r="CL18" s="48"/>
      <c r="CM18" s="30"/>
      <c r="CN18" s="49"/>
      <c r="CO18" s="49"/>
      <c r="CR18" s="50"/>
      <c r="CS18" s="30"/>
      <c r="CT18" s="49"/>
      <c r="CU18" s="49"/>
      <c r="CW18" s="49"/>
      <c r="CX18" s="49"/>
      <c r="CY18" s="7"/>
      <c r="DA18" s="30"/>
      <c r="DB18" s="48"/>
      <c r="DC18" s="48"/>
      <c r="DD18" s="2"/>
      <c r="DE18" s="48"/>
      <c r="DF18" s="48"/>
      <c r="DG18" s="30"/>
      <c r="DH18" s="49"/>
      <c r="DI18" s="49"/>
      <c r="DL18" s="50"/>
      <c r="DM18" s="30"/>
      <c r="DN18" s="49"/>
      <c r="DO18" s="49"/>
      <c r="DQ18" s="49"/>
      <c r="DR18" s="49"/>
      <c r="DS18" s="7"/>
      <c r="DU18" s="30"/>
      <c r="DV18" s="48"/>
      <c r="DW18" s="48"/>
      <c r="DX18" s="2"/>
      <c r="DY18" s="48"/>
      <c r="DZ18" s="48"/>
      <c r="EA18" s="30"/>
      <c r="EC18" s="51"/>
      <c r="EF18" s="50"/>
      <c r="EG18" s="30"/>
      <c r="EH18" s="49"/>
      <c r="EI18" s="49"/>
      <c r="EK18" s="49"/>
      <c r="EL18" s="49"/>
      <c r="EM18" s="7"/>
      <c r="EO18" s="30"/>
      <c r="EP18" s="48"/>
      <c r="EQ18" s="48"/>
      <c r="ER18" s="2"/>
      <c r="ES18" s="48"/>
      <c r="ET18" s="48"/>
      <c r="EU18" s="30"/>
      <c r="EV18" s="49"/>
      <c r="EW18" s="49"/>
      <c r="EZ18" s="50"/>
      <c r="FA18" s="30"/>
      <c r="FB18" s="49"/>
      <c r="FC18" s="49"/>
      <c r="FE18" s="49"/>
      <c r="FF18" s="49"/>
      <c r="FG18" s="7"/>
      <c r="FI18" s="30"/>
      <c r="FJ18" s="48"/>
      <c r="FK18" s="48"/>
      <c r="FL18" s="2"/>
      <c r="FM18" s="48"/>
      <c r="FN18" s="48"/>
      <c r="FO18" s="30"/>
      <c r="FP18" s="49"/>
      <c r="FQ18" s="49"/>
      <c r="FT18" s="50"/>
      <c r="FU18" s="30"/>
      <c r="FV18" s="49"/>
      <c r="FW18" s="49"/>
      <c r="FY18" s="49"/>
      <c r="FZ18" s="49"/>
      <c r="GA18" s="7"/>
      <c r="GC18" s="30"/>
      <c r="GD18" s="48"/>
      <c r="GE18" s="2"/>
      <c r="GF18" s="2"/>
      <c r="GG18" s="48"/>
      <c r="GH18" s="2"/>
      <c r="GI18" s="52"/>
      <c r="GN18" s="50"/>
      <c r="GU18" s="7"/>
      <c r="GW18" s="30"/>
      <c r="GX18" s="48"/>
      <c r="GY18" s="2"/>
      <c r="GZ18" s="2"/>
      <c r="HA18" s="48"/>
      <c r="HB18" s="2"/>
      <c r="HC18" s="52"/>
      <c r="HH18" s="50"/>
      <c r="HO18" s="7"/>
      <c r="HQ18" s="30"/>
      <c r="HR18" s="48"/>
      <c r="HS18" s="2"/>
      <c r="HT18" s="2"/>
      <c r="HU18" s="48"/>
      <c r="HV18" s="2"/>
      <c r="HW18" s="52"/>
      <c r="IB18" s="50"/>
      <c r="II18" s="7"/>
      <c r="IK18" s="30"/>
      <c r="IL18" s="48"/>
      <c r="IM18" s="2"/>
      <c r="IN18" s="2"/>
      <c r="IO18" s="48"/>
      <c r="IP18" s="2"/>
      <c r="IQ18" s="52"/>
      <c r="IV18" s="50"/>
    </row>
    <row r="19" spans="1:262" s="4" customFormat="1" ht="13.5" customHeight="1">
      <c r="A19" s="125" t="s">
        <v>660</v>
      </c>
      <c r="B19" s="2" t="s">
        <v>677</v>
      </c>
      <c r="C19" s="7"/>
      <c r="E19" s="30"/>
      <c r="F19" s="154"/>
      <c r="G19" s="155"/>
      <c r="H19" s="2"/>
      <c r="I19" s="48"/>
      <c r="J19" s="146"/>
      <c r="K19" s="49"/>
      <c r="L19" s="49"/>
      <c r="M19" s="49"/>
      <c r="N19" s="49"/>
      <c r="O19" s="49"/>
      <c r="P19" s="49"/>
      <c r="Q19" s="30"/>
      <c r="R19" s="49"/>
      <c r="S19" s="49"/>
      <c r="U19" s="49"/>
      <c r="V19" s="49"/>
      <c r="W19" s="7"/>
      <c r="Y19" s="30"/>
      <c r="Z19" s="48"/>
      <c r="AA19" s="48"/>
      <c r="AB19" s="2"/>
      <c r="AC19" s="48"/>
      <c r="AD19" s="48"/>
      <c r="AE19" s="30"/>
      <c r="AF19" s="49"/>
      <c r="AG19" s="49"/>
      <c r="AH19" s="49"/>
      <c r="AI19" s="49"/>
      <c r="AJ19" s="49"/>
      <c r="AK19" s="30"/>
      <c r="AM19" s="49"/>
      <c r="AO19" s="49"/>
      <c r="AP19" s="49"/>
      <c r="AQ19" s="7"/>
      <c r="AS19" s="11"/>
      <c r="AT19" s="48"/>
      <c r="AU19" s="48"/>
      <c r="AV19" s="80"/>
      <c r="AW19" s="48"/>
      <c r="AX19" s="48"/>
      <c r="AY19" s="30"/>
      <c r="AZ19" s="49"/>
      <c r="BA19" s="49"/>
      <c r="BB19" s="49"/>
      <c r="BC19" s="49"/>
      <c r="BD19" s="49"/>
      <c r="BE19" s="30"/>
      <c r="BF19" s="49"/>
      <c r="BG19" s="49"/>
      <c r="BI19" s="49"/>
      <c r="BJ19" s="49"/>
      <c r="BK19" s="7"/>
      <c r="BM19" s="30"/>
      <c r="BN19" s="154"/>
      <c r="BO19" s="154"/>
      <c r="BP19" s="2"/>
      <c r="BQ19" s="154"/>
      <c r="BR19" s="48"/>
      <c r="BS19" s="30"/>
      <c r="BT19" s="49"/>
      <c r="BU19" s="49"/>
      <c r="BV19" s="146"/>
      <c r="BW19" s="49"/>
      <c r="BX19" s="49"/>
      <c r="BY19" s="30"/>
      <c r="BZ19" s="49"/>
      <c r="CA19" s="49"/>
      <c r="CC19" s="49"/>
      <c r="CD19" s="49"/>
      <c r="CG19" s="30">
        <v>3555</v>
      </c>
      <c r="CH19" s="48">
        <v>4.2299999999999997E-2</v>
      </c>
      <c r="CI19" s="48">
        <v>4.2299999999999998E-4</v>
      </c>
      <c r="CJ19" s="2">
        <v>0</v>
      </c>
      <c r="CK19" s="48">
        <v>0</v>
      </c>
      <c r="CL19" s="48">
        <v>0</v>
      </c>
      <c r="CM19" s="30"/>
      <c r="CN19" s="49"/>
      <c r="CO19" s="49"/>
      <c r="CR19" s="50"/>
      <c r="CS19" s="30"/>
      <c r="CT19" s="49"/>
      <c r="CU19" s="49"/>
      <c r="CW19" s="49"/>
      <c r="CX19" s="49"/>
      <c r="CY19" s="7"/>
      <c r="DA19" s="30">
        <v>96579</v>
      </c>
      <c r="DB19" s="48">
        <f t="shared" si="0"/>
        <v>7.6994458541905328E-2</v>
      </c>
      <c r="DC19" s="48">
        <f t="shared" si="1"/>
        <v>3.4694458541905331E-2</v>
      </c>
      <c r="DD19" s="2">
        <v>0</v>
      </c>
      <c r="DE19" s="48">
        <f t="shared" si="2"/>
        <v>0</v>
      </c>
      <c r="DF19" s="48">
        <f t="shared" si="3"/>
        <v>0</v>
      </c>
      <c r="DG19" s="30"/>
      <c r="DH19" s="49"/>
      <c r="DI19" s="49"/>
      <c r="DL19" s="50"/>
      <c r="DM19" s="30"/>
      <c r="DN19" s="49"/>
      <c r="DO19" s="49"/>
      <c r="DQ19" s="49"/>
      <c r="DR19" s="49"/>
      <c r="DS19" s="7"/>
      <c r="DU19" s="30"/>
      <c r="DV19" s="48"/>
      <c r="DW19" s="48"/>
      <c r="DX19" s="2"/>
      <c r="DY19" s="48"/>
      <c r="DZ19" s="48"/>
      <c r="EA19" s="30"/>
      <c r="EC19" s="51"/>
      <c r="EF19" s="50"/>
      <c r="EG19" s="30"/>
      <c r="EH19" s="49"/>
      <c r="EI19" s="49"/>
      <c r="EK19" s="49"/>
      <c r="EL19" s="49"/>
      <c r="EM19" s="7"/>
      <c r="EO19" s="30"/>
      <c r="EP19" s="48"/>
      <c r="EQ19" s="48"/>
      <c r="ER19" s="2"/>
      <c r="ES19" s="48"/>
      <c r="ET19" s="48"/>
      <c r="EU19" s="30"/>
      <c r="EV19" s="49"/>
      <c r="EW19" s="49"/>
      <c r="EZ19" s="50"/>
      <c r="FA19" s="30"/>
      <c r="FB19" s="49"/>
      <c r="FC19" s="49"/>
      <c r="FE19" s="49"/>
      <c r="FF19" s="49"/>
      <c r="FG19" s="7"/>
      <c r="FI19" s="30"/>
      <c r="FJ19" s="48"/>
      <c r="FK19" s="48"/>
      <c r="FL19" s="2"/>
      <c r="FM19" s="48"/>
      <c r="FN19" s="48"/>
      <c r="FO19" s="30"/>
      <c r="FP19" s="49"/>
      <c r="FQ19" s="49"/>
      <c r="FT19" s="50"/>
      <c r="FU19" s="30"/>
      <c r="FV19" s="49"/>
      <c r="FW19" s="49"/>
      <c r="FY19" s="49"/>
      <c r="FZ19" s="49"/>
      <c r="GA19" s="7"/>
      <c r="GC19" s="30"/>
      <c r="GD19" s="48"/>
      <c r="GE19" s="2"/>
      <c r="GF19" s="2"/>
      <c r="GG19" s="48"/>
      <c r="GH19" s="2"/>
      <c r="GI19" s="52"/>
      <c r="GN19" s="50"/>
      <c r="GU19" s="7"/>
      <c r="GW19" s="30"/>
      <c r="GX19" s="48"/>
      <c r="GY19" s="2"/>
      <c r="GZ19" s="2"/>
      <c r="HA19" s="48"/>
      <c r="HB19" s="2"/>
      <c r="HC19" s="52"/>
      <c r="HH19" s="50"/>
      <c r="HO19" s="7"/>
      <c r="HQ19" s="30"/>
      <c r="HR19" s="48"/>
      <c r="HS19" s="2"/>
      <c r="HT19" s="2"/>
      <c r="HU19" s="48"/>
      <c r="HV19" s="2"/>
      <c r="HW19" s="52"/>
      <c r="IB19" s="50"/>
      <c r="II19" s="7"/>
      <c r="IK19" s="30"/>
      <c r="IL19" s="48"/>
      <c r="IM19" s="2"/>
      <c r="IN19" s="2"/>
      <c r="IO19" s="48"/>
      <c r="IP19" s="2"/>
      <c r="IQ19" s="52"/>
      <c r="IV19" s="50"/>
    </row>
    <row r="20" spans="1:262" s="4" customFormat="1" ht="13.5" customHeight="1">
      <c r="A20" s="125" t="s">
        <v>661</v>
      </c>
      <c r="B20" s="2" t="s">
        <v>678</v>
      </c>
      <c r="C20" s="7"/>
      <c r="E20" s="30"/>
      <c r="F20" s="154"/>
      <c r="G20" s="155"/>
      <c r="H20" s="2"/>
      <c r="I20" s="48"/>
      <c r="J20" s="146"/>
      <c r="K20" s="49"/>
      <c r="L20" s="49"/>
      <c r="M20" s="49"/>
      <c r="N20" s="49"/>
      <c r="O20" s="49"/>
      <c r="P20" s="49"/>
      <c r="Q20" s="30"/>
      <c r="R20" s="49"/>
      <c r="S20" s="49"/>
      <c r="U20" s="49"/>
      <c r="V20" s="49"/>
      <c r="W20" s="7"/>
      <c r="Y20" s="30"/>
      <c r="Z20" s="48"/>
      <c r="AA20" s="48"/>
      <c r="AB20" s="2"/>
      <c r="AC20" s="48"/>
      <c r="AD20" s="48"/>
      <c r="AE20" s="30"/>
      <c r="AF20" s="49"/>
      <c r="AG20" s="49"/>
      <c r="AH20" s="49"/>
      <c r="AI20" s="49"/>
      <c r="AJ20" s="49"/>
      <c r="AK20" s="30"/>
      <c r="AM20" s="49"/>
      <c r="AO20" s="49"/>
      <c r="AP20" s="49"/>
      <c r="AQ20" s="7"/>
      <c r="AS20" s="11"/>
      <c r="AT20" s="48"/>
      <c r="AU20" s="48"/>
      <c r="AV20" s="80"/>
      <c r="AW20" s="48"/>
      <c r="AX20" s="48"/>
      <c r="AY20" s="30"/>
      <c r="AZ20" s="49"/>
      <c r="BA20" s="49"/>
      <c r="BB20" s="49"/>
      <c r="BC20" s="49"/>
      <c r="BD20" s="49"/>
      <c r="BE20" s="30"/>
      <c r="BF20" s="49"/>
      <c r="BG20" s="49"/>
      <c r="BI20" s="49"/>
      <c r="BJ20" s="49"/>
      <c r="BK20" s="7"/>
      <c r="BM20" s="30"/>
      <c r="BN20" s="154"/>
      <c r="BO20" s="154"/>
      <c r="BP20" s="2"/>
      <c r="BQ20" s="154"/>
      <c r="BR20" s="48"/>
      <c r="BS20" s="30"/>
      <c r="BT20" s="49"/>
      <c r="BU20" s="49"/>
      <c r="BV20" s="146"/>
      <c r="BW20" s="49"/>
      <c r="BX20" s="49"/>
      <c r="BY20" s="30"/>
      <c r="BZ20" s="49"/>
      <c r="CA20" s="49"/>
      <c r="CC20" s="49"/>
      <c r="CD20" s="49"/>
      <c r="CG20" s="30">
        <v>3555</v>
      </c>
      <c r="CH20" s="48">
        <v>1.8200000000000001E-2</v>
      </c>
      <c r="CI20" s="48">
        <v>1.8200000000000001E-4</v>
      </c>
      <c r="CJ20" s="2">
        <v>0</v>
      </c>
      <c r="CK20" s="48">
        <v>0</v>
      </c>
      <c r="CL20" s="48">
        <v>0</v>
      </c>
      <c r="CM20" s="30"/>
      <c r="CN20" s="49"/>
      <c r="CO20" s="49"/>
      <c r="CR20" s="50"/>
      <c r="CS20" s="30"/>
      <c r="CT20" s="49"/>
      <c r="CU20" s="49"/>
      <c r="CW20" s="49"/>
      <c r="CX20" s="49"/>
      <c r="CY20" s="7"/>
      <c r="DA20" s="30"/>
      <c r="DB20" s="48"/>
      <c r="DC20" s="48"/>
      <c r="DD20" s="2"/>
      <c r="DE20" s="48"/>
      <c r="DF20" s="48"/>
      <c r="DG20" s="30"/>
      <c r="DH20" s="49"/>
      <c r="DI20" s="49"/>
      <c r="DL20" s="50"/>
      <c r="DM20" s="30"/>
      <c r="DN20" s="49"/>
      <c r="DO20" s="49"/>
      <c r="DQ20" s="49"/>
      <c r="DR20" s="49"/>
      <c r="DS20" s="7"/>
      <c r="DU20" s="30"/>
      <c r="DV20" s="48"/>
      <c r="DW20" s="48"/>
      <c r="DX20" s="2"/>
      <c r="DY20" s="48"/>
      <c r="DZ20" s="48"/>
      <c r="EA20" s="30"/>
      <c r="EC20" s="51"/>
      <c r="EF20" s="50"/>
      <c r="EG20" s="30"/>
      <c r="EH20" s="49"/>
      <c r="EI20" s="49"/>
      <c r="EK20" s="49"/>
      <c r="EL20" s="49"/>
      <c r="EM20" s="7"/>
      <c r="EO20" s="30"/>
      <c r="EP20" s="48"/>
      <c r="EQ20" s="48"/>
      <c r="ER20" s="2"/>
      <c r="ES20" s="48"/>
      <c r="ET20" s="48"/>
      <c r="EU20" s="30"/>
      <c r="EV20" s="49"/>
      <c r="EW20" s="49"/>
      <c r="EZ20" s="50"/>
      <c r="FA20" s="30"/>
      <c r="FB20" s="49"/>
      <c r="FC20" s="49"/>
      <c r="FE20" s="49"/>
      <c r="FF20" s="49"/>
      <c r="FG20" s="7"/>
      <c r="FI20" s="30"/>
      <c r="FJ20" s="48"/>
      <c r="FK20" s="48"/>
      <c r="FL20" s="2"/>
      <c r="FM20" s="48"/>
      <c r="FN20" s="48"/>
      <c r="FO20" s="30"/>
      <c r="FP20" s="49"/>
      <c r="FQ20" s="49"/>
      <c r="FT20" s="50"/>
      <c r="FU20" s="30"/>
      <c r="FV20" s="49"/>
      <c r="FW20" s="49"/>
      <c r="FY20" s="49"/>
      <c r="FZ20" s="49"/>
      <c r="GA20" s="7"/>
      <c r="GC20" s="30"/>
      <c r="GD20" s="48"/>
      <c r="GE20" s="2"/>
      <c r="GF20" s="2"/>
      <c r="GG20" s="48"/>
      <c r="GH20" s="2"/>
      <c r="GI20" s="52"/>
      <c r="GN20" s="50"/>
      <c r="GU20" s="7"/>
      <c r="GW20" s="30"/>
      <c r="GX20" s="48"/>
      <c r="GY20" s="2"/>
      <c r="GZ20" s="2"/>
      <c r="HA20" s="48"/>
      <c r="HB20" s="2"/>
      <c r="HC20" s="52"/>
      <c r="HH20" s="50"/>
      <c r="HO20" s="7"/>
      <c r="HQ20" s="30"/>
      <c r="HR20" s="48"/>
      <c r="HS20" s="2"/>
      <c r="HT20" s="2"/>
      <c r="HU20" s="48"/>
      <c r="HV20" s="2"/>
      <c r="HW20" s="52"/>
      <c r="IB20" s="50"/>
      <c r="II20" s="7"/>
      <c r="IK20" s="30"/>
      <c r="IL20" s="48"/>
      <c r="IM20" s="2"/>
      <c r="IN20" s="2"/>
      <c r="IO20" s="48"/>
      <c r="IP20" s="2"/>
      <c r="IQ20" s="52"/>
      <c r="IV20" s="50"/>
    </row>
    <row r="21" spans="1:262" s="4" customFormat="1" ht="13.5" customHeight="1">
      <c r="A21" s="47" t="s">
        <v>314</v>
      </c>
      <c r="B21" s="2" t="s">
        <v>333</v>
      </c>
      <c r="C21" s="7"/>
      <c r="E21" s="30">
        <v>54418</v>
      </c>
      <c r="F21" s="154">
        <v>5.4000000000000006E-2</v>
      </c>
      <c r="G21" s="155">
        <v>8.0000000000000002E-3</v>
      </c>
      <c r="H21" s="2">
        <v>0</v>
      </c>
      <c r="I21" s="48">
        <v>0</v>
      </c>
      <c r="J21" s="146">
        <v>0</v>
      </c>
      <c r="K21" s="49"/>
      <c r="L21" s="49"/>
      <c r="M21" s="49"/>
      <c r="N21" s="49"/>
      <c r="O21" s="49"/>
      <c r="P21" s="49"/>
      <c r="Q21" s="30"/>
      <c r="R21" s="49"/>
      <c r="S21" s="49"/>
      <c r="U21" s="49"/>
      <c r="V21" s="49"/>
      <c r="W21" s="7"/>
      <c r="Y21" s="30"/>
      <c r="Z21" s="48"/>
      <c r="AA21" s="48"/>
      <c r="AB21" s="2"/>
      <c r="AC21" s="48"/>
      <c r="AD21" s="48"/>
      <c r="AE21" s="30"/>
      <c r="AF21" s="49"/>
      <c r="AG21" s="49"/>
      <c r="AH21" s="49"/>
      <c r="AI21" s="49"/>
      <c r="AJ21" s="49"/>
      <c r="AK21" s="30"/>
      <c r="AM21" s="49"/>
      <c r="AO21" s="49"/>
      <c r="AP21" s="49"/>
      <c r="AQ21" s="7"/>
      <c r="AS21" s="11"/>
      <c r="AT21" s="48"/>
      <c r="AU21" s="48"/>
      <c r="AV21" s="80"/>
      <c r="AW21" s="48"/>
      <c r="AX21" s="48"/>
      <c r="AY21" s="30"/>
      <c r="AZ21" s="49"/>
      <c r="BA21" s="49"/>
      <c r="BB21" s="49"/>
      <c r="BC21" s="49"/>
      <c r="BD21" s="49"/>
      <c r="BE21" s="30"/>
      <c r="BF21" s="49"/>
      <c r="BG21" s="49"/>
      <c r="BI21" s="49"/>
      <c r="BJ21" s="49"/>
      <c r="BK21" s="7"/>
      <c r="BM21" s="30"/>
      <c r="BN21" s="48"/>
      <c r="BO21" s="48"/>
      <c r="BP21" s="2"/>
      <c r="BQ21" s="48"/>
      <c r="BR21" s="48"/>
      <c r="BS21" s="30"/>
      <c r="BT21" s="49"/>
      <c r="BU21" s="49"/>
      <c r="BV21" s="146"/>
      <c r="BW21" s="49"/>
      <c r="BX21" s="49"/>
      <c r="BY21" s="30"/>
      <c r="BZ21" s="49"/>
      <c r="CA21" s="49"/>
      <c r="CC21" s="49"/>
      <c r="CD21" s="49"/>
      <c r="CE21" s="2" t="s">
        <v>333</v>
      </c>
      <c r="CG21" s="30"/>
      <c r="CH21" s="48"/>
      <c r="CI21" s="48"/>
      <c r="CJ21" s="2"/>
      <c r="CK21" s="48"/>
      <c r="CL21" s="48"/>
      <c r="CM21" s="30"/>
      <c r="CN21" s="49"/>
      <c r="CO21" s="49"/>
      <c r="CR21" s="50"/>
      <c r="CS21" s="30"/>
      <c r="CT21" s="49"/>
      <c r="CU21" s="49"/>
      <c r="CW21" s="49"/>
      <c r="CX21" s="49"/>
      <c r="CY21" s="7"/>
      <c r="DA21" s="30"/>
      <c r="DB21" s="48"/>
      <c r="DC21" s="48"/>
      <c r="DD21" s="2"/>
      <c r="DE21" s="48"/>
      <c r="DF21" s="48"/>
      <c r="DG21" s="30"/>
      <c r="DH21" s="49"/>
      <c r="DI21" s="49"/>
      <c r="DL21" s="50"/>
      <c r="DM21" s="30"/>
      <c r="DN21" s="49"/>
      <c r="DO21" s="49"/>
      <c r="DQ21" s="49"/>
      <c r="DR21" s="49"/>
      <c r="DS21" s="7"/>
      <c r="DU21" s="30"/>
      <c r="DV21" s="48"/>
      <c r="DW21" s="48"/>
      <c r="DX21" s="2"/>
      <c r="DY21" s="48"/>
      <c r="DZ21" s="48"/>
      <c r="EA21" s="30"/>
      <c r="EC21" s="51"/>
      <c r="EF21" s="50"/>
      <c r="EG21" s="30"/>
      <c r="EH21" s="49"/>
      <c r="EI21" s="49"/>
      <c r="EK21" s="49"/>
      <c r="EL21" s="49"/>
      <c r="EM21" s="7"/>
      <c r="EO21" s="30"/>
      <c r="EP21" s="48"/>
      <c r="EQ21" s="48"/>
      <c r="ER21" s="2"/>
      <c r="ES21" s="48"/>
      <c r="ET21" s="48"/>
      <c r="EU21" s="30"/>
      <c r="EV21" s="49"/>
      <c r="EW21" s="49"/>
      <c r="EZ21" s="50"/>
      <c r="FA21" s="30"/>
      <c r="FB21" s="49"/>
      <c r="FC21" s="49"/>
      <c r="FE21" s="49"/>
      <c r="FF21" s="49"/>
      <c r="FG21" s="7"/>
      <c r="FI21" s="30"/>
      <c r="FJ21" s="48"/>
      <c r="FK21" s="48"/>
      <c r="FL21" s="2"/>
      <c r="FM21" s="48"/>
      <c r="FN21" s="48"/>
      <c r="FO21" s="30"/>
      <c r="FP21" s="49"/>
      <c r="FQ21" s="49"/>
      <c r="FT21" s="50"/>
      <c r="FU21" s="30"/>
      <c r="FV21" s="49"/>
      <c r="FW21" s="49"/>
      <c r="FY21" s="49"/>
      <c r="FZ21" s="49"/>
      <c r="GA21" s="7"/>
      <c r="GC21" s="30"/>
      <c r="GD21" s="48"/>
      <c r="GE21" s="2"/>
      <c r="GF21" s="2"/>
      <c r="GG21" s="48"/>
      <c r="GH21" s="2"/>
      <c r="GI21" s="52"/>
      <c r="GN21" s="50"/>
      <c r="GU21" s="7"/>
      <c r="GW21" s="30"/>
      <c r="GX21" s="48"/>
      <c r="GY21" s="2"/>
      <c r="GZ21" s="2"/>
      <c r="HA21" s="48"/>
      <c r="HB21" s="2"/>
      <c r="HC21" s="52"/>
      <c r="HH21" s="50"/>
      <c r="HO21" s="7"/>
      <c r="HQ21" s="30"/>
      <c r="HR21" s="48"/>
      <c r="HS21" s="2"/>
      <c r="HT21" s="2"/>
      <c r="HU21" s="48"/>
      <c r="HV21" s="2"/>
      <c r="HW21" s="52"/>
      <c r="IB21" s="50"/>
      <c r="II21" s="7"/>
      <c r="IK21" s="30"/>
      <c r="IL21" s="48"/>
      <c r="IM21" s="2"/>
      <c r="IN21" s="2"/>
      <c r="IO21" s="48"/>
      <c r="IP21" s="2"/>
      <c r="IQ21" s="52"/>
      <c r="IV21" s="50"/>
    </row>
    <row r="22" spans="1:262" s="4" customFormat="1" ht="13.5" customHeight="1">
      <c r="A22" s="47" t="s">
        <v>793</v>
      </c>
      <c r="B22" s="2" t="s">
        <v>794</v>
      </c>
      <c r="C22" s="7"/>
      <c r="E22" s="30"/>
      <c r="F22" s="48"/>
      <c r="G22" s="49"/>
      <c r="H22" s="2"/>
      <c r="I22" s="48"/>
      <c r="J22" s="49"/>
      <c r="K22" s="49"/>
      <c r="L22" s="49"/>
      <c r="M22" s="49"/>
      <c r="N22" s="49"/>
      <c r="O22" s="49"/>
      <c r="P22" s="49"/>
      <c r="Q22" s="30"/>
      <c r="R22" s="49"/>
      <c r="S22" s="49"/>
      <c r="U22" s="49"/>
      <c r="V22" s="49"/>
      <c r="W22" s="7"/>
      <c r="Y22" s="30"/>
      <c r="Z22" s="48"/>
      <c r="AA22" s="48"/>
      <c r="AB22" s="2"/>
      <c r="AC22" s="48"/>
      <c r="AD22" s="48"/>
      <c r="AE22" s="30"/>
      <c r="AF22" s="49"/>
      <c r="AG22" s="49"/>
      <c r="AH22" s="49"/>
      <c r="AI22" s="49"/>
      <c r="AJ22" s="49"/>
      <c r="AK22" s="30"/>
      <c r="AM22" s="49"/>
      <c r="AO22" s="49"/>
      <c r="AP22" s="49"/>
      <c r="AQ22" s="7"/>
      <c r="AS22" s="11"/>
      <c r="AT22" s="48"/>
      <c r="AU22" s="48"/>
      <c r="AV22" s="80"/>
      <c r="AW22" s="48"/>
      <c r="AX22" s="48"/>
      <c r="AY22" s="30"/>
      <c r="AZ22" s="49"/>
      <c r="BA22" s="49"/>
      <c r="BB22" s="49"/>
      <c r="BC22" s="49"/>
      <c r="BD22" s="49"/>
      <c r="BE22" s="30"/>
      <c r="BF22" s="49"/>
      <c r="BG22" s="49"/>
      <c r="BI22" s="49"/>
      <c r="BJ22" s="49"/>
      <c r="BK22" s="7"/>
      <c r="BM22" s="30"/>
      <c r="BN22" s="48"/>
      <c r="BO22" s="48"/>
      <c r="BP22" s="2"/>
      <c r="BQ22" s="48"/>
      <c r="BR22" s="48"/>
      <c r="BS22" s="30"/>
      <c r="BT22" s="49"/>
      <c r="BU22" s="49"/>
      <c r="BV22" s="146"/>
      <c r="BW22" s="49"/>
      <c r="BX22" s="49"/>
      <c r="BY22" s="30"/>
      <c r="BZ22" s="49"/>
      <c r="CA22" s="49"/>
      <c r="CC22" s="49"/>
      <c r="CD22" s="49"/>
      <c r="CE22" s="30"/>
      <c r="CG22" s="30"/>
      <c r="CH22" s="48"/>
      <c r="CI22" s="48"/>
      <c r="CJ22" s="2"/>
      <c r="CK22" s="48"/>
      <c r="CL22" s="48"/>
      <c r="CM22" s="30"/>
      <c r="CN22" s="49"/>
      <c r="CO22" s="49"/>
      <c r="CR22" s="50"/>
      <c r="CS22" s="30"/>
      <c r="CT22" s="49"/>
      <c r="CU22" s="49"/>
      <c r="CW22" s="49"/>
      <c r="CX22" s="49"/>
      <c r="CY22" s="7"/>
      <c r="DA22" s="30">
        <v>26483</v>
      </c>
      <c r="DB22" s="48">
        <f t="shared" si="0"/>
        <v>2.1112708203287246E-2</v>
      </c>
      <c r="DC22" s="48">
        <f t="shared" si="1"/>
        <v>2.1112708203287246E-2</v>
      </c>
      <c r="DD22" s="2">
        <v>0</v>
      </c>
      <c r="DE22" s="48">
        <f t="shared" si="2"/>
        <v>0</v>
      </c>
      <c r="DF22" s="48">
        <f t="shared" si="3"/>
        <v>0</v>
      </c>
      <c r="DG22" s="30"/>
      <c r="DH22" s="49"/>
      <c r="DI22" s="49"/>
      <c r="DL22" s="50"/>
      <c r="DM22" s="30"/>
      <c r="DN22" s="49"/>
      <c r="DO22" s="49"/>
      <c r="DQ22" s="49"/>
      <c r="DR22" s="49"/>
      <c r="DS22" s="7"/>
      <c r="DU22" s="30"/>
      <c r="DV22" s="48"/>
      <c r="DW22" s="48"/>
      <c r="DX22" s="2"/>
      <c r="DY22" s="48"/>
      <c r="DZ22" s="48"/>
      <c r="EA22" s="30"/>
      <c r="EC22" s="51"/>
      <c r="EF22" s="50"/>
      <c r="EG22" s="30"/>
      <c r="EH22" s="49"/>
      <c r="EI22" s="49"/>
      <c r="EK22" s="49"/>
      <c r="EL22" s="49"/>
      <c r="EM22" s="7"/>
      <c r="EO22" s="30"/>
      <c r="EP22" s="48"/>
      <c r="EQ22" s="48"/>
      <c r="ER22" s="2"/>
      <c r="ES22" s="48"/>
      <c r="ET22" s="48"/>
      <c r="EU22" s="30"/>
      <c r="EV22" s="49"/>
      <c r="EW22" s="49"/>
      <c r="EZ22" s="50"/>
      <c r="FA22" s="30"/>
      <c r="FB22" s="49"/>
      <c r="FC22" s="49"/>
      <c r="FE22" s="49"/>
      <c r="FF22" s="49"/>
      <c r="FG22" s="7"/>
      <c r="FI22" s="30"/>
      <c r="FJ22" s="48"/>
      <c r="FK22" s="48"/>
      <c r="FL22" s="2"/>
      <c r="FM22" s="48"/>
      <c r="FN22" s="48"/>
      <c r="FO22" s="30"/>
      <c r="FP22" s="49"/>
      <c r="FQ22" s="49"/>
      <c r="FT22" s="50"/>
      <c r="FU22" s="30"/>
      <c r="FV22" s="49"/>
      <c r="FW22" s="49"/>
      <c r="FY22" s="49"/>
      <c r="FZ22" s="49"/>
      <c r="GA22" s="7"/>
      <c r="GC22" s="2"/>
      <c r="GD22" s="48"/>
      <c r="GE22" s="30"/>
      <c r="GF22" s="30"/>
      <c r="GG22" s="48"/>
      <c r="GH22" s="30"/>
      <c r="GI22" s="52"/>
      <c r="GN22" s="50"/>
      <c r="GU22" s="7"/>
      <c r="GW22" s="2"/>
      <c r="GX22" s="48"/>
      <c r="GY22" s="30"/>
      <c r="GZ22" s="30"/>
      <c r="HA22" s="48"/>
      <c r="HB22" s="30"/>
      <c r="HC22" s="52"/>
      <c r="HH22" s="50"/>
      <c r="HO22" s="7"/>
      <c r="HQ22" s="2"/>
      <c r="HR22" s="48"/>
      <c r="HS22" s="30"/>
      <c r="HT22" s="30"/>
      <c r="HU22" s="48"/>
      <c r="HV22" s="30"/>
      <c r="HW22" s="52"/>
      <c r="IB22" s="50"/>
      <c r="II22" s="7"/>
      <c r="IK22" s="2"/>
      <c r="IL22" s="48"/>
      <c r="IM22" s="30"/>
      <c r="IN22" s="30"/>
      <c r="IO22" s="48"/>
      <c r="IP22" s="30"/>
      <c r="IQ22" s="52"/>
      <c r="IV22" s="50"/>
    </row>
    <row r="23" spans="1:262" s="4" customFormat="1" ht="13.5" customHeight="1">
      <c r="A23" s="47" t="s">
        <v>780</v>
      </c>
      <c r="B23" s="2" t="s">
        <v>781</v>
      </c>
      <c r="C23" s="7"/>
      <c r="E23" s="30"/>
      <c r="F23" s="48"/>
      <c r="G23" s="49"/>
      <c r="H23" s="2"/>
      <c r="I23" s="48"/>
      <c r="J23" s="49"/>
      <c r="K23" s="49"/>
      <c r="L23" s="49"/>
      <c r="M23" s="49"/>
      <c r="N23" s="49"/>
      <c r="O23" s="49"/>
      <c r="P23" s="49"/>
      <c r="Q23" s="30"/>
      <c r="R23" s="49"/>
      <c r="S23" s="49"/>
      <c r="U23" s="49"/>
      <c r="V23" s="49"/>
      <c r="W23" s="7"/>
      <c r="Y23" s="30"/>
      <c r="Z23" s="142"/>
      <c r="AA23" s="48"/>
      <c r="AB23" s="2"/>
      <c r="AC23" s="142"/>
      <c r="AD23" s="48"/>
      <c r="AE23" s="30"/>
      <c r="AF23" s="49"/>
      <c r="AG23" s="49"/>
      <c r="AH23" s="49"/>
      <c r="AI23" s="49"/>
      <c r="AJ23" s="49"/>
      <c r="AK23" s="30"/>
      <c r="AM23" s="49"/>
      <c r="AO23" s="49"/>
      <c r="AP23" s="49"/>
      <c r="AQ23" s="7"/>
      <c r="AS23" s="11"/>
      <c r="AT23" s="48"/>
      <c r="AU23" s="48"/>
      <c r="AV23" s="80"/>
      <c r="AW23" s="48"/>
      <c r="AX23" s="48"/>
      <c r="AY23" s="30"/>
      <c r="AZ23" s="49"/>
      <c r="BA23" s="49"/>
      <c r="BB23" s="49"/>
      <c r="BC23" s="49"/>
      <c r="BD23" s="49"/>
      <c r="BE23" s="30"/>
      <c r="BF23" s="49"/>
      <c r="BG23" s="49"/>
      <c r="BI23" s="49"/>
      <c r="BJ23" s="49"/>
      <c r="BK23" s="7"/>
      <c r="BM23" s="30"/>
      <c r="BN23" s="48"/>
      <c r="BO23" s="48"/>
      <c r="BP23" s="2"/>
      <c r="BQ23" s="48"/>
      <c r="BR23" s="48"/>
      <c r="BS23" s="30"/>
      <c r="BT23" s="49"/>
      <c r="BU23" s="49"/>
      <c r="BV23" s="146"/>
      <c r="BW23" s="49"/>
      <c r="BX23" s="49"/>
      <c r="BY23" s="30"/>
      <c r="BZ23" s="49"/>
      <c r="CA23" s="49"/>
      <c r="CC23" s="49"/>
      <c r="CD23" s="49"/>
      <c r="CE23" s="30"/>
      <c r="CG23" s="30"/>
      <c r="CH23" s="48"/>
      <c r="CI23" s="48"/>
      <c r="CJ23" s="2"/>
      <c r="CK23" s="48"/>
      <c r="CL23" s="48"/>
      <c r="CM23" s="30"/>
      <c r="CN23" s="49"/>
      <c r="CO23" s="49"/>
      <c r="CR23" s="50"/>
      <c r="CS23" s="30"/>
      <c r="CT23" s="49"/>
      <c r="CU23" s="49"/>
      <c r="CW23" s="49"/>
      <c r="CX23" s="49"/>
      <c r="CY23" s="7"/>
      <c r="DA23" s="30">
        <v>6652</v>
      </c>
      <c r="DB23" s="48">
        <f t="shared" si="0"/>
        <v>5.3030900943347344E-3</v>
      </c>
      <c r="DC23" s="48">
        <f t="shared" si="1"/>
        <v>5.3030900943347344E-3</v>
      </c>
      <c r="DD23" s="2">
        <v>0</v>
      </c>
      <c r="DE23" s="48">
        <f t="shared" si="2"/>
        <v>0</v>
      </c>
      <c r="DF23" s="48">
        <f t="shared" si="3"/>
        <v>0</v>
      </c>
      <c r="DG23" s="30"/>
      <c r="DH23" s="49"/>
      <c r="DI23" s="49"/>
      <c r="DL23" s="50"/>
      <c r="DM23" s="30"/>
      <c r="DN23" s="49"/>
      <c r="DO23" s="49"/>
      <c r="DQ23" s="49"/>
      <c r="DR23" s="49"/>
      <c r="DS23" s="7"/>
      <c r="DU23" s="30"/>
      <c r="DV23" s="48"/>
      <c r="DW23" s="48"/>
      <c r="DX23" s="2"/>
      <c r="DY23" s="48"/>
      <c r="DZ23" s="48"/>
      <c r="EA23" s="30"/>
      <c r="EC23" s="51"/>
      <c r="EF23" s="50"/>
      <c r="EG23" s="30"/>
      <c r="EH23" s="49"/>
      <c r="EI23" s="49"/>
      <c r="EK23" s="49"/>
      <c r="EL23" s="49"/>
      <c r="EM23" s="7"/>
      <c r="EO23" s="30"/>
      <c r="EP23" s="48"/>
      <c r="EQ23" s="48"/>
      <c r="ER23" s="2"/>
      <c r="ES23" s="48"/>
      <c r="ET23" s="48"/>
      <c r="EU23" s="30"/>
      <c r="EV23" s="49"/>
      <c r="EW23" s="49"/>
      <c r="EZ23" s="50"/>
      <c r="FA23" s="30"/>
      <c r="FB23" s="49"/>
      <c r="FC23" s="49"/>
      <c r="FE23" s="49"/>
      <c r="FF23" s="49"/>
      <c r="FG23" s="7"/>
      <c r="FI23" s="30"/>
      <c r="FJ23" s="48"/>
      <c r="FK23" s="48"/>
      <c r="FL23" s="2"/>
      <c r="FM23" s="48"/>
      <c r="FN23" s="48"/>
      <c r="FO23" s="30"/>
      <c r="FP23" s="49"/>
      <c r="FQ23" s="49"/>
      <c r="FT23" s="50"/>
      <c r="FU23" s="30"/>
      <c r="FV23" s="49"/>
      <c r="FW23" s="49"/>
      <c r="FY23" s="49"/>
      <c r="FZ23" s="49"/>
      <c r="GA23" s="7"/>
      <c r="GC23" s="2"/>
      <c r="GD23" s="48"/>
      <c r="GE23" s="2"/>
      <c r="GF23" s="2"/>
      <c r="GG23" s="48"/>
      <c r="GH23" s="2"/>
      <c r="GI23" s="52"/>
      <c r="GN23" s="50"/>
      <c r="GU23" s="7"/>
      <c r="GW23" s="2"/>
      <c r="GX23" s="48"/>
      <c r="GY23" s="2"/>
      <c r="GZ23" s="2"/>
      <c r="HA23" s="48"/>
      <c r="HB23" s="2"/>
      <c r="HC23" s="52"/>
      <c r="HH23" s="50"/>
      <c r="HO23" s="7"/>
      <c r="HQ23" s="2"/>
      <c r="HR23" s="48"/>
      <c r="HS23" s="2"/>
      <c r="HT23" s="2"/>
      <c r="HU23" s="48"/>
      <c r="HV23" s="2"/>
      <c r="HW23" s="52"/>
      <c r="IB23" s="50"/>
      <c r="II23" s="7"/>
      <c r="IK23" s="2"/>
      <c r="IL23" s="48"/>
      <c r="IM23" s="2"/>
      <c r="IN23" s="2"/>
      <c r="IO23" s="48"/>
      <c r="IP23" s="2"/>
      <c r="IQ23" s="52"/>
      <c r="IV23" s="50"/>
    </row>
    <row r="24" spans="1:262" s="4" customFormat="1" ht="13.5" customHeight="1">
      <c r="A24" s="47"/>
      <c r="B24" s="2"/>
      <c r="C24" s="7"/>
      <c r="E24" s="30"/>
      <c r="F24" s="48"/>
      <c r="G24" s="49"/>
      <c r="H24" s="2"/>
      <c r="I24" s="48"/>
      <c r="J24" s="49"/>
      <c r="K24" s="49"/>
      <c r="L24" s="49"/>
      <c r="M24" s="49"/>
      <c r="N24" s="49"/>
      <c r="O24" s="49"/>
      <c r="P24" s="49"/>
      <c r="Q24" s="30"/>
      <c r="R24" s="49"/>
      <c r="S24" s="49"/>
      <c r="U24" s="49"/>
      <c r="V24" s="49"/>
      <c r="W24" s="7"/>
      <c r="Y24" s="30"/>
      <c r="Z24" s="48"/>
      <c r="AA24" s="48"/>
      <c r="AB24" s="2"/>
      <c r="AC24" s="48"/>
      <c r="AD24" s="48"/>
      <c r="AE24" s="30"/>
      <c r="AF24" s="49"/>
      <c r="AG24" s="49"/>
      <c r="AH24" s="49"/>
      <c r="AI24" s="49"/>
      <c r="AJ24" s="49"/>
      <c r="AK24" s="30"/>
      <c r="AM24" s="49"/>
      <c r="AO24" s="49"/>
      <c r="AP24" s="49"/>
      <c r="AQ24" s="7"/>
      <c r="AS24" s="11"/>
      <c r="AT24" s="48"/>
      <c r="AU24" s="48"/>
      <c r="AV24" s="80"/>
      <c r="AW24" s="48"/>
      <c r="AX24" s="48"/>
      <c r="AY24" s="30"/>
      <c r="AZ24" s="49"/>
      <c r="BA24" s="49"/>
      <c r="BB24" s="49"/>
      <c r="BC24" s="49"/>
      <c r="BD24" s="49"/>
      <c r="BE24" s="30"/>
      <c r="BF24" s="49"/>
      <c r="BG24" s="49"/>
      <c r="BI24" s="49"/>
      <c r="BJ24" s="49"/>
      <c r="BK24" s="7"/>
      <c r="BM24" s="30"/>
      <c r="BN24" s="48"/>
      <c r="BO24" s="48"/>
      <c r="BP24" s="2"/>
      <c r="BQ24" s="48"/>
      <c r="BR24" s="48"/>
      <c r="BS24" s="30"/>
      <c r="BT24" s="49"/>
      <c r="BU24" s="49"/>
      <c r="BV24" s="146"/>
      <c r="BW24" s="49"/>
      <c r="BX24" s="49"/>
      <c r="BY24" s="30"/>
      <c r="BZ24" s="49"/>
      <c r="CA24" s="49"/>
      <c r="CC24" s="49"/>
      <c r="CD24" s="49"/>
      <c r="CE24" s="30"/>
      <c r="CG24" s="30"/>
      <c r="CH24" s="48"/>
      <c r="CI24" s="48"/>
      <c r="CJ24" s="2"/>
      <c r="CK24" s="48"/>
      <c r="CL24" s="48"/>
      <c r="CM24" s="30"/>
      <c r="CN24" s="49"/>
      <c r="CO24" s="49"/>
      <c r="CR24" s="50"/>
      <c r="CS24" s="30"/>
      <c r="CT24" s="49"/>
      <c r="CU24" s="49"/>
      <c r="CW24" s="49"/>
      <c r="CX24" s="49"/>
      <c r="CY24" s="7"/>
      <c r="DA24" s="30"/>
      <c r="DB24" s="48"/>
      <c r="DC24" s="48"/>
      <c r="DD24" s="2"/>
      <c r="DE24" s="48"/>
      <c r="DF24" s="48"/>
      <c r="DG24" s="30"/>
      <c r="DH24" s="49"/>
      <c r="DI24" s="49"/>
      <c r="DL24" s="50"/>
      <c r="DM24" s="30"/>
      <c r="DN24" s="49"/>
      <c r="DO24" s="49"/>
      <c r="DQ24" s="49"/>
      <c r="DR24" s="49"/>
      <c r="DS24" s="7"/>
      <c r="DU24" s="30"/>
      <c r="DV24" s="48"/>
      <c r="DW24" s="48"/>
      <c r="DX24" s="2"/>
      <c r="DY24" s="48"/>
      <c r="DZ24" s="48"/>
      <c r="EA24" s="30"/>
      <c r="EC24" s="51"/>
      <c r="EF24" s="50"/>
      <c r="EG24" s="30"/>
      <c r="EH24" s="49"/>
      <c r="EI24" s="49"/>
      <c r="EK24" s="49"/>
      <c r="EL24" s="49"/>
      <c r="EM24" s="7"/>
      <c r="EO24" s="30"/>
      <c r="EP24" s="48"/>
      <c r="EQ24" s="48"/>
      <c r="ER24" s="2"/>
      <c r="ES24" s="48"/>
      <c r="ET24" s="48"/>
      <c r="EU24" s="30"/>
      <c r="EV24" s="49"/>
      <c r="EW24" s="49"/>
      <c r="EZ24" s="50"/>
      <c r="FA24" s="30"/>
      <c r="FB24" s="49"/>
      <c r="FC24" s="49"/>
      <c r="FE24" s="49"/>
      <c r="FF24" s="49"/>
      <c r="FG24" s="7"/>
      <c r="FI24" s="30"/>
      <c r="FJ24" s="48"/>
      <c r="FK24" s="48"/>
      <c r="FL24" s="2"/>
      <c r="FM24" s="48"/>
      <c r="FN24" s="48"/>
      <c r="FO24" s="30"/>
      <c r="FP24" s="49"/>
      <c r="FQ24" s="49"/>
      <c r="FT24" s="50"/>
      <c r="FU24" s="30"/>
      <c r="FV24" s="49"/>
      <c r="FW24" s="49"/>
      <c r="FY24" s="49"/>
      <c r="FZ24" s="49"/>
      <c r="GA24" s="7"/>
      <c r="GC24" s="2"/>
      <c r="GD24" s="48"/>
      <c r="GE24" s="2"/>
      <c r="GF24" s="2"/>
      <c r="GG24" s="48"/>
      <c r="GH24" s="2"/>
      <c r="GI24" s="52"/>
      <c r="GN24" s="50"/>
      <c r="GU24" s="7"/>
      <c r="GW24" s="2"/>
      <c r="GX24" s="48"/>
      <c r="GY24" s="2"/>
      <c r="GZ24" s="2"/>
      <c r="HA24" s="48"/>
      <c r="HB24" s="2"/>
      <c r="HC24" s="52"/>
      <c r="HH24" s="50"/>
      <c r="HO24" s="7"/>
      <c r="HQ24" s="2"/>
      <c r="HR24" s="48"/>
      <c r="HS24" s="2"/>
      <c r="HT24" s="2"/>
      <c r="HU24" s="48"/>
      <c r="HV24" s="2"/>
      <c r="HW24" s="52"/>
      <c r="IB24" s="50"/>
      <c r="II24" s="7"/>
      <c r="IK24" s="2"/>
      <c r="IL24" s="48"/>
      <c r="IM24" s="2"/>
      <c r="IN24" s="2"/>
      <c r="IO24" s="48"/>
      <c r="IP24" s="2"/>
      <c r="IQ24" s="52"/>
      <c r="IV24" s="50"/>
    </row>
    <row r="25" spans="1:262" s="4" customFormat="1" ht="13.5" customHeight="1">
      <c r="A25" s="47"/>
      <c r="B25" s="2"/>
      <c r="C25" s="7"/>
      <c r="E25" s="30"/>
      <c r="F25" s="48"/>
      <c r="G25" s="49"/>
      <c r="H25" s="2"/>
      <c r="I25" s="48"/>
      <c r="J25" s="49"/>
      <c r="K25" s="49"/>
      <c r="L25" s="49"/>
      <c r="M25" s="49"/>
      <c r="N25" s="49"/>
      <c r="O25" s="49"/>
      <c r="P25" s="49"/>
      <c r="Q25" s="30"/>
      <c r="R25" s="49"/>
      <c r="S25" s="49"/>
      <c r="U25" s="49"/>
      <c r="V25" s="49"/>
      <c r="W25" s="7"/>
      <c r="Y25" s="30"/>
      <c r="Z25" s="48"/>
      <c r="AA25" s="48"/>
      <c r="AB25" s="2"/>
      <c r="AC25" s="48"/>
      <c r="AD25" s="48"/>
      <c r="AE25" s="30"/>
      <c r="AF25" s="49"/>
      <c r="AG25" s="49"/>
      <c r="AH25" s="49"/>
      <c r="AI25" s="49"/>
      <c r="AJ25" s="49"/>
      <c r="AK25" s="30"/>
      <c r="AM25" s="49"/>
      <c r="AO25" s="49"/>
      <c r="AP25" s="49"/>
      <c r="AQ25" s="7"/>
      <c r="AS25" s="11"/>
      <c r="AT25" s="48"/>
      <c r="AU25" s="48"/>
      <c r="AV25" s="80"/>
      <c r="AW25" s="48"/>
      <c r="AX25" s="48"/>
      <c r="AY25" s="30"/>
      <c r="AZ25" s="49"/>
      <c r="BA25" s="49"/>
      <c r="BB25" s="49"/>
      <c r="BC25" s="49"/>
      <c r="BD25" s="49"/>
      <c r="BE25" s="30"/>
      <c r="BF25" s="49"/>
      <c r="BG25" s="49"/>
      <c r="BI25" s="49"/>
      <c r="BJ25" s="49"/>
      <c r="BK25" s="7"/>
      <c r="BM25" s="30"/>
      <c r="BN25" s="48"/>
      <c r="BO25" s="48"/>
      <c r="BP25" s="2"/>
      <c r="BQ25" s="48"/>
      <c r="BR25" s="48"/>
      <c r="BS25" s="30"/>
      <c r="BT25" s="49"/>
      <c r="BU25" s="49"/>
      <c r="BV25" s="146"/>
      <c r="BW25" s="49"/>
      <c r="BX25" s="49"/>
      <c r="BY25" s="30"/>
      <c r="BZ25" s="49"/>
      <c r="CA25" s="49"/>
      <c r="CC25" s="49"/>
      <c r="CD25" s="49"/>
      <c r="CE25" s="30"/>
      <c r="CG25" s="30"/>
      <c r="CH25" s="48"/>
      <c r="CI25" s="48"/>
      <c r="CJ25" s="2"/>
      <c r="CK25" s="48"/>
      <c r="CL25" s="48"/>
      <c r="CM25" s="30"/>
      <c r="CN25" s="49"/>
      <c r="CO25" s="49"/>
      <c r="CR25" s="50"/>
      <c r="CS25" s="30"/>
      <c r="CT25" s="49"/>
      <c r="CU25" s="49"/>
      <c r="CW25" s="49"/>
      <c r="CX25" s="49"/>
      <c r="CY25" s="7"/>
      <c r="DA25" s="30"/>
      <c r="DB25" s="48"/>
      <c r="DC25" s="48"/>
      <c r="DD25" s="2"/>
      <c r="DE25" s="48"/>
      <c r="DF25" s="48"/>
      <c r="DG25" s="30"/>
      <c r="DH25" s="49"/>
      <c r="DI25" s="49"/>
      <c r="DL25" s="50"/>
      <c r="DM25" s="30"/>
      <c r="DN25" s="49"/>
      <c r="DO25" s="49"/>
      <c r="DQ25" s="49"/>
      <c r="DR25" s="49"/>
      <c r="DS25" s="7"/>
      <c r="DU25" s="30"/>
      <c r="DV25" s="48"/>
      <c r="DW25" s="48"/>
      <c r="DX25" s="2"/>
      <c r="DY25" s="48"/>
      <c r="DZ25" s="48"/>
      <c r="EA25" s="30"/>
      <c r="EC25" s="51"/>
      <c r="EF25" s="50"/>
      <c r="EG25" s="30"/>
      <c r="EH25" s="49"/>
      <c r="EI25" s="49"/>
      <c r="EK25" s="49"/>
      <c r="EL25" s="49"/>
      <c r="EM25" s="7"/>
      <c r="EO25" s="30"/>
      <c r="EP25" s="48"/>
      <c r="EQ25" s="48"/>
      <c r="ER25" s="2"/>
      <c r="ES25" s="48"/>
      <c r="ET25" s="48"/>
      <c r="EU25" s="30"/>
      <c r="EV25" s="49"/>
      <c r="EW25" s="49"/>
      <c r="EZ25" s="50"/>
      <c r="FA25" s="30"/>
      <c r="FB25" s="49"/>
      <c r="FC25" s="49"/>
      <c r="FE25" s="49"/>
      <c r="FF25" s="49"/>
      <c r="FG25" s="7"/>
      <c r="FI25" s="30"/>
      <c r="FJ25" s="48"/>
      <c r="FK25" s="48"/>
      <c r="FL25" s="2"/>
      <c r="FM25" s="48"/>
      <c r="FN25" s="48"/>
      <c r="FO25" s="30"/>
      <c r="FP25" s="49"/>
      <c r="FQ25" s="49"/>
      <c r="FT25" s="50"/>
      <c r="FU25" s="30"/>
      <c r="FV25" s="49"/>
      <c r="FW25" s="49"/>
      <c r="FY25" s="49"/>
      <c r="FZ25" s="49"/>
      <c r="GA25" s="7"/>
      <c r="GC25" s="2"/>
      <c r="GD25" s="48"/>
      <c r="GE25" s="2"/>
      <c r="GF25" s="2"/>
      <c r="GG25" s="48"/>
      <c r="GH25" s="2"/>
      <c r="GI25" s="52"/>
      <c r="GN25" s="50"/>
      <c r="GU25" s="7"/>
      <c r="GW25" s="2"/>
      <c r="GX25" s="48"/>
      <c r="GY25" s="2"/>
      <c r="GZ25" s="2"/>
      <c r="HA25" s="48"/>
      <c r="HB25" s="2"/>
      <c r="HC25" s="52"/>
      <c r="HH25" s="50"/>
      <c r="HO25" s="7"/>
      <c r="HQ25" s="2"/>
      <c r="HR25" s="48"/>
      <c r="HS25" s="2"/>
      <c r="HT25" s="2"/>
      <c r="HU25" s="48"/>
      <c r="HV25" s="2"/>
      <c r="HW25" s="52"/>
      <c r="IB25" s="50"/>
      <c r="II25" s="7"/>
      <c r="IK25" s="2"/>
      <c r="IL25" s="48"/>
      <c r="IM25" s="2"/>
      <c r="IN25" s="2"/>
      <c r="IO25" s="48"/>
      <c r="IP25" s="2"/>
      <c r="IQ25" s="52"/>
      <c r="IV25" s="50"/>
    </row>
    <row r="26" spans="1:262" s="4" customFormat="1" ht="13.5" customHeight="1">
      <c r="A26" s="47"/>
      <c r="B26" s="2"/>
      <c r="C26" s="7"/>
      <c r="E26" s="30"/>
      <c r="F26" s="48"/>
      <c r="G26" s="49"/>
      <c r="H26" s="2"/>
      <c r="I26" s="48"/>
      <c r="J26" s="49"/>
      <c r="K26" s="49"/>
      <c r="L26" s="49"/>
      <c r="M26" s="49"/>
      <c r="N26" s="49"/>
      <c r="O26" s="49"/>
      <c r="P26" s="49"/>
      <c r="Q26" s="30"/>
      <c r="R26" s="49"/>
      <c r="S26" s="49"/>
      <c r="U26" s="49"/>
      <c r="V26" s="49"/>
      <c r="W26" s="7"/>
      <c r="Y26" s="30"/>
      <c r="Z26" s="142"/>
      <c r="AA26" s="48"/>
      <c r="AB26" s="2"/>
      <c r="AC26" s="142"/>
      <c r="AD26" s="48"/>
      <c r="AE26" s="30"/>
      <c r="AF26" s="49"/>
      <c r="AG26" s="49"/>
      <c r="AH26" s="49"/>
      <c r="AI26" s="49"/>
      <c r="AJ26" s="49"/>
      <c r="AK26" s="30"/>
      <c r="AM26" s="49"/>
      <c r="AO26" s="49"/>
      <c r="AP26" s="49"/>
      <c r="AQ26" s="7"/>
      <c r="AS26" s="11"/>
      <c r="AT26" s="48"/>
      <c r="AU26" s="48"/>
      <c r="AV26" s="80"/>
      <c r="AW26" s="48"/>
      <c r="AX26" s="48"/>
      <c r="AY26" s="30"/>
      <c r="AZ26" s="49"/>
      <c r="BA26" s="49"/>
      <c r="BB26" s="49"/>
      <c r="BC26" s="49"/>
      <c r="BD26" s="49"/>
      <c r="BE26" s="30"/>
      <c r="BF26" s="49"/>
      <c r="BG26" s="49"/>
      <c r="BI26" s="49"/>
      <c r="BJ26" s="49"/>
      <c r="BK26" s="7"/>
      <c r="BM26" s="30"/>
      <c r="BN26" s="48"/>
      <c r="BO26" s="48"/>
      <c r="BP26" s="2"/>
      <c r="BQ26" s="48"/>
      <c r="BR26" s="48"/>
      <c r="BS26" s="30"/>
      <c r="BT26" s="49"/>
      <c r="BU26" s="49"/>
      <c r="BV26" s="146"/>
      <c r="BW26" s="49"/>
      <c r="BX26" s="49"/>
      <c r="BY26" s="30"/>
      <c r="BZ26" s="49"/>
      <c r="CA26" s="49"/>
      <c r="CC26" s="49"/>
      <c r="CD26" s="49"/>
      <c r="CE26" s="30"/>
      <c r="CG26" s="30"/>
      <c r="CH26" s="48"/>
      <c r="CI26" s="48"/>
      <c r="CJ26" s="2"/>
      <c r="CK26" s="48"/>
      <c r="CL26" s="48"/>
      <c r="CM26" s="30"/>
      <c r="CN26" s="49"/>
      <c r="CO26" s="49"/>
      <c r="CR26" s="50"/>
      <c r="CS26" s="30"/>
      <c r="CT26" s="49"/>
      <c r="CU26" s="49"/>
      <c r="CW26" s="49"/>
      <c r="CX26" s="49"/>
      <c r="CY26" s="7"/>
      <c r="DA26" s="30"/>
      <c r="DB26" s="48"/>
      <c r="DC26" s="48"/>
      <c r="DD26" s="2"/>
      <c r="DE26" s="48"/>
      <c r="DF26" s="48"/>
      <c r="DG26" s="30"/>
      <c r="DH26" s="49"/>
      <c r="DI26" s="49"/>
      <c r="DL26" s="50"/>
      <c r="DM26" s="30"/>
      <c r="DN26" s="49"/>
      <c r="DO26" s="49"/>
      <c r="DQ26" s="49"/>
      <c r="DR26" s="49"/>
      <c r="DS26" s="7"/>
      <c r="DU26" s="30"/>
      <c r="DV26" s="48"/>
      <c r="DW26" s="48"/>
      <c r="DX26" s="2"/>
      <c r="DY26" s="48"/>
      <c r="DZ26" s="48"/>
      <c r="EA26" s="30"/>
      <c r="EC26" s="51"/>
      <c r="EF26" s="50"/>
      <c r="EG26" s="30"/>
      <c r="EH26" s="49"/>
      <c r="EI26" s="49"/>
      <c r="EK26" s="49"/>
      <c r="EL26" s="49"/>
      <c r="EM26" s="7"/>
      <c r="EO26" s="30"/>
      <c r="EP26" s="48"/>
      <c r="EQ26" s="48"/>
      <c r="ER26" s="2"/>
      <c r="ES26" s="48"/>
      <c r="ET26" s="48"/>
      <c r="EU26" s="30"/>
      <c r="EV26" s="49"/>
      <c r="EW26" s="49"/>
      <c r="EZ26" s="50"/>
      <c r="FA26" s="30"/>
      <c r="FB26" s="49"/>
      <c r="FC26" s="49"/>
      <c r="FE26" s="49"/>
      <c r="FF26" s="49"/>
      <c r="FG26" s="7"/>
      <c r="FI26" s="30"/>
      <c r="FJ26" s="48"/>
      <c r="FK26" s="48"/>
      <c r="FL26" s="2"/>
      <c r="FM26" s="48"/>
      <c r="FN26" s="48"/>
      <c r="FO26" s="30"/>
      <c r="FP26" s="49"/>
      <c r="FQ26" s="49"/>
      <c r="FT26" s="50"/>
      <c r="FU26" s="30"/>
      <c r="FV26" s="49"/>
      <c r="FW26" s="49"/>
      <c r="FY26" s="49"/>
      <c r="FZ26" s="49"/>
      <c r="GA26" s="7"/>
      <c r="GC26" s="2"/>
      <c r="GD26" s="48"/>
      <c r="GE26" s="2"/>
      <c r="GF26" s="2"/>
      <c r="GG26" s="48"/>
      <c r="GH26" s="2"/>
      <c r="GI26" s="52"/>
      <c r="GN26" s="50"/>
      <c r="GU26" s="7"/>
      <c r="GW26" s="2"/>
      <c r="GX26" s="48"/>
      <c r="GY26" s="2"/>
      <c r="GZ26" s="2"/>
      <c r="HA26" s="48"/>
      <c r="HB26" s="2"/>
      <c r="HC26" s="52"/>
      <c r="HH26" s="50"/>
      <c r="HO26" s="7"/>
      <c r="HQ26" s="2"/>
      <c r="HR26" s="48"/>
      <c r="HS26" s="2"/>
      <c r="HT26" s="2"/>
      <c r="HU26" s="48"/>
      <c r="HV26" s="2"/>
      <c r="HW26" s="52"/>
      <c r="IB26" s="50"/>
      <c r="II26" s="7"/>
      <c r="IK26" s="2"/>
      <c r="IL26" s="48"/>
      <c r="IM26" s="2"/>
      <c r="IN26" s="2"/>
      <c r="IO26" s="48"/>
      <c r="IP26" s="2"/>
      <c r="IQ26" s="52"/>
      <c r="IV26" s="50"/>
    </row>
    <row r="27" spans="1:262" s="4" customFormat="1" ht="13.5" customHeight="1">
      <c r="A27" s="47"/>
      <c r="B27" s="2"/>
      <c r="C27" s="7"/>
      <c r="E27" s="30"/>
      <c r="F27" s="48"/>
      <c r="G27" s="49"/>
      <c r="H27" s="2"/>
      <c r="I27" s="48"/>
      <c r="J27" s="49"/>
      <c r="K27" s="49"/>
      <c r="L27" s="49"/>
      <c r="M27" s="49"/>
      <c r="N27" s="49"/>
      <c r="O27" s="49"/>
      <c r="P27" s="49"/>
      <c r="Q27" s="30"/>
      <c r="R27" s="49"/>
      <c r="S27" s="49"/>
      <c r="U27" s="49"/>
      <c r="V27" s="49"/>
      <c r="W27" s="7"/>
      <c r="Y27" s="30"/>
      <c r="Z27" s="142"/>
      <c r="AA27" s="48"/>
      <c r="AB27" s="2"/>
      <c r="AC27" s="142"/>
      <c r="AD27" s="48"/>
      <c r="AE27" s="30"/>
      <c r="AF27" s="49"/>
      <c r="AG27" s="49"/>
      <c r="AH27" s="49"/>
      <c r="AI27" s="49"/>
      <c r="AJ27" s="49"/>
      <c r="AK27" s="30"/>
      <c r="AM27" s="49"/>
      <c r="AO27" s="49"/>
      <c r="AP27" s="49"/>
      <c r="AQ27" s="7"/>
      <c r="AS27" s="11"/>
      <c r="AT27" s="48"/>
      <c r="AU27" s="48"/>
      <c r="AV27" s="80"/>
      <c r="AW27" s="48"/>
      <c r="AX27" s="48"/>
      <c r="AY27" s="30"/>
      <c r="AZ27" s="49"/>
      <c r="BA27" s="49"/>
      <c r="BB27" s="49"/>
      <c r="BC27" s="49"/>
      <c r="BD27" s="49"/>
      <c r="BE27" s="30"/>
      <c r="BF27" s="49"/>
      <c r="BG27" s="49"/>
      <c r="BI27" s="49"/>
      <c r="BJ27" s="49"/>
      <c r="BK27" s="7"/>
      <c r="BM27" s="30"/>
      <c r="BN27" s="48" t="s">
        <v>292</v>
      </c>
      <c r="BO27" s="48" t="s">
        <v>292</v>
      </c>
      <c r="BP27" s="2" t="s">
        <v>292</v>
      </c>
      <c r="BQ27" s="48" t="s">
        <v>292</v>
      </c>
      <c r="BR27" s="48" t="s">
        <v>292</v>
      </c>
      <c r="BS27" s="30"/>
      <c r="BT27" s="49" t="s">
        <v>292</v>
      </c>
      <c r="BU27" s="49" t="s">
        <v>292</v>
      </c>
      <c r="BV27" s="49" t="s">
        <v>292</v>
      </c>
      <c r="BW27" s="49" t="s">
        <v>292</v>
      </c>
      <c r="BX27" s="49" t="s">
        <v>292</v>
      </c>
      <c r="BY27" s="30"/>
      <c r="BZ27" s="49" t="s">
        <v>292</v>
      </c>
      <c r="CA27" s="49"/>
      <c r="CC27" s="49"/>
      <c r="CD27" s="49"/>
      <c r="CE27" s="30"/>
      <c r="CG27" s="30"/>
      <c r="CH27" s="48"/>
      <c r="CI27" s="48"/>
      <c r="CJ27" s="2"/>
      <c r="CK27" s="48"/>
      <c r="CL27" s="48"/>
      <c r="CM27" s="30"/>
      <c r="CN27" s="49"/>
      <c r="CO27" s="49"/>
      <c r="CR27" s="50"/>
      <c r="CS27" s="30"/>
      <c r="CT27" s="49"/>
      <c r="CU27" s="49"/>
      <c r="CW27" s="49"/>
      <c r="CX27" s="49"/>
      <c r="CY27" s="7"/>
      <c r="DA27" s="30"/>
      <c r="DB27" s="48"/>
      <c r="DC27" s="48"/>
      <c r="DD27" s="2"/>
      <c r="DE27" s="48"/>
      <c r="DF27" s="48"/>
      <c r="DG27" s="30"/>
      <c r="DH27" s="49"/>
      <c r="DI27" s="49"/>
      <c r="DL27" s="50"/>
      <c r="DM27" s="30"/>
      <c r="DN27" s="49"/>
      <c r="DO27" s="49"/>
      <c r="DQ27" s="49"/>
      <c r="DR27" s="49"/>
      <c r="DS27" s="7"/>
      <c r="DU27" s="30"/>
      <c r="DV27" s="48"/>
      <c r="DW27" s="48"/>
      <c r="DX27" s="2"/>
      <c r="DY27" s="48"/>
      <c r="DZ27" s="48"/>
      <c r="EA27" s="30"/>
      <c r="EC27" s="51"/>
      <c r="EF27" s="50"/>
      <c r="EG27" s="30"/>
      <c r="EH27" s="49"/>
      <c r="EI27" s="49"/>
      <c r="EK27" s="49"/>
      <c r="EL27" s="49"/>
      <c r="EM27" s="7"/>
      <c r="EO27" s="30"/>
      <c r="EP27" s="48"/>
      <c r="EQ27" s="48"/>
      <c r="ER27" s="2"/>
      <c r="ES27" s="48"/>
      <c r="ET27" s="48"/>
      <c r="EU27" s="30"/>
      <c r="EV27" s="49"/>
      <c r="EW27" s="49"/>
      <c r="EZ27" s="50"/>
      <c r="FA27" s="30"/>
      <c r="FB27" s="49"/>
      <c r="FC27" s="49"/>
      <c r="FE27" s="49"/>
      <c r="FF27" s="49"/>
      <c r="FG27" s="7"/>
      <c r="FI27" s="30"/>
      <c r="FJ27" s="48"/>
      <c r="FK27" s="48"/>
      <c r="FL27" s="2"/>
      <c r="FM27" s="48"/>
      <c r="FN27" s="48"/>
      <c r="FO27" s="30"/>
      <c r="FP27" s="49"/>
      <c r="FQ27" s="49"/>
      <c r="FT27" s="50"/>
      <c r="FU27" s="30"/>
      <c r="FV27" s="49"/>
      <c r="FW27" s="49"/>
      <c r="FY27" s="49"/>
      <c r="FZ27" s="49"/>
      <c r="GA27" s="20"/>
      <c r="GB27" s="54"/>
      <c r="GC27" s="54"/>
      <c r="GD27" s="55"/>
      <c r="GE27" s="30"/>
      <c r="GF27" s="30"/>
      <c r="GG27" s="48"/>
      <c r="GH27" s="30"/>
      <c r="GI27" s="57"/>
      <c r="GJ27" s="2"/>
      <c r="GK27" s="2"/>
      <c r="GL27" s="2"/>
      <c r="GM27" s="2"/>
      <c r="GN27" s="58"/>
      <c r="GO27" s="2"/>
      <c r="GP27" s="2"/>
      <c r="GQ27" s="2"/>
      <c r="GR27" s="2"/>
      <c r="GS27" s="2"/>
      <c r="GT27" s="2"/>
      <c r="GU27" s="20"/>
      <c r="GV27" s="54"/>
      <c r="GW27" s="54"/>
      <c r="GX27" s="55"/>
      <c r="GY27" s="30"/>
      <c r="GZ27" s="30"/>
      <c r="HA27" s="48"/>
      <c r="HB27" s="30"/>
      <c r="HC27" s="57"/>
      <c r="HD27" s="2"/>
      <c r="HE27" s="2"/>
      <c r="HF27" s="2"/>
      <c r="HG27" s="2"/>
      <c r="HH27" s="58"/>
      <c r="HI27" s="2"/>
      <c r="HJ27" s="2"/>
      <c r="HK27" s="2"/>
      <c r="HL27" s="2"/>
      <c r="HM27" s="2"/>
      <c r="HN27" s="2"/>
      <c r="HO27" s="20"/>
      <c r="HP27" s="54"/>
      <c r="HQ27" s="54"/>
      <c r="HR27" s="55"/>
      <c r="HS27" s="30"/>
      <c r="HT27" s="30"/>
      <c r="HU27" s="48"/>
      <c r="HV27" s="30"/>
      <c r="HW27" s="57"/>
      <c r="HX27" s="2"/>
      <c r="HY27" s="2"/>
      <c r="HZ27" s="2"/>
      <c r="IA27" s="2"/>
      <c r="IB27" s="58"/>
      <c r="IC27" s="2"/>
      <c r="ID27" s="2"/>
      <c r="IE27" s="2"/>
      <c r="IF27" s="2"/>
      <c r="IG27" s="2"/>
      <c r="IH27" s="2"/>
      <c r="II27" s="20"/>
      <c r="IJ27" s="54"/>
      <c r="IK27" s="54"/>
      <c r="IL27" s="55"/>
      <c r="IM27" s="30"/>
      <c r="IN27" s="30"/>
      <c r="IO27" s="48"/>
      <c r="IP27" s="30"/>
      <c r="IQ27" s="57"/>
      <c r="IR27" s="2"/>
      <c r="IS27" s="2"/>
      <c r="IT27" s="2"/>
      <c r="IU27" s="2"/>
      <c r="IV27" s="58"/>
      <c r="IW27" s="2"/>
      <c r="IX27" s="2"/>
      <c r="IY27" s="2"/>
      <c r="IZ27" s="2"/>
      <c r="JA27" s="2"/>
      <c r="JB27" s="2"/>
    </row>
    <row r="28" spans="1:262" s="4" customFormat="1" ht="13.5" customHeight="1">
      <c r="A28" s="47"/>
      <c r="B28" s="2"/>
      <c r="C28" s="7"/>
      <c r="E28" s="30"/>
      <c r="F28" s="48"/>
      <c r="G28" s="49"/>
      <c r="H28" s="2"/>
      <c r="I28" s="48"/>
      <c r="J28" s="49"/>
      <c r="K28" s="49"/>
      <c r="L28" s="49"/>
      <c r="M28" s="49"/>
      <c r="N28" s="49"/>
      <c r="O28" s="49"/>
      <c r="P28" s="49"/>
      <c r="Q28" s="30"/>
      <c r="R28" s="49"/>
      <c r="S28" s="49"/>
      <c r="U28" s="49"/>
      <c r="V28" s="49"/>
      <c r="W28" s="7"/>
      <c r="Y28" s="30"/>
      <c r="Z28" s="48"/>
      <c r="AA28" s="48"/>
      <c r="AB28" s="2"/>
      <c r="AC28" s="48"/>
      <c r="AD28" s="48"/>
      <c r="AE28" s="30"/>
      <c r="AF28" s="49"/>
      <c r="AG28" s="49"/>
      <c r="AH28" s="49"/>
      <c r="AI28" s="49"/>
      <c r="AJ28" s="49"/>
      <c r="AK28" s="30"/>
      <c r="AM28" s="49"/>
      <c r="AO28" s="49"/>
      <c r="AP28" s="49"/>
      <c r="AQ28" s="7"/>
      <c r="AS28" s="11"/>
      <c r="AT28" s="48"/>
      <c r="AU28" s="48"/>
      <c r="AV28" s="80"/>
      <c r="AW28" s="48"/>
      <c r="AX28" s="48"/>
      <c r="AY28" s="30"/>
      <c r="AZ28" s="49"/>
      <c r="BA28" s="49"/>
      <c r="BB28" s="49"/>
      <c r="BC28" s="49"/>
      <c r="BD28" s="49"/>
      <c r="BE28" s="30"/>
      <c r="BF28" s="49"/>
      <c r="BG28" s="49"/>
      <c r="BI28" s="49"/>
      <c r="BJ28" s="49"/>
      <c r="BK28" s="7"/>
      <c r="BM28" s="30"/>
      <c r="BN28" s="48" t="s">
        <v>292</v>
      </c>
      <c r="BO28" s="48" t="s">
        <v>292</v>
      </c>
      <c r="BP28" s="2" t="s">
        <v>292</v>
      </c>
      <c r="BQ28" s="48" t="s">
        <v>292</v>
      </c>
      <c r="BR28" s="48" t="s">
        <v>292</v>
      </c>
      <c r="BS28" s="30"/>
      <c r="BT28" s="49" t="s">
        <v>292</v>
      </c>
      <c r="BU28" s="49" t="s">
        <v>292</v>
      </c>
      <c r="BV28" s="49" t="s">
        <v>292</v>
      </c>
      <c r="BW28" s="49" t="s">
        <v>292</v>
      </c>
      <c r="BX28" s="49" t="s">
        <v>292</v>
      </c>
      <c r="BY28" s="30"/>
      <c r="BZ28" s="49" t="s">
        <v>292</v>
      </c>
      <c r="CA28" s="49"/>
      <c r="CC28" s="49"/>
      <c r="CD28" s="49"/>
      <c r="CE28" s="30"/>
      <c r="CG28" s="30"/>
      <c r="CH28" s="48"/>
      <c r="CI28" s="48"/>
      <c r="CJ28" s="2"/>
      <c r="CK28" s="48"/>
      <c r="CL28" s="48"/>
      <c r="CM28" s="30"/>
      <c r="CN28" s="49"/>
      <c r="CO28" s="49"/>
      <c r="CR28" s="50"/>
      <c r="CS28" s="30"/>
      <c r="CT28" s="49"/>
      <c r="CU28" s="49"/>
      <c r="CW28" s="49"/>
      <c r="CX28" s="49"/>
      <c r="CY28" s="7"/>
      <c r="DA28" s="30"/>
      <c r="DB28" s="48"/>
      <c r="DC28" s="48"/>
      <c r="DD28" s="2"/>
      <c r="DE28" s="48"/>
      <c r="DF28" s="48"/>
      <c r="DG28" s="30"/>
      <c r="DH28" s="49"/>
      <c r="DI28" s="49"/>
      <c r="DL28" s="50"/>
      <c r="DM28" s="30"/>
      <c r="DN28" s="49"/>
      <c r="DO28" s="49"/>
      <c r="DQ28" s="49"/>
      <c r="DR28" s="49"/>
      <c r="DS28" s="7"/>
      <c r="DU28" s="30"/>
      <c r="DV28" s="48"/>
      <c r="DW28" s="48"/>
      <c r="DX28" s="2"/>
      <c r="DY28" s="48"/>
      <c r="DZ28" s="48"/>
      <c r="EA28" s="30"/>
      <c r="EC28" s="51"/>
      <c r="EF28" s="50"/>
      <c r="EG28" s="30"/>
      <c r="EH28" s="49"/>
      <c r="EI28" s="49"/>
      <c r="EK28" s="49"/>
      <c r="EL28" s="49"/>
      <c r="EM28" s="7"/>
      <c r="EO28" s="30"/>
      <c r="EP28" s="48"/>
      <c r="EQ28" s="48"/>
      <c r="ER28" s="2"/>
      <c r="ES28" s="48"/>
      <c r="ET28" s="48"/>
      <c r="EU28" s="30"/>
      <c r="EV28" s="49"/>
      <c r="EW28" s="49"/>
      <c r="EZ28" s="50"/>
      <c r="FA28" s="30"/>
      <c r="FB28" s="49"/>
      <c r="FC28" s="49"/>
      <c r="FE28" s="49"/>
      <c r="FF28" s="49"/>
      <c r="FG28" s="7"/>
      <c r="FI28" s="30"/>
      <c r="FJ28" s="48"/>
      <c r="FK28" s="48"/>
      <c r="FL28" s="2"/>
      <c r="FM28" s="48"/>
      <c r="FN28" s="48"/>
      <c r="FO28" s="30"/>
      <c r="FP28" s="49"/>
      <c r="FQ28" s="49"/>
      <c r="FT28" s="50"/>
      <c r="FU28" s="30"/>
      <c r="FV28" s="49"/>
      <c r="FW28" s="49"/>
      <c r="FY28" s="49"/>
      <c r="FZ28" s="49"/>
      <c r="GA28" s="20"/>
      <c r="GB28" s="54"/>
      <c r="GC28" s="54"/>
      <c r="GD28" s="55"/>
      <c r="GE28" s="30"/>
      <c r="GF28" s="30"/>
      <c r="GG28" s="48"/>
      <c r="GH28" s="30"/>
      <c r="GI28" s="57"/>
      <c r="GJ28" s="2"/>
      <c r="GK28" s="2"/>
      <c r="GL28" s="2"/>
      <c r="GM28" s="2"/>
      <c r="GN28" s="58"/>
      <c r="GO28" s="2"/>
      <c r="GP28" s="2"/>
      <c r="GQ28" s="2"/>
      <c r="GR28" s="2"/>
      <c r="GS28" s="2"/>
      <c r="GT28" s="2"/>
      <c r="GU28" s="20"/>
      <c r="GV28" s="54"/>
      <c r="GW28" s="54"/>
      <c r="GX28" s="55"/>
      <c r="GY28" s="30"/>
      <c r="GZ28" s="30"/>
      <c r="HA28" s="48"/>
      <c r="HB28" s="30"/>
      <c r="HC28" s="57"/>
      <c r="HD28" s="2"/>
      <c r="HE28" s="2"/>
      <c r="HF28" s="2"/>
      <c r="HG28" s="2"/>
      <c r="HH28" s="58"/>
      <c r="HI28" s="2"/>
      <c r="HJ28" s="2"/>
      <c r="HK28" s="2"/>
      <c r="HL28" s="2"/>
      <c r="HM28" s="2"/>
      <c r="HN28" s="2"/>
      <c r="HO28" s="20"/>
      <c r="HP28" s="54"/>
      <c r="HQ28" s="54"/>
      <c r="HR28" s="55"/>
      <c r="HS28" s="30"/>
      <c r="HT28" s="30"/>
      <c r="HU28" s="48"/>
      <c r="HV28" s="30"/>
      <c r="HW28" s="57"/>
      <c r="HX28" s="2"/>
      <c r="HY28" s="2"/>
      <c r="HZ28" s="2"/>
      <c r="IA28" s="2"/>
      <c r="IB28" s="58"/>
      <c r="IC28" s="2"/>
      <c r="ID28" s="2"/>
      <c r="IE28" s="2"/>
      <c r="IF28" s="2"/>
      <c r="IG28" s="2"/>
      <c r="IH28" s="2"/>
      <c r="II28" s="20"/>
      <c r="IJ28" s="54"/>
      <c r="IK28" s="54"/>
      <c r="IL28" s="55"/>
      <c r="IM28" s="30"/>
      <c r="IN28" s="30"/>
      <c r="IO28" s="48"/>
      <c r="IP28" s="30"/>
      <c r="IQ28" s="57"/>
      <c r="IR28" s="2"/>
      <c r="IS28" s="2"/>
      <c r="IT28" s="2"/>
      <c r="IU28" s="2"/>
      <c r="IV28" s="58"/>
      <c r="IW28" s="2"/>
      <c r="IX28" s="2"/>
      <c r="IY28" s="2"/>
      <c r="IZ28" s="2"/>
      <c r="JA28" s="2"/>
      <c r="JB28" s="2"/>
    </row>
    <row r="29" spans="1:262" s="4" customFormat="1" ht="13.5" customHeight="1">
      <c r="A29" s="47"/>
      <c r="B29" s="2"/>
      <c r="C29" s="7"/>
      <c r="E29" s="30"/>
      <c r="F29" s="48"/>
      <c r="G29" s="49"/>
      <c r="H29" s="2"/>
      <c r="I29" s="48"/>
      <c r="J29" s="49"/>
      <c r="K29" s="49"/>
      <c r="L29" s="49"/>
      <c r="M29" s="49"/>
      <c r="N29" s="49"/>
      <c r="O29" s="49"/>
      <c r="P29" s="49"/>
      <c r="Q29" s="30"/>
      <c r="R29" s="49"/>
      <c r="S29" s="49"/>
      <c r="U29" s="49"/>
      <c r="V29" s="49"/>
      <c r="W29" s="7"/>
      <c r="Y29" s="30"/>
      <c r="Z29" s="48"/>
      <c r="AA29" s="48"/>
      <c r="AB29" s="2"/>
      <c r="AC29" s="48"/>
      <c r="AD29" s="48"/>
      <c r="AE29" s="30"/>
      <c r="AF29" s="49"/>
      <c r="AG29" s="49"/>
      <c r="AH29" s="49"/>
      <c r="AI29" s="49"/>
      <c r="AJ29" s="49"/>
      <c r="AK29" s="30"/>
      <c r="AM29" s="49"/>
      <c r="AO29" s="49"/>
      <c r="AP29" s="49"/>
      <c r="AQ29" s="7"/>
      <c r="AS29" s="11"/>
      <c r="AT29" s="48"/>
      <c r="AU29" s="48"/>
      <c r="AV29" s="80"/>
      <c r="AW29" s="48"/>
      <c r="AX29" s="48"/>
      <c r="AY29" s="30"/>
      <c r="AZ29" s="49"/>
      <c r="BA29" s="49"/>
      <c r="BB29" s="49"/>
      <c r="BC29" s="49"/>
      <c r="BD29" s="49"/>
      <c r="BE29" s="30"/>
      <c r="BF29" s="49"/>
      <c r="BG29" s="49"/>
      <c r="BI29" s="49"/>
      <c r="BJ29" s="49"/>
      <c r="BK29" s="7"/>
      <c r="BM29" s="30"/>
      <c r="BN29" s="48" t="s">
        <v>292</v>
      </c>
      <c r="BO29" s="48" t="s">
        <v>292</v>
      </c>
      <c r="BP29" s="2" t="s">
        <v>292</v>
      </c>
      <c r="BQ29" s="48" t="s">
        <v>292</v>
      </c>
      <c r="BR29" s="48" t="s">
        <v>292</v>
      </c>
      <c r="BS29" s="30"/>
      <c r="BT29" s="49" t="s">
        <v>292</v>
      </c>
      <c r="BU29" s="49" t="s">
        <v>292</v>
      </c>
      <c r="BV29" s="49" t="s">
        <v>292</v>
      </c>
      <c r="BW29" s="49" t="s">
        <v>292</v>
      </c>
      <c r="BX29" s="49" t="s">
        <v>292</v>
      </c>
      <c r="BY29" s="30"/>
      <c r="BZ29" s="49"/>
      <c r="CA29" s="49"/>
      <c r="CC29" s="49"/>
      <c r="CD29" s="49"/>
      <c r="CE29" s="30"/>
      <c r="CG29" s="30"/>
      <c r="CH29" s="48"/>
      <c r="CI29" s="48"/>
      <c r="CJ29" s="2"/>
      <c r="CK29" s="48"/>
      <c r="CL29" s="48"/>
      <c r="CM29" s="30"/>
      <c r="CN29" s="49"/>
      <c r="CO29" s="49"/>
      <c r="CR29" s="50"/>
      <c r="CS29" s="30"/>
      <c r="CT29" s="49"/>
      <c r="CU29" s="49"/>
      <c r="CW29" s="49"/>
      <c r="CX29" s="49"/>
      <c r="CY29" s="7"/>
      <c r="DA29" s="30"/>
      <c r="DB29" s="48"/>
      <c r="DC29" s="48"/>
      <c r="DD29" s="2"/>
      <c r="DE29" s="48"/>
      <c r="DF29" s="48"/>
      <c r="DG29" s="30"/>
      <c r="DH29" s="49"/>
      <c r="DI29" s="49"/>
      <c r="DL29" s="50"/>
      <c r="DM29" s="30"/>
      <c r="DN29" s="49"/>
      <c r="DO29" s="49"/>
      <c r="DQ29" s="49"/>
      <c r="DR29" s="49"/>
      <c r="DS29" s="7"/>
      <c r="DU29" s="30"/>
      <c r="DV29" s="48"/>
      <c r="DW29" s="48"/>
      <c r="DX29" s="2"/>
      <c r="DY29" s="48"/>
      <c r="DZ29" s="48"/>
      <c r="EA29" s="30"/>
      <c r="EC29" s="51"/>
      <c r="EF29" s="50"/>
      <c r="EG29" s="30"/>
      <c r="EH29" s="49"/>
      <c r="EI29" s="49"/>
      <c r="EK29" s="49"/>
      <c r="EL29" s="49"/>
      <c r="EM29" s="7"/>
      <c r="EO29" s="30"/>
      <c r="EP29" s="48"/>
      <c r="EQ29" s="48"/>
      <c r="ER29" s="2"/>
      <c r="ES29" s="48"/>
      <c r="ET29" s="48"/>
      <c r="EU29" s="30"/>
      <c r="EV29" s="49"/>
      <c r="EW29" s="49"/>
      <c r="EZ29" s="50"/>
      <c r="FA29" s="30"/>
      <c r="FB29" s="49"/>
      <c r="FC29" s="49"/>
      <c r="FE29" s="49"/>
      <c r="FF29" s="49"/>
      <c r="FG29" s="7"/>
      <c r="FI29" s="30"/>
      <c r="FJ29" s="48"/>
      <c r="FK29" s="48"/>
      <c r="FL29" s="2"/>
      <c r="FM29" s="48"/>
      <c r="FN29" s="48"/>
      <c r="FO29" s="30"/>
      <c r="FP29" s="49"/>
      <c r="FQ29" s="49"/>
      <c r="FT29" s="50"/>
      <c r="FU29" s="30"/>
      <c r="FV29" s="49"/>
      <c r="FW29" s="49"/>
      <c r="FY29" s="49"/>
      <c r="FZ29" s="49"/>
      <c r="GA29" s="20"/>
      <c r="GB29" s="54"/>
      <c r="GC29" s="54"/>
      <c r="GD29" s="55"/>
      <c r="GE29" s="30"/>
      <c r="GF29" s="30"/>
      <c r="GG29" s="48"/>
      <c r="GH29" s="30"/>
      <c r="GI29" s="57"/>
      <c r="GJ29" s="2"/>
      <c r="GK29" s="2"/>
      <c r="GL29" s="2"/>
      <c r="GM29" s="2"/>
      <c r="GN29" s="58"/>
      <c r="GO29" s="2"/>
      <c r="GP29" s="2"/>
      <c r="GQ29" s="2"/>
      <c r="GR29" s="2"/>
      <c r="GS29" s="2"/>
      <c r="GT29" s="2"/>
      <c r="GU29" s="20"/>
      <c r="GV29" s="54"/>
      <c r="GW29" s="54"/>
      <c r="GX29" s="55"/>
      <c r="GY29" s="30"/>
      <c r="GZ29" s="30"/>
      <c r="HA29" s="48"/>
      <c r="HB29" s="30"/>
      <c r="HC29" s="57"/>
      <c r="HD29" s="2"/>
      <c r="HE29" s="2"/>
      <c r="HF29" s="2"/>
      <c r="HG29" s="2"/>
      <c r="HH29" s="58"/>
      <c r="HI29" s="2"/>
      <c r="HJ29" s="2"/>
      <c r="HK29" s="2"/>
      <c r="HL29" s="2"/>
      <c r="HM29" s="2"/>
      <c r="HN29" s="2"/>
      <c r="HO29" s="20"/>
      <c r="HP29" s="54"/>
      <c r="HQ29" s="54"/>
      <c r="HR29" s="55"/>
      <c r="HS29" s="30"/>
      <c r="HT29" s="30"/>
      <c r="HU29" s="48"/>
      <c r="HV29" s="30"/>
      <c r="HW29" s="57"/>
      <c r="HX29" s="2"/>
      <c r="HY29" s="2"/>
      <c r="HZ29" s="2"/>
      <c r="IA29" s="2"/>
      <c r="IB29" s="58"/>
      <c r="IC29" s="2"/>
      <c r="ID29" s="2"/>
      <c r="IE29" s="2"/>
      <c r="IF29" s="2"/>
      <c r="IG29" s="2"/>
      <c r="IH29" s="2"/>
      <c r="II29" s="20"/>
      <c r="IJ29" s="54"/>
      <c r="IK29" s="54"/>
      <c r="IL29" s="55"/>
      <c r="IM29" s="30"/>
      <c r="IN29" s="30"/>
      <c r="IO29" s="48"/>
      <c r="IP29" s="30"/>
      <c r="IQ29" s="57"/>
      <c r="IR29" s="2"/>
      <c r="IS29" s="2"/>
      <c r="IT29" s="2"/>
      <c r="IU29" s="2"/>
      <c r="IV29" s="58"/>
      <c r="IW29" s="2"/>
      <c r="IX29" s="2"/>
      <c r="IY29" s="2"/>
      <c r="IZ29" s="2"/>
      <c r="JA29" s="2"/>
      <c r="JB29" s="2"/>
    </row>
    <row r="30" spans="1:262" s="4" customFormat="1" ht="13.5" customHeight="1">
      <c r="A30" s="47"/>
      <c r="B30" s="2"/>
      <c r="C30" s="7"/>
      <c r="E30" s="30"/>
      <c r="F30" s="48"/>
      <c r="G30" s="49"/>
      <c r="H30" s="2"/>
      <c r="I30" s="48"/>
      <c r="J30" s="49"/>
      <c r="K30" s="49"/>
      <c r="L30" s="49"/>
      <c r="M30" s="49"/>
      <c r="N30" s="49"/>
      <c r="O30" s="49"/>
      <c r="P30" s="49"/>
      <c r="Q30" s="30"/>
      <c r="R30" s="49"/>
      <c r="S30" s="49"/>
      <c r="U30" s="49"/>
      <c r="V30" s="49"/>
      <c r="W30" s="7"/>
      <c r="Y30" s="30"/>
      <c r="Z30" s="48"/>
      <c r="AA30" s="48"/>
      <c r="AB30" s="2"/>
      <c r="AC30" s="48"/>
      <c r="AD30" s="48"/>
      <c r="AE30" s="30"/>
      <c r="AF30" s="49"/>
      <c r="AG30" s="49"/>
      <c r="AH30" s="49"/>
      <c r="AI30" s="49"/>
      <c r="AJ30" s="49"/>
      <c r="AK30" s="30"/>
      <c r="AM30" s="49"/>
      <c r="AO30" s="49"/>
      <c r="AP30" s="49"/>
      <c r="AQ30" s="7"/>
      <c r="AS30" s="11"/>
      <c r="AT30" s="48"/>
      <c r="AU30" s="48"/>
      <c r="AV30" s="80"/>
      <c r="AW30" s="48"/>
      <c r="AX30" s="48"/>
      <c r="AY30" s="30"/>
      <c r="AZ30" s="49"/>
      <c r="BA30" s="49"/>
      <c r="BB30" s="49"/>
      <c r="BC30" s="49"/>
      <c r="BD30" s="49"/>
      <c r="BE30" s="30"/>
      <c r="BF30" s="49"/>
      <c r="BG30" s="49"/>
      <c r="BI30" s="49"/>
      <c r="BJ30" s="49"/>
      <c r="BK30" s="7"/>
      <c r="BM30" s="30"/>
      <c r="BN30" s="48" t="s">
        <v>292</v>
      </c>
      <c r="BO30" s="48" t="s">
        <v>292</v>
      </c>
      <c r="BP30" s="2" t="s">
        <v>292</v>
      </c>
      <c r="BQ30" s="48" t="s">
        <v>292</v>
      </c>
      <c r="BR30" s="48" t="s">
        <v>292</v>
      </c>
      <c r="BS30" s="30"/>
      <c r="BT30" s="49" t="s">
        <v>292</v>
      </c>
      <c r="BU30" s="49" t="s">
        <v>292</v>
      </c>
      <c r="BV30" s="49" t="s">
        <v>292</v>
      </c>
      <c r="BW30" s="49" t="s">
        <v>292</v>
      </c>
      <c r="BX30" s="49" t="s">
        <v>292</v>
      </c>
      <c r="BY30" s="30"/>
      <c r="BZ30" s="49"/>
      <c r="CA30" s="49"/>
      <c r="CC30" s="49"/>
      <c r="CD30" s="49"/>
      <c r="CE30" s="30"/>
      <c r="CG30" s="30"/>
      <c r="CH30" s="48"/>
      <c r="CI30" s="48"/>
      <c r="CJ30" s="2"/>
      <c r="CK30" s="48"/>
      <c r="CL30" s="48"/>
      <c r="CM30" s="30"/>
      <c r="CN30" s="49"/>
      <c r="CO30" s="49"/>
      <c r="CR30" s="50"/>
      <c r="CS30" s="30"/>
      <c r="CT30" s="49"/>
      <c r="CU30" s="49"/>
      <c r="CW30" s="49"/>
      <c r="CX30" s="49"/>
      <c r="CY30" s="7"/>
      <c r="DA30" s="30"/>
      <c r="DB30" s="48"/>
      <c r="DC30" s="48"/>
      <c r="DD30" s="2"/>
      <c r="DE30" s="48"/>
      <c r="DF30" s="48"/>
      <c r="DG30" s="30"/>
      <c r="DH30" s="49"/>
      <c r="DI30" s="49"/>
      <c r="DL30" s="50"/>
      <c r="DM30" s="30"/>
      <c r="DN30" s="49"/>
      <c r="DO30" s="49"/>
      <c r="DQ30" s="49"/>
      <c r="DR30" s="49"/>
      <c r="DS30" s="7"/>
      <c r="DU30" s="30"/>
      <c r="DV30" s="48"/>
      <c r="DW30" s="48"/>
      <c r="DX30" s="2"/>
      <c r="DY30" s="48"/>
      <c r="DZ30" s="48"/>
      <c r="EA30" s="30"/>
      <c r="EC30" s="51"/>
      <c r="EF30" s="50"/>
      <c r="EG30" s="30"/>
      <c r="EH30" s="49"/>
      <c r="EI30" s="49"/>
      <c r="EK30" s="49"/>
      <c r="EL30" s="49"/>
      <c r="EM30" s="7"/>
      <c r="EO30" s="30"/>
      <c r="EP30" s="48"/>
      <c r="EQ30" s="48"/>
      <c r="ER30" s="2"/>
      <c r="ES30" s="48"/>
      <c r="ET30" s="48"/>
      <c r="EU30" s="30"/>
      <c r="EV30" s="49"/>
      <c r="EW30" s="49"/>
      <c r="EZ30" s="50"/>
      <c r="FA30" s="30"/>
      <c r="FB30" s="49"/>
      <c r="FC30" s="49"/>
      <c r="FE30" s="49"/>
      <c r="FF30" s="49"/>
      <c r="FG30" s="7"/>
      <c r="FI30" s="30"/>
      <c r="FJ30" s="48"/>
      <c r="FK30" s="48"/>
      <c r="FL30" s="2"/>
      <c r="FM30" s="48"/>
      <c r="FN30" s="48"/>
      <c r="FO30" s="30"/>
      <c r="FP30" s="49"/>
      <c r="FQ30" s="49"/>
      <c r="FT30" s="50"/>
      <c r="FU30" s="30"/>
      <c r="FV30" s="49"/>
      <c r="FW30" s="49"/>
      <c r="FY30" s="49"/>
      <c r="FZ30" s="49"/>
      <c r="GA30" s="20"/>
      <c r="GB30" s="54"/>
      <c r="GC30" s="54"/>
      <c r="GD30" s="55"/>
      <c r="GE30" s="30"/>
      <c r="GF30" s="30"/>
      <c r="GG30" s="48"/>
      <c r="GH30" s="30"/>
      <c r="GI30" s="57"/>
      <c r="GJ30" s="2"/>
      <c r="GK30" s="2"/>
      <c r="GL30" s="2"/>
      <c r="GM30" s="2"/>
      <c r="GN30" s="58"/>
      <c r="GO30" s="2"/>
      <c r="GP30" s="2"/>
      <c r="GQ30" s="2"/>
      <c r="GR30" s="2"/>
      <c r="GS30" s="2"/>
      <c r="GT30" s="2"/>
      <c r="GU30" s="20"/>
      <c r="GV30" s="54"/>
      <c r="GW30" s="54"/>
      <c r="GX30" s="55"/>
      <c r="GY30" s="30"/>
      <c r="GZ30" s="30"/>
      <c r="HA30" s="48"/>
      <c r="HB30" s="30"/>
      <c r="HC30" s="57"/>
      <c r="HD30" s="2"/>
      <c r="HE30" s="2"/>
      <c r="HF30" s="2"/>
      <c r="HG30" s="2"/>
      <c r="HH30" s="58"/>
      <c r="HI30" s="2"/>
      <c r="HJ30" s="2"/>
      <c r="HK30" s="2"/>
      <c r="HL30" s="2"/>
      <c r="HM30" s="2"/>
      <c r="HN30" s="2"/>
      <c r="HO30" s="20"/>
      <c r="HP30" s="54"/>
      <c r="HQ30" s="54"/>
      <c r="HR30" s="55"/>
      <c r="HS30" s="30"/>
      <c r="HT30" s="30"/>
      <c r="HU30" s="48"/>
      <c r="HV30" s="30"/>
      <c r="HW30" s="57"/>
      <c r="HX30" s="2"/>
      <c r="HY30" s="2"/>
      <c r="HZ30" s="2"/>
      <c r="IA30" s="2"/>
      <c r="IB30" s="58"/>
      <c r="IC30" s="2"/>
      <c r="ID30" s="2"/>
      <c r="IE30" s="2"/>
      <c r="IF30" s="2"/>
      <c r="IG30" s="2"/>
      <c r="IH30" s="2"/>
      <c r="II30" s="20"/>
      <c r="IJ30" s="54"/>
      <c r="IK30" s="54"/>
      <c r="IL30" s="55"/>
      <c r="IM30" s="30"/>
      <c r="IN30" s="30"/>
      <c r="IO30" s="48"/>
      <c r="IP30" s="30"/>
      <c r="IQ30" s="57"/>
      <c r="IR30" s="2"/>
      <c r="IS30" s="2"/>
      <c r="IT30" s="2"/>
      <c r="IU30" s="2"/>
      <c r="IV30" s="58"/>
      <c r="IW30" s="2"/>
      <c r="IX30" s="2"/>
      <c r="IY30" s="2"/>
      <c r="IZ30" s="2"/>
      <c r="JA30" s="2"/>
      <c r="JB30" s="2"/>
    </row>
    <row r="31" spans="1:262" s="4" customFormat="1" ht="13.5" customHeight="1">
      <c r="A31" s="47"/>
      <c r="B31" s="2"/>
      <c r="C31" s="7"/>
      <c r="E31" s="30"/>
      <c r="F31" s="48"/>
      <c r="G31" s="49"/>
      <c r="H31" s="2"/>
      <c r="I31" s="48"/>
      <c r="J31" s="49"/>
      <c r="K31" s="49"/>
      <c r="L31" s="49"/>
      <c r="M31" s="49"/>
      <c r="N31" s="49"/>
      <c r="O31" s="49"/>
      <c r="P31" s="49"/>
      <c r="Q31" s="30"/>
      <c r="R31" s="49"/>
      <c r="S31" s="49"/>
      <c r="U31" s="49"/>
      <c r="V31" s="49"/>
      <c r="W31" s="7"/>
      <c r="Y31" s="30"/>
      <c r="Z31" s="48"/>
      <c r="AA31" s="48"/>
      <c r="AB31" s="2"/>
      <c r="AC31" s="142"/>
      <c r="AD31" s="48"/>
      <c r="AE31" s="30"/>
      <c r="AF31" s="49"/>
      <c r="AG31" s="49"/>
      <c r="AH31" s="49"/>
      <c r="AI31" s="49"/>
      <c r="AJ31" s="49"/>
      <c r="AK31" s="30"/>
      <c r="AM31" s="49"/>
      <c r="AO31" s="49"/>
      <c r="AP31" s="49"/>
      <c r="AQ31" s="7"/>
      <c r="AS31" s="11"/>
      <c r="AT31" s="48"/>
      <c r="AU31" s="48"/>
      <c r="AV31" s="80"/>
      <c r="AW31" s="48"/>
      <c r="AX31" s="48"/>
      <c r="AY31" s="30"/>
      <c r="AZ31" s="49"/>
      <c r="BA31" s="49"/>
      <c r="BB31" s="49"/>
      <c r="BC31" s="49"/>
      <c r="BD31" s="49"/>
      <c r="BE31" s="30"/>
      <c r="BF31" s="49"/>
      <c r="BG31" s="49"/>
      <c r="BI31" s="49"/>
      <c r="BJ31" s="49"/>
      <c r="BK31" s="7"/>
      <c r="BM31" s="30"/>
      <c r="BN31" s="48" t="s">
        <v>292</v>
      </c>
      <c r="BO31" s="48" t="s">
        <v>292</v>
      </c>
      <c r="BP31" s="2" t="s">
        <v>292</v>
      </c>
      <c r="BQ31" s="48" t="s">
        <v>292</v>
      </c>
      <c r="BR31" s="48" t="s">
        <v>292</v>
      </c>
      <c r="BS31" s="30"/>
      <c r="BT31" s="49" t="s">
        <v>292</v>
      </c>
      <c r="BU31" s="49" t="s">
        <v>292</v>
      </c>
      <c r="BV31" s="49" t="s">
        <v>292</v>
      </c>
      <c r="BW31" s="49" t="s">
        <v>292</v>
      </c>
      <c r="BX31" s="49" t="s">
        <v>292</v>
      </c>
      <c r="BY31" s="30"/>
      <c r="BZ31" s="49"/>
      <c r="CA31" s="49"/>
      <c r="CC31" s="49"/>
      <c r="CD31" s="49"/>
      <c r="CE31" s="30"/>
      <c r="CG31" s="30"/>
      <c r="CH31" s="48"/>
      <c r="CI31" s="48"/>
      <c r="CJ31" s="2"/>
      <c r="CK31" s="48"/>
      <c r="CL31" s="48"/>
      <c r="CM31" s="30"/>
      <c r="CN31" s="49"/>
      <c r="CO31" s="49"/>
      <c r="CR31" s="50"/>
      <c r="CS31" s="30"/>
      <c r="CT31" s="49"/>
      <c r="CU31" s="49"/>
      <c r="CW31" s="49"/>
      <c r="CX31" s="49"/>
      <c r="CY31" s="7"/>
      <c r="DA31" s="30"/>
      <c r="DB31" s="48"/>
      <c r="DC31" s="48"/>
      <c r="DD31" s="2"/>
      <c r="DE31" s="48"/>
      <c r="DF31" s="48"/>
      <c r="DG31" s="30"/>
      <c r="DH31" s="49"/>
      <c r="DI31" s="49"/>
      <c r="DL31" s="50"/>
      <c r="DM31" s="30"/>
      <c r="DN31" s="49"/>
      <c r="DO31" s="49"/>
      <c r="DQ31" s="49"/>
      <c r="DR31" s="49"/>
      <c r="DS31" s="7"/>
      <c r="DU31" s="30"/>
      <c r="DV31" s="48"/>
      <c r="DW31" s="48"/>
      <c r="DX31" s="2"/>
      <c r="DY31" s="48"/>
      <c r="DZ31" s="48"/>
      <c r="EA31" s="30"/>
      <c r="EC31" s="51"/>
      <c r="EF31" s="50"/>
      <c r="EG31" s="30"/>
      <c r="EH31" s="49"/>
      <c r="EI31" s="49"/>
      <c r="EK31" s="49"/>
      <c r="EL31" s="49"/>
      <c r="EM31" s="7"/>
      <c r="EO31" s="30"/>
      <c r="EP31" s="48"/>
      <c r="EQ31" s="48"/>
      <c r="ER31" s="2"/>
      <c r="ES31" s="48"/>
      <c r="ET31" s="48"/>
      <c r="EU31" s="30"/>
      <c r="EV31" s="49"/>
      <c r="EW31" s="49"/>
      <c r="EZ31" s="50"/>
      <c r="FA31" s="30"/>
      <c r="FB31" s="49"/>
      <c r="FC31" s="49"/>
      <c r="FE31" s="49"/>
      <c r="FF31" s="49"/>
      <c r="FG31" s="7"/>
      <c r="FI31" s="30"/>
      <c r="FJ31" s="48"/>
      <c r="FK31" s="48"/>
      <c r="FL31" s="2"/>
      <c r="FM31" s="48"/>
      <c r="FN31" s="48"/>
      <c r="FO31" s="30"/>
      <c r="FP31" s="49"/>
      <c r="FQ31" s="49"/>
      <c r="FT31" s="50"/>
      <c r="FU31" s="30"/>
      <c r="FV31" s="49"/>
      <c r="FW31" s="49"/>
      <c r="FY31" s="49"/>
      <c r="FZ31" s="49"/>
      <c r="GA31" s="20"/>
      <c r="GB31" s="54"/>
      <c r="GC31" s="54"/>
      <c r="GD31" s="55"/>
      <c r="GE31" s="30"/>
      <c r="GF31" s="30"/>
      <c r="GG31" s="48"/>
      <c r="GH31" s="30"/>
      <c r="GI31" s="57"/>
      <c r="GJ31" s="2"/>
      <c r="GK31" s="2"/>
      <c r="GL31" s="2"/>
      <c r="GM31" s="2"/>
      <c r="GN31" s="58"/>
      <c r="GO31" s="2"/>
      <c r="GP31" s="2"/>
      <c r="GQ31" s="2"/>
      <c r="GR31" s="2"/>
      <c r="GS31" s="2"/>
      <c r="GT31" s="2"/>
      <c r="GU31" s="20"/>
      <c r="GV31" s="54"/>
      <c r="GW31" s="54"/>
      <c r="GX31" s="55"/>
      <c r="GY31" s="30"/>
      <c r="GZ31" s="30"/>
      <c r="HA31" s="48"/>
      <c r="HB31" s="30"/>
      <c r="HC31" s="57"/>
      <c r="HD31" s="2"/>
      <c r="HE31" s="2"/>
      <c r="HF31" s="2"/>
      <c r="HG31" s="2"/>
      <c r="HH31" s="58"/>
      <c r="HI31" s="2"/>
      <c r="HJ31" s="2"/>
      <c r="HK31" s="2"/>
      <c r="HL31" s="2"/>
      <c r="HM31" s="2"/>
      <c r="HN31" s="2"/>
      <c r="HO31" s="20"/>
      <c r="HP31" s="54"/>
      <c r="HQ31" s="54"/>
      <c r="HR31" s="55"/>
      <c r="HS31" s="30"/>
      <c r="HT31" s="30"/>
      <c r="HU31" s="48"/>
      <c r="HV31" s="30"/>
      <c r="HW31" s="57"/>
      <c r="HX31" s="2"/>
      <c r="HY31" s="2"/>
      <c r="HZ31" s="2"/>
      <c r="IA31" s="2"/>
      <c r="IB31" s="58"/>
      <c r="IC31" s="2"/>
      <c r="ID31" s="2"/>
      <c r="IE31" s="2"/>
      <c r="IF31" s="2"/>
      <c r="IG31" s="2"/>
      <c r="IH31" s="2"/>
      <c r="II31" s="20"/>
      <c r="IJ31" s="54"/>
      <c r="IK31" s="54"/>
      <c r="IL31" s="55"/>
      <c r="IM31" s="30"/>
      <c r="IN31" s="30"/>
      <c r="IO31" s="48"/>
      <c r="IP31" s="30"/>
      <c r="IQ31" s="57"/>
      <c r="IR31" s="2"/>
      <c r="IS31" s="2"/>
      <c r="IT31" s="2"/>
      <c r="IU31" s="2"/>
      <c r="IV31" s="58"/>
      <c r="IW31" s="2"/>
      <c r="IX31" s="2"/>
      <c r="IY31" s="2"/>
      <c r="IZ31" s="2"/>
      <c r="JA31" s="2"/>
      <c r="JB31" s="2"/>
    </row>
    <row r="32" spans="1:262" s="4" customFormat="1" ht="13.5" customHeight="1">
      <c r="A32" s="47"/>
      <c r="B32" s="2"/>
      <c r="C32" s="7"/>
      <c r="E32" s="30"/>
      <c r="F32" s="48"/>
      <c r="G32" s="49"/>
      <c r="H32" s="2"/>
      <c r="I32" s="48"/>
      <c r="J32" s="49"/>
      <c r="K32" s="49"/>
      <c r="L32" s="49"/>
      <c r="M32" s="49"/>
      <c r="N32" s="49"/>
      <c r="O32" s="49"/>
      <c r="P32" s="49"/>
      <c r="Q32" s="30"/>
      <c r="R32" s="49"/>
      <c r="S32" s="49"/>
      <c r="U32" s="49"/>
      <c r="V32" s="49"/>
      <c r="W32" s="7"/>
      <c r="Y32" s="30"/>
      <c r="Z32" s="48"/>
      <c r="AA32" s="48"/>
      <c r="AB32" s="2"/>
      <c r="AC32" s="48"/>
      <c r="AD32" s="48"/>
      <c r="AE32" s="30"/>
      <c r="AF32" s="49"/>
      <c r="AG32" s="49"/>
      <c r="AH32" s="49"/>
      <c r="AI32" s="49"/>
      <c r="AJ32" s="49"/>
      <c r="AK32" s="30"/>
      <c r="AM32" s="49"/>
      <c r="AO32" s="49"/>
      <c r="AP32" s="49"/>
      <c r="AQ32" s="7"/>
      <c r="AS32" s="11"/>
      <c r="AT32" s="48"/>
      <c r="AU32" s="48"/>
      <c r="AV32" s="80"/>
      <c r="AW32" s="48"/>
      <c r="AX32" s="48"/>
      <c r="AY32" s="30"/>
      <c r="AZ32" s="49"/>
      <c r="BA32" s="49"/>
      <c r="BB32" s="49"/>
      <c r="BC32" s="49"/>
      <c r="BD32" s="49"/>
      <c r="BE32" s="30"/>
      <c r="BF32" s="49"/>
      <c r="BG32" s="49"/>
      <c r="BI32" s="49"/>
      <c r="BJ32" s="49"/>
      <c r="BK32" s="7"/>
      <c r="BM32" s="30"/>
      <c r="BN32" s="48" t="s">
        <v>292</v>
      </c>
      <c r="BO32" s="48" t="s">
        <v>292</v>
      </c>
      <c r="BP32" s="2" t="s">
        <v>292</v>
      </c>
      <c r="BQ32" s="48" t="s">
        <v>292</v>
      </c>
      <c r="BR32" s="48" t="s">
        <v>292</v>
      </c>
      <c r="BS32" s="30"/>
      <c r="BT32" s="49" t="s">
        <v>292</v>
      </c>
      <c r="BU32" s="49" t="s">
        <v>292</v>
      </c>
      <c r="BV32" s="49" t="s">
        <v>292</v>
      </c>
      <c r="BW32" s="49" t="s">
        <v>292</v>
      </c>
      <c r="BX32" s="49" t="s">
        <v>292</v>
      </c>
      <c r="BY32" s="30"/>
      <c r="BZ32" s="49"/>
      <c r="CA32" s="49"/>
      <c r="CC32" s="49"/>
      <c r="CD32" s="49"/>
      <c r="CE32" s="30"/>
      <c r="CG32" s="30"/>
      <c r="CH32" s="48"/>
      <c r="CI32" s="48"/>
      <c r="CJ32" s="2"/>
      <c r="CK32" s="48"/>
      <c r="CL32" s="48"/>
      <c r="CM32" s="30"/>
      <c r="CN32" s="49"/>
      <c r="CO32" s="49"/>
      <c r="CR32" s="50"/>
      <c r="CS32" s="30"/>
      <c r="CT32" s="49"/>
      <c r="CU32" s="49"/>
      <c r="CW32" s="49"/>
      <c r="CX32" s="49"/>
      <c r="CY32" s="7"/>
      <c r="DA32" s="30"/>
      <c r="DB32" s="48"/>
      <c r="DC32" s="48"/>
      <c r="DD32" s="2"/>
      <c r="DE32" s="48"/>
      <c r="DF32" s="48"/>
      <c r="DG32" s="30"/>
      <c r="DH32" s="49"/>
      <c r="DI32" s="49"/>
      <c r="DL32" s="50"/>
      <c r="DM32" s="30"/>
      <c r="DN32" s="49"/>
      <c r="DO32" s="49"/>
      <c r="DQ32" s="49"/>
      <c r="DR32" s="49"/>
      <c r="DS32" s="7"/>
      <c r="DU32" s="30"/>
      <c r="DV32" s="48"/>
      <c r="DW32" s="48"/>
      <c r="DX32" s="2"/>
      <c r="DY32" s="48"/>
      <c r="DZ32" s="48"/>
      <c r="EA32" s="30"/>
      <c r="EC32" s="51"/>
      <c r="EF32" s="50"/>
      <c r="EG32" s="30"/>
      <c r="EH32" s="49"/>
      <c r="EI32" s="49"/>
      <c r="EK32" s="49"/>
      <c r="EL32" s="49"/>
      <c r="EM32" s="7"/>
      <c r="EO32" s="30"/>
      <c r="EP32" s="48"/>
      <c r="EQ32" s="48"/>
      <c r="ER32" s="2"/>
      <c r="ES32" s="48"/>
      <c r="ET32" s="48"/>
      <c r="EU32" s="30"/>
      <c r="EV32" s="49"/>
      <c r="EW32" s="49"/>
      <c r="EZ32" s="50"/>
      <c r="FA32" s="30"/>
      <c r="FB32" s="49"/>
      <c r="FC32" s="49"/>
      <c r="FE32" s="49"/>
      <c r="FF32" s="49"/>
      <c r="FG32" s="7"/>
      <c r="FI32" s="30"/>
      <c r="FJ32" s="48"/>
      <c r="FK32" s="48"/>
      <c r="FL32" s="2"/>
      <c r="FM32" s="48"/>
      <c r="FN32" s="48"/>
      <c r="FO32" s="30"/>
      <c r="FP32" s="49"/>
      <c r="FQ32" s="49"/>
      <c r="FT32" s="50"/>
      <c r="FU32" s="30"/>
      <c r="FV32" s="49"/>
      <c r="FW32" s="49"/>
      <c r="FY32" s="49"/>
      <c r="FZ32" s="49"/>
      <c r="GA32" s="20"/>
      <c r="GB32" s="54"/>
      <c r="GC32" s="54"/>
      <c r="GD32" s="55"/>
      <c r="GE32" s="2"/>
      <c r="GF32" s="56"/>
      <c r="GG32" s="55"/>
      <c r="GH32" s="2"/>
      <c r="GI32" s="57"/>
      <c r="GJ32" s="2"/>
      <c r="GK32" s="2"/>
      <c r="GL32" s="2"/>
      <c r="GM32" s="2"/>
      <c r="GN32" s="58"/>
      <c r="GO32" s="2"/>
      <c r="GP32" s="2"/>
      <c r="GQ32" s="2"/>
      <c r="GR32" s="2"/>
      <c r="GS32" s="2"/>
      <c r="GT32" s="2"/>
      <c r="GU32" s="20"/>
      <c r="GV32" s="54"/>
      <c r="GW32" s="54"/>
      <c r="GX32" s="55"/>
      <c r="GY32" s="2"/>
      <c r="GZ32" s="56"/>
      <c r="HA32" s="55"/>
      <c r="HB32" s="2"/>
      <c r="HC32" s="57"/>
      <c r="HD32" s="2"/>
      <c r="HE32" s="2"/>
      <c r="HF32" s="2"/>
      <c r="HG32" s="2"/>
      <c r="HH32" s="58"/>
      <c r="HI32" s="2"/>
      <c r="HJ32" s="2"/>
      <c r="HK32" s="2"/>
      <c r="HL32" s="2"/>
      <c r="HM32" s="2"/>
      <c r="HN32" s="2"/>
      <c r="HO32" s="20"/>
      <c r="HP32" s="54"/>
      <c r="HQ32" s="54"/>
      <c r="HR32" s="55"/>
      <c r="HS32" s="2"/>
      <c r="HT32" s="56"/>
      <c r="HU32" s="55"/>
      <c r="HV32" s="2"/>
      <c r="HW32" s="57"/>
      <c r="HX32" s="2"/>
      <c r="HY32" s="2"/>
      <c r="HZ32" s="2"/>
      <c r="IA32" s="2"/>
      <c r="IB32" s="58"/>
      <c r="IC32" s="2"/>
      <c r="ID32" s="2"/>
      <c r="IE32" s="2"/>
      <c r="IF32" s="2"/>
      <c r="IG32" s="2"/>
      <c r="IH32" s="2"/>
      <c r="II32" s="20"/>
      <c r="IJ32" s="54"/>
      <c r="IK32" s="54"/>
      <c r="IL32" s="55"/>
      <c r="IM32" s="2"/>
      <c r="IN32" s="56"/>
      <c r="IO32" s="55"/>
      <c r="IP32" s="2"/>
      <c r="IQ32" s="57"/>
      <c r="IR32" s="2"/>
      <c r="IS32" s="2"/>
      <c r="IT32" s="2"/>
      <c r="IU32" s="2"/>
      <c r="IV32" s="58"/>
      <c r="IW32" s="2"/>
      <c r="IX32" s="2"/>
      <c r="IY32" s="2"/>
      <c r="IZ32" s="2"/>
      <c r="JA32" s="2"/>
      <c r="JB32" s="2"/>
    </row>
    <row r="33" spans="1:262" s="4" customFormat="1" ht="13.5" customHeight="1">
      <c r="A33" s="47"/>
      <c r="B33" s="2"/>
      <c r="C33" s="7"/>
      <c r="E33" s="30"/>
      <c r="F33" s="48"/>
      <c r="G33" s="49"/>
      <c r="H33" s="2"/>
      <c r="I33" s="48"/>
      <c r="J33" s="49"/>
      <c r="K33" s="49"/>
      <c r="L33" s="49"/>
      <c r="M33" s="49"/>
      <c r="N33" s="49"/>
      <c r="O33" s="49"/>
      <c r="P33" s="49"/>
      <c r="Q33" s="30"/>
      <c r="R33" s="49"/>
      <c r="S33" s="49"/>
      <c r="U33" s="49"/>
      <c r="V33" s="49"/>
      <c r="W33" s="7"/>
      <c r="Y33" s="30"/>
      <c r="Z33" s="142"/>
      <c r="AA33" s="48"/>
      <c r="AB33" s="2"/>
      <c r="AC33" s="142"/>
      <c r="AD33" s="48"/>
      <c r="AE33" s="30"/>
      <c r="AF33" s="49"/>
      <c r="AG33" s="49"/>
      <c r="AH33" s="49"/>
      <c r="AI33" s="49"/>
      <c r="AJ33" s="49"/>
      <c r="AK33" s="30"/>
      <c r="AM33" s="49"/>
      <c r="AO33" s="49"/>
      <c r="AP33" s="49"/>
      <c r="AQ33" s="7"/>
      <c r="AS33" s="11"/>
      <c r="AT33" s="48"/>
      <c r="AU33" s="48"/>
      <c r="AV33" s="80"/>
      <c r="AW33" s="48"/>
      <c r="AX33" s="48"/>
      <c r="AY33" s="30"/>
      <c r="AZ33" s="49"/>
      <c r="BA33" s="49"/>
      <c r="BB33" s="49"/>
      <c r="BC33" s="49"/>
      <c r="BD33" s="49"/>
      <c r="BE33" s="30"/>
      <c r="BF33" s="49"/>
      <c r="BG33" s="49"/>
      <c r="BI33" s="49"/>
      <c r="BJ33" s="49"/>
      <c r="BK33" s="7"/>
      <c r="BM33" s="30"/>
      <c r="BN33" s="48" t="s">
        <v>292</v>
      </c>
      <c r="BO33" s="48" t="s">
        <v>292</v>
      </c>
      <c r="BP33" s="2" t="s">
        <v>292</v>
      </c>
      <c r="BQ33" s="48" t="s">
        <v>292</v>
      </c>
      <c r="BR33" s="48" t="s">
        <v>292</v>
      </c>
      <c r="BS33" s="30"/>
      <c r="BT33" s="49" t="s">
        <v>292</v>
      </c>
      <c r="BU33" s="49" t="s">
        <v>292</v>
      </c>
      <c r="BV33" s="49" t="s">
        <v>292</v>
      </c>
      <c r="BW33" s="49" t="s">
        <v>292</v>
      </c>
      <c r="BX33" s="49" t="s">
        <v>292</v>
      </c>
      <c r="BY33" s="30"/>
      <c r="BZ33" s="49"/>
      <c r="CA33" s="49"/>
      <c r="CC33" s="49"/>
      <c r="CD33" s="49"/>
      <c r="CE33" s="30"/>
      <c r="CG33" s="30"/>
      <c r="CH33" s="48"/>
      <c r="CI33" s="48"/>
      <c r="CJ33" s="2"/>
      <c r="CK33" s="48"/>
      <c r="CL33" s="48"/>
      <c r="CM33" s="30"/>
      <c r="CN33" s="49"/>
      <c r="CO33" s="49"/>
      <c r="CR33" s="50"/>
      <c r="CS33" s="30"/>
      <c r="CT33" s="49"/>
      <c r="CU33" s="49"/>
      <c r="CW33" s="49"/>
      <c r="CX33" s="49"/>
      <c r="CY33" s="7"/>
      <c r="DA33" s="30"/>
      <c r="DB33" s="48"/>
      <c r="DC33" s="48"/>
      <c r="DD33" s="2"/>
      <c r="DE33" s="48"/>
      <c r="DF33" s="48"/>
      <c r="DG33" s="30"/>
      <c r="DH33" s="49"/>
      <c r="DI33" s="49"/>
      <c r="DL33" s="50"/>
      <c r="DM33" s="30"/>
      <c r="DN33" s="49"/>
      <c r="DO33" s="49"/>
      <c r="DQ33" s="49"/>
      <c r="DR33" s="49"/>
      <c r="DS33" s="7"/>
      <c r="DU33" s="30"/>
      <c r="DV33" s="48"/>
      <c r="DW33" s="48"/>
      <c r="DX33" s="2"/>
      <c r="DY33" s="48"/>
      <c r="DZ33" s="48"/>
      <c r="EA33" s="30"/>
      <c r="EC33" s="51"/>
      <c r="EF33" s="50"/>
      <c r="EG33" s="30"/>
      <c r="EH33" s="49"/>
      <c r="EI33" s="49"/>
      <c r="EK33" s="49"/>
      <c r="EL33" s="49"/>
      <c r="EM33" s="7"/>
      <c r="EO33" s="30"/>
      <c r="EP33" s="48"/>
      <c r="EQ33" s="48"/>
      <c r="ER33" s="2"/>
      <c r="ES33" s="48"/>
      <c r="ET33" s="48"/>
      <c r="EU33" s="30"/>
      <c r="EV33" s="49"/>
      <c r="EW33" s="49"/>
      <c r="EZ33" s="50"/>
      <c r="FA33" s="30"/>
      <c r="FB33" s="49"/>
      <c r="FC33" s="49"/>
      <c r="FE33" s="49"/>
      <c r="FF33" s="49"/>
      <c r="FG33" s="7"/>
      <c r="FI33" s="30"/>
      <c r="FJ33" s="48"/>
      <c r="FK33" s="48"/>
      <c r="FL33" s="2"/>
      <c r="FM33" s="48"/>
      <c r="FN33" s="48"/>
      <c r="FO33" s="30"/>
      <c r="FP33" s="49"/>
      <c r="FQ33" s="49"/>
      <c r="FT33" s="50"/>
      <c r="FU33" s="30"/>
      <c r="FV33" s="49"/>
      <c r="FW33" s="49"/>
      <c r="FY33" s="49"/>
      <c r="FZ33" s="49"/>
      <c r="GA33" s="20"/>
      <c r="GB33" s="54"/>
      <c r="GC33" s="54"/>
      <c r="GD33" s="55"/>
      <c r="GE33" s="2"/>
      <c r="GF33" s="56"/>
      <c r="GG33" s="55"/>
      <c r="GH33" s="2"/>
      <c r="GI33" s="57"/>
      <c r="GJ33" s="2"/>
      <c r="GK33" s="2"/>
      <c r="GL33" s="2"/>
      <c r="GM33" s="2"/>
      <c r="GN33" s="58"/>
      <c r="GO33" s="2"/>
      <c r="GP33" s="2"/>
      <c r="GQ33" s="2"/>
      <c r="GR33" s="2"/>
      <c r="GS33" s="2"/>
      <c r="GT33" s="2"/>
      <c r="GU33" s="20"/>
      <c r="GV33" s="54"/>
      <c r="GW33" s="54"/>
      <c r="GX33" s="55"/>
      <c r="GY33" s="2"/>
      <c r="GZ33" s="56"/>
      <c r="HA33" s="55"/>
      <c r="HB33" s="2"/>
      <c r="HC33" s="57"/>
      <c r="HD33" s="2"/>
      <c r="HE33" s="2"/>
      <c r="HF33" s="2"/>
      <c r="HG33" s="2"/>
      <c r="HH33" s="58"/>
      <c r="HI33" s="2"/>
      <c r="HJ33" s="2"/>
      <c r="HK33" s="2"/>
      <c r="HL33" s="2"/>
      <c r="HM33" s="2"/>
      <c r="HN33" s="2"/>
      <c r="HO33" s="20"/>
      <c r="HP33" s="54"/>
      <c r="HQ33" s="54"/>
      <c r="HR33" s="55"/>
      <c r="HS33" s="2"/>
      <c r="HT33" s="56"/>
      <c r="HU33" s="55"/>
      <c r="HV33" s="2"/>
      <c r="HW33" s="57"/>
      <c r="HX33" s="2"/>
      <c r="HY33" s="2"/>
      <c r="HZ33" s="2"/>
      <c r="IA33" s="2"/>
      <c r="IB33" s="58"/>
      <c r="IC33" s="2"/>
      <c r="ID33" s="2"/>
      <c r="IE33" s="2"/>
      <c r="IF33" s="2"/>
      <c r="IG33" s="2"/>
      <c r="IH33" s="2"/>
      <c r="II33" s="20"/>
      <c r="IJ33" s="54"/>
      <c r="IK33" s="54"/>
      <c r="IL33" s="55"/>
      <c r="IM33" s="2"/>
      <c r="IN33" s="56"/>
      <c r="IO33" s="55"/>
      <c r="IP33" s="2"/>
      <c r="IQ33" s="57"/>
      <c r="IR33" s="2"/>
      <c r="IS33" s="2"/>
      <c r="IT33" s="2"/>
      <c r="IU33" s="2"/>
      <c r="IV33" s="58"/>
      <c r="IW33" s="2"/>
      <c r="IX33" s="2"/>
      <c r="IY33" s="2"/>
      <c r="IZ33" s="2"/>
      <c r="JA33" s="2"/>
      <c r="JB33" s="2"/>
    </row>
    <row r="34" spans="1:262" s="4" customFormat="1" ht="13.5" customHeight="1">
      <c r="A34" s="47"/>
      <c r="B34" s="2"/>
      <c r="C34" s="7"/>
      <c r="E34" s="30"/>
      <c r="F34" s="48"/>
      <c r="G34" s="49"/>
      <c r="H34" s="2"/>
      <c r="I34" s="48"/>
      <c r="J34" s="49"/>
      <c r="K34" s="49"/>
      <c r="L34" s="49"/>
      <c r="M34" s="49"/>
      <c r="N34" s="49"/>
      <c r="O34" s="49"/>
      <c r="P34" s="49"/>
      <c r="Q34" s="30"/>
      <c r="R34" s="49"/>
      <c r="S34" s="49"/>
      <c r="U34" s="49"/>
      <c r="V34" s="49"/>
      <c r="W34" s="7"/>
      <c r="Y34" s="30"/>
      <c r="Z34" s="48"/>
      <c r="AA34" s="48"/>
      <c r="AB34" s="2"/>
      <c r="AC34" s="48"/>
      <c r="AD34" s="48"/>
      <c r="AE34" s="30"/>
      <c r="AF34" s="49"/>
      <c r="AG34" s="49"/>
      <c r="AH34" s="49"/>
      <c r="AI34" s="49"/>
      <c r="AJ34" s="49"/>
      <c r="AK34" s="30"/>
      <c r="AM34" s="49"/>
      <c r="AO34" s="49"/>
      <c r="AP34" s="49"/>
      <c r="AQ34" s="7"/>
      <c r="AS34" s="11"/>
      <c r="AT34" s="48"/>
      <c r="AU34" s="48"/>
      <c r="AV34" s="80"/>
      <c r="AW34" s="48"/>
      <c r="AX34" s="48"/>
      <c r="AY34" s="30"/>
      <c r="AZ34" s="49"/>
      <c r="BA34" s="49"/>
      <c r="BB34" s="49"/>
      <c r="BC34" s="49"/>
      <c r="BD34" s="49"/>
      <c r="BE34" s="30"/>
      <c r="BF34" s="49"/>
      <c r="BG34" s="49"/>
      <c r="BI34" s="49"/>
      <c r="BJ34" s="49"/>
      <c r="BK34" s="7"/>
      <c r="BM34" s="30"/>
      <c r="BN34" s="48" t="s">
        <v>292</v>
      </c>
      <c r="BO34" s="48" t="s">
        <v>292</v>
      </c>
      <c r="BP34" s="2" t="s">
        <v>292</v>
      </c>
      <c r="BQ34" s="48" t="s">
        <v>292</v>
      </c>
      <c r="BR34" s="48" t="s">
        <v>292</v>
      </c>
      <c r="BS34" s="30"/>
      <c r="BT34" s="49" t="s">
        <v>292</v>
      </c>
      <c r="BU34" s="49" t="s">
        <v>292</v>
      </c>
      <c r="BV34" s="49" t="s">
        <v>292</v>
      </c>
      <c r="BW34" s="49" t="s">
        <v>292</v>
      </c>
      <c r="BX34" s="49" t="s">
        <v>292</v>
      </c>
      <c r="BY34" s="30"/>
      <c r="BZ34" s="49"/>
      <c r="CA34" s="49"/>
      <c r="CC34" s="49"/>
      <c r="CD34" s="49"/>
      <c r="CE34" s="30"/>
      <c r="CG34" s="30"/>
      <c r="CH34" s="48"/>
      <c r="CI34" s="48"/>
      <c r="CJ34" s="2"/>
      <c r="CK34" s="48"/>
      <c r="CL34" s="48"/>
      <c r="CM34" s="30"/>
      <c r="CN34" s="49"/>
      <c r="CO34" s="49"/>
      <c r="CR34" s="50"/>
      <c r="CS34" s="30"/>
      <c r="CT34" s="49"/>
      <c r="CU34" s="49"/>
      <c r="CW34" s="49"/>
      <c r="CX34" s="49"/>
      <c r="CY34" s="7"/>
      <c r="DA34" s="30"/>
      <c r="DB34" s="48"/>
      <c r="DC34" s="48"/>
      <c r="DD34" s="2"/>
      <c r="DE34" s="48"/>
      <c r="DF34" s="48"/>
      <c r="DG34" s="30"/>
      <c r="DH34" s="49"/>
      <c r="DI34" s="49"/>
      <c r="DL34" s="50"/>
      <c r="DM34" s="30"/>
      <c r="DN34" s="49"/>
      <c r="DO34" s="49"/>
      <c r="DQ34" s="49"/>
      <c r="DR34" s="49"/>
      <c r="DS34" s="7"/>
      <c r="DU34" s="30"/>
      <c r="DV34" s="48"/>
      <c r="DW34" s="48"/>
      <c r="DX34" s="2"/>
      <c r="DY34" s="48"/>
      <c r="DZ34" s="48"/>
      <c r="EA34" s="30"/>
      <c r="EC34" s="51"/>
      <c r="EF34" s="50"/>
      <c r="EG34" s="30"/>
      <c r="EH34" s="49"/>
      <c r="EI34" s="49"/>
      <c r="EK34" s="49"/>
      <c r="EL34" s="49"/>
      <c r="EM34" s="7"/>
      <c r="EO34" s="30"/>
      <c r="EP34" s="48"/>
      <c r="EQ34" s="48"/>
      <c r="ER34" s="2"/>
      <c r="ES34" s="48"/>
      <c r="ET34" s="48"/>
      <c r="EU34" s="30"/>
      <c r="EV34" s="49"/>
      <c r="EW34" s="49"/>
      <c r="EZ34" s="50"/>
      <c r="FA34" s="30"/>
      <c r="FB34" s="49"/>
      <c r="FC34" s="49"/>
      <c r="FE34" s="49"/>
      <c r="FF34" s="49"/>
      <c r="FG34" s="7"/>
      <c r="FI34" s="30"/>
      <c r="FJ34" s="48"/>
      <c r="FK34" s="48"/>
      <c r="FL34" s="2"/>
      <c r="FM34" s="48"/>
      <c r="FN34" s="48"/>
      <c r="FO34" s="30"/>
      <c r="FP34" s="49"/>
      <c r="FQ34" s="49"/>
      <c r="FT34" s="50"/>
      <c r="FU34" s="30"/>
      <c r="FV34" s="49"/>
      <c r="FW34" s="49"/>
      <c r="FY34" s="49"/>
      <c r="FZ34" s="49"/>
      <c r="GA34" s="20"/>
      <c r="GB34" s="54"/>
      <c r="GC34" s="54"/>
      <c r="GD34" s="55"/>
      <c r="GE34" s="2"/>
      <c r="GF34" s="56"/>
      <c r="GG34" s="55"/>
      <c r="GH34" s="2"/>
      <c r="GI34" s="57"/>
      <c r="GJ34" s="2"/>
      <c r="GK34" s="2"/>
      <c r="GL34" s="2"/>
      <c r="GM34" s="2"/>
      <c r="GN34" s="58"/>
      <c r="GO34" s="2"/>
      <c r="GP34" s="2"/>
      <c r="GQ34" s="2"/>
      <c r="GR34" s="2"/>
      <c r="GS34" s="2"/>
      <c r="GT34" s="2"/>
      <c r="GU34" s="20"/>
      <c r="GV34" s="54"/>
      <c r="GW34" s="54"/>
      <c r="GX34" s="55"/>
      <c r="GY34" s="2"/>
      <c r="GZ34" s="56"/>
      <c r="HA34" s="55"/>
      <c r="HB34" s="2"/>
      <c r="HC34" s="57"/>
      <c r="HD34" s="2"/>
      <c r="HE34" s="2"/>
      <c r="HF34" s="2"/>
      <c r="HG34" s="2"/>
      <c r="HH34" s="58"/>
      <c r="HI34" s="2"/>
      <c r="HJ34" s="2"/>
      <c r="HK34" s="2"/>
      <c r="HL34" s="2"/>
      <c r="HM34" s="2"/>
      <c r="HN34" s="2"/>
      <c r="HO34" s="20"/>
      <c r="HP34" s="54"/>
      <c r="HQ34" s="54"/>
      <c r="HR34" s="55"/>
      <c r="HS34" s="2"/>
      <c r="HT34" s="56"/>
      <c r="HU34" s="55"/>
      <c r="HV34" s="2"/>
      <c r="HW34" s="57"/>
      <c r="HX34" s="2"/>
      <c r="HY34" s="2"/>
      <c r="HZ34" s="2"/>
      <c r="IA34" s="2"/>
      <c r="IB34" s="58"/>
      <c r="IC34" s="2"/>
      <c r="ID34" s="2"/>
      <c r="IE34" s="2"/>
      <c r="IF34" s="2"/>
      <c r="IG34" s="2"/>
      <c r="IH34" s="2"/>
      <c r="II34" s="20"/>
      <c r="IJ34" s="54"/>
      <c r="IK34" s="54"/>
      <c r="IL34" s="55"/>
      <c r="IM34" s="2"/>
      <c r="IN34" s="56"/>
      <c r="IO34" s="55"/>
      <c r="IP34" s="2"/>
      <c r="IQ34" s="57"/>
      <c r="IR34" s="2"/>
      <c r="IS34" s="2"/>
      <c r="IT34" s="2"/>
      <c r="IU34" s="2"/>
      <c r="IV34" s="58"/>
      <c r="IW34" s="2"/>
      <c r="IX34" s="2"/>
      <c r="IY34" s="2"/>
      <c r="IZ34" s="2"/>
      <c r="JA34" s="2"/>
      <c r="JB34" s="2"/>
    </row>
    <row r="35" spans="1:262" s="4" customFormat="1" ht="13.5" customHeight="1">
      <c r="A35" s="47"/>
      <c r="B35" s="2"/>
      <c r="C35" s="7"/>
      <c r="E35" s="30"/>
      <c r="F35" s="48"/>
      <c r="G35" s="49"/>
      <c r="H35" s="2"/>
      <c r="I35" s="48"/>
      <c r="J35" s="49"/>
      <c r="K35" s="49"/>
      <c r="L35" s="49"/>
      <c r="M35" s="49"/>
      <c r="N35" s="49"/>
      <c r="O35" s="49"/>
      <c r="P35" s="49"/>
      <c r="Q35" s="30"/>
      <c r="R35" s="49"/>
      <c r="S35" s="49"/>
      <c r="U35" s="49"/>
      <c r="V35" s="49"/>
      <c r="W35" s="7"/>
      <c r="Y35" s="30"/>
      <c r="Z35" s="48"/>
      <c r="AA35" s="48"/>
      <c r="AB35" s="2"/>
      <c r="AC35" s="48"/>
      <c r="AD35" s="48"/>
      <c r="AE35" s="30"/>
      <c r="AF35" s="49"/>
      <c r="AG35" s="49"/>
      <c r="AH35" s="49"/>
      <c r="AI35" s="49"/>
      <c r="AJ35" s="49"/>
      <c r="AK35" s="30"/>
      <c r="AM35" s="49"/>
      <c r="AO35" s="49"/>
      <c r="AP35" s="49"/>
      <c r="AQ35" s="7"/>
      <c r="AS35" s="11"/>
      <c r="AT35" s="48"/>
      <c r="AU35" s="48"/>
      <c r="AV35" s="80"/>
      <c r="AW35" s="48"/>
      <c r="AX35" s="48"/>
      <c r="AY35" s="30"/>
      <c r="AZ35" s="49"/>
      <c r="BA35" s="49"/>
      <c r="BB35" s="49"/>
      <c r="BC35" s="49"/>
      <c r="BD35" s="49"/>
      <c r="BE35" s="30"/>
      <c r="BF35" s="49"/>
      <c r="BG35" s="49"/>
      <c r="BI35" s="49"/>
      <c r="BJ35" s="49"/>
      <c r="BK35" s="7"/>
      <c r="BM35" s="30"/>
      <c r="BN35" s="48" t="s">
        <v>292</v>
      </c>
      <c r="BO35" s="48" t="s">
        <v>292</v>
      </c>
      <c r="BP35" s="2" t="s">
        <v>292</v>
      </c>
      <c r="BQ35" s="48" t="s">
        <v>292</v>
      </c>
      <c r="BR35" s="48" t="s">
        <v>292</v>
      </c>
      <c r="BS35" s="30"/>
      <c r="BT35" s="49" t="s">
        <v>292</v>
      </c>
      <c r="BU35" s="49" t="s">
        <v>292</v>
      </c>
      <c r="BV35" s="49" t="s">
        <v>292</v>
      </c>
      <c r="BW35" s="49" t="s">
        <v>292</v>
      </c>
      <c r="BX35" s="49" t="s">
        <v>292</v>
      </c>
      <c r="BY35" s="30"/>
      <c r="BZ35" s="49"/>
      <c r="CA35" s="49"/>
      <c r="CC35" s="49"/>
      <c r="CD35" s="49"/>
      <c r="CE35" s="30"/>
      <c r="CG35" s="30"/>
      <c r="CH35" s="48"/>
      <c r="CI35" s="48"/>
      <c r="CJ35" s="2"/>
      <c r="CK35" s="48"/>
      <c r="CL35" s="48"/>
      <c r="CM35" s="30"/>
      <c r="CN35" s="49"/>
      <c r="CO35" s="49"/>
      <c r="CR35" s="50"/>
      <c r="CS35" s="30"/>
      <c r="CT35" s="49"/>
      <c r="CU35" s="49"/>
      <c r="CW35" s="49"/>
      <c r="CX35" s="49"/>
      <c r="CY35" s="7"/>
      <c r="DA35" s="30"/>
      <c r="DB35" s="48"/>
      <c r="DC35" s="48"/>
      <c r="DD35" s="2"/>
      <c r="DE35" s="48"/>
      <c r="DF35" s="48"/>
      <c r="DG35" s="30"/>
      <c r="DH35" s="49"/>
      <c r="DI35" s="49"/>
      <c r="DL35" s="50"/>
      <c r="DM35" s="30"/>
      <c r="DN35" s="49"/>
      <c r="DO35" s="49"/>
      <c r="DQ35" s="49"/>
      <c r="DR35" s="49"/>
      <c r="DS35" s="7"/>
      <c r="DU35" s="30"/>
      <c r="DV35" s="48"/>
      <c r="DW35" s="48"/>
      <c r="DX35" s="2"/>
      <c r="DY35" s="48"/>
      <c r="DZ35" s="48"/>
      <c r="EA35" s="30"/>
      <c r="EC35" s="51"/>
      <c r="EF35" s="50"/>
      <c r="EG35" s="30"/>
      <c r="EH35" s="49"/>
      <c r="EI35" s="49"/>
      <c r="EK35" s="49"/>
      <c r="EL35" s="49"/>
      <c r="EM35" s="7"/>
      <c r="EO35" s="30"/>
      <c r="EP35" s="48"/>
      <c r="EQ35" s="48"/>
      <c r="ER35" s="2"/>
      <c r="ES35" s="48"/>
      <c r="ET35" s="48"/>
      <c r="EU35" s="30"/>
      <c r="EV35" s="49"/>
      <c r="EW35" s="49"/>
      <c r="EZ35" s="50"/>
      <c r="FA35" s="30"/>
      <c r="FB35" s="49"/>
      <c r="FC35" s="49"/>
      <c r="FE35" s="49"/>
      <c r="FF35" s="49"/>
      <c r="FG35" s="7"/>
      <c r="FI35" s="30"/>
      <c r="FJ35" s="48"/>
      <c r="FK35" s="48"/>
      <c r="FL35" s="2"/>
      <c r="FM35" s="48"/>
      <c r="FN35" s="48"/>
      <c r="FO35" s="30"/>
      <c r="FP35" s="49"/>
      <c r="FQ35" s="49"/>
      <c r="FT35" s="50"/>
      <c r="FU35" s="30"/>
      <c r="FV35" s="49"/>
      <c r="FW35" s="49"/>
      <c r="FY35" s="49"/>
      <c r="FZ35" s="49"/>
      <c r="GA35" s="20"/>
      <c r="GB35" s="54"/>
      <c r="GC35" s="54"/>
      <c r="GD35" s="55"/>
      <c r="GE35" s="2"/>
      <c r="GF35" s="56"/>
      <c r="GG35" s="55"/>
      <c r="GH35" s="2"/>
      <c r="GI35" s="57"/>
      <c r="GJ35" s="2"/>
      <c r="GK35" s="2"/>
      <c r="GL35" s="2"/>
      <c r="GM35" s="2"/>
      <c r="GN35" s="58"/>
      <c r="GO35" s="2"/>
      <c r="GP35" s="2"/>
      <c r="GQ35" s="2"/>
      <c r="GR35" s="2"/>
      <c r="GS35" s="2"/>
      <c r="GT35" s="2"/>
      <c r="GU35" s="20"/>
      <c r="GV35" s="54"/>
      <c r="GW35" s="54"/>
      <c r="GX35" s="55"/>
      <c r="GY35" s="2"/>
      <c r="GZ35" s="56"/>
      <c r="HA35" s="55"/>
      <c r="HB35" s="2"/>
      <c r="HC35" s="57"/>
      <c r="HD35" s="2"/>
      <c r="HE35" s="2"/>
      <c r="HF35" s="2"/>
      <c r="HG35" s="2"/>
      <c r="HH35" s="58"/>
      <c r="HI35" s="2"/>
      <c r="HJ35" s="2"/>
      <c r="HK35" s="2"/>
      <c r="HL35" s="2"/>
      <c r="HM35" s="2"/>
      <c r="HN35" s="2"/>
      <c r="HO35" s="20"/>
      <c r="HP35" s="54"/>
      <c r="HQ35" s="54"/>
      <c r="HR35" s="55"/>
      <c r="HS35" s="2"/>
      <c r="HT35" s="56"/>
      <c r="HU35" s="55"/>
      <c r="HV35" s="2"/>
      <c r="HW35" s="57"/>
      <c r="HX35" s="2"/>
      <c r="HY35" s="2"/>
      <c r="HZ35" s="2"/>
      <c r="IA35" s="2"/>
      <c r="IB35" s="58"/>
      <c r="IC35" s="2"/>
      <c r="ID35" s="2"/>
      <c r="IE35" s="2"/>
      <c r="IF35" s="2"/>
      <c r="IG35" s="2"/>
      <c r="IH35" s="2"/>
      <c r="II35" s="20"/>
      <c r="IJ35" s="54"/>
      <c r="IK35" s="54"/>
      <c r="IL35" s="55"/>
      <c r="IM35" s="2"/>
      <c r="IN35" s="56"/>
      <c r="IO35" s="55"/>
      <c r="IP35" s="2"/>
      <c r="IQ35" s="57"/>
      <c r="IR35" s="2"/>
      <c r="IS35" s="2"/>
      <c r="IT35" s="2"/>
      <c r="IU35" s="2"/>
      <c r="IV35" s="58"/>
      <c r="IW35" s="2"/>
      <c r="IX35" s="2"/>
      <c r="IY35" s="2"/>
      <c r="IZ35" s="2"/>
      <c r="JA35" s="2"/>
      <c r="JB35" s="2"/>
    </row>
    <row r="36" spans="1:262" s="4" customFormat="1" ht="13.5" customHeight="1">
      <c r="A36" s="47"/>
      <c r="B36" s="2"/>
      <c r="C36" s="7"/>
      <c r="E36" s="30"/>
      <c r="F36" s="48"/>
      <c r="G36" s="49"/>
      <c r="H36" s="2"/>
      <c r="I36" s="48"/>
      <c r="J36" s="49"/>
      <c r="K36" s="49"/>
      <c r="L36" s="49"/>
      <c r="M36" s="49"/>
      <c r="N36" s="49"/>
      <c r="O36" s="49"/>
      <c r="P36" s="49"/>
      <c r="Q36" s="30"/>
      <c r="R36" s="49"/>
      <c r="S36" s="49"/>
      <c r="U36" s="49"/>
      <c r="V36" s="49"/>
      <c r="W36" s="7"/>
      <c r="Y36" s="30"/>
      <c r="Z36" s="48"/>
      <c r="AA36" s="48"/>
      <c r="AB36" s="2"/>
      <c r="AC36" s="48"/>
      <c r="AD36" s="48"/>
      <c r="AE36" s="30"/>
      <c r="AF36" s="49"/>
      <c r="AG36" s="49"/>
      <c r="AH36" s="49"/>
      <c r="AI36" s="49"/>
      <c r="AJ36" s="49"/>
      <c r="AK36" s="30"/>
      <c r="AM36" s="49"/>
      <c r="AO36" s="49"/>
      <c r="AP36" s="49"/>
      <c r="AQ36" s="7"/>
      <c r="AS36" s="11"/>
      <c r="AT36" s="48"/>
      <c r="AU36" s="48"/>
      <c r="AV36" s="80"/>
      <c r="AW36" s="48"/>
      <c r="AX36" s="48"/>
      <c r="AY36" s="30"/>
      <c r="AZ36" s="49"/>
      <c r="BA36" s="49"/>
      <c r="BB36" s="49"/>
      <c r="BC36" s="49"/>
      <c r="BD36" s="49"/>
      <c r="BE36" s="30"/>
      <c r="BF36" s="49"/>
      <c r="BG36" s="49"/>
      <c r="BI36" s="49"/>
      <c r="BJ36" s="49"/>
      <c r="BK36" s="7"/>
      <c r="BM36" s="30"/>
      <c r="BN36" s="48" t="s">
        <v>292</v>
      </c>
      <c r="BO36" s="48" t="s">
        <v>292</v>
      </c>
      <c r="BP36" s="2" t="s">
        <v>292</v>
      </c>
      <c r="BQ36" s="48" t="s">
        <v>292</v>
      </c>
      <c r="BR36" s="48" t="s">
        <v>292</v>
      </c>
      <c r="BS36" s="30"/>
      <c r="BT36" s="49" t="s">
        <v>292</v>
      </c>
      <c r="BU36" s="49" t="s">
        <v>292</v>
      </c>
      <c r="BV36" s="49" t="s">
        <v>292</v>
      </c>
      <c r="BW36" s="49" t="s">
        <v>292</v>
      </c>
      <c r="BX36" s="49" t="s">
        <v>292</v>
      </c>
      <c r="BY36" s="30"/>
      <c r="BZ36" s="49"/>
      <c r="CA36" s="49"/>
      <c r="CC36" s="49"/>
      <c r="CD36" s="49"/>
      <c r="CE36" s="30"/>
      <c r="CG36" s="30"/>
      <c r="CH36" s="48"/>
      <c r="CI36" s="48"/>
      <c r="CJ36" s="2"/>
      <c r="CK36" s="48"/>
      <c r="CL36" s="48"/>
      <c r="CM36" s="30"/>
      <c r="CN36" s="49"/>
      <c r="CO36" s="49"/>
      <c r="CR36" s="50"/>
      <c r="CS36" s="30"/>
      <c r="CT36" s="49"/>
      <c r="CU36" s="49"/>
      <c r="CW36" s="49"/>
      <c r="CX36" s="49"/>
      <c r="CY36" s="7"/>
      <c r="DA36" s="30"/>
      <c r="DB36" s="48"/>
      <c r="DC36" s="48"/>
      <c r="DD36" s="2"/>
      <c r="DE36" s="48"/>
      <c r="DF36" s="48"/>
      <c r="DG36" s="30"/>
      <c r="DH36" s="49"/>
      <c r="DI36" s="49"/>
      <c r="DL36" s="50"/>
      <c r="DM36" s="30"/>
      <c r="DN36" s="49"/>
      <c r="DO36" s="49"/>
      <c r="DQ36" s="49"/>
      <c r="DR36" s="49"/>
      <c r="DS36" s="7"/>
      <c r="DU36" s="30"/>
      <c r="DV36" s="48"/>
      <c r="DW36" s="48"/>
      <c r="DX36" s="2"/>
      <c r="DY36" s="48"/>
      <c r="DZ36" s="48"/>
      <c r="EA36" s="30"/>
      <c r="EC36" s="51"/>
      <c r="EF36" s="50"/>
      <c r="EG36" s="30"/>
      <c r="EH36" s="49"/>
      <c r="EI36" s="49"/>
      <c r="EK36" s="49"/>
      <c r="EL36" s="49"/>
      <c r="EM36" s="7"/>
      <c r="EO36" s="30"/>
      <c r="EP36" s="48"/>
      <c r="EQ36" s="48"/>
      <c r="ER36" s="2"/>
      <c r="ES36" s="48"/>
      <c r="ET36" s="48"/>
      <c r="EU36" s="30"/>
      <c r="EV36" s="49"/>
      <c r="EW36" s="49"/>
      <c r="EZ36" s="50"/>
      <c r="FA36" s="30"/>
      <c r="FB36" s="49"/>
      <c r="FC36" s="49"/>
      <c r="FE36" s="49"/>
      <c r="FF36" s="49"/>
      <c r="FG36" s="7"/>
      <c r="FI36" s="30"/>
      <c r="FJ36" s="48"/>
      <c r="FK36" s="48"/>
      <c r="FL36" s="2"/>
      <c r="FM36" s="48"/>
      <c r="FN36" s="48"/>
      <c r="FO36" s="30"/>
      <c r="FP36" s="49"/>
      <c r="FQ36" s="49"/>
      <c r="FT36" s="50"/>
      <c r="FU36" s="30"/>
      <c r="FV36" s="49"/>
      <c r="FW36" s="49"/>
      <c r="FY36" s="49"/>
      <c r="FZ36" s="49"/>
      <c r="GA36" s="20"/>
      <c r="GB36" s="54"/>
      <c r="GC36" s="54"/>
      <c r="GD36" s="55"/>
      <c r="GE36" s="2"/>
      <c r="GF36" s="56"/>
      <c r="GG36" s="55"/>
      <c r="GH36" s="2"/>
      <c r="GI36" s="57"/>
      <c r="GJ36" s="2"/>
      <c r="GK36" s="2"/>
      <c r="GL36" s="2"/>
      <c r="GM36" s="2"/>
      <c r="GN36" s="58"/>
      <c r="GO36" s="2"/>
      <c r="GP36" s="2"/>
      <c r="GQ36" s="2"/>
      <c r="GR36" s="2"/>
      <c r="GS36" s="2"/>
      <c r="GT36" s="2"/>
      <c r="GU36" s="20"/>
      <c r="GV36" s="54"/>
      <c r="GW36" s="54"/>
      <c r="GX36" s="55"/>
      <c r="GY36" s="2"/>
      <c r="GZ36" s="56"/>
      <c r="HA36" s="55"/>
      <c r="HB36" s="2"/>
      <c r="HC36" s="57"/>
      <c r="HD36" s="2"/>
      <c r="HE36" s="2"/>
      <c r="HF36" s="2"/>
      <c r="HG36" s="2"/>
      <c r="HH36" s="58"/>
      <c r="HI36" s="2"/>
      <c r="HJ36" s="2"/>
      <c r="HK36" s="2"/>
      <c r="HL36" s="2"/>
      <c r="HM36" s="2"/>
      <c r="HN36" s="2"/>
      <c r="HO36" s="20"/>
      <c r="HP36" s="54"/>
      <c r="HQ36" s="54"/>
      <c r="HR36" s="55"/>
      <c r="HS36" s="2"/>
      <c r="HT36" s="56"/>
      <c r="HU36" s="55"/>
      <c r="HV36" s="2"/>
      <c r="HW36" s="57"/>
      <c r="HX36" s="2"/>
      <c r="HY36" s="2"/>
      <c r="HZ36" s="2"/>
      <c r="IA36" s="2"/>
      <c r="IB36" s="58"/>
      <c r="IC36" s="2"/>
      <c r="ID36" s="2"/>
      <c r="IE36" s="2"/>
      <c r="IF36" s="2"/>
      <c r="IG36" s="2"/>
      <c r="IH36" s="2"/>
      <c r="II36" s="20"/>
      <c r="IJ36" s="54"/>
      <c r="IK36" s="54"/>
      <c r="IL36" s="55"/>
      <c r="IM36" s="2"/>
      <c r="IN36" s="56"/>
      <c r="IO36" s="55"/>
      <c r="IP36" s="2"/>
      <c r="IQ36" s="57"/>
      <c r="IR36" s="2"/>
      <c r="IS36" s="2"/>
      <c r="IT36" s="2"/>
      <c r="IU36" s="2"/>
      <c r="IV36" s="58"/>
      <c r="IW36" s="2"/>
      <c r="IX36" s="2"/>
      <c r="IY36" s="2"/>
      <c r="IZ36" s="2"/>
      <c r="JA36" s="2"/>
      <c r="JB36" s="2"/>
    </row>
    <row r="37" spans="1:262" s="4" customFormat="1" ht="13.5" customHeight="1">
      <c r="A37" s="47"/>
      <c r="B37" s="2"/>
      <c r="C37" s="7"/>
      <c r="E37" s="30"/>
      <c r="F37" s="48"/>
      <c r="G37" s="49"/>
      <c r="H37" s="2"/>
      <c r="I37" s="48"/>
      <c r="J37" s="49"/>
      <c r="K37" s="30"/>
      <c r="L37" s="49"/>
      <c r="M37" s="49"/>
      <c r="N37" s="49"/>
      <c r="O37" s="49"/>
      <c r="P37" s="49"/>
      <c r="Q37" s="30"/>
      <c r="R37" s="49"/>
      <c r="S37" s="49"/>
      <c r="U37" s="49"/>
      <c r="V37" s="49"/>
      <c r="W37" s="7"/>
      <c r="Y37" s="30"/>
      <c r="Z37" s="142"/>
      <c r="AA37" s="48"/>
      <c r="AB37" s="2"/>
      <c r="AC37" s="142"/>
      <c r="AD37" s="48"/>
      <c r="AE37" s="30"/>
      <c r="AF37" s="49"/>
      <c r="AG37" s="49"/>
      <c r="AH37" s="49"/>
      <c r="AI37" s="49"/>
      <c r="AJ37" s="49"/>
      <c r="AK37" s="30"/>
      <c r="AM37" s="49"/>
      <c r="AO37" s="49"/>
      <c r="AP37" s="49"/>
      <c r="AQ37" s="7"/>
      <c r="AS37" s="11"/>
      <c r="AT37" s="48"/>
      <c r="AU37" s="48"/>
      <c r="AV37" s="80"/>
      <c r="AW37" s="48"/>
      <c r="AX37" s="48"/>
      <c r="AY37" s="30"/>
      <c r="AZ37" s="49"/>
      <c r="BA37" s="49"/>
      <c r="BB37" s="49"/>
      <c r="BC37" s="49"/>
      <c r="BD37" s="49"/>
      <c r="BE37" s="30"/>
      <c r="BF37" s="49"/>
      <c r="BG37" s="49"/>
      <c r="BI37" s="49"/>
      <c r="BJ37" s="49"/>
      <c r="BK37" s="7"/>
      <c r="BM37" s="30"/>
      <c r="BN37" s="48" t="s">
        <v>292</v>
      </c>
      <c r="BO37" s="48" t="s">
        <v>292</v>
      </c>
      <c r="BP37" s="2" t="s">
        <v>292</v>
      </c>
      <c r="BQ37" s="48" t="s">
        <v>292</v>
      </c>
      <c r="BR37" s="48" t="s">
        <v>292</v>
      </c>
      <c r="BS37" s="30"/>
      <c r="BT37" s="49" t="s">
        <v>292</v>
      </c>
      <c r="BU37" s="49" t="s">
        <v>292</v>
      </c>
      <c r="BV37" s="49" t="s">
        <v>292</v>
      </c>
      <c r="BW37" s="49" t="s">
        <v>292</v>
      </c>
      <c r="BX37" s="49" t="s">
        <v>292</v>
      </c>
      <c r="BY37" s="30"/>
      <c r="BZ37" s="49"/>
      <c r="CA37" s="49"/>
      <c r="CC37" s="49"/>
      <c r="CD37" s="49"/>
      <c r="CE37" s="30"/>
      <c r="CG37" s="30"/>
      <c r="CH37" s="48"/>
      <c r="CI37" s="48"/>
      <c r="CJ37" s="2"/>
      <c r="CK37" s="48"/>
      <c r="CL37" s="48"/>
      <c r="CM37" s="30"/>
      <c r="CN37" s="49"/>
      <c r="CO37" s="49"/>
      <c r="CR37" s="50"/>
      <c r="CS37" s="30"/>
      <c r="CT37" s="49"/>
      <c r="CU37" s="49"/>
      <c r="CW37" s="49"/>
      <c r="CX37" s="49"/>
      <c r="CY37" s="7"/>
      <c r="DA37" s="30"/>
      <c r="DB37" s="48"/>
      <c r="DC37" s="48"/>
      <c r="DD37" s="2"/>
      <c r="DE37" s="48"/>
      <c r="DF37" s="48"/>
      <c r="DG37" s="30"/>
      <c r="DH37" s="49"/>
      <c r="DI37" s="49"/>
      <c r="DL37" s="50"/>
      <c r="DM37" s="30"/>
      <c r="DN37" s="49"/>
      <c r="DO37" s="49"/>
      <c r="DQ37" s="49"/>
      <c r="DR37" s="49"/>
      <c r="DS37" s="7"/>
      <c r="DU37" s="30"/>
      <c r="DV37" s="48"/>
      <c r="DW37" s="48"/>
      <c r="DX37" s="2"/>
      <c r="DY37" s="48"/>
      <c r="DZ37" s="48"/>
      <c r="EA37" s="30"/>
      <c r="EC37" s="51"/>
      <c r="EF37" s="50"/>
      <c r="EG37" s="30"/>
      <c r="EH37" s="49"/>
      <c r="EI37" s="49"/>
      <c r="EK37" s="49"/>
      <c r="EL37" s="49"/>
      <c r="EM37" s="7"/>
      <c r="EO37" s="30"/>
      <c r="EP37" s="48"/>
      <c r="EQ37" s="48"/>
      <c r="ER37" s="2"/>
      <c r="ES37" s="48"/>
      <c r="ET37" s="48"/>
      <c r="EU37" s="30"/>
      <c r="EV37" s="49"/>
      <c r="EW37" s="49"/>
      <c r="EZ37" s="50"/>
      <c r="FA37" s="30"/>
      <c r="FB37" s="49"/>
      <c r="FC37" s="49"/>
      <c r="FE37" s="49"/>
      <c r="FF37" s="49"/>
      <c r="FG37" s="7"/>
      <c r="FI37" s="30"/>
      <c r="FJ37" s="48"/>
      <c r="FK37" s="48"/>
      <c r="FL37" s="2"/>
      <c r="FM37" s="48"/>
      <c r="FN37" s="48"/>
      <c r="FO37" s="30"/>
      <c r="FP37" s="49"/>
      <c r="FQ37" s="49"/>
      <c r="FT37" s="50"/>
      <c r="FU37" s="30"/>
      <c r="FV37" s="49"/>
      <c r="FW37" s="49"/>
      <c r="FY37" s="49"/>
      <c r="FZ37" s="49"/>
      <c r="GA37" s="20"/>
      <c r="GB37" s="54"/>
      <c r="GC37" s="54"/>
      <c r="GD37" s="55"/>
      <c r="GE37" s="2"/>
      <c r="GF37" s="56"/>
      <c r="GG37" s="55"/>
      <c r="GH37" s="2"/>
      <c r="GI37" s="57"/>
      <c r="GJ37" s="2"/>
      <c r="GK37" s="2"/>
      <c r="GL37" s="2"/>
      <c r="GM37" s="2"/>
      <c r="GN37" s="58"/>
      <c r="GO37" s="2"/>
      <c r="GP37" s="2"/>
      <c r="GQ37" s="2"/>
      <c r="GR37" s="2"/>
      <c r="GS37" s="2"/>
      <c r="GT37" s="2"/>
      <c r="GU37" s="20"/>
      <c r="GV37" s="54"/>
      <c r="GW37" s="54"/>
      <c r="GX37" s="55"/>
      <c r="GY37" s="2"/>
      <c r="GZ37" s="56"/>
      <c r="HA37" s="55"/>
      <c r="HB37" s="2"/>
      <c r="HC37" s="57"/>
      <c r="HD37" s="2"/>
      <c r="HE37" s="2"/>
      <c r="HF37" s="2"/>
      <c r="HG37" s="2"/>
      <c r="HH37" s="58"/>
      <c r="HI37" s="2"/>
      <c r="HJ37" s="2"/>
      <c r="HK37" s="2"/>
      <c r="HL37" s="2"/>
      <c r="HM37" s="2"/>
      <c r="HN37" s="2"/>
      <c r="HO37" s="20"/>
      <c r="HP37" s="54"/>
      <c r="HQ37" s="54"/>
      <c r="HR37" s="55"/>
      <c r="HS37" s="2"/>
      <c r="HT37" s="56"/>
      <c r="HU37" s="55"/>
      <c r="HV37" s="2"/>
      <c r="HW37" s="57"/>
      <c r="HX37" s="2"/>
      <c r="HY37" s="2"/>
      <c r="HZ37" s="2"/>
      <c r="IA37" s="2"/>
      <c r="IB37" s="58"/>
      <c r="IC37" s="2"/>
      <c r="ID37" s="2"/>
      <c r="IE37" s="2"/>
      <c r="IF37" s="2"/>
      <c r="IG37" s="2"/>
      <c r="IH37" s="2"/>
      <c r="II37" s="20"/>
      <c r="IJ37" s="54"/>
      <c r="IK37" s="54"/>
      <c r="IL37" s="55"/>
      <c r="IM37" s="2"/>
      <c r="IN37" s="56"/>
      <c r="IO37" s="55"/>
      <c r="IP37" s="2"/>
      <c r="IQ37" s="57"/>
      <c r="IR37" s="2"/>
      <c r="IS37" s="2"/>
      <c r="IT37" s="2"/>
      <c r="IU37" s="2"/>
      <c r="IV37" s="58"/>
      <c r="IW37" s="2"/>
      <c r="IX37" s="2"/>
      <c r="IY37" s="2"/>
      <c r="IZ37" s="2"/>
      <c r="JA37" s="2"/>
      <c r="JB37" s="2"/>
    </row>
    <row r="38" spans="1:262" s="4" customFormat="1" ht="13.5" customHeight="1">
      <c r="A38" s="47"/>
      <c r="B38" s="2"/>
      <c r="C38" s="7"/>
      <c r="E38" s="30"/>
      <c r="F38" s="48"/>
      <c r="G38" s="49"/>
      <c r="H38" s="2"/>
      <c r="I38" s="48"/>
      <c r="J38" s="49"/>
      <c r="K38" s="30"/>
      <c r="L38" s="49"/>
      <c r="M38" s="49"/>
      <c r="N38" s="49"/>
      <c r="O38" s="49"/>
      <c r="P38" s="49"/>
      <c r="Q38" s="30"/>
      <c r="R38" s="49"/>
      <c r="S38" s="49"/>
      <c r="U38" s="49"/>
      <c r="V38" s="49"/>
      <c r="W38" s="7"/>
      <c r="Y38" s="30"/>
      <c r="Z38" s="142"/>
      <c r="AA38" s="48"/>
      <c r="AB38" s="2"/>
      <c r="AC38" s="142"/>
      <c r="AD38" s="48"/>
      <c r="AE38" s="30"/>
      <c r="AF38" s="49"/>
      <c r="AG38" s="49"/>
      <c r="AH38" s="49"/>
      <c r="AI38" s="49"/>
      <c r="AJ38" s="49"/>
      <c r="AK38" s="30"/>
      <c r="AM38" s="49"/>
      <c r="AO38" s="49"/>
      <c r="AP38" s="49"/>
      <c r="AQ38" s="7"/>
      <c r="AS38" s="11"/>
      <c r="AT38" s="48"/>
      <c r="AU38" s="48"/>
      <c r="AV38" s="80"/>
      <c r="AW38" s="48"/>
      <c r="AX38" s="48"/>
      <c r="AY38" s="30"/>
      <c r="AZ38" s="49"/>
      <c r="BA38" s="49"/>
      <c r="BB38" s="49"/>
      <c r="BC38" s="49"/>
      <c r="BD38" s="49"/>
      <c r="BE38" s="30"/>
      <c r="BF38" s="49"/>
      <c r="BG38" s="49"/>
      <c r="BI38" s="49"/>
      <c r="BJ38" s="49"/>
      <c r="BK38" s="7"/>
      <c r="BM38" s="30"/>
      <c r="BN38" s="48" t="s">
        <v>292</v>
      </c>
      <c r="BO38" s="48" t="s">
        <v>292</v>
      </c>
      <c r="BP38" s="2" t="s">
        <v>292</v>
      </c>
      <c r="BQ38" s="48" t="s">
        <v>292</v>
      </c>
      <c r="BR38" s="48" t="s">
        <v>292</v>
      </c>
      <c r="BS38" s="30"/>
      <c r="BT38" s="49" t="s">
        <v>292</v>
      </c>
      <c r="BU38" s="49" t="s">
        <v>292</v>
      </c>
      <c r="BV38" s="49" t="s">
        <v>292</v>
      </c>
      <c r="BW38" s="49" t="s">
        <v>292</v>
      </c>
      <c r="BX38" s="49" t="s">
        <v>292</v>
      </c>
      <c r="BY38" s="30"/>
      <c r="BZ38" s="49"/>
      <c r="CA38" s="49"/>
      <c r="CC38" s="49"/>
      <c r="CD38" s="49"/>
      <c r="CE38" s="30"/>
      <c r="CG38" s="30"/>
      <c r="CH38" s="48"/>
      <c r="CI38" s="48"/>
      <c r="CJ38" s="2"/>
      <c r="CK38" s="48"/>
      <c r="CL38" s="48"/>
      <c r="CM38" s="30"/>
      <c r="CN38" s="49"/>
      <c r="CO38" s="49"/>
      <c r="CR38" s="50"/>
      <c r="CS38" s="30"/>
      <c r="CT38" s="49"/>
      <c r="CU38" s="49"/>
      <c r="CW38" s="49"/>
      <c r="CX38" s="49"/>
      <c r="CY38" s="7"/>
      <c r="DA38" s="30"/>
      <c r="DB38" s="48"/>
      <c r="DC38" s="48"/>
      <c r="DD38" s="2"/>
      <c r="DE38" s="48"/>
      <c r="DF38" s="48"/>
      <c r="DG38" s="30"/>
      <c r="DH38" s="49"/>
      <c r="DI38" s="49"/>
      <c r="DL38" s="50"/>
      <c r="DM38" s="30"/>
      <c r="DN38" s="49"/>
      <c r="DO38" s="49"/>
      <c r="DQ38" s="49"/>
      <c r="DR38" s="49"/>
      <c r="DS38" s="7"/>
      <c r="DU38" s="30"/>
      <c r="DV38" s="48"/>
      <c r="DW38" s="48"/>
      <c r="DX38" s="2"/>
      <c r="DY38" s="48"/>
      <c r="DZ38" s="48"/>
      <c r="EA38" s="30"/>
      <c r="EC38" s="51"/>
      <c r="EF38" s="50"/>
      <c r="EG38" s="30"/>
      <c r="EH38" s="49"/>
      <c r="EI38" s="49"/>
      <c r="EK38" s="49"/>
      <c r="EL38" s="49"/>
      <c r="EM38" s="7"/>
      <c r="EO38" s="30"/>
      <c r="EP38" s="48"/>
      <c r="EQ38" s="48"/>
      <c r="ER38" s="2"/>
      <c r="ES38" s="48"/>
      <c r="ET38" s="48"/>
      <c r="EU38" s="30"/>
      <c r="EV38" s="49"/>
      <c r="EW38" s="49"/>
      <c r="EZ38" s="50"/>
      <c r="FA38" s="30"/>
      <c r="FB38" s="49"/>
      <c r="FC38" s="49"/>
      <c r="FE38" s="49"/>
      <c r="FF38" s="49"/>
      <c r="FG38" s="7"/>
      <c r="FI38" s="30"/>
      <c r="FJ38" s="48"/>
      <c r="FK38" s="48"/>
      <c r="FL38" s="2"/>
      <c r="FM38" s="48"/>
      <c r="FN38" s="48"/>
      <c r="FO38" s="30"/>
      <c r="FP38" s="49"/>
      <c r="FQ38" s="49"/>
      <c r="FT38" s="50"/>
      <c r="FU38" s="30"/>
      <c r="FV38" s="49"/>
      <c r="FW38" s="49"/>
      <c r="FY38" s="49"/>
      <c r="FZ38" s="49"/>
      <c r="GA38" s="20"/>
      <c r="GB38" s="54"/>
      <c r="GC38" s="54"/>
      <c r="GD38" s="55"/>
      <c r="GE38" s="2"/>
      <c r="GF38" s="56"/>
      <c r="GG38" s="55"/>
      <c r="GH38" s="2"/>
      <c r="GI38" s="57"/>
      <c r="GJ38" s="2"/>
      <c r="GK38" s="2"/>
      <c r="GL38" s="2"/>
      <c r="GM38" s="2"/>
      <c r="GN38" s="58"/>
      <c r="GO38" s="2"/>
      <c r="GP38" s="2"/>
      <c r="GQ38" s="2"/>
      <c r="GR38" s="2"/>
      <c r="GS38" s="2"/>
      <c r="GT38" s="2"/>
      <c r="GU38" s="20"/>
      <c r="GV38" s="54"/>
      <c r="GW38" s="54"/>
      <c r="GX38" s="55"/>
      <c r="GY38" s="2"/>
      <c r="GZ38" s="56"/>
      <c r="HA38" s="55"/>
      <c r="HB38" s="2"/>
      <c r="HC38" s="57"/>
      <c r="HD38" s="2"/>
      <c r="HE38" s="2"/>
      <c r="HF38" s="2"/>
      <c r="HG38" s="2"/>
      <c r="HH38" s="58"/>
      <c r="HI38" s="2"/>
      <c r="HJ38" s="2"/>
      <c r="HK38" s="2"/>
      <c r="HL38" s="2"/>
      <c r="HM38" s="2"/>
      <c r="HN38" s="2"/>
      <c r="HO38" s="20"/>
      <c r="HP38" s="54"/>
      <c r="HQ38" s="54"/>
      <c r="HR38" s="55"/>
      <c r="HS38" s="2"/>
      <c r="HT38" s="56"/>
      <c r="HU38" s="55"/>
      <c r="HV38" s="2"/>
      <c r="HW38" s="57"/>
      <c r="HX38" s="2"/>
      <c r="HY38" s="2"/>
      <c r="HZ38" s="2"/>
      <c r="IA38" s="2"/>
      <c r="IB38" s="58"/>
      <c r="IC38" s="2"/>
      <c r="ID38" s="2"/>
      <c r="IE38" s="2"/>
      <c r="IF38" s="2"/>
      <c r="IG38" s="2"/>
      <c r="IH38" s="2"/>
      <c r="II38" s="20"/>
      <c r="IJ38" s="54"/>
      <c r="IK38" s="54"/>
      <c r="IL38" s="55"/>
      <c r="IM38" s="2"/>
      <c r="IN38" s="56"/>
      <c r="IO38" s="55"/>
      <c r="IP38" s="2"/>
      <c r="IQ38" s="57"/>
      <c r="IR38" s="2"/>
      <c r="IS38" s="2"/>
      <c r="IT38" s="2"/>
      <c r="IU38" s="2"/>
      <c r="IV38" s="58"/>
      <c r="IW38" s="2"/>
      <c r="IX38" s="2"/>
      <c r="IY38" s="2"/>
      <c r="IZ38" s="2"/>
      <c r="JA38" s="2"/>
      <c r="JB38" s="2"/>
    </row>
    <row r="39" spans="1:262" s="4" customFormat="1" ht="13.5" customHeight="1">
      <c r="A39" s="47"/>
      <c r="B39" s="2"/>
      <c r="C39" s="7"/>
      <c r="E39" s="30"/>
      <c r="F39" s="48"/>
      <c r="G39" s="49"/>
      <c r="H39" s="2"/>
      <c r="I39" s="48"/>
      <c r="J39" s="49"/>
      <c r="K39" s="30"/>
      <c r="L39" s="49"/>
      <c r="M39" s="49"/>
      <c r="N39" s="49"/>
      <c r="O39" s="49"/>
      <c r="P39" s="49"/>
      <c r="Q39" s="30"/>
      <c r="R39" s="49"/>
      <c r="S39" s="49"/>
      <c r="U39" s="49"/>
      <c r="V39" s="49"/>
      <c r="W39" s="7"/>
      <c r="Y39" s="30"/>
      <c r="Z39" s="48"/>
      <c r="AA39" s="48"/>
      <c r="AB39" s="2"/>
      <c r="AC39" s="48"/>
      <c r="AD39" s="48"/>
      <c r="AE39" s="30"/>
      <c r="AF39" s="49"/>
      <c r="AG39" s="49"/>
      <c r="AH39" s="49"/>
      <c r="AI39" s="49"/>
      <c r="AJ39" s="49"/>
      <c r="AK39" s="30"/>
      <c r="AM39" s="49"/>
      <c r="AO39" s="49"/>
      <c r="AP39" s="49"/>
      <c r="AQ39" s="7"/>
      <c r="AS39" s="11"/>
      <c r="AT39" s="48"/>
      <c r="AU39" s="48"/>
      <c r="AV39" s="80"/>
      <c r="AW39" s="48"/>
      <c r="AX39" s="48"/>
      <c r="AY39" s="30"/>
      <c r="AZ39" s="49"/>
      <c r="BA39" s="49"/>
      <c r="BB39" s="49"/>
      <c r="BC39" s="49"/>
      <c r="BD39" s="49"/>
      <c r="BE39" s="30"/>
      <c r="BF39" s="49"/>
      <c r="BG39" s="49"/>
      <c r="BI39" s="49"/>
      <c r="BJ39" s="49"/>
      <c r="BK39" s="7"/>
      <c r="BM39" s="30"/>
      <c r="BN39" s="48" t="s">
        <v>292</v>
      </c>
      <c r="BO39" s="48" t="s">
        <v>292</v>
      </c>
      <c r="BP39" s="2" t="s">
        <v>292</v>
      </c>
      <c r="BQ39" s="48" t="s">
        <v>292</v>
      </c>
      <c r="BR39" s="48" t="s">
        <v>292</v>
      </c>
      <c r="BS39" s="30"/>
      <c r="BT39" s="49" t="s">
        <v>292</v>
      </c>
      <c r="BU39" s="49" t="s">
        <v>292</v>
      </c>
      <c r="BV39" s="49" t="s">
        <v>292</v>
      </c>
      <c r="BW39" s="49" t="s">
        <v>292</v>
      </c>
      <c r="BX39" s="49" t="s">
        <v>292</v>
      </c>
      <c r="BY39" s="30"/>
      <c r="BZ39" s="49"/>
      <c r="CA39" s="49"/>
      <c r="CC39" s="49"/>
      <c r="CD39" s="49"/>
      <c r="CE39" s="30"/>
      <c r="CG39" s="30"/>
      <c r="CH39" s="48"/>
      <c r="CI39" s="48"/>
      <c r="CJ39" s="2"/>
      <c r="CK39" s="48"/>
      <c r="CL39" s="48"/>
      <c r="CM39" s="30"/>
      <c r="CN39" s="49"/>
      <c r="CO39" s="49"/>
      <c r="CR39" s="50"/>
      <c r="CS39" s="30"/>
      <c r="CT39" s="49"/>
      <c r="CU39" s="49"/>
      <c r="CW39" s="49"/>
      <c r="CX39" s="49"/>
      <c r="CY39" s="7"/>
      <c r="DA39" s="30"/>
      <c r="DB39" s="48"/>
      <c r="DC39" s="48"/>
      <c r="DD39" s="2"/>
      <c r="DE39" s="48"/>
      <c r="DF39" s="48"/>
      <c r="DG39" s="30"/>
      <c r="DH39" s="49"/>
      <c r="DI39" s="49"/>
      <c r="DL39" s="50"/>
      <c r="DM39" s="30"/>
      <c r="DN39" s="49"/>
      <c r="DO39" s="49"/>
      <c r="DQ39" s="49"/>
      <c r="DR39" s="49"/>
      <c r="DS39" s="7"/>
      <c r="DU39" s="30"/>
      <c r="DV39" s="48"/>
      <c r="DW39" s="48"/>
      <c r="DX39" s="2"/>
      <c r="DY39" s="48"/>
      <c r="DZ39" s="48"/>
      <c r="EA39" s="30"/>
      <c r="EC39" s="51"/>
      <c r="EF39" s="50"/>
      <c r="EG39" s="30"/>
      <c r="EH39" s="49"/>
      <c r="EI39" s="49"/>
      <c r="EK39" s="49"/>
      <c r="EL39" s="49"/>
      <c r="EM39" s="7"/>
      <c r="EO39" s="30"/>
      <c r="EP39" s="48"/>
      <c r="EQ39" s="48"/>
      <c r="ER39" s="2"/>
      <c r="ES39" s="48"/>
      <c r="ET39" s="48"/>
      <c r="EU39" s="30"/>
      <c r="EV39" s="49"/>
      <c r="EW39" s="49"/>
      <c r="EZ39" s="50"/>
      <c r="FA39" s="30"/>
      <c r="FB39" s="49"/>
      <c r="FC39" s="49"/>
      <c r="FE39" s="49"/>
      <c r="FF39" s="49"/>
      <c r="FG39" s="7"/>
      <c r="FI39" s="30"/>
      <c r="FJ39" s="48"/>
      <c r="FK39" s="48"/>
      <c r="FL39" s="2"/>
      <c r="FM39" s="48"/>
      <c r="FN39" s="48"/>
      <c r="FO39" s="30"/>
      <c r="FP39" s="49"/>
      <c r="FQ39" s="49"/>
      <c r="FT39" s="50"/>
      <c r="FU39" s="30"/>
      <c r="FV39" s="49"/>
      <c r="FW39" s="49"/>
      <c r="FY39" s="49"/>
      <c r="FZ39" s="49"/>
      <c r="GA39" s="20"/>
      <c r="GB39" s="54"/>
      <c r="GC39" s="54"/>
      <c r="GD39" s="55"/>
      <c r="GE39" s="2"/>
      <c r="GF39" s="56"/>
      <c r="GG39" s="55"/>
      <c r="GH39" s="2"/>
      <c r="GI39" s="57"/>
      <c r="GJ39" s="2"/>
      <c r="GK39" s="2"/>
      <c r="GL39" s="2"/>
      <c r="GM39" s="2"/>
      <c r="GN39" s="58"/>
      <c r="GO39" s="2"/>
      <c r="GP39" s="2"/>
      <c r="GQ39" s="2"/>
      <c r="GR39" s="2"/>
      <c r="GS39" s="2"/>
      <c r="GT39" s="2"/>
      <c r="GU39" s="20"/>
      <c r="GV39" s="54"/>
      <c r="GW39" s="54"/>
      <c r="GX39" s="55"/>
      <c r="GY39" s="2"/>
      <c r="GZ39" s="56"/>
      <c r="HA39" s="55"/>
      <c r="HB39" s="2"/>
      <c r="HC39" s="57"/>
      <c r="HD39" s="2"/>
      <c r="HE39" s="2"/>
      <c r="HF39" s="2"/>
      <c r="HG39" s="2"/>
      <c r="HH39" s="58"/>
      <c r="HI39" s="2"/>
      <c r="HJ39" s="2"/>
      <c r="HK39" s="2"/>
      <c r="HL39" s="2"/>
      <c r="HM39" s="2"/>
      <c r="HN39" s="2"/>
      <c r="HO39" s="20"/>
      <c r="HP39" s="54"/>
      <c r="HQ39" s="54"/>
      <c r="HR39" s="55"/>
      <c r="HS39" s="2"/>
      <c r="HT39" s="56"/>
      <c r="HU39" s="55"/>
      <c r="HV39" s="2"/>
      <c r="HW39" s="57"/>
      <c r="HX39" s="2"/>
      <c r="HY39" s="2"/>
      <c r="HZ39" s="2"/>
      <c r="IA39" s="2"/>
      <c r="IB39" s="58"/>
      <c r="IC39" s="2"/>
      <c r="ID39" s="2"/>
      <c r="IE39" s="2"/>
      <c r="IF39" s="2"/>
      <c r="IG39" s="2"/>
      <c r="IH39" s="2"/>
      <c r="II39" s="20"/>
      <c r="IJ39" s="54"/>
      <c r="IK39" s="54"/>
      <c r="IL39" s="55"/>
      <c r="IM39" s="2"/>
      <c r="IN39" s="56"/>
      <c r="IO39" s="55"/>
      <c r="IP39" s="2"/>
      <c r="IQ39" s="57"/>
      <c r="IR39" s="2"/>
      <c r="IS39" s="2"/>
      <c r="IT39" s="2"/>
      <c r="IU39" s="2"/>
      <c r="IV39" s="58"/>
      <c r="IW39" s="2"/>
      <c r="IX39" s="2"/>
      <c r="IY39" s="2"/>
      <c r="IZ39" s="2"/>
      <c r="JA39" s="2"/>
      <c r="JB39" s="2"/>
    </row>
    <row r="40" spans="1:262" s="4" customFormat="1" ht="13.5" customHeight="1">
      <c r="A40" s="47"/>
      <c r="B40" s="2"/>
      <c r="C40" s="7"/>
      <c r="E40" s="30"/>
      <c r="F40" s="48"/>
      <c r="G40" s="49"/>
      <c r="H40" s="2"/>
      <c r="I40" s="48"/>
      <c r="J40" s="49"/>
      <c r="K40" s="30"/>
      <c r="L40" s="49"/>
      <c r="M40" s="49"/>
      <c r="N40" s="49"/>
      <c r="O40" s="49"/>
      <c r="P40" s="49"/>
      <c r="Q40" s="30"/>
      <c r="R40" s="49"/>
      <c r="S40" s="49"/>
      <c r="U40" s="49"/>
      <c r="V40" s="49"/>
      <c r="W40" s="7"/>
      <c r="Y40" s="30"/>
      <c r="Z40" s="48"/>
      <c r="AA40" s="48"/>
      <c r="AB40" s="2"/>
      <c r="AC40" s="48"/>
      <c r="AD40" s="48"/>
      <c r="AE40" s="30"/>
      <c r="AF40" s="49"/>
      <c r="AG40" s="49"/>
      <c r="AH40" s="49"/>
      <c r="AI40" s="49"/>
      <c r="AJ40" s="49"/>
      <c r="AK40" s="30"/>
      <c r="AM40" s="49"/>
      <c r="AO40" s="49"/>
      <c r="AP40" s="49"/>
      <c r="AQ40" s="7"/>
      <c r="AS40" s="11"/>
      <c r="AT40" s="48"/>
      <c r="AU40" s="48"/>
      <c r="AV40" s="80"/>
      <c r="AW40" s="48"/>
      <c r="AX40" s="48"/>
      <c r="AY40" s="30"/>
      <c r="AZ40" s="49"/>
      <c r="BA40" s="49"/>
      <c r="BB40" s="49"/>
      <c r="BC40" s="49"/>
      <c r="BD40" s="49"/>
      <c r="BE40" s="30"/>
      <c r="BF40" s="49"/>
      <c r="BG40" s="49"/>
      <c r="BI40" s="49"/>
      <c r="BJ40" s="49"/>
      <c r="BK40" s="7"/>
      <c r="BM40" s="30"/>
      <c r="BN40" s="48"/>
      <c r="BO40" s="48"/>
      <c r="BP40" s="2"/>
      <c r="BQ40" s="48"/>
      <c r="BR40" s="48"/>
      <c r="BS40" s="30"/>
      <c r="BT40" s="49"/>
      <c r="BU40" s="49"/>
      <c r="BV40" s="49"/>
      <c r="BW40" s="49"/>
      <c r="BX40" s="49"/>
      <c r="BY40" s="30"/>
      <c r="BZ40" s="49"/>
      <c r="CA40" s="49"/>
      <c r="CC40" s="49"/>
      <c r="CD40" s="49"/>
      <c r="CE40" s="30"/>
      <c r="CG40" s="30"/>
      <c r="CH40" s="48"/>
      <c r="CI40" s="48"/>
      <c r="CJ40" s="2"/>
      <c r="CK40" s="48"/>
      <c r="CL40" s="48"/>
      <c r="CM40" s="30"/>
      <c r="CN40" s="49"/>
      <c r="CO40" s="49"/>
      <c r="CR40" s="50"/>
      <c r="CS40" s="30"/>
      <c r="CT40" s="49"/>
      <c r="CU40" s="49"/>
      <c r="CW40" s="49"/>
      <c r="CX40" s="49"/>
      <c r="CY40" s="7"/>
      <c r="DA40" s="30"/>
      <c r="DB40" s="48"/>
      <c r="DC40" s="48"/>
      <c r="DD40" s="2"/>
      <c r="DE40" s="48"/>
      <c r="DF40" s="48"/>
      <c r="DG40" s="30"/>
      <c r="DH40" s="49"/>
      <c r="DI40" s="49"/>
      <c r="DL40" s="50"/>
      <c r="DM40" s="30"/>
      <c r="DN40" s="49"/>
      <c r="DO40" s="49"/>
      <c r="DQ40" s="49"/>
      <c r="DR40" s="49"/>
      <c r="DS40" s="7"/>
      <c r="DU40" s="30"/>
      <c r="DV40" s="48"/>
      <c r="DW40" s="48"/>
      <c r="DX40" s="2"/>
      <c r="DY40" s="48"/>
      <c r="DZ40" s="48"/>
      <c r="EA40" s="30"/>
      <c r="EC40" s="51"/>
      <c r="EF40" s="50"/>
      <c r="EG40" s="30"/>
      <c r="EH40" s="49"/>
      <c r="EI40" s="49"/>
      <c r="EK40" s="49"/>
      <c r="EL40" s="49"/>
      <c r="EM40" s="7"/>
      <c r="EO40" s="30"/>
      <c r="EP40" s="48"/>
      <c r="EQ40" s="48"/>
      <c r="ER40" s="2"/>
      <c r="ES40" s="48"/>
      <c r="ET40" s="48"/>
      <c r="EU40" s="30"/>
      <c r="EV40" s="49"/>
      <c r="EW40" s="49"/>
      <c r="EZ40" s="50"/>
      <c r="FA40" s="30"/>
      <c r="FB40" s="49"/>
      <c r="FC40" s="49"/>
      <c r="FE40" s="49"/>
      <c r="FF40" s="49"/>
      <c r="FG40" s="7"/>
      <c r="FI40" s="30"/>
      <c r="FJ40" s="48"/>
      <c r="FK40" s="48"/>
      <c r="FL40" s="2"/>
      <c r="FM40" s="48"/>
      <c r="FN40" s="48"/>
      <c r="FO40" s="30"/>
      <c r="FP40" s="49"/>
      <c r="FQ40" s="49"/>
      <c r="FT40" s="50"/>
      <c r="FU40" s="30"/>
      <c r="FV40" s="49"/>
      <c r="FW40" s="49"/>
      <c r="FY40" s="49"/>
      <c r="FZ40" s="49"/>
      <c r="GA40" s="20"/>
      <c r="GB40" s="54"/>
      <c r="GC40" s="54"/>
      <c r="GD40" s="55"/>
      <c r="GE40" s="2"/>
      <c r="GF40" s="56"/>
      <c r="GG40" s="55"/>
      <c r="GH40" s="2"/>
      <c r="GI40" s="57"/>
      <c r="GJ40" s="2"/>
      <c r="GK40" s="2"/>
      <c r="GL40" s="2"/>
      <c r="GM40" s="2"/>
      <c r="GN40" s="58"/>
      <c r="GO40" s="2"/>
      <c r="GP40" s="2"/>
      <c r="GQ40" s="2"/>
      <c r="GR40" s="2"/>
      <c r="GS40" s="2"/>
      <c r="GT40" s="2"/>
      <c r="GU40" s="20"/>
      <c r="GV40" s="54"/>
      <c r="GW40" s="54"/>
      <c r="GX40" s="55"/>
      <c r="GY40" s="2"/>
      <c r="GZ40" s="56"/>
      <c r="HA40" s="55"/>
      <c r="HB40" s="2"/>
      <c r="HC40" s="57"/>
      <c r="HD40" s="2"/>
      <c r="HE40" s="2"/>
      <c r="HF40" s="2"/>
      <c r="HG40" s="2"/>
      <c r="HH40" s="58"/>
      <c r="HI40" s="2"/>
      <c r="HJ40" s="2"/>
      <c r="HK40" s="2"/>
      <c r="HL40" s="2"/>
      <c r="HM40" s="2"/>
      <c r="HN40" s="2"/>
      <c r="HO40" s="20"/>
      <c r="HP40" s="54"/>
      <c r="HQ40" s="54"/>
      <c r="HR40" s="55"/>
      <c r="HS40" s="2"/>
      <c r="HT40" s="56"/>
      <c r="HU40" s="55"/>
      <c r="HV40" s="2"/>
      <c r="HW40" s="57"/>
      <c r="HX40" s="2"/>
      <c r="HY40" s="2"/>
      <c r="HZ40" s="2"/>
      <c r="IA40" s="2"/>
      <c r="IB40" s="58"/>
      <c r="IC40" s="2"/>
      <c r="ID40" s="2"/>
      <c r="IE40" s="2"/>
      <c r="IF40" s="2"/>
      <c r="IG40" s="2"/>
      <c r="IH40" s="2"/>
      <c r="II40" s="20"/>
      <c r="IJ40" s="54"/>
      <c r="IK40" s="54"/>
      <c r="IL40" s="55"/>
      <c r="IM40" s="2"/>
      <c r="IN40" s="56"/>
      <c r="IO40" s="55"/>
      <c r="IP40" s="2"/>
      <c r="IQ40" s="57"/>
      <c r="IR40" s="2"/>
      <c r="IS40" s="2"/>
      <c r="IT40" s="2"/>
      <c r="IU40" s="2"/>
      <c r="IV40" s="58"/>
      <c r="IW40" s="2"/>
      <c r="IX40" s="2"/>
      <c r="IY40" s="2"/>
      <c r="IZ40" s="2"/>
      <c r="JA40" s="2"/>
      <c r="JB40" s="2"/>
    </row>
    <row r="41" spans="1:262" s="4" customFormat="1" ht="13.5" customHeight="1">
      <c r="A41" s="47"/>
      <c r="B41" s="2"/>
      <c r="C41" s="7"/>
      <c r="E41" s="30"/>
      <c r="F41" s="48"/>
      <c r="G41" s="49"/>
      <c r="H41" s="2"/>
      <c r="I41" s="48"/>
      <c r="J41" s="49"/>
      <c r="K41" s="30"/>
      <c r="L41" s="49"/>
      <c r="M41" s="49"/>
      <c r="N41" s="49"/>
      <c r="O41" s="49"/>
      <c r="P41" s="49"/>
      <c r="Q41" s="30"/>
      <c r="R41" s="49"/>
      <c r="S41" s="49"/>
      <c r="U41" s="49"/>
      <c r="V41" s="49"/>
      <c r="W41" s="7"/>
      <c r="Y41" s="30"/>
      <c r="Z41" s="48"/>
      <c r="AA41" s="48"/>
      <c r="AB41" s="2"/>
      <c r="AC41" s="48"/>
      <c r="AD41" s="48"/>
      <c r="AE41" s="30"/>
      <c r="AF41" s="49"/>
      <c r="AG41" s="49"/>
      <c r="AH41" s="49"/>
      <c r="AI41" s="49"/>
      <c r="AJ41" s="49"/>
      <c r="AK41" s="30"/>
      <c r="AM41" s="49"/>
      <c r="AO41" s="49"/>
      <c r="AP41" s="49"/>
      <c r="AQ41" s="7"/>
      <c r="AS41" s="11"/>
      <c r="AT41" s="48"/>
      <c r="AU41" s="48"/>
      <c r="AV41" s="80"/>
      <c r="AW41" s="48"/>
      <c r="AX41" s="48"/>
      <c r="AY41" s="30"/>
      <c r="AZ41" s="49"/>
      <c r="BA41" s="49"/>
      <c r="BB41" s="49"/>
      <c r="BC41" s="49"/>
      <c r="BD41" s="49"/>
      <c r="BE41" s="30"/>
      <c r="BF41" s="49"/>
      <c r="BG41" s="49"/>
      <c r="BI41" s="49"/>
      <c r="BJ41" s="49"/>
      <c r="BK41" s="7"/>
      <c r="BM41" s="30"/>
      <c r="BN41" s="48"/>
      <c r="BO41" s="48"/>
      <c r="BP41" s="2"/>
      <c r="BQ41" s="48"/>
      <c r="BR41" s="48"/>
      <c r="BS41" s="30"/>
      <c r="BT41" s="49"/>
      <c r="BU41" s="49"/>
      <c r="BV41" s="49"/>
      <c r="BW41" s="49"/>
      <c r="BX41" s="49"/>
      <c r="BY41" s="30"/>
      <c r="BZ41" s="49"/>
      <c r="CA41" s="49"/>
      <c r="CC41" s="49"/>
      <c r="CD41" s="49"/>
      <c r="CE41" s="30"/>
      <c r="CG41" s="30"/>
      <c r="CH41" s="48"/>
      <c r="CI41" s="48"/>
      <c r="CJ41" s="2"/>
      <c r="CK41" s="48"/>
      <c r="CL41" s="48"/>
      <c r="CM41" s="30"/>
      <c r="CN41" s="49"/>
      <c r="CO41" s="49"/>
      <c r="CR41" s="50"/>
      <c r="CS41" s="30"/>
      <c r="CT41" s="49"/>
      <c r="CU41" s="49"/>
      <c r="CW41" s="49"/>
      <c r="CX41" s="49"/>
      <c r="CY41" s="7"/>
      <c r="DA41" s="30"/>
      <c r="DB41" s="48"/>
      <c r="DC41" s="48"/>
      <c r="DD41" s="2"/>
      <c r="DE41" s="48"/>
      <c r="DF41" s="48"/>
      <c r="DG41" s="30"/>
      <c r="DH41" s="49"/>
      <c r="DI41" s="49"/>
      <c r="DL41" s="50"/>
      <c r="DM41" s="30"/>
      <c r="DN41" s="49"/>
      <c r="DO41" s="49"/>
      <c r="DQ41" s="49"/>
      <c r="DR41" s="49"/>
      <c r="DS41" s="7"/>
      <c r="DU41" s="30"/>
      <c r="DV41" s="48"/>
      <c r="DW41" s="48"/>
      <c r="DX41" s="2"/>
      <c r="DY41" s="48"/>
      <c r="DZ41" s="48"/>
      <c r="EA41" s="30"/>
      <c r="EC41" s="51"/>
      <c r="EF41" s="50"/>
      <c r="EG41" s="30"/>
      <c r="EH41" s="49"/>
      <c r="EI41" s="49"/>
      <c r="EK41" s="49"/>
      <c r="EL41" s="49"/>
      <c r="EM41" s="7"/>
      <c r="EO41" s="30"/>
      <c r="EP41" s="48"/>
      <c r="EQ41" s="48"/>
      <c r="ER41" s="2"/>
      <c r="ES41" s="48"/>
      <c r="ET41" s="48"/>
      <c r="EU41" s="30"/>
      <c r="EV41" s="49"/>
      <c r="EW41" s="49"/>
      <c r="EZ41" s="50"/>
      <c r="FA41" s="30"/>
      <c r="FB41" s="49"/>
      <c r="FC41" s="49"/>
      <c r="FE41" s="49"/>
      <c r="FF41" s="49"/>
      <c r="FG41" s="7"/>
      <c r="FI41" s="30"/>
      <c r="FJ41" s="48"/>
      <c r="FK41" s="48"/>
      <c r="FL41" s="2"/>
      <c r="FM41" s="48"/>
      <c r="FN41" s="48"/>
      <c r="FO41" s="30"/>
      <c r="FP41" s="49"/>
      <c r="FQ41" s="49"/>
      <c r="FT41" s="50"/>
      <c r="FU41" s="30"/>
      <c r="FV41" s="49"/>
      <c r="FW41" s="49"/>
      <c r="FY41" s="49"/>
      <c r="FZ41" s="49"/>
      <c r="GA41" s="20"/>
      <c r="GB41" s="54"/>
      <c r="GC41" s="54"/>
      <c r="GD41" s="55"/>
      <c r="GE41" s="2"/>
      <c r="GF41" s="56"/>
      <c r="GG41" s="55"/>
      <c r="GH41" s="2"/>
      <c r="GI41" s="57"/>
      <c r="GJ41" s="2"/>
      <c r="GK41" s="2"/>
      <c r="GL41" s="2"/>
      <c r="GM41" s="2"/>
      <c r="GN41" s="58"/>
      <c r="GO41" s="2"/>
      <c r="GP41" s="2"/>
      <c r="GQ41" s="2"/>
      <c r="GR41" s="2"/>
      <c r="GS41" s="2"/>
      <c r="GT41" s="2"/>
      <c r="GU41" s="20"/>
      <c r="GV41" s="54"/>
      <c r="GW41" s="54"/>
      <c r="GX41" s="55"/>
      <c r="GY41" s="2"/>
      <c r="GZ41" s="56"/>
      <c r="HA41" s="55"/>
      <c r="HB41" s="2"/>
      <c r="HC41" s="57"/>
      <c r="HD41" s="2"/>
      <c r="HE41" s="2"/>
      <c r="HF41" s="2"/>
      <c r="HG41" s="2"/>
      <c r="HH41" s="58"/>
      <c r="HI41" s="2"/>
      <c r="HJ41" s="2"/>
      <c r="HK41" s="2"/>
      <c r="HL41" s="2"/>
      <c r="HM41" s="2"/>
      <c r="HN41" s="2"/>
      <c r="HO41" s="20"/>
      <c r="HP41" s="54"/>
      <c r="HQ41" s="54"/>
      <c r="HR41" s="55"/>
      <c r="HS41" s="2"/>
      <c r="HT41" s="56"/>
      <c r="HU41" s="55"/>
      <c r="HV41" s="2"/>
      <c r="HW41" s="57"/>
      <c r="HX41" s="2"/>
      <c r="HY41" s="2"/>
      <c r="HZ41" s="2"/>
      <c r="IA41" s="2"/>
      <c r="IB41" s="58"/>
      <c r="IC41" s="2"/>
      <c r="ID41" s="2"/>
      <c r="IE41" s="2"/>
      <c r="IF41" s="2"/>
      <c r="IG41" s="2"/>
      <c r="IH41" s="2"/>
      <c r="II41" s="20"/>
      <c r="IJ41" s="54"/>
      <c r="IK41" s="54"/>
      <c r="IL41" s="55"/>
      <c r="IM41" s="2"/>
      <c r="IN41" s="56"/>
      <c r="IO41" s="55"/>
      <c r="IP41" s="2"/>
      <c r="IQ41" s="57"/>
      <c r="IR41" s="2"/>
      <c r="IS41" s="2"/>
      <c r="IT41" s="2"/>
      <c r="IU41" s="2"/>
      <c r="IV41" s="58"/>
      <c r="IW41" s="2"/>
      <c r="IX41" s="2"/>
      <c r="IY41" s="2"/>
      <c r="IZ41" s="2"/>
      <c r="JA41" s="2"/>
      <c r="JB41" s="2"/>
    </row>
    <row r="42" spans="1:262" s="4" customFormat="1" ht="13.5" customHeight="1">
      <c r="A42" s="47"/>
      <c r="B42" s="2"/>
      <c r="C42" s="7"/>
      <c r="E42" s="30"/>
      <c r="F42" s="48"/>
      <c r="G42" s="49"/>
      <c r="H42" s="2"/>
      <c r="I42" s="48"/>
      <c r="J42" s="49"/>
      <c r="K42" s="30"/>
      <c r="L42" s="49"/>
      <c r="M42" s="49"/>
      <c r="N42" s="49"/>
      <c r="O42" s="49"/>
      <c r="P42" s="49"/>
      <c r="Q42" s="30"/>
      <c r="R42" s="49"/>
      <c r="S42" s="49"/>
      <c r="U42" s="49"/>
      <c r="V42" s="49"/>
      <c r="W42" s="7"/>
      <c r="Y42" s="30"/>
      <c r="Z42" s="48"/>
      <c r="AA42" s="48"/>
      <c r="AB42" s="2"/>
      <c r="AC42" s="48"/>
      <c r="AD42" s="48"/>
      <c r="AE42" s="30"/>
      <c r="AF42" s="49"/>
      <c r="AG42" s="49"/>
      <c r="AH42" s="49"/>
      <c r="AI42" s="49"/>
      <c r="AJ42" s="49"/>
      <c r="AK42" s="30"/>
      <c r="AM42" s="49"/>
      <c r="AO42" s="49"/>
      <c r="AP42" s="49"/>
      <c r="AQ42" s="7"/>
      <c r="AS42" s="11"/>
      <c r="AT42" s="48"/>
      <c r="AU42" s="48"/>
      <c r="AV42" s="80"/>
      <c r="AW42" s="48"/>
      <c r="AX42" s="48"/>
      <c r="AY42" s="30"/>
      <c r="AZ42" s="49"/>
      <c r="BA42" s="49"/>
      <c r="BB42" s="49"/>
      <c r="BC42" s="49"/>
      <c r="BD42" s="49"/>
      <c r="BE42" s="30"/>
      <c r="BF42" s="49"/>
      <c r="BG42" s="49"/>
      <c r="BI42" s="49"/>
      <c r="BJ42" s="49"/>
      <c r="BK42" s="7"/>
      <c r="BM42" s="30"/>
      <c r="BN42" s="48"/>
      <c r="BO42" s="48"/>
      <c r="BP42" s="2"/>
      <c r="BQ42" s="48"/>
      <c r="BR42" s="48"/>
      <c r="BS42" s="30"/>
      <c r="BT42" s="49"/>
      <c r="BU42" s="49"/>
      <c r="BV42" s="49"/>
      <c r="BW42" s="49"/>
      <c r="BX42" s="49"/>
      <c r="BY42" s="30"/>
      <c r="BZ42" s="49"/>
      <c r="CA42" s="49"/>
      <c r="CC42" s="49"/>
      <c r="CD42" s="49"/>
      <c r="CE42" s="30"/>
      <c r="CG42" s="30"/>
      <c r="CH42" s="48"/>
      <c r="CI42" s="48"/>
      <c r="CJ42" s="2"/>
      <c r="CK42" s="48"/>
      <c r="CL42" s="48"/>
      <c r="CM42" s="30"/>
      <c r="CN42" s="49"/>
      <c r="CO42" s="49"/>
      <c r="CR42" s="50"/>
      <c r="CS42" s="30"/>
      <c r="CT42" s="49"/>
      <c r="CU42" s="49"/>
      <c r="CW42" s="49"/>
      <c r="CX42" s="49"/>
      <c r="CY42" s="7"/>
      <c r="DA42" s="30"/>
      <c r="DB42" s="48"/>
      <c r="DC42" s="48"/>
      <c r="DD42" s="2"/>
      <c r="DE42" s="48"/>
      <c r="DF42" s="48"/>
      <c r="DG42" s="30"/>
      <c r="DH42" s="49"/>
      <c r="DI42" s="49"/>
      <c r="DL42" s="50"/>
      <c r="DM42" s="30"/>
      <c r="DN42" s="49"/>
      <c r="DO42" s="49"/>
      <c r="DQ42" s="49"/>
      <c r="DR42" s="49"/>
      <c r="DS42" s="7"/>
      <c r="DU42" s="30"/>
      <c r="DV42" s="48"/>
      <c r="DW42" s="48"/>
      <c r="DX42" s="2"/>
      <c r="DY42" s="48"/>
      <c r="DZ42" s="48"/>
      <c r="EA42" s="30"/>
      <c r="EC42" s="51"/>
      <c r="EF42" s="50"/>
      <c r="EG42" s="30"/>
      <c r="EH42" s="49"/>
      <c r="EI42" s="49"/>
      <c r="EK42" s="49"/>
      <c r="EL42" s="49"/>
      <c r="EM42" s="7"/>
      <c r="EO42" s="30"/>
      <c r="EP42" s="48"/>
      <c r="EQ42" s="48"/>
      <c r="ER42" s="2"/>
      <c r="ES42" s="48"/>
      <c r="ET42" s="48"/>
      <c r="EU42" s="30"/>
      <c r="EV42" s="49"/>
      <c r="EW42" s="49"/>
      <c r="EZ42" s="50"/>
      <c r="FA42" s="30"/>
      <c r="FB42" s="49"/>
      <c r="FC42" s="49"/>
      <c r="FE42" s="49"/>
      <c r="FF42" s="49"/>
      <c r="FG42" s="7"/>
      <c r="FI42" s="30"/>
      <c r="FJ42" s="48"/>
      <c r="FK42" s="48"/>
      <c r="FL42" s="2"/>
      <c r="FM42" s="48"/>
      <c r="FN42" s="48"/>
      <c r="FO42" s="30"/>
      <c r="FP42" s="49"/>
      <c r="FQ42" s="49"/>
      <c r="FT42" s="50"/>
      <c r="FU42" s="30"/>
      <c r="FV42" s="49"/>
      <c r="FW42" s="49"/>
      <c r="FY42" s="49"/>
      <c r="FZ42" s="49"/>
      <c r="GA42" s="20"/>
      <c r="GB42" s="54"/>
      <c r="GC42" s="54"/>
      <c r="GD42" s="55"/>
      <c r="GE42" s="2"/>
      <c r="GF42" s="56"/>
      <c r="GG42" s="55"/>
      <c r="GH42" s="2"/>
      <c r="GI42" s="57"/>
      <c r="GJ42" s="2"/>
      <c r="GK42" s="2"/>
      <c r="GL42" s="2"/>
      <c r="GM42" s="2"/>
      <c r="GN42" s="58"/>
      <c r="GO42" s="2"/>
      <c r="GP42" s="2"/>
      <c r="GQ42" s="2"/>
      <c r="GR42" s="2"/>
      <c r="GS42" s="2"/>
      <c r="GT42" s="2"/>
      <c r="GU42" s="20"/>
      <c r="GV42" s="54"/>
      <c r="GW42" s="54"/>
      <c r="GX42" s="55"/>
      <c r="GY42" s="2"/>
      <c r="GZ42" s="56"/>
      <c r="HA42" s="55"/>
      <c r="HB42" s="2"/>
      <c r="HC42" s="57"/>
      <c r="HD42" s="2"/>
      <c r="HE42" s="2"/>
      <c r="HF42" s="2"/>
      <c r="HG42" s="2"/>
      <c r="HH42" s="58"/>
      <c r="HI42" s="2"/>
      <c r="HJ42" s="2"/>
      <c r="HK42" s="2"/>
      <c r="HL42" s="2"/>
      <c r="HM42" s="2"/>
      <c r="HN42" s="2"/>
      <c r="HO42" s="20"/>
      <c r="HP42" s="54"/>
      <c r="HQ42" s="54"/>
      <c r="HR42" s="55"/>
      <c r="HS42" s="2"/>
      <c r="HT42" s="56"/>
      <c r="HU42" s="55"/>
      <c r="HV42" s="2"/>
      <c r="HW42" s="57"/>
      <c r="HX42" s="2"/>
      <c r="HY42" s="2"/>
      <c r="HZ42" s="2"/>
      <c r="IA42" s="2"/>
      <c r="IB42" s="58"/>
      <c r="IC42" s="2"/>
      <c r="ID42" s="2"/>
      <c r="IE42" s="2"/>
      <c r="IF42" s="2"/>
      <c r="IG42" s="2"/>
      <c r="IH42" s="2"/>
      <c r="II42" s="20"/>
      <c r="IJ42" s="54"/>
      <c r="IK42" s="54"/>
      <c r="IL42" s="55"/>
      <c r="IM42" s="2"/>
      <c r="IN42" s="56"/>
      <c r="IO42" s="55"/>
      <c r="IP42" s="2"/>
      <c r="IQ42" s="57"/>
      <c r="IR42" s="2"/>
      <c r="IS42" s="2"/>
      <c r="IT42" s="2"/>
      <c r="IU42" s="2"/>
      <c r="IV42" s="58"/>
      <c r="IW42" s="2"/>
      <c r="IX42" s="2"/>
      <c r="IY42" s="2"/>
      <c r="IZ42" s="2"/>
      <c r="JA42" s="2"/>
      <c r="JB42" s="2"/>
    </row>
    <row r="43" spans="1:262" s="4" customFormat="1" ht="13.5" customHeight="1">
      <c r="A43" s="47"/>
      <c r="B43" s="2"/>
      <c r="C43" s="7"/>
      <c r="E43" s="30"/>
      <c r="F43" s="48"/>
      <c r="G43" s="49"/>
      <c r="H43" s="2"/>
      <c r="I43" s="48"/>
      <c r="J43" s="49"/>
      <c r="K43" s="30"/>
      <c r="L43" s="49"/>
      <c r="M43" s="49"/>
      <c r="N43" s="49"/>
      <c r="O43" s="49"/>
      <c r="P43" s="49"/>
      <c r="Q43" s="30"/>
      <c r="R43" s="49"/>
      <c r="S43" s="49"/>
      <c r="U43" s="49"/>
      <c r="V43" s="49"/>
      <c r="W43" s="7"/>
      <c r="Y43" s="30"/>
      <c r="Z43" s="48"/>
      <c r="AA43" s="48"/>
      <c r="AB43" s="2"/>
      <c r="AC43" s="48"/>
      <c r="AD43" s="48"/>
      <c r="AE43" s="30"/>
      <c r="AF43" s="49"/>
      <c r="AG43" s="49"/>
      <c r="AH43" s="49"/>
      <c r="AI43" s="49"/>
      <c r="AJ43" s="49"/>
      <c r="AK43" s="30"/>
      <c r="AM43" s="49"/>
      <c r="AO43" s="49"/>
      <c r="AP43" s="49"/>
      <c r="AQ43" s="7"/>
      <c r="AS43" s="30"/>
      <c r="AT43" s="64"/>
      <c r="AU43" s="48"/>
      <c r="AV43" s="2"/>
      <c r="AW43" s="48"/>
      <c r="AX43" s="48"/>
      <c r="AY43" s="30"/>
      <c r="AZ43" s="49"/>
      <c r="BA43" s="49"/>
      <c r="BB43" s="49"/>
      <c r="BC43" s="49"/>
      <c r="BD43" s="49"/>
      <c r="BE43" s="30"/>
      <c r="BF43" s="49"/>
      <c r="BG43" s="49"/>
      <c r="BI43" s="49"/>
      <c r="BJ43" s="49"/>
      <c r="BK43" s="7"/>
      <c r="BM43" s="30"/>
      <c r="BN43" s="48"/>
      <c r="BO43" s="48"/>
      <c r="BP43" s="2"/>
      <c r="BQ43" s="48"/>
      <c r="BR43" s="48"/>
      <c r="BS43" s="30"/>
      <c r="BT43" s="49"/>
      <c r="BU43" s="49"/>
      <c r="BV43" s="49"/>
      <c r="BW43" s="49"/>
      <c r="BX43" s="49"/>
      <c r="BY43" s="30"/>
      <c r="BZ43" s="49"/>
      <c r="CA43" s="49"/>
      <c r="CC43" s="49"/>
      <c r="CD43" s="49"/>
      <c r="CE43" s="30"/>
      <c r="CG43" s="30"/>
      <c r="CH43" s="48"/>
      <c r="CI43" s="48"/>
      <c r="CJ43" s="2"/>
      <c r="CK43" s="48"/>
      <c r="CL43" s="48"/>
      <c r="CM43" s="30"/>
      <c r="CN43" s="49"/>
      <c r="CO43" s="49"/>
      <c r="CR43" s="50"/>
      <c r="CS43" s="30"/>
      <c r="CT43" s="49"/>
      <c r="CU43" s="49"/>
      <c r="CW43" s="49"/>
      <c r="CX43" s="49"/>
      <c r="CY43" s="7"/>
      <c r="DA43" s="30"/>
      <c r="DB43" s="48"/>
      <c r="DC43" s="48"/>
      <c r="DD43" s="2"/>
      <c r="DE43" s="48"/>
      <c r="DF43" s="48"/>
      <c r="DG43" s="30"/>
      <c r="DH43" s="49"/>
      <c r="DI43" s="49"/>
      <c r="DL43" s="50"/>
      <c r="DM43" s="30"/>
      <c r="DN43" s="49"/>
      <c r="DO43" s="49"/>
      <c r="DQ43" s="49"/>
      <c r="DR43" s="49"/>
      <c r="DS43" s="7"/>
      <c r="DU43" s="30"/>
      <c r="DV43" s="48"/>
      <c r="DW43" s="48"/>
      <c r="DX43" s="2"/>
      <c r="DY43" s="48"/>
      <c r="DZ43" s="48"/>
      <c r="EA43" s="30"/>
      <c r="EC43" s="51"/>
      <c r="EF43" s="50"/>
      <c r="EG43" s="30"/>
      <c r="EH43" s="49"/>
      <c r="EI43" s="49"/>
      <c r="EK43" s="49"/>
      <c r="EL43" s="49"/>
      <c r="EM43" s="7"/>
      <c r="EO43" s="30"/>
      <c r="EP43" s="48"/>
      <c r="EQ43" s="48"/>
      <c r="ER43" s="2"/>
      <c r="ES43" s="48"/>
      <c r="ET43" s="48"/>
      <c r="EU43" s="30"/>
      <c r="EV43" s="49"/>
      <c r="EW43" s="49"/>
      <c r="EZ43" s="50"/>
      <c r="FA43" s="30"/>
      <c r="FB43" s="49"/>
      <c r="FC43" s="49"/>
      <c r="FE43" s="49"/>
      <c r="FF43" s="49"/>
      <c r="FG43" s="7"/>
      <c r="FI43" s="30"/>
      <c r="FJ43" s="48"/>
      <c r="FK43" s="48"/>
      <c r="FL43" s="2"/>
      <c r="FM43" s="48"/>
      <c r="FN43" s="48"/>
      <c r="FO43" s="30"/>
      <c r="FP43" s="49"/>
      <c r="FQ43" s="49"/>
      <c r="FT43" s="50"/>
      <c r="FU43" s="30"/>
      <c r="FV43" s="49"/>
      <c r="FW43" s="49"/>
      <c r="FY43" s="49"/>
      <c r="FZ43" s="49"/>
      <c r="GA43" s="20"/>
      <c r="GB43" s="54"/>
      <c r="GC43" s="54"/>
      <c r="GD43" s="55"/>
      <c r="GE43" s="30"/>
      <c r="GF43" s="30"/>
      <c r="GG43" s="48"/>
      <c r="GH43" s="30"/>
      <c r="GI43" s="57"/>
      <c r="GJ43" s="2"/>
      <c r="GK43" s="2"/>
      <c r="GL43" s="2"/>
      <c r="GM43" s="2"/>
      <c r="GN43" s="58"/>
      <c r="GO43" s="2"/>
      <c r="GP43" s="2"/>
      <c r="GQ43" s="2"/>
      <c r="GR43" s="2"/>
      <c r="GS43" s="2"/>
      <c r="GT43" s="2"/>
      <c r="GU43" s="20"/>
      <c r="GV43" s="54"/>
      <c r="GW43" s="54"/>
      <c r="GX43" s="55"/>
      <c r="GY43" s="30"/>
      <c r="GZ43" s="30"/>
      <c r="HA43" s="48"/>
      <c r="HB43" s="30"/>
      <c r="HC43" s="57"/>
      <c r="HD43" s="2"/>
      <c r="HE43" s="2"/>
      <c r="HF43" s="2"/>
      <c r="HG43" s="2"/>
      <c r="HH43" s="58"/>
      <c r="HI43" s="2"/>
      <c r="HJ43" s="2"/>
      <c r="HK43" s="2"/>
      <c r="HL43" s="2"/>
      <c r="HM43" s="2"/>
      <c r="HN43" s="2"/>
      <c r="HO43" s="20"/>
      <c r="HP43" s="54"/>
      <c r="HQ43" s="54"/>
      <c r="HR43" s="55"/>
      <c r="HS43" s="30"/>
      <c r="HT43" s="30"/>
      <c r="HU43" s="48"/>
      <c r="HV43" s="30"/>
      <c r="HW43" s="57"/>
      <c r="HX43" s="2"/>
      <c r="HY43" s="2"/>
      <c r="HZ43" s="2"/>
      <c r="IA43" s="2"/>
      <c r="IB43" s="58"/>
      <c r="IC43" s="2"/>
      <c r="ID43" s="2"/>
      <c r="IE43" s="2"/>
      <c r="IF43" s="2"/>
      <c r="IG43" s="2"/>
      <c r="IH43" s="2"/>
      <c r="II43" s="20"/>
      <c r="IJ43" s="54"/>
      <c r="IK43" s="54"/>
      <c r="IL43" s="55"/>
      <c r="IM43" s="30"/>
      <c r="IN43" s="30"/>
      <c r="IO43" s="48"/>
      <c r="IP43" s="30"/>
      <c r="IQ43" s="57"/>
      <c r="IR43" s="2"/>
      <c r="IS43" s="2"/>
      <c r="IT43" s="2"/>
      <c r="IU43" s="2"/>
      <c r="IV43" s="58"/>
      <c r="IW43" s="2"/>
      <c r="IX43" s="2"/>
      <c r="IY43" s="2"/>
      <c r="IZ43" s="2"/>
      <c r="JA43" s="2"/>
      <c r="JB43" s="2"/>
    </row>
    <row r="44" spans="1:262" s="4" customFormat="1" ht="13.5" customHeight="1">
      <c r="A44" s="47"/>
      <c r="B44" s="2"/>
      <c r="C44" s="7"/>
      <c r="E44" s="30"/>
      <c r="F44" s="48"/>
      <c r="G44" s="49"/>
      <c r="H44" s="2"/>
      <c r="I44" s="48"/>
      <c r="J44" s="49"/>
      <c r="K44" s="30"/>
      <c r="L44" s="49"/>
      <c r="M44" s="49"/>
      <c r="N44" s="49"/>
      <c r="O44" s="49"/>
      <c r="P44" s="49"/>
      <c r="Q44" s="30"/>
      <c r="R44" s="49"/>
      <c r="S44" s="49"/>
      <c r="U44" s="49"/>
      <c r="V44" s="49"/>
      <c r="W44" s="7"/>
      <c r="Y44" s="30"/>
      <c r="Z44" s="48"/>
      <c r="AA44" s="48"/>
      <c r="AB44" s="2"/>
      <c r="AC44" s="48"/>
      <c r="AD44" s="48"/>
      <c r="AE44" s="30"/>
      <c r="AF44" s="49"/>
      <c r="AG44" s="49"/>
      <c r="AH44" s="49"/>
      <c r="AI44" s="49"/>
      <c r="AJ44" s="49"/>
      <c r="AK44" s="30"/>
      <c r="AM44" s="49"/>
      <c r="AO44" s="49"/>
      <c r="AP44" s="49"/>
      <c r="AQ44" s="7"/>
      <c r="AS44" s="30"/>
      <c r="AT44" s="64"/>
      <c r="AU44" s="48"/>
      <c r="AV44" s="2"/>
      <c r="AW44" s="48"/>
      <c r="AX44" s="48"/>
      <c r="AY44" s="30"/>
      <c r="AZ44" s="49"/>
      <c r="BA44" s="49"/>
      <c r="BB44" s="49"/>
      <c r="BC44" s="49"/>
      <c r="BD44" s="49"/>
      <c r="BE44" s="30"/>
      <c r="BF44" s="49"/>
      <c r="BG44" s="49"/>
      <c r="BI44" s="49"/>
      <c r="BJ44" s="49"/>
      <c r="BK44" s="7"/>
      <c r="BM44" s="30"/>
      <c r="BN44" s="48"/>
      <c r="BO44" s="48"/>
      <c r="BP44" s="2"/>
      <c r="BQ44" s="48"/>
      <c r="BR44" s="48"/>
      <c r="BS44" s="30"/>
      <c r="BT44" s="49"/>
      <c r="BU44" s="49"/>
      <c r="BV44" s="49"/>
      <c r="BW44" s="49"/>
      <c r="BX44" s="49"/>
      <c r="BY44" s="30"/>
      <c r="BZ44" s="49"/>
      <c r="CA44" s="49"/>
      <c r="CC44" s="49"/>
      <c r="CD44" s="49"/>
      <c r="CE44" s="30"/>
      <c r="CG44" s="30"/>
      <c r="CH44" s="48"/>
      <c r="CI44" s="48"/>
      <c r="CJ44" s="2"/>
      <c r="CK44" s="48"/>
      <c r="CL44" s="48"/>
      <c r="CM44" s="30"/>
      <c r="CN44" s="49"/>
      <c r="CO44" s="49"/>
      <c r="CR44" s="50"/>
      <c r="CS44" s="30"/>
      <c r="CT44" s="49"/>
      <c r="CU44" s="49"/>
      <c r="CW44" s="49"/>
      <c r="CX44" s="49"/>
      <c r="CY44" s="7"/>
      <c r="DA44" s="30"/>
      <c r="DB44" s="48"/>
      <c r="DC44" s="48"/>
      <c r="DD44" s="2"/>
      <c r="DE44" s="48"/>
      <c r="DF44" s="48"/>
      <c r="DG44" s="30"/>
      <c r="DH44" s="49"/>
      <c r="DI44" s="49"/>
      <c r="DL44" s="50"/>
      <c r="DM44" s="30"/>
      <c r="DN44" s="49"/>
      <c r="DO44" s="49"/>
      <c r="DQ44" s="49"/>
      <c r="DR44" s="49"/>
      <c r="DS44" s="7"/>
      <c r="DU44" s="30"/>
      <c r="DV44" s="48"/>
      <c r="DW44" s="48"/>
      <c r="DX44" s="2"/>
      <c r="DY44" s="48"/>
      <c r="DZ44" s="48"/>
      <c r="EA44" s="30"/>
      <c r="EC44" s="51"/>
      <c r="EF44" s="50"/>
      <c r="EG44" s="30"/>
      <c r="EH44" s="49"/>
      <c r="EI44" s="49"/>
      <c r="EK44" s="49"/>
      <c r="EL44" s="49"/>
      <c r="EM44" s="7"/>
      <c r="EO44" s="30"/>
      <c r="EP44" s="48"/>
      <c r="EQ44" s="48"/>
      <c r="ER44" s="2"/>
      <c r="ES44" s="48"/>
      <c r="ET44" s="48"/>
      <c r="EU44" s="30"/>
      <c r="EV44" s="49"/>
      <c r="EW44" s="49"/>
      <c r="EZ44" s="50"/>
      <c r="FA44" s="30"/>
      <c r="FB44" s="49"/>
      <c r="FC44" s="49"/>
      <c r="FE44" s="49"/>
      <c r="FF44" s="49"/>
      <c r="FG44" s="7"/>
      <c r="FI44" s="30"/>
      <c r="FJ44" s="48"/>
      <c r="FK44" s="48"/>
      <c r="FL44" s="2"/>
      <c r="FM44" s="48"/>
      <c r="FN44" s="48"/>
      <c r="FO44" s="30"/>
      <c r="FP44" s="49"/>
      <c r="FQ44" s="49"/>
      <c r="FT44" s="50"/>
      <c r="FU44" s="30"/>
      <c r="FV44" s="49"/>
      <c r="FW44" s="49"/>
      <c r="FY44" s="49"/>
      <c r="FZ44" s="49"/>
      <c r="GA44" s="20"/>
      <c r="GB44" s="54"/>
      <c r="GC44" s="54"/>
      <c r="GD44" s="55"/>
      <c r="GE44" s="2"/>
      <c r="GF44" s="56"/>
      <c r="GG44" s="55"/>
      <c r="GH44" s="2"/>
      <c r="GI44" s="57"/>
      <c r="GJ44" s="2"/>
      <c r="GK44" s="2"/>
      <c r="GL44" s="2"/>
      <c r="GM44" s="2"/>
      <c r="GN44" s="58"/>
      <c r="GO44" s="2"/>
      <c r="GP44" s="2"/>
      <c r="GQ44" s="2"/>
      <c r="GR44" s="2"/>
      <c r="GS44" s="2"/>
      <c r="GT44" s="2"/>
      <c r="GU44" s="20"/>
      <c r="GV44" s="54"/>
      <c r="GW44" s="54"/>
      <c r="GX44" s="55"/>
      <c r="GY44" s="2"/>
      <c r="GZ44" s="56"/>
      <c r="HA44" s="55"/>
      <c r="HB44" s="2"/>
      <c r="HC44" s="57"/>
      <c r="HD44" s="2"/>
      <c r="HE44" s="2"/>
      <c r="HF44" s="2"/>
      <c r="HG44" s="2"/>
      <c r="HH44" s="58"/>
      <c r="HI44" s="2"/>
      <c r="HJ44" s="2"/>
      <c r="HK44" s="2"/>
      <c r="HL44" s="2"/>
      <c r="HM44" s="2"/>
      <c r="HN44" s="2"/>
      <c r="HO44" s="20"/>
      <c r="HP44" s="54"/>
      <c r="HQ44" s="54"/>
      <c r="HR44" s="55"/>
      <c r="HS44" s="2"/>
      <c r="HT44" s="56"/>
      <c r="HU44" s="55"/>
      <c r="HV44" s="2"/>
      <c r="HW44" s="57"/>
      <c r="HX44" s="2"/>
      <c r="HY44" s="2"/>
      <c r="HZ44" s="2"/>
      <c r="IA44" s="2"/>
      <c r="IB44" s="58"/>
      <c r="IC44" s="2"/>
      <c r="ID44" s="2"/>
      <c r="IE44" s="2"/>
      <c r="IF44" s="2"/>
      <c r="IG44" s="2"/>
      <c r="IH44" s="2"/>
      <c r="II44" s="20"/>
      <c r="IJ44" s="54"/>
      <c r="IK44" s="54"/>
      <c r="IL44" s="55"/>
      <c r="IM44" s="2"/>
      <c r="IN44" s="56"/>
      <c r="IO44" s="55"/>
      <c r="IP44" s="2"/>
      <c r="IQ44" s="57"/>
      <c r="IR44" s="2"/>
      <c r="IS44" s="2"/>
      <c r="IT44" s="2"/>
      <c r="IU44" s="2"/>
      <c r="IV44" s="58"/>
      <c r="IW44" s="2"/>
      <c r="IX44" s="2"/>
      <c r="IY44" s="2"/>
      <c r="IZ44" s="2"/>
      <c r="JA44" s="2"/>
      <c r="JB44" s="2"/>
    </row>
    <row r="45" spans="1:262" s="4" customFormat="1" ht="13.5" customHeight="1">
      <c r="A45" s="47"/>
      <c r="B45" s="2"/>
      <c r="C45" s="7"/>
      <c r="E45" s="30"/>
      <c r="F45" s="48"/>
      <c r="G45" s="49"/>
      <c r="H45" s="2"/>
      <c r="I45" s="48"/>
      <c r="J45" s="49"/>
      <c r="K45" s="30"/>
      <c r="L45" s="49"/>
      <c r="M45" s="49"/>
      <c r="P45" s="50"/>
      <c r="Q45" s="30"/>
      <c r="R45" s="49"/>
      <c r="S45" s="49"/>
      <c r="U45" s="49"/>
      <c r="V45" s="49"/>
      <c r="W45" s="7"/>
      <c r="Y45" s="30"/>
      <c r="Z45" s="48"/>
      <c r="AA45" s="48"/>
      <c r="AB45" s="2"/>
      <c r="AC45" s="48"/>
      <c r="AD45" s="48"/>
      <c r="AE45" s="30"/>
      <c r="AF45" s="49"/>
      <c r="AG45" s="49"/>
      <c r="AJ45" s="50"/>
      <c r="AK45" s="30"/>
      <c r="AM45" s="49"/>
      <c r="AO45" s="49"/>
      <c r="AP45" s="49"/>
      <c r="AQ45" s="7"/>
      <c r="AS45" s="30"/>
      <c r="AT45" s="64"/>
      <c r="AU45" s="48"/>
      <c r="AV45" s="2"/>
      <c r="AW45" s="48"/>
      <c r="AX45" s="48"/>
      <c r="AY45" s="30"/>
      <c r="AZ45" s="49"/>
      <c r="BA45" s="49"/>
      <c r="BD45" s="50"/>
      <c r="BE45" s="30"/>
      <c r="BF45" s="49"/>
      <c r="BG45" s="49"/>
      <c r="BI45" s="49"/>
      <c r="BJ45" s="49"/>
      <c r="BK45" s="7"/>
      <c r="BM45" s="30"/>
      <c r="BN45" s="48"/>
      <c r="BO45" s="48"/>
      <c r="BP45" s="2"/>
      <c r="BQ45" s="48"/>
      <c r="BR45" s="48"/>
      <c r="BS45" s="30"/>
      <c r="BT45" s="49"/>
      <c r="BU45" s="49"/>
      <c r="BX45" s="50"/>
      <c r="BY45" s="30"/>
      <c r="BZ45" s="49"/>
      <c r="CA45" s="49"/>
      <c r="CC45" s="49"/>
      <c r="CD45" s="49"/>
      <c r="CE45" s="30"/>
      <c r="CG45" s="30"/>
      <c r="CH45" s="48"/>
      <c r="CI45" s="48"/>
      <c r="CJ45" s="2"/>
      <c r="CK45" s="48"/>
      <c r="CL45" s="48"/>
      <c r="CM45" s="30"/>
      <c r="CN45" s="49"/>
      <c r="CO45" s="49"/>
      <c r="CR45" s="50"/>
      <c r="CS45" s="30"/>
      <c r="CT45" s="49"/>
      <c r="CU45" s="49"/>
      <c r="CW45" s="49"/>
      <c r="CX45" s="49"/>
      <c r="CY45" s="7"/>
      <c r="DA45" s="30"/>
      <c r="DB45" s="48"/>
      <c r="DC45" s="48"/>
      <c r="DD45" s="2"/>
      <c r="DE45" s="48"/>
      <c r="DF45" s="48"/>
      <c r="DG45" s="30"/>
      <c r="DH45" s="49"/>
      <c r="DI45" s="49"/>
      <c r="DL45" s="50"/>
      <c r="DM45" s="30"/>
      <c r="DN45" s="49"/>
      <c r="DO45" s="49"/>
      <c r="DQ45" s="49"/>
      <c r="DR45" s="49"/>
      <c r="DS45" s="7"/>
      <c r="DU45" s="30"/>
      <c r="DV45" s="48"/>
      <c r="DW45" s="48"/>
      <c r="DX45" s="2"/>
      <c r="DY45" s="48"/>
      <c r="DZ45" s="48"/>
      <c r="EA45" s="30"/>
      <c r="EC45" s="51"/>
      <c r="EF45" s="50"/>
      <c r="EG45" s="30"/>
      <c r="EH45" s="49"/>
      <c r="EI45" s="49"/>
      <c r="EK45" s="49"/>
      <c r="EL45" s="49"/>
      <c r="EM45" s="7"/>
      <c r="EO45" s="30"/>
      <c r="EP45" s="48"/>
      <c r="EQ45" s="48"/>
      <c r="ER45" s="2"/>
      <c r="ES45" s="48"/>
      <c r="ET45" s="48"/>
      <c r="EU45" s="30"/>
      <c r="EV45" s="49"/>
      <c r="EW45" s="49"/>
      <c r="EZ45" s="50"/>
      <c r="FA45" s="30"/>
      <c r="FB45" s="49"/>
      <c r="FC45" s="49"/>
      <c r="FE45" s="49"/>
      <c r="FF45" s="49"/>
      <c r="FG45" s="7"/>
      <c r="FI45" s="30"/>
      <c r="FJ45" s="48"/>
      <c r="FK45" s="48"/>
      <c r="FL45" s="2"/>
      <c r="FM45" s="48"/>
      <c r="FN45" s="48"/>
      <c r="FO45" s="30"/>
      <c r="FP45" s="49"/>
      <c r="FQ45" s="49"/>
      <c r="FT45" s="50"/>
      <c r="FU45" s="30"/>
      <c r="FV45" s="49"/>
      <c r="FW45" s="49"/>
      <c r="FY45" s="49"/>
      <c r="FZ45" s="49"/>
      <c r="GA45" s="20"/>
      <c r="GB45" s="54"/>
      <c r="GC45" s="54"/>
      <c r="GD45" s="55"/>
      <c r="GE45" s="2"/>
      <c r="GF45" s="56"/>
      <c r="GG45" s="55"/>
      <c r="GH45" s="2"/>
      <c r="GI45" s="57"/>
      <c r="GJ45" s="2"/>
      <c r="GK45" s="2"/>
      <c r="GL45" s="2"/>
      <c r="GM45" s="2"/>
      <c r="GN45" s="58"/>
      <c r="GO45" s="2"/>
      <c r="GP45" s="2"/>
      <c r="GQ45" s="2"/>
      <c r="GR45" s="2"/>
      <c r="GS45" s="2"/>
      <c r="GT45" s="2"/>
      <c r="GU45" s="20"/>
      <c r="GV45" s="54"/>
      <c r="GW45" s="54"/>
      <c r="GX45" s="55"/>
      <c r="GY45" s="2"/>
      <c r="GZ45" s="56"/>
      <c r="HA45" s="55"/>
      <c r="HB45" s="2"/>
      <c r="HC45" s="57"/>
      <c r="HD45" s="2"/>
      <c r="HE45" s="2"/>
      <c r="HF45" s="2"/>
      <c r="HG45" s="2"/>
      <c r="HH45" s="58"/>
      <c r="HI45" s="2"/>
      <c r="HJ45" s="2"/>
      <c r="HK45" s="2"/>
      <c r="HL45" s="2"/>
      <c r="HM45" s="2"/>
      <c r="HN45" s="2"/>
      <c r="HO45" s="20"/>
      <c r="HP45" s="54"/>
      <c r="HQ45" s="54"/>
      <c r="HR45" s="55"/>
      <c r="HS45" s="2"/>
      <c r="HT45" s="56"/>
      <c r="HU45" s="55"/>
      <c r="HV45" s="2"/>
      <c r="HW45" s="57"/>
      <c r="HX45" s="2"/>
      <c r="HY45" s="2"/>
      <c r="HZ45" s="2"/>
      <c r="IA45" s="2"/>
      <c r="IB45" s="58"/>
      <c r="IC45" s="2"/>
      <c r="ID45" s="2"/>
      <c r="IE45" s="2"/>
      <c r="IF45" s="2"/>
      <c r="IG45" s="2"/>
      <c r="IH45" s="2"/>
      <c r="II45" s="20"/>
      <c r="IJ45" s="54"/>
      <c r="IK45" s="54"/>
      <c r="IL45" s="55"/>
      <c r="IM45" s="2"/>
      <c r="IN45" s="56"/>
      <c r="IO45" s="55"/>
      <c r="IP45" s="2"/>
      <c r="IQ45" s="57"/>
      <c r="IR45" s="2"/>
      <c r="IS45" s="2"/>
      <c r="IT45" s="2"/>
      <c r="IU45" s="2"/>
      <c r="IV45" s="58"/>
      <c r="IW45" s="2"/>
      <c r="IX45" s="2"/>
      <c r="IY45" s="2"/>
      <c r="IZ45" s="2"/>
      <c r="JA45" s="2"/>
      <c r="JB45" s="2"/>
    </row>
    <row r="46" spans="1:262" s="4" customFormat="1" ht="13.5" customHeight="1">
      <c r="A46" s="47"/>
      <c r="B46" s="2"/>
      <c r="C46" s="7"/>
      <c r="E46" s="30"/>
      <c r="F46" s="48"/>
      <c r="G46" s="49"/>
      <c r="H46" s="2"/>
      <c r="I46" s="48"/>
      <c r="J46" s="49"/>
      <c r="K46" s="30"/>
      <c r="L46" s="49"/>
      <c r="M46" s="49"/>
      <c r="P46" s="50"/>
      <c r="Q46" s="30"/>
      <c r="R46" s="49"/>
      <c r="S46" s="49"/>
      <c r="U46" s="49"/>
      <c r="V46" s="49"/>
      <c r="W46" s="7"/>
      <c r="Y46" s="30"/>
      <c r="Z46" s="48"/>
      <c r="AA46" s="48"/>
      <c r="AB46" s="2"/>
      <c r="AC46" s="48"/>
      <c r="AD46" s="48"/>
      <c r="AE46" s="30"/>
      <c r="AF46" s="49"/>
      <c r="AG46" s="49"/>
      <c r="AJ46" s="50"/>
      <c r="AK46" s="30"/>
      <c r="AM46" s="49"/>
      <c r="AO46" s="49"/>
      <c r="AP46" s="49"/>
      <c r="AQ46" s="7"/>
      <c r="AS46" s="30"/>
      <c r="AT46" s="64"/>
      <c r="AU46" s="48"/>
      <c r="AV46" s="2"/>
      <c r="AW46" s="48"/>
      <c r="AX46" s="48"/>
      <c r="AY46" s="30"/>
      <c r="AZ46" s="49"/>
      <c r="BA46" s="49"/>
      <c r="BD46" s="50"/>
      <c r="BE46" s="30"/>
      <c r="BF46" s="49"/>
      <c r="BG46" s="49"/>
      <c r="BI46" s="49"/>
      <c r="BJ46" s="49"/>
      <c r="BK46" s="7"/>
      <c r="BM46" s="30"/>
      <c r="BN46" s="48"/>
      <c r="BO46" s="48"/>
      <c r="BP46" s="2"/>
      <c r="BQ46" s="48"/>
      <c r="BR46" s="48"/>
      <c r="BS46" s="30"/>
      <c r="BT46" s="49"/>
      <c r="BU46" s="49"/>
      <c r="BX46" s="50"/>
      <c r="BY46" s="30"/>
      <c r="BZ46" s="49"/>
      <c r="CA46" s="49"/>
      <c r="CC46" s="49"/>
      <c r="CD46" s="49"/>
      <c r="CE46" s="30"/>
      <c r="CG46" s="30"/>
      <c r="CH46" s="48"/>
      <c r="CI46" s="48"/>
      <c r="CJ46" s="2"/>
      <c r="CK46" s="48"/>
      <c r="CL46" s="48"/>
      <c r="CM46" s="30"/>
      <c r="CN46" s="49"/>
      <c r="CO46" s="49"/>
      <c r="CR46" s="50"/>
      <c r="CS46" s="30"/>
      <c r="CT46" s="49"/>
      <c r="CU46" s="49"/>
      <c r="CW46" s="49"/>
      <c r="CX46" s="49"/>
      <c r="CY46" s="7"/>
      <c r="DA46" s="30"/>
      <c r="DB46" s="48"/>
      <c r="DC46" s="48"/>
      <c r="DD46" s="2"/>
      <c r="DE46" s="48"/>
      <c r="DF46" s="48"/>
      <c r="DG46" s="30"/>
      <c r="DH46" s="49"/>
      <c r="DI46" s="49"/>
      <c r="DL46" s="50"/>
      <c r="DM46" s="30"/>
      <c r="DN46" s="49"/>
      <c r="DO46" s="49"/>
      <c r="DQ46" s="49"/>
      <c r="DR46" s="49"/>
      <c r="DS46" s="7"/>
      <c r="DU46" s="30"/>
      <c r="DV46" s="48"/>
      <c r="DW46" s="48"/>
      <c r="DX46" s="2"/>
      <c r="DY46" s="48"/>
      <c r="DZ46" s="48"/>
      <c r="EA46" s="30"/>
      <c r="EC46" s="51"/>
      <c r="EF46" s="50"/>
      <c r="EG46" s="30"/>
      <c r="EH46" s="49"/>
      <c r="EI46" s="49"/>
      <c r="EK46" s="49"/>
      <c r="EL46" s="49"/>
      <c r="EM46" s="7"/>
      <c r="EO46" s="30"/>
      <c r="EP46" s="48"/>
      <c r="EQ46" s="48"/>
      <c r="ER46" s="2"/>
      <c r="ES46" s="48"/>
      <c r="ET46" s="48"/>
      <c r="EU46" s="30"/>
      <c r="EV46" s="49"/>
      <c r="EW46" s="49"/>
      <c r="EZ46" s="50"/>
      <c r="FA46" s="30"/>
      <c r="FB46" s="49"/>
      <c r="FC46" s="49"/>
      <c r="FE46" s="49"/>
      <c r="FF46" s="49"/>
      <c r="FG46" s="7"/>
      <c r="FI46" s="30"/>
      <c r="FJ46" s="48"/>
      <c r="FK46" s="48"/>
      <c r="FL46" s="2"/>
      <c r="FM46" s="48"/>
      <c r="FN46" s="48"/>
      <c r="FO46" s="30"/>
      <c r="FP46" s="49"/>
      <c r="FQ46" s="49"/>
      <c r="FT46" s="50"/>
      <c r="FU46" s="30"/>
      <c r="FV46" s="49"/>
      <c r="FW46" s="49"/>
      <c r="FY46" s="49"/>
      <c r="FZ46" s="49"/>
      <c r="GA46" s="20"/>
      <c r="GB46" s="54"/>
      <c r="GC46" s="54"/>
      <c r="GD46" s="55"/>
      <c r="GE46" s="2"/>
      <c r="GF46" s="56"/>
      <c r="GG46" s="55"/>
      <c r="GH46" s="2"/>
      <c r="GI46" s="57"/>
      <c r="GJ46" s="2"/>
      <c r="GK46" s="2"/>
      <c r="GL46" s="2"/>
      <c r="GM46" s="2"/>
      <c r="GN46" s="58"/>
      <c r="GO46" s="2"/>
      <c r="GP46" s="2"/>
      <c r="GQ46" s="2"/>
      <c r="GR46" s="2"/>
      <c r="GS46" s="2"/>
      <c r="GT46" s="2"/>
      <c r="GU46" s="20"/>
      <c r="GV46" s="54"/>
      <c r="GW46" s="54"/>
      <c r="GX46" s="55"/>
      <c r="GY46" s="2"/>
      <c r="GZ46" s="56"/>
      <c r="HA46" s="55"/>
      <c r="HB46" s="2"/>
      <c r="HC46" s="57"/>
      <c r="HD46" s="2"/>
      <c r="HE46" s="2"/>
      <c r="HF46" s="2"/>
      <c r="HG46" s="2"/>
      <c r="HH46" s="58"/>
      <c r="HI46" s="2"/>
      <c r="HJ46" s="2"/>
      <c r="HK46" s="2"/>
      <c r="HL46" s="2"/>
      <c r="HM46" s="2"/>
      <c r="HN46" s="2"/>
      <c r="HO46" s="20"/>
      <c r="HP46" s="54"/>
      <c r="HQ46" s="54"/>
      <c r="HR46" s="55"/>
      <c r="HS46" s="2"/>
      <c r="HT46" s="56"/>
      <c r="HU46" s="55"/>
      <c r="HV46" s="2"/>
      <c r="HW46" s="57"/>
      <c r="HX46" s="2"/>
      <c r="HY46" s="2"/>
      <c r="HZ46" s="2"/>
      <c r="IA46" s="2"/>
      <c r="IB46" s="58"/>
      <c r="IC46" s="2"/>
      <c r="ID46" s="2"/>
      <c r="IE46" s="2"/>
      <c r="IF46" s="2"/>
      <c r="IG46" s="2"/>
      <c r="IH46" s="2"/>
      <c r="II46" s="20"/>
      <c r="IJ46" s="54"/>
      <c r="IK46" s="54"/>
      <c r="IL46" s="55"/>
      <c r="IM46" s="2"/>
      <c r="IN46" s="56"/>
      <c r="IO46" s="55"/>
      <c r="IP46" s="2"/>
      <c r="IQ46" s="57"/>
      <c r="IR46" s="2"/>
      <c r="IS46" s="2"/>
      <c r="IT46" s="2"/>
      <c r="IU46" s="2"/>
      <c r="IV46" s="58"/>
      <c r="IW46" s="2"/>
      <c r="IX46" s="2"/>
      <c r="IY46" s="2"/>
      <c r="IZ46" s="2"/>
      <c r="JA46" s="2"/>
      <c r="JB46" s="2"/>
    </row>
    <row r="47" spans="1:262" s="4" customFormat="1" ht="13.5" customHeight="1">
      <c r="A47" s="47"/>
      <c r="B47" s="2"/>
      <c r="C47" s="7"/>
      <c r="E47" s="30"/>
      <c r="F47" s="48"/>
      <c r="G47" s="49"/>
      <c r="H47" s="2"/>
      <c r="I47" s="48"/>
      <c r="J47" s="49"/>
      <c r="K47" s="30"/>
      <c r="L47" s="49"/>
      <c r="M47" s="49"/>
      <c r="P47" s="50"/>
      <c r="Q47" s="30"/>
      <c r="R47" s="49"/>
      <c r="S47" s="49"/>
      <c r="U47" s="49"/>
      <c r="V47" s="49"/>
      <c r="W47" s="7"/>
      <c r="Y47" s="30"/>
      <c r="Z47" s="48"/>
      <c r="AA47" s="48"/>
      <c r="AB47" s="2"/>
      <c r="AC47" s="48"/>
      <c r="AD47" s="48"/>
      <c r="AE47" s="30"/>
      <c r="AF47" s="49"/>
      <c r="AG47" s="49"/>
      <c r="AJ47" s="50"/>
      <c r="AK47" s="30"/>
      <c r="AM47" s="49"/>
      <c r="AO47" s="49"/>
      <c r="AP47" s="49"/>
      <c r="AQ47" s="7"/>
      <c r="AS47" s="30"/>
      <c r="AT47" s="64"/>
      <c r="AU47" s="48"/>
      <c r="AV47" s="2"/>
      <c r="AW47" s="48"/>
      <c r="AX47" s="48"/>
      <c r="AY47" s="30"/>
      <c r="AZ47" s="49"/>
      <c r="BA47" s="49"/>
      <c r="BD47" s="50"/>
      <c r="BE47" s="30"/>
      <c r="BF47" s="49"/>
      <c r="BG47" s="49"/>
      <c r="BI47" s="49"/>
      <c r="BJ47" s="49"/>
      <c r="BK47" s="7"/>
      <c r="BM47" s="30"/>
      <c r="BN47" s="48"/>
      <c r="BO47" s="48"/>
      <c r="BP47" s="2"/>
      <c r="BQ47" s="48"/>
      <c r="BR47" s="48"/>
      <c r="BS47" s="30"/>
      <c r="BT47" s="49"/>
      <c r="BU47" s="49"/>
      <c r="BX47" s="50"/>
      <c r="BY47" s="30"/>
      <c r="BZ47" s="49"/>
      <c r="CA47" s="49"/>
      <c r="CC47" s="49"/>
      <c r="CD47" s="49"/>
      <c r="CE47" s="30"/>
      <c r="CG47" s="30"/>
      <c r="CH47" s="48"/>
      <c r="CI47" s="48"/>
      <c r="CJ47" s="2"/>
      <c r="CK47" s="48"/>
      <c r="CL47" s="48"/>
      <c r="CM47" s="30"/>
      <c r="CN47" s="49"/>
      <c r="CO47" s="49"/>
      <c r="CR47" s="50"/>
      <c r="CS47" s="30"/>
      <c r="CT47" s="49"/>
      <c r="CU47" s="49"/>
      <c r="CW47" s="49"/>
      <c r="CX47" s="49"/>
      <c r="CY47" s="7"/>
      <c r="DA47" s="30"/>
      <c r="DB47" s="48"/>
      <c r="DC47" s="48"/>
      <c r="DD47" s="2"/>
      <c r="DE47" s="48"/>
      <c r="DF47" s="48"/>
      <c r="DG47" s="30"/>
      <c r="DH47" s="49"/>
      <c r="DI47" s="49"/>
      <c r="DL47" s="50"/>
      <c r="DM47" s="30"/>
      <c r="DN47" s="49"/>
      <c r="DO47" s="49"/>
      <c r="DQ47" s="49"/>
      <c r="DR47" s="49"/>
      <c r="DS47" s="7"/>
      <c r="DU47" s="30"/>
      <c r="DV47" s="48"/>
      <c r="DW47" s="48"/>
      <c r="DX47" s="2"/>
      <c r="DY47" s="48"/>
      <c r="DZ47" s="48"/>
      <c r="EA47" s="30"/>
      <c r="EC47" s="51"/>
      <c r="EF47" s="50"/>
      <c r="EG47" s="30"/>
      <c r="EH47" s="49"/>
      <c r="EI47" s="49"/>
      <c r="EK47" s="49"/>
      <c r="EL47" s="49"/>
      <c r="EM47" s="7"/>
      <c r="EO47" s="30"/>
      <c r="EP47" s="48"/>
      <c r="EQ47" s="48"/>
      <c r="ER47" s="2"/>
      <c r="ES47" s="48"/>
      <c r="ET47" s="48"/>
      <c r="EU47" s="30"/>
      <c r="EV47" s="49"/>
      <c r="EW47" s="49"/>
      <c r="EZ47" s="50"/>
      <c r="FA47" s="30"/>
      <c r="FB47" s="49"/>
      <c r="FC47" s="49"/>
      <c r="FE47" s="49"/>
      <c r="FF47" s="49"/>
      <c r="FG47" s="7"/>
      <c r="FI47" s="30"/>
      <c r="FJ47" s="48"/>
      <c r="FK47" s="48"/>
      <c r="FL47" s="2"/>
      <c r="FM47" s="48"/>
      <c r="FN47" s="48"/>
      <c r="FO47" s="30"/>
      <c r="FP47" s="49"/>
      <c r="FQ47" s="49"/>
      <c r="FT47" s="50"/>
      <c r="FU47" s="30"/>
      <c r="FV47" s="49"/>
      <c r="FW47" s="49"/>
      <c r="FY47" s="49"/>
      <c r="FZ47" s="49"/>
      <c r="GA47" s="20"/>
      <c r="GB47" s="54"/>
      <c r="GC47" s="54"/>
      <c r="GD47" s="55"/>
      <c r="GE47" s="2"/>
      <c r="GF47" s="56"/>
      <c r="GG47" s="55"/>
      <c r="GH47" s="2"/>
      <c r="GI47" s="57"/>
      <c r="GJ47" s="2"/>
      <c r="GK47" s="2"/>
      <c r="GL47" s="2"/>
      <c r="GM47" s="2"/>
      <c r="GN47" s="58"/>
      <c r="GO47" s="2"/>
      <c r="GP47" s="2"/>
      <c r="GQ47" s="2"/>
      <c r="GR47" s="2"/>
      <c r="GS47" s="2"/>
      <c r="GT47" s="2"/>
      <c r="GU47" s="20"/>
      <c r="GV47" s="54"/>
      <c r="GW47" s="54"/>
      <c r="GX47" s="55"/>
      <c r="GY47" s="2"/>
      <c r="GZ47" s="56"/>
      <c r="HA47" s="55"/>
      <c r="HB47" s="2"/>
      <c r="HC47" s="57"/>
      <c r="HD47" s="2"/>
      <c r="HE47" s="2"/>
      <c r="HF47" s="2"/>
      <c r="HG47" s="2"/>
      <c r="HH47" s="58"/>
      <c r="HI47" s="2"/>
      <c r="HJ47" s="2"/>
      <c r="HK47" s="2"/>
      <c r="HL47" s="2"/>
      <c r="HM47" s="2"/>
      <c r="HN47" s="2"/>
      <c r="HO47" s="20"/>
      <c r="HP47" s="54"/>
      <c r="HQ47" s="54"/>
      <c r="HR47" s="55"/>
      <c r="HS47" s="2"/>
      <c r="HT47" s="56"/>
      <c r="HU47" s="55"/>
      <c r="HV47" s="2"/>
      <c r="HW47" s="57"/>
      <c r="HX47" s="2"/>
      <c r="HY47" s="2"/>
      <c r="HZ47" s="2"/>
      <c r="IA47" s="2"/>
      <c r="IB47" s="58"/>
      <c r="IC47" s="2"/>
      <c r="ID47" s="2"/>
      <c r="IE47" s="2"/>
      <c r="IF47" s="2"/>
      <c r="IG47" s="2"/>
      <c r="IH47" s="2"/>
      <c r="II47" s="20"/>
      <c r="IJ47" s="54"/>
      <c r="IK47" s="54"/>
      <c r="IL47" s="55"/>
      <c r="IM47" s="2"/>
      <c r="IN47" s="56"/>
      <c r="IO47" s="55"/>
      <c r="IP47" s="2"/>
      <c r="IQ47" s="57"/>
      <c r="IR47" s="2"/>
      <c r="IS47" s="2"/>
      <c r="IT47" s="2"/>
      <c r="IU47" s="2"/>
      <c r="IV47" s="58"/>
      <c r="IW47" s="2"/>
      <c r="IX47" s="2"/>
      <c r="IY47" s="2"/>
      <c r="IZ47" s="2"/>
      <c r="JA47" s="2"/>
      <c r="JB47" s="2"/>
    </row>
    <row r="48" spans="1:262" s="4" customFormat="1" ht="13.5" customHeight="1">
      <c r="A48" s="47"/>
      <c r="B48" s="2"/>
      <c r="C48" s="7"/>
      <c r="E48" s="30"/>
      <c r="F48" s="48"/>
      <c r="G48" s="49"/>
      <c r="H48" s="2"/>
      <c r="I48" s="48"/>
      <c r="J48" s="49"/>
      <c r="K48" s="30"/>
      <c r="L48" s="49"/>
      <c r="M48" s="49"/>
      <c r="P48" s="50"/>
      <c r="Q48" s="30"/>
      <c r="R48" s="49"/>
      <c r="S48" s="49"/>
      <c r="U48" s="49"/>
      <c r="V48" s="49"/>
      <c r="W48" s="7"/>
      <c r="Y48" s="30"/>
      <c r="Z48" s="48"/>
      <c r="AA48" s="48"/>
      <c r="AB48" s="2"/>
      <c r="AC48" s="48"/>
      <c r="AD48" s="48"/>
      <c r="AE48" s="30"/>
      <c r="AF48" s="49"/>
      <c r="AG48" s="49"/>
      <c r="AJ48" s="50"/>
      <c r="AK48" s="30"/>
      <c r="AM48" s="49"/>
      <c r="AO48" s="49"/>
      <c r="AP48" s="49"/>
      <c r="AQ48" s="7"/>
      <c r="AS48" s="30"/>
      <c r="AT48" s="64"/>
      <c r="AU48" s="48"/>
      <c r="AV48" s="2"/>
      <c r="AW48" s="48"/>
      <c r="AX48" s="48"/>
      <c r="AY48" s="30"/>
      <c r="AZ48" s="49"/>
      <c r="BA48" s="49"/>
      <c r="BD48" s="50"/>
      <c r="BE48" s="30"/>
      <c r="BF48" s="49"/>
      <c r="BG48" s="49"/>
      <c r="BI48" s="49"/>
      <c r="BJ48" s="49"/>
      <c r="BK48" s="7"/>
      <c r="BM48" s="30"/>
      <c r="BN48" s="48"/>
      <c r="BO48" s="48"/>
      <c r="BP48" s="2"/>
      <c r="BQ48" s="48"/>
      <c r="BR48" s="48"/>
      <c r="BS48" s="30"/>
      <c r="BT48" s="49"/>
      <c r="BU48" s="49"/>
      <c r="BX48" s="50"/>
      <c r="BY48" s="30"/>
      <c r="BZ48" s="49"/>
      <c r="CA48" s="49"/>
      <c r="CC48" s="49"/>
      <c r="CD48" s="49"/>
      <c r="CE48" s="30"/>
      <c r="CG48" s="30"/>
      <c r="CH48" s="48"/>
      <c r="CI48" s="48"/>
      <c r="CJ48" s="2"/>
      <c r="CK48" s="48"/>
      <c r="CL48" s="48"/>
      <c r="CM48" s="30"/>
      <c r="CN48" s="49"/>
      <c r="CO48" s="49"/>
      <c r="CR48" s="50"/>
      <c r="CS48" s="30"/>
      <c r="CT48" s="49"/>
      <c r="CU48" s="49"/>
      <c r="CW48" s="49"/>
      <c r="CX48" s="49"/>
      <c r="CY48" s="7"/>
      <c r="DA48" s="30"/>
      <c r="DB48" s="48"/>
      <c r="DC48" s="48"/>
      <c r="DD48" s="2"/>
      <c r="DE48" s="48"/>
      <c r="DF48" s="48"/>
      <c r="DG48" s="30"/>
      <c r="DH48" s="49"/>
      <c r="DI48" s="49"/>
      <c r="DL48" s="50"/>
      <c r="DM48" s="30"/>
      <c r="DN48" s="49"/>
      <c r="DO48" s="49"/>
      <c r="DQ48" s="49"/>
      <c r="DR48" s="49"/>
      <c r="DS48" s="7"/>
      <c r="DU48" s="30"/>
      <c r="DV48" s="48"/>
      <c r="DW48" s="48"/>
      <c r="DX48" s="2"/>
      <c r="DY48" s="48"/>
      <c r="DZ48" s="48"/>
      <c r="EA48" s="30"/>
      <c r="EC48" s="51"/>
      <c r="EF48" s="50"/>
      <c r="EG48" s="30"/>
      <c r="EH48" s="49"/>
      <c r="EI48" s="49"/>
      <c r="EK48" s="49"/>
      <c r="EL48" s="49"/>
      <c r="EM48" s="7"/>
      <c r="EO48" s="30"/>
      <c r="EP48" s="48"/>
      <c r="EQ48" s="48"/>
      <c r="ER48" s="2"/>
      <c r="ES48" s="48"/>
      <c r="ET48" s="48"/>
      <c r="EU48" s="30"/>
      <c r="EV48" s="49"/>
      <c r="EW48" s="49"/>
      <c r="EZ48" s="50"/>
      <c r="FA48" s="30"/>
      <c r="FB48" s="49"/>
      <c r="FC48" s="49"/>
      <c r="FE48" s="49"/>
      <c r="FF48" s="49"/>
      <c r="FG48" s="7"/>
      <c r="FI48" s="30"/>
      <c r="FJ48" s="48"/>
      <c r="FK48" s="48"/>
      <c r="FL48" s="2"/>
      <c r="FM48" s="48"/>
      <c r="FN48" s="48"/>
      <c r="FO48" s="30"/>
      <c r="FP48" s="49"/>
      <c r="FQ48" s="49"/>
      <c r="FT48" s="50"/>
      <c r="FU48" s="30"/>
      <c r="FV48" s="49"/>
      <c r="FW48" s="49"/>
      <c r="FY48" s="49"/>
      <c r="FZ48" s="49"/>
      <c r="GA48" s="20"/>
      <c r="GB48" s="54"/>
      <c r="GC48" s="54"/>
      <c r="GD48" s="55"/>
      <c r="GE48" s="2"/>
      <c r="GF48" s="56"/>
      <c r="GG48" s="55"/>
      <c r="GH48" s="2"/>
      <c r="GI48" s="57"/>
      <c r="GJ48" s="2"/>
      <c r="GK48" s="2"/>
      <c r="GL48" s="2"/>
      <c r="GM48" s="2"/>
      <c r="GN48" s="58"/>
      <c r="GO48" s="2"/>
      <c r="GP48" s="2"/>
      <c r="GQ48" s="2"/>
      <c r="GR48" s="2"/>
      <c r="GS48" s="2"/>
      <c r="GT48" s="2"/>
      <c r="GU48" s="20"/>
      <c r="GV48" s="54"/>
      <c r="GW48" s="54"/>
      <c r="GX48" s="55"/>
      <c r="GY48" s="2"/>
      <c r="GZ48" s="56"/>
      <c r="HA48" s="55"/>
      <c r="HB48" s="2"/>
      <c r="HC48" s="57"/>
      <c r="HD48" s="2"/>
      <c r="HE48" s="2"/>
      <c r="HF48" s="2"/>
      <c r="HG48" s="2"/>
      <c r="HH48" s="58"/>
      <c r="HI48" s="2"/>
      <c r="HJ48" s="2"/>
      <c r="HK48" s="2"/>
      <c r="HL48" s="2"/>
      <c r="HM48" s="2"/>
      <c r="HN48" s="2"/>
      <c r="HO48" s="20"/>
      <c r="HP48" s="54"/>
      <c r="HQ48" s="54"/>
      <c r="HR48" s="55"/>
      <c r="HS48" s="2"/>
      <c r="HT48" s="56"/>
      <c r="HU48" s="55"/>
      <c r="HV48" s="2"/>
      <c r="HW48" s="57"/>
      <c r="HX48" s="2"/>
      <c r="HY48" s="2"/>
      <c r="HZ48" s="2"/>
      <c r="IA48" s="2"/>
      <c r="IB48" s="58"/>
      <c r="IC48" s="2"/>
      <c r="ID48" s="2"/>
      <c r="IE48" s="2"/>
      <c r="IF48" s="2"/>
      <c r="IG48" s="2"/>
      <c r="IH48" s="2"/>
      <c r="II48" s="20"/>
      <c r="IJ48" s="54"/>
      <c r="IK48" s="54"/>
      <c r="IL48" s="55"/>
      <c r="IM48" s="2"/>
      <c r="IN48" s="56"/>
      <c r="IO48" s="55"/>
      <c r="IP48" s="2"/>
      <c r="IQ48" s="57"/>
      <c r="IR48" s="2"/>
      <c r="IS48" s="2"/>
      <c r="IT48" s="2"/>
      <c r="IU48" s="2"/>
      <c r="IV48" s="58"/>
      <c r="IW48" s="2"/>
      <c r="IX48" s="2"/>
      <c r="IY48" s="2"/>
      <c r="IZ48" s="2"/>
      <c r="JA48" s="2"/>
      <c r="JB48" s="2"/>
    </row>
    <row r="49" spans="1:262" s="4" customFormat="1" ht="13.5" customHeight="1">
      <c r="A49" s="47"/>
      <c r="B49" s="2"/>
      <c r="C49" s="7"/>
      <c r="E49" s="30"/>
      <c r="F49" s="48"/>
      <c r="G49" s="49"/>
      <c r="H49" s="2"/>
      <c r="I49" s="48"/>
      <c r="J49" s="49"/>
      <c r="K49" s="30"/>
      <c r="L49" s="49"/>
      <c r="M49" s="49"/>
      <c r="P49" s="50"/>
      <c r="Q49" s="30"/>
      <c r="R49" s="49"/>
      <c r="S49" s="49"/>
      <c r="U49" s="49"/>
      <c r="V49" s="49"/>
      <c r="W49" s="7"/>
      <c r="Y49" s="30"/>
      <c r="Z49" s="48"/>
      <c r="AA49" s="48"/>
      <c r="AB49" s="2"/>
      <c r="AC49" s="48"/>
      <c r="AD49" s="48"/>
      <c r="AE49" s="30"/>
      <c r="AF49" s="49"/>
      <c r="AG49" s="49"/>
      <c r="AJ49" s="50"/>
      <c r="AK49" s="30"/>
      <c r="AM49" s="49"/>
      <c r="AO49" s="49"/>
      <c r="AP49" s="49"/>
      <c r="AQ49" s="7"/>
      <c r="AS49" s="30"/>
      <c r="AT49" s="64"/>
      <c r="AU49" s="48"/>
      <c r="AV49" s="2"/>
      <c r="AW49" s="48"/>
      <c r="AX49" s="48"/>
      <c r="AY49" s="30"/>
      <c r="AZ49" s="49"/>
      <c r="BA49" s="49"/>
      <c r="BD49" s="50"/>
      <c r="BE49" s="30"/>
      <c r="BF49" s="49"/>
      <c r="BG49" s="49"/>
      <c r="BI49" s="49"/>
      <c r="BJ49" s="49"/>
      <c r="BK49" s="7"/>
      <c r="BM49" s="30"/>
      <c r="BN49" s="48"/>
      <c r="BO49" s="48"/>
      <c r="BP49" s="2"/>
      <c r="BQ49" s="48"/>
      <c r="BR49" s="48"/>
      <c r="BS49" s="30"/>
      <c r="BT49" s="49"/>
      <c r="BU49" s="49"/>
      <c r="BX49" s="50"/>
      <c r="BY49" s="30"/>
      <c r="BZ49" s="49"/>
      <c r="CA49" s="49"/>
      <c r="CC49" s="49"/>
      <c r="CD49" s="49"/>
      <c r="CE49" s="30"/>
      <c r="CG49" s="30"/>
      <c r="CH49" s="48"/>
      <c r="CI49" s="48"/>
      <c r="CJ49" s="2"/>
      <c r="CK49" s="48"/>
      <c r="CL49" s="48"/>
      <c r="CM49" s="30"/>
      <c r="CN49" s="49"/>
      <c r="CO49" s="49"/>
      <c r="CR49" s="50"/>
      <c r="CS49" s="30"/>
      <c r="CT49" s="49"/>
      <c r="CU49" s="49"/>
      <c r="CW49" s="49"/>
      <c r="CX49" s="49"/>
      <c r="CY49" s="7"/>
      <c r="DA49" s="30"/>
      <c r="DB49" s="48"/>
      <c r="DC49" s="48"/>
      <c r="DD49" s="2"/>
      <c r="DE49" s="48"/>
      <c r="DF49" s="48"/>
      <c r="DG49" s="30"/>
      <c r="DH49" s="49"/>
      <c r="DI49" s="49"/>
      <c r="DL49" s="50"/>
      <c r="DM49" s="30"/>
      <c r="DN49" s="49"/>
      <c r="DO49" s="49"/>
      <c r="DQ49" s="49"/>
      <c r="DR49" s="49"/>
      <c r="DS49" s="7"/>
      <c r="DU49" s="30"/>
      <c r="DV49" s="48"/>
      <c r="DW49" s="48"/>
      <c r="DX49" s="2"/>
      <c r="DY49" s="48"/>
      <c r="DZ49" s="48"/>
      <c r="EA49" s="30"/>
      <c r="EC49" s="51"/>
      <c r="EF49" s="50"/>
      <c r="EG49" s="30"/>
      <c r="EH49" s="49"/>
      <c r="EI49" s="49"/>
      <c r="EK49" s="49"/>
      <c r="EL49" s="49"/>
      <c r="EM49" s="7"/>
      <c r="EO49" s="30"/>
      <c r="EP49" s="48"/>
      <c r="EQ49" s="48"/>
      <c r="ER49" s="2"/>
      <c r="ES49" s="48"/>
      <c r="ET49" s="48"/>
      <c r="EU49" s="30"/>
      <c r="EV49" s="49"/>
      <c r="EW49" s="49"/>
      <c r="EZ49" s="50"/>
      <c r="FA49" s="30"/>
      <c r="FB49" s="49"/>
      <c r="FC49" s="49"/>
      <c r="FE49" s="49"/>
      <c r="FF49" s="49"/>
      <c r="FG49" s="7"/>
      <c r="FI49" s="30"/>
      <c r="FJ49" s="48"/>
      <c r="FK49" s="48"/>
      <c r="FL49" s="2"/>
      <c r="FM49" s="48"/>
      <c r="FN49" s="48"/>
      <c r="FO49" s="30"/>
      <c r="FP49" s="49"/>
      <c r="FQ49" s="49"/>
      <c r="FT49" s="50"/>
      <c r="FU49" s="30"/>
      <c r="FV49" s="49"/>
      <c r="FW49" s="49"/>
      <c r="FY49" s="49"/>
      <c r="FZ49" s="49"/>
      <c r="GA49" s="20"/>
      <c r="GB49" s="54"/>
      <c r="GC49" s="54"/>
      <c r="GD49" s="55"/>
      <c r="GE49" s="2"/>
      <c r="GF49" s="56"/>
      <c r="GG49" s="55"/>
      <c r="GH49" s="2"/>
      <c r="GI49" s="57"/>
      <c r="GJ49" s="2"/>
      <c r="GK49" s="2"/>
      <c r="GL49" s="2"/>
      <c r="GM49" s="2"/>
      <c r="GN49" s="58"/>
      <c r="GO49" s="2"/>
      <c r="GP49" s="2"/>
      <c r="GQ49" s="2"/>
      <c r="GR49" s="2"/>
      <c r="GS49" s="2"/>
      <c r="GT49" s="2"/>
      <c r="GU49" s="20"/>
      <c r="GV49" s="54"/>
      <c r="GW49" s="54"/>
      <c r="GX49" s="55"/>
      <c r="GY49" s="2"/>
      <c r="GZ49" s="56"/>
      <c r="HA49" s="55"/>
      <c r="HB49" s="2"/>
      <c r="HC49" s="57"/>
      <c r="HD49" s="2"/>
      <c r="HE49" s="2"/>
      <c r="HF49" s="2"/>
      <c r="HG49" s="2"/>
      <c r="HH49" s="58"/>
      <c r="HI49" s="2"/>
      <c r="HJ49" s="2"/>
      <c r="HK49" s="2"/>
      <c r="HL49" s="2"/>
      <c r="HM49" s="2"/>
      <c r="HN49" s="2"/>
      <c r="HO49" s="20"/>
      <c r="HP49" s="54"/>
      <c r="HQ49" s="54"/>
      <c r="HR49" s="55"/>
      <c r="HS49" s="2"/>
      <c r="HT49" s="56"/>
      <c r="HU49" s="55"/>
      <c r="HV49" s="2"/>
      <c r="HW49" s="57"/>
      <c r="HX49" s="2"/>
      <c r="HY49" s="2"/>
      <c r="HZ49" s="2"/>
      <c r="IA49" s="2"/>
      <c r="IB49" s="58"/>
      <c r="IC49" s="2"/>
      <c r="ID49" s="2"/>
      <c r="IE49" s="2"/>
      <c r="IF49" s="2"/>
      <c r="IG49" s="2"/>
      <c r="IH49" s="2"/>
      <c r="II49" s="20"/>
      <c r="IJ49" s="54"/>
      <c r="IK49" s="54"/>
      <c r="IL49" s="55"/>
      <c r="IM49" s="2"/>
      <c r="IN49" s="56"/>
      <c r="IO49" s="55"/>
      <c r="IP49" s="2"/>
      <c r="IQ49" s="57"/>
      <c r="IR49" s="2"/>
      <c r="IS49" s="2"/>
      <c r="IT49" s="2"/>
      <c r="IU49" s="2"/>
      <c r="IV49" s="58"/>
      <c r="IW49" s="2"/>
      <c r="IX49" s="2"/>
      <c r="IY49" s="2"/>
      <c r="IZ49" s="2"/>
      <c r="JA49" s="2"/>
      <c r="JB49" s="2"/>
    </row>
    <row r="50" spans="1:262" s="4" customFormat="1" ht="13.5" customHeight="1">
      <c r="A50" s="47"/>
      <c r="B50" s="2"/>
      <c r="C50" s="7"/>
      <c r="E50" s="30"/>
      <c r="F50" s="48"/>
      <c r="G50" s="49"/>
      <c r="H50" s="2"/>
      <c r="I50" s="48"/>
      <c r="J50" s="49"/>
      <c r="K50" s="30"/>
      <c r="L50" s="49"/>
      <c r="M50" s="49"/>
      <c r="P50" s="50"/>
      <c r="Q50" s="30"/>
      <c r="R50" s="49"/>
      <c r="S50" s="49"/>
      <c r="U50" s="49"/>
      <c r="V50" s="49"/>
      <c r="W50" s="7"/>
      <c r="Y50" s="30"/>
      <c r="Z50" s="48"/>
      <c r="AA50" s="48"/>
      <c r="AB50" s="2"/>
      <c r="AC50" s="48"/>
      <c r="AD50" s="48"/>
      <c r="AE50" s="30"/>
      <c r="AF50" s="49"/>
      <c r="AG50" s="49"/>
      <c r="AJ50" s="50"/>
      <c r="AK50" s="30"/>
      <c r="AM50" s="49"/>
      <c r="AO50" s="49"/>
      <c r="AP50" s="49"/>
      <c r="AQ50" s="7"/>
      <c r="AS50" s="30"/>
      <c r="AT50" s="64"/>
      <c r="AU50" s="48"/>
      <c r="AV50" s="2"/>
      <c r="AW50" s="48"/>
      <c r="AX50" s="48"/>
      <c r="AY50" s="30"/>
      <c r="AZ50" s="49"/>
      <c r="BA50" s="49"/>
      <c r="BD50" s="50"/>
      <c r="BE50" s="30"/>
      <c r="BF50" s="49"/>
      <c r="BG50" s="49"/>
      <c r="BI50" s="49"/>
      <c r="BJ50" s="49"/>
      <c r="BK50" s="7"/>
      <c r="BM50" s="30"/>
      <c r="BN50" s="48"/>
      <c r="BO50" s="48"/>
      <c r="BP50" s="2"/>
      <c r="BQ50" s="48"/>
      <c r="BR50" s="48"/>
      <c r="BS50" s="30"/>
      <c r="BT50" s="49"/>
      <c r="BU50" s="49"/>
      <c r="BX50" s="50"/>
      <c r="BY50" s="30"/>
      <c r="BZ50" s="49"/>
      <c r="CA50" s="49"/>
      <c r="CC50" s="49"/>
      <c r="CD50" s="49"/>
      <c r="CE50" s="30"/>
      <c r="CG50" s="30"/>
      <c r="CH50" s="48"/>
      <c r="CI50" s="48"/>
      <c r="CJ50" s="2"/>
      <c r="CK50" s="48"/>
      <c r="CL50" s="48"/>
      <c r="CM50" s="30"/>
      <c r="CN50" s="49"/>
      <c r="CO50" s="49"/>
      <c r="CR50" s="50"/>
      <c r="CS50" s="30"/>
      <c r="CT50" s="49"/>
      <c r="CU50" s="49"/>
      <c r="CW50" s="49"/>
      <c r="CX50" s="49"/>
      <c r="CY50" s="7"/>
      <c r="DA50" s="30"/>
      <c r="DB50" s="48"/>
      <c r="DC50" s="48"/>
      <c r="DD50" s="2"/>
      <c r="DE50" s="48"/>
      <c r="DF50" s="48"/>
      <c r="DG50" s="30"/>
      <c r="DH50" s="49"/>
      <c r="DI50" s="49"/>
      <c r="DL50" s="50"/>
      <c r="DM50" s="30"/>
      <c r="DN50" s="49"/>
      <c r="DO50" s="49"/>
      <c r="DQ50" s="49"/>
      <c r="DR50" s="49"/>
      <c r="DS50" s="7"/>
      <c r="DU50" s="30"/>
      <c r="DV50" s="48"/>
      <c r="DW50" s="48"/>
      <c r="DX50" s="2"/>
      <c r="DY50" s="48"/>
      <c r="DZ50" s="48"/>
      <c r="EA50" s="30"/>
      <c r="EC50" s="51"/>
      <c r="EF50" s="50"/>
      <c r="EG50" s="30"/>
      <c r="EH50" s="49"/>
      <c r="EI50" s="49"/>
      <c r="EK50" s="49"/>
      <c r="EL50" s="49"/>
      <c r="EM50" s="7"/>
      <c r="EO50" s="30"/>
      <c r="EP50" s="48"/>
      <c r="EQ50" s="48"/>
      <c r="ER50" s="2"/>
      <c r="ES50" s="48"/>
      <c r="ET50" s="48"/>
      <c r="EU50" s="30"/>
      <c r="EV50" s="49"/>
      <c r="EW50" s="49"/>
      <c r="EZ50" s="50"/>
      <c r="FA50" s="30"/>
      <c r="FB50" s="49"/>
      <c r="FC50" s="49"/>
      <c r="FE50" s="49"/>
      <c r="FF50" s="49"/>
      <c r="FG50" s="7"/>
      <c r="FI50" s="30"/>
      <c r="FJ50" s="48"/>
      <c r="FK50" s="48"/>
      <c r="FL50" s="2"/>
      <c r="FM50" s="48"/>
      <c r="FN50" s="48"/>
      <c r="FO50" s="30"/>
      <c r="FP50" s="49"/>
      <c r="FQ50" s="49"/>
      <c r="FT50" s="50"/>
      <c r="FU50" s="30"/>
      <c r="FV50" s="49"/>
      <c r="FW50" s="49"/>
      <c r="FY50" s="49"/>
      <c r="FZ50" s="49"/>
      <c r="GA50" s="20"/>
      <c r="GB50" s="54"/>
      <c r="GC50" s="54"/>
      <c r="GD50" s="55"/>
      <c r="GE50" s="2"/>
      <c r="GF50" s="56"/>
      <c r="GG50" s="55"/>
      <c r="GH50" s="2"/>
      <c r="GI50" s="57"/>
      <c r="GJ50" s="2"/>
      <c r="GK50" s="2"/>
      <c r="GL50" s="2"/>
      <c r="GM50" s="2"/>
      <c r="GN50" s="58"/>
      <c r="GO50" s="2"/>
      <c r="GP50" s="2"/>
      <c r="GQ50" s="2"/>
      <c r="GR50" s="2"/>
      <c r="GS50" s="2"/>
      <c r="GT50" s="2"/>
      <c r="GU50" s="20"/>
      <c r="GV50" s="54"/>
      <c r="GW50" s="54"/>
      <c r="GX50" s="55"/>
      <c r="GY50" s="2"/>
      <c r="GZ50" s="56"/>
      <c r="HA50" s="55"/>
      <c r="HB50" s="2"/>
      <c r="HC50" s="57"/>
      <c r="HD50" s="2"/>
      <c r="HE50" s="2"/>
      <c r="HF50" s="2"/>
      <c r="HG50" s="2"/>
      <c r="HH50" s="58"/>
      <c r="HI50" s="2"/>
      <c r="HJ50" s="2"/>
      <c r="HK50" s="2"/>
      <c r="HL50" s="2"/>
      <c r="HM50" s="2"/>
      <c r="HN50" s="2"/>
      <c r="HO50" s="20"/>
      <c r="HP50" s="54"/>
      <c r="HQ50" s="54"/>
      <c r="HR50" s="55"/>
      <c r="HS50" s="2"/>
      <c r="HT50" s="56"/>
      <c r="HU50" s="55"/>
      <c r="HV50" s="2"/>
      <c r="HW50" s="57"/>
      <c r="HX50" s="2"/>
      <c r="HY50" s="2"/>
      <c r="HZ50" s="2"/>
      <c r="IA50" s="2"/>
      <c r="IB50" s="58"/>
      <c r="IC50" s="2"/>
      <c r="ID50" s="2"/>
      <c r="IE50" s="2"/>
      <c r="IF50" s="2"/>
      <c r="IG50" s="2"/>
      <c r="IH50" s="2"/>
      <c r="II50" s="20"/>
      <c r="IJ50" s="54"/>
      <c r="IK50" s="54"/>
      <c r="IL50" s="55"/>
      <c r="IM50" s="2"/>
      <c r="IN50" s="56"/>
      <c r="IO50" s="55"/>
      <c r="IP50" s="2"/>
      <c r="IQ50" s="57"/>
      <c r="IR50" s="2"/>
      <c r="IS50" s="2"/>
      <c r="IT50" s="2"/>
      <c r="IU50" s="2"/>
      <c r="IV50" s="58"/>
      <c r="IW50" s="2"/>
      <c r="IX50" s="2"/>
      <c r="IY50" s="2"/>
      <c r="IZ50" s="2"/>
      <c r="JA50" s="2"/>
      <c r="JB50" s="2"/>
    </row>
    <row r="51" spans="1:262" s="4" customFormat="1" ht="13.5" customHeight="1">
      <c r="A51" s="47"/>
      <c r="B51" s="2"/>
      <c r="C51" s="7"/>
      <c r="E51" s="30"/>
      <c r="F51" s="48"/>
      <c r="G51" s="49"/>
      <c r="H51" s="2"/>
      <c r="I51" s="48"/>
      <c r="J51" s="49"/>
      <c r="K51" s="30"/>
      <c r="L51" s="49"/>
      <c r="M51" s="49"/>
      <c r="P51" s="50"/>
      <c r="Q51" s="30"/>
      <c r="R51" s="49"/>
      <c r="S51" s="49"/>
      <c r="U51" s="49"/>
      <c r="V51" s="49"/>
      <c r="W51" s="7"/>
      <c r="Y51" s="30"/>
      <c r="Z51" s="48"/>
      <c r="AA51" s="48"/>
      <c r="AB51" s="2"/>
      <c r="AC51" s="48"/>
      <c r="AD51" s="48"/>
      <c r="AE51" s="30"/>
      <c r="AF51" s="49"/>
      <c r="AG51" s="49"/>
      <c r="AJ51" s="50"/>
      <c r="AK51" s="30"/>
      <c r="AM51" s="49"/>
      <c r="AO51" s="49"/>
      <c r="AP51" s="49"/>
      <c r="AQ51" s="7"/>
      <c r="AS51" s="30"/>
      <c r="AT51" s="64"/>
      <c r="AU51" s="48"/>
      <c r="AV51" s="2"/>
      <c r="AW51" s="48"/>
      <c r="AX51" s="48"/>
      <c r="AY51" s="30"/>
      <c r="AZ51" s="49"/>
      <c r="BA51" s="49"/>
      <c r="BD51" s="50"/>
      <c r="BE51" s="30"/>
      <c r="BF51" s="49"/>
      <c r="BG51" s="49"/>
      <c r="BI51" s="49"/>
      <c r="BJ51" s="49"/>
      <c r="BK51" s="7"/>
      <c r="BM51" s="30"/>
      <c r="BN51" s="48"/>
      <c r="BO51" s="48"/>
      <c r="BP51" s="2"/>
      <c r="BQ51" s="48"/>
      <c r="BR51" s="48"/>
      <c r="BS51" s="30"/>
      <c r="BT51" s="49"/>
      <c r="BU51" s="49"/>
      <c r="BX51" s="50"/>
      <c r="BY51" s="30"/>
      <c r="BZ51" s="49"/>
      <c r="CA51" s="49"/>
      <c r="CC51" s="49"/>
      <c r="CD51" s="49"/>
      <c r="CE51" s="30"/>
      <c r="CG51" s="30"/>
      <c r="CH51" s="48"/>
      <c r="CI51" s="48"/>
      <c r="CJ51" s="2"/>
      <c r="CK51" s="48"/>
      <c r="CL51" s="48"/>
      <c r="CM51" s="30"/>
      <c r="CN51" s="49"/>
      <c r="CO51" s="49"/>
      <c r="CR51" s="50"/>
      <c r="CS51" s="30"/>
      <c r="CT51" s="49"/>
      <c r="CU51" s="49"/>
      <c r="CW51" s="49"/>
      <c r="CX51" s="49"/>
      <c r="CY51" s="7"/>
      <c r="DA51" s="30"/>
      <c r="DB51" s="48"/>
      <c r="DC51" s="48"/>
      <c r="DD51" s="2"/>
      <c r="DE51" s="48"/>
      <c r="DF51" s="48"/>
      <c r="DG51" s="30"/>
      <c r="DH51" s="49"/>
      <c r="DI51" s="49"/>
      <c r="DL51" s="50"/>
      <c r="DM51" s="30"/>
      <c r="DN51" s="49"/>
      <c r="DO51" s="49"/>
      <c r="DQ51" s="49"/>
      <c r="DR51" s="49"/>
      <c r="DS51" s="7"/>
      <c r="DU51" s="30"/>
      <c r="DV51" s="48"/>
      <c r="DW51" s="48"/>
      <c r="DX51" s="2"/>
      <c r="DY51" s="48"/>
      <c r="DZ51" s="48"/>
      <c r="EA51" s="30"/>
      <c r="EC51" s="51"/>
      <c r="EF51" s="50"/>
      <c r="EG51" s="30"/>
      <c r="EH51" s="49"/>
      <c r="EI51" s="49"/>
      <c r="EK51" s="49"/>
      <c r="EL51" s="49"/>
      <c r="EM51" s="7"/>
      <c r="EO51" s="30"/>
      <c r="EP51" s="48"/>
      <c r="EQ51" s="48"/>
      <c r="ER51" s="2"/>
      <c r="ES51" s="48"/>
      <c r="ET51" s="48"/>
      <c r="EU51" s="30"/>
      <c r="EV51" s="49"/>
      <c r="EW51" s="49"/>
      <c r="EZ51" s="50"/>
      <c r="FA51" s="30"/>
      <c r="FB51" s="49"/>
      <c r="FC51" s="49"/>
      <c r="FE51" s="49"/>
      <c r="FF51" s="49"/>
      <c r="FG51" s="7"/>
      <c r="FI51" s="30"/>
      <c r="FJ51" s="48"/>
      <c r="FK51" s="48"/>
      <c r="FL51" s="2"/>
      <c r="FM51" s="48"/>
      <c r="FN51" s="48"/>
      <c r="FO51" s="30"/>
      <c r="FP51" s="49"/>
      <c r="FQ51" s="49"/>
      <c r="FT51" s="50"/>
      <c r="FU51" s="30"/>
      <c r="FV51" s="49"/>
      <c r="FW51" s="49"/>
      <c r="FY51" s="49"/>
      <c r="FZ51" s="49"/>
      <c r="GA51" s="20"/>
      <c r="GB51" s="54"/>
      <c r="GC51" s="54"/>
      <c r="GD51" s="55"/>
      <c r="GE51" s="2"/>
      <c r="GF51" s="56"/>
      <c r="GG51" s="55"/>
      <c r="GH51" s="2"/>
      <c r="GI51" s="57"/>
      <c r="GJ51" s="2"/>
      <c r="GK51" s="2"/>
      <c r="GL51" s="2"/>
      <c r="GM51" s="2"/>
      <c r="GN51" s="58"/>
      <c r="GO51" s="2"/>
      <c r="GP51" s="2"/>
      <c r="GQ51" s="2"/>
      <c r="GR51" s="2"/>
      <c r="GS51" s="2"/>
      <c r="GT51" s="2"/>
      <c r="GU51" s="20"/>
      <c r="GV51" s="54"/>
      <c r="GW51" s="54"/>
      <c r="GX51" s="55"/>
      <c r="GY51" s="2"/>
      <c r="GZ51" s="56"/>
      <c r="HA51" s="55"/>
      <c r="HB51" s="2"/>
      <c r="HC51" s="57"/>
      <c r="HD51" s="2"/>
      <c r="HE51" s="2"/>
      <c r="HF51" s="2"/>
      <c r="HG51" s="2"/>
      <c r="HH51" s="58"/>
      <c r="HI51" s="2"/>
      <c r="HJ51" s="2"/>
      <c r="HK51" s="2"/>
      <c r="HL51" s="2"/>
      <c r="HM51" s="2"/>
      <c r="HN51" s="2"/>
      <c r="HO51" s="20"/>
      <c r="HP51" s="54"/>
      <c r="HQ51" s="54"/>
      <c r="HR51" s="55"/>
      <c r="HS51" s="2"/>
      <c r="HT51" s="56"/>
      <c r="HU51" s="55"/>
      <c r="HV51" s="2"/>
      <c r="HW51" s="57"/>
      <c r="HX51" s="2"/>
      <c r="HY51" s="2"/>
      <c r="HZ51" s="2"/>
      <c r="IA51" s="2"/>
      <c r="IB51" s="58"/>
      <c r="IC51" s="2"/>
      <c r="ID51" s="2"/>
      <c r="IE51" s="2"/>
      <c r="IF51" s="2"/>
      <c r="IG51" s="2"/>
      <c r="IH51" s="2"/>
      <c r="II51" s="20"/>
      <c r="IJ51" s="54"/>
      <c r="IK51" s="54"/>
      <c r="IL51" s="55"/>
      <c r="IM51" s="2"/>
      <c r="IN51" s="56"/>
      <c r="IO51" s="55"/>
      <c r="IP51" s="2"/>
      <c r="IQ51" s="57"/>
      <c r="IR51" s="2"/>
      <c r="IS51" s="2"/>
      <c r="IT51" s="2"/>
      <c r="IU51" s="2"/>
      <c r="IV51" s="58"/>
      <c r="IW51" s="2"/>
      <c r="IX51" s="2"/>
      <c r="IY51" s="2"/>
      <c r="IZ51" s="2"/>
      <c r="JA51" s="2"/>
      <c r="JB51" s="2"/>
    </row>
    <row r="52" spans="1:262" s="4" customFormat="1" ht="13.5" customHeight="1">
      <c r="A52" s="47"/>
      <c r="B52" s="2"/>
      <c r="C52" s="7"/>
      <c r="E52" s="30"/>
      <c r="F52" s="48"/>
      <c r="G52" s="49"/>
      <c r="H52" s="2"/>
      <c r="I52" s="48"/>
      <c r="J52" s="49"/>
      <c r="K52" s="30"/>
      <c r="L52" s="49"/>
      <c r="M52" s="49"/>
      <c r="P52" s="50"/>
      <c r="Q52" s="30"/>
      <c r="R52" s="49"/>
      <c r="S52" s="49"/>
      <c r="U52" s="49"/>
      <c r="V52" s="49"/>
      <c r="W52" s="7"/>
      <c r="Y52" s="30"/>
      <c r="Z52" s="48"/>
      <c r="AA52" s="48"/>
      <c r="AB52" s="2"/>
      <c r="AC52" s="48"/>
      <c r="AD52" s="48"/>
      <c r="AE52" s="30"/>
      <c r="AF52" s="49"/>
      <c r="AG52" s="49"/>
      <c r="AJ52" s="50"/>
      <c r="AK52" s="30"/>
      <c r="AM52" s="49"/>
      <c r="AO52" s="49"/>
      <c r="AP52" s="49"/>
      <c r="AQ52" s="7"/>
      <c r="AS52" s="30"/>
      <c r="AT52" s="64"/>
      <c r="AU52" s="48"/>
      <c r="AV52" s="2"/>
      <c r="AW52" s="48"/>
      <c r="AX52" s="48"/>
      <c r="AY52" s="30"/>
      <c r="AZ52" s="49"/>
      <c r="BA52" s="49"/>
      <c r="BD52" s="50"/>
      <c r="BE52" s="30"/>
      <c r="BF52" s="49"/>
      <c r="BG52" s="49"/>
      <c r="BI52" s="49"/>
      <c r="BJ52" s="49"/>
      <c r="BK52" s="7"/>
      <c r="BM52" s="30"/>
      <c r="BN52" s="48"/>
      <c r="BO52" s="48"/>
      <c r="BP52" s="2"/>
      <c r="BQ52" s="48"/>
      <c r="BR52" s="48"/>
      <c r="BS52" s="30"/>
      <c r="BT52" s="49"/>
      <c r="BU52" s="49"/>
      <c r="BX52" s="50"/>
      <c r="BY52" s="30"/>
      <c r="BZ52" s="49"/>
      <c r="CA52" s="49"/>
      <c r="CC52" s="49"/>
      <c r="CD52" s="49"/>
      <c r="CE52" s="30"/>
      <c r="CG52" s="30"/>
      <c r="CH52" s="48"/>
      <c r="CI52" s="48"/>
      <c r="CJ52" s="2"/>
      <c r="CK52" s="48"/>
      <c r="CL52" s="48"/>
      <c r="CM52" s="30"/>
      <c r="CN52" s="49"/>
      <c r="CO52" s="49"/>
      <c r="CR52" s="50"/>
      <c r="CS52" s="30"/>
      <c r="CT52" s="49"/>
      <c r="CU52" s="49"/>
      <c r="CW52" s="49"/>
      <c r="CX52" s="49"/>
      <c r="CY52" s="7"/>
      <c r="DA52" s="30"/>
      <c r="DB52" s="48"/>
      <c r="DC52" s="48"/>
      <c r="DD52" s="2"/>
      <c r="DE52" s="48"/>
      <c r="DF52" s="48"/>
      <c r="DG52" s="30"/>
      <c r="DH52" s="49"/>
      <c r="DI52" s="49"/>
      <c r="DL52" s="50"/>
      <c r="DM52" s="30"/>
      <c r="DN52" s="49"/>
      <c r="DO52" s="49"/>
      <c r="DQ52" s="49"/>
      <c r="DR52" s="49"/>
      <c r="DS52" s="7"/>
      <c r="DU52" s="30"/>
      <c r="DV52" s="48"/>
      <c r="DW52" s="48"/>
      <c r="DX52" s="2"/>
      <c r="DY52" s="48"/>
      <c r="DZ52" s="48"/>
      <c r="EA52" s="30"/>
      <c r="EC52" s="51"/>
      <c r="EF52" s="50"/>
      <c r="EG52" s="30"/>
      <c r="EH52" s="49"/>
      <c r="EI52" s="49"/>
      <c r="EK52" s="49"/>
      <c r="EL52" s="49"/>
      <c r="EM52" s="7"/>
      <c r="EO52" s="30"/>
      <c r="EP52" s="48"/>
      <c r="EQ52" s="48"/>
      <c r="ER52" s="2"/>
      <c r="ES52" s="48"/>
      <c r="ET52" s="48"/>
      <c r="EU52" s="30"/>
      <c r="EV52" s="49"/>
      <c r="EW52" s="49"/>
      <c r="EZ52" s="50"/>
      <c r="FA52" s="30"/>
      <c r="FB52" s="49"/>
      <c r="FC52" s="49"/>
      <c r="FE52" s="49"/>
      <c r="FF52" s="49"/>
      <c r="FG52" s="7"/>
      <c r="FI52" s="30"/>
      <c r="FJ52" s="48"/>
      <c r="FK52" s="48"/>
      <c r="FL52" s="2"/>
      <c r="FM52" s="48"/>
      <c r="FN52" s="48"/>
      <c r="FO52" s="30"/>
      <c r="FP52" s="49"/>
      <c r="FQ52" s="49"/>
      <c r="FT52" s="50"/>
      <c r="FU52" s="30"/>
      <c r="FV52" s="49"/>
      <c r="FW52" s="49"/>
      <c r="FY52" s="49"/>
      <c r="FZ52" s="49"/>
      <c r="GA52" s="20"/>
      <c r="GB52" s="54"/>
      <c r="GC52" s="54"/>
      <c r="GD52" s="55"/>
      <c r="GE52" s="2"/>
      <c r="GF52" s="56"/>
      <c r="GG52" s="55"/>
      <c r="GH52" s="2"/>
      <c r="GI52" s="57"/>
      <c r="GJ52" s="2"/>
      <c r="GK52" s="2"/>
      <c r="GL52" s="2"/>
      <c r="GM52" s="2"/>
      <c r="GN52" s="58"/>
      <c r="GO52" s="2"/>
      <c r="GP52" s="2"/>
      <c r="GQ52" s="2"/>
      <c r="GR52" s="2"/>
      <c r="GS52" s="2"/>
      <c r="GT52" s="2"/>
      <c r="GU52" s="20"/>
      <c r="GV52" s="54"/>
      <c r="GW52" s="54"/>
      <c r="GX52" s="55"/>
      <c r="GY52" s="2"/>
      <c r="GZ52" s="56"/>
      <c r="HA52" s="55"/>
      <c r="HB52" s="2"/>
      <c r="HC52" s="57"/>
      <c r="HD52" s="2"/>
      <c r="HE52" s="2"/>
      <c r="HF52" s="2"/>
      <c r="HG52" s="2"/>
      <c r="HH52" s="58"/>
      <c r="HI52" s="2"/>
      <c r="HJ52" s="2"/>
      <c r="HK52" s="2"/>
      <c r="HL52" s="2"/>
      <c r="HM52" s="2"/>
      <c r="HN52" s="2"/>
      <c r="HO52" s="20"/>
      <c r="HP52" s="54"/>
      <c r="HQ52" s="54"/>
      <c r="HR52" s="55"/>
      <c r="HS52" s="2"/>
      <c r="HT52" s="56"/>
      <c r="HU52" s="55"/>
      <c r="HV52" s="2"/>
      <c r="HW52" s="57"/>
      <c r="HX52" s="2"/>
      <c r="HY52" s="2"/>
      <c r="HZ52" s="2"/>
      <c r="IA52" s="2"/>
      <c r="IB52" s="58"/>
      <c r="IC52" s="2"/>
      <c r="ID52" s="2"/>
      <c r="IE52" s="2"/>
      <c r="IF52" s="2"/>
      <c r="IG52" s="2"/>
      <c r="IH52" s="2"/>
      <c r="II52" s="20"/>
      <c r="IJ52" s="54"/>
      <c r="IK52" s="54"/>
      <c r="IL52" s="55"/>
      <c r="IM52" s="2"/>
      <c r="IN52" s="56"/>
      <c r="IO52" s="55"/>
      <c r="IP52" s="2"/>
      <c r="IQ52" s="57"/>
      <c r="IR52" s="2"/>
      <c r="IS52" s="2"/>
      <c r="IT52" s="2"/>
      <c r="IU52" s="2"/>
      <c r="IV52" s="58"/>
      <c r="IW52" s="2"/>
      <c r="IX52" s="2"/>
      <c r="IY52" s="2"/>
      <c r="IZ52" s="2"/>
      <c r="JA52" s="2"/>
      <c r="JB52" s="2"/>
    </row>
    <row r="53" spans="1:262" s="4" customFormat="1" ht="13.5" customHeight="1">
      <c r="A53" s="47"/>
      <c r="B53" s="2"/>
      <c r="C53" s="7"/>
      <c r="E53" s="30"/>
      <c r="F53" s="48"/>
      <c r="G53" s="49"/>
      <c r="H53" s="2"/>
      <c r="I53" s="48"/>
      <c r="J53" s="49"/>
      <c r="K53" s="30"/>
      <c r="L53" s="49"/>
      <c r="M53" s="49"/>
      <c r="P53" s="50"/>
      <c r="Q53" s="30"/>
      <c r="R53" s="49"/>
      <c r="S53" s="49"/>
      <c r="U53" s="49"/>
      <c r="V53" s="49"/>
      <c r="W53" s="7"/>
      <c r="Y53" s="30"/>
      <c r="Z53" s="48"/>
      <c r="AA53" s="48"/>
      <c r="AB53" s="2"/>
      <c r="AC53" s="48"/>
      <c r="AD53" s="48"/>
      <c r="AE53" s="30"/>
      <c r="AF53" s="49"/>
      <c r="AG53" s="49"/>
      <c r="AJ53" s="50"/>
      <c r="AK53" s="30"/>
      <c r="AM53" s="49"/>
      <c r="AO53" s="49"/>
      <c r="AP53" s="49"/>
      <c r="AQ53" s="7"/>
      <c r="AS53" s="30"/>
      <c r="AT53" s="48"/>
      <c r="AU53" s="48"/>
      <c r="AV53" s="2"/>
      <c r="AW53" s="48"/>
      <c r="AX53" s="48"/>
      <c r="AY53" s="30"/>
      <c r="AZ53" s="49"/>
      <c r="BA53" s="49"/>
      <c r="BD53" s="50"/>
      <c r="BE53" s="30"/>
      <c r="BF53" s="49"/>
      <c r="BG53" s="49"/>
      <c r="BI53" s="49"/>
      <c r="BJ53" s="49"/>
      <c r="BK53" s="7"/>
      <c r="BM53" s="30"/>
      <c r="BN53" s="48"/>
      <c r="BO53" s="48"/>
      <c r="BP53" s="2"/>
      <c r="BQ53" s="48"/>
      <c r="BR53" s="48"/>
      <c r="BS53" s="30"/>
      <c r="BT53" s="49"/>
      <c r="BU53" s="49"/>
      <c r="BX53" s="50"/>
      <c r="BY53" s="30"/>
      <c r="BZ53" s="49"/>
      <c r="CA53" s="49"/>
      <c r="CC53" s="49"/>
      <c r="CD53" s="49"/>
      <c r="CE53" s="30"/>
      <c r="CG53" s="30"/>
      <c r="CH53" s="48"/>
      <c r="CI53" s="48"/>
      <c r="CJ53" s="2"/>
      <c r="CK53" s="48"/>
      <c r="CL53" s="48"/>
      <c r="CM53" s="30"/>
      <c r="CN53" s="49"/>
      <c r="CO53" s="49"/>
      <c r="CR53" s="50"/>
      <c r="CS53" s="30"/>
      <c r="CT53" s="49"/>
      <c r="CU53" s="49"/>
      <c r="CW53" s="49"/>
      <c r="CX53" s="49"/>
      <c r="CY53" s="7"/>
      <c r="DA53" s="30"/>
      <c r="DB53" s="48"/>
      <c r="DC53" s="48"/>
      <c r="DD53" s="2"/>
      <c r="DE53" s="48"/>
      <c r="DF53" s="48"/>
      <c r="DG53" s="30"/>
      <c r="DH53" s="49"/>
      <c r="DI53" s="49"/>
      <c r="DL53" s="50"/>
      <c r="DM53" s="30"/>
      <c r="DN53" s="49"/>
      <c r="DO53" s="49"/>
      <c r="DQ53" s="49"/>
      <c r="DR53" s="49"/>
      <c r="DS53" s="7"/>
      <c r="DU53" s="30"/>
      <c r="DV53" s="48"/>
      <c r="DW53" s="48"/>
      <c r="DX53" s="2"/>
      <c r="DY53" s="48"/>
      <c r="DZ53" s="48"/>
      <c r="EA53" s="30"/>
      <c r="EC53" s="51"/>
      <c r="EF53" s="50"/>
      <c r="EG53" s="30"/>
      <c r="EH53" s="49"/>
      <c r="EI53" s="49"/>
      <c r="EK53" s="49"/>
      <c r="EL53" s="49"/>
      <c r="EM53" s="7"/>
      <c r="EO53" s="30"/>
      <c r="EP53" s="48"/>
      <c r="EQ53" s="48"/>
      <c r="ER53" s="2"/>
      <c r="ES53" s="48"/>
      <c r="ET53" s="48"/>
      <c r="EU53" s="30"/>
      <c r="EV53" s="49"/>
      <c r="EW53" s="49"/>
      <c r="EZ53" s="50"/>
      <c r="FA53" s="30"/>
      <c r="FB53" s="49"/>
      <c r="FC53" s="49"/>
      <c r="FE53" s="49"/>
      <c r="FF53" s="49"/>
      <c r="FG53" s="7"/>
      <c r="FI53" s="30"/>
      <c r="FJ53" s="48"/>
      <c r="FK53" s="48"/>
      <c r="FL53" s="2"/>
      <c r="FM53" s="48"/>
      <c r="FN53" s="48"/>
      <c r="FO53" s="30"/>
      <c r="FP53" s="49"/>
      <c r="FQ53" s="49"/>
      <c r="FT53" s="50"/>
      <c r="FU53" s="30"/>
      <c r="FV53" s="49"/>
      <c r="FW53" s="49"/>
      <c r="FY53" s="49"/>
      <c r="FZ53" s="49"/>
      <c r="GA53" s="20"/>
      <c r="GB53" s="54"/>
      <c r="GC53" s="54"/>
      <c r="GD53" s="60"/>
      <c r="GE53" s="2"/>
      <c r="GF53" s="54"/>
      <c r="GG53" s="55"/>
      <c r="GH53" s="2"/>
      <c r="GI53" s="57"/>
      <c r="GJ53" s="2"/>
      <c r="GK53" s="2"/>
      <c r="GL53" s="2"/>
      <c r="GM53" s="2"/>
      <c r="GN53" s="58"/>
      <c r="GO53" s="2"/>
      <c r="GP53" s="2"/>
      <c r="GQ53" s="2"/>
      <c r="GR53" s="2"/>
      <c r="GS53" s="2"/>
      <c r="GT53" s="2"/>
      <c r="GU53" s="20"/>
      <c r="GV53" s="54"/>
      <c r="GW53" s="54"/>
      <c r="GX53" s="60"/>
      <c r="GY53" s="2"/>
      <c r="GZ53" s="54"/>
      <c r="HA53" s="55"/>
      <c r="HB53" s="2"/>
      <c r="HC53" s="57"/>
      <c r="HD53" s="2"/>
      <c r="HE53" s="2"/>
      <c r="HF53" s="2"/>
      <c r="HG53" s="2"/>
      <c r="HH53" s="58"/>
      <c r="HI53" s="2"/>
      <c r="HJ53" s="2"/>
      <c r="HK53" s="2"/>
      <c r="HL53" s="2"/>
      <c r="HM53" s="2"/>
      <c r="HN53" s="2"/>
      <c r="HO53" s="20"/>
      <c r="HP53" s="54"/>
      <c r="HQ53" s="54"/>
      <c r="HR53" s="60"/>
      <c r="HS53" s="2"/>
      <c r="HT53" s="54"/>
      <c r="HU53" s="55"/>
      <c r="HV53" s="2"/>
      <c r="HW53" s="57"/>
      <c r="HX53" s="2"/>
      <c r="HY53" s="2"/>
      <c r="HZ53" s="2"/>
      <c r="IA53" s="2"/>
      <c r="IB53" s="58"/>
      <c r="IC53" s="2"/>
      <c r="ID53" s="2"/>
      <c r="IE53" s="2"/>
      <c r="IF53" s="2"/>
      <c r="IG53" s="2"/>
      <c r="IH53" s="2"/>
      <c r="II53" s="20"/>
      <c r="IJ53" s="54"/>
      <c r="IK53" s="54"/>
      <c r="IL53" s="60"/>
      <c r="IM53" s="2"/>
      <c r="IN53" s="54"/>
      <c r="IO53" s="55"/>
      <c r="IP53" s="2"/>
      <c r="IQ53" s="57"/>
      <c r="IR53" s="2"/>
      <c r="IS53" s="2"/>
      <c r="IT53" s="2"/>
      <c r="IU53" s="2"/>
      <c r="IV53" s="58"/>
      <c r="IW53" s="2"/>
      <c r="IX53" s="2"/>
      <c r="IY53" s="2"/>
      <c r="IZ53" s="2"/>
      <c r="JA53" s="2"/>
      <c r="JB53" s="2"/>
    </row>
    <row r="54" spans="1:262" s="4" customFormat="1" ht="13.5" customHeight="1">
      <c r="A54" s="47"/>
      <c r="B54" s="2"/>
      <c r="C54" s="7"/>
      <c r="E54" s="30"/>
      <c r="F54" s="48"/>
      <c r="G54" s="49"/>
      <c r="H54" s="2"/>
      <c r="I54" s="48"/>
      <c r="J54" s="49"/>
      <c r="K54" s="30"/>
      <c r="L54" s="49"/>
      <c r="M54" s="49"/>
      <c r="P54" s="50"/>
      <c r="Q54" s="30"/>
      <c r="R54" s="49"/>
      <c r="S54" s="49"/>
      <c r="U54" s="49"/>
      <c r="V54" s="49"/>
      <c r="W54" s="7"/>
      <c r="Y54" s="30"/>
      <c r="Z54" s="48"/>
      <c r="AA54" s="48"/>
      <c r="AB54" s="2"/>
      <c r="AC54" s="48"/>
      <c r="AD54" s="48"/>
      <c r="AE54" s="30"/>
      <c r="AF54" s="49"/>
      <c r="AG54" s="49"/>
      <c r="AJ54" s="50"/>
      <c r="AK54" s="30"/>
      <c r="AM54" s="49"/>
      <c r="AO54" s="49"/>
      <c r="AP54" s="49"/>
      <c r="AQ54" s="7"/>
      <c r="AS54" s="30"/>
      <c r="AT54" s="48"/>
      <c r="AU54" s="48"/>
      <c r="AV54" s="2"/>
      <c r="AW54" s="48"/>
      <c r="AX54" s="48"/>
      <c r="AY54" s="30"/>
      <c r="AZ54" s="49"/>
      <c r="BA54" s="49"/>
      <c r="BD54" s="50"/>
      <c r="BE54" s="30"/>
      <c r="BF54" s="49"/>
      <c r="BG54" s="49"/>
      <c r="BI54" s="49"/>
      <c r="BJ54" s="49"/>
      <c r="BK54" s="7"/>
      <c r="BM54" s="30"/>
      <c r="BN54" s="48"/>
      <c r="BO54" s="48"/>
      <c r="BP54" s="2"/>
      <c r="BQ54" s="48"/>
      <c r="BR54" s="48"/>
      <c r="BS54" s="30"/>
      <c r="BT54" s="49"/>
      <c r="BU54" s="49"/>
      <c r="BX54" s="50"/>
      <c r="BY54" s="30"/>
      <c r="BZ54" s="49"/>
      <c r="CA54" s="49"/>
      <c r="CC54" s="49"/>
      <c r="CD54" s="49"/>
      <c r="CE54" s="30"/>
      <c r="CG54" s="30"/>
      <c r="CH54" s="48"/>
      <c r="CI54" s="48"/>
      <c r="CJ54" s="2"/>
      <c r="CK54" s="48"/>
      <c r="CL54" s="48"/>
      <c r="CM54" s="30"/>
      <c r="CN54" s="49"/>
      <c r="CO54" s="49"/>
      <c r="CR54" s="50"/>
      <c r="CS54" s="30"/>
      <c r="CT54" s="49"/>
      <c r="CU54" s="49"/>
      <c r="CW54" s="49"/>
      <c r="CX54" s="49"/>
      <c r="CY54" s="7"/>
      <c r="DA54" s="30"/>
      <c r="DB54" s="48"/>
      <c r="DC54" s="48"/>
      <c r="DD54" s="2"/>
      <c r="DE54" s="48"/>
      <c r="DF54" s="48"/>
      <c r="DG54" s="30"/>
      <c r="DH54" s="49"/>
      <c r="DI54" s="49"/>
      <c r="DL54" s="50"/>
      <c r="DM54" s="30"/>
      <c r="DN54" s="49"/>
      <c r="DO54" s="49"/>
      <c r="DQ54" s="49"/>
      <c r="DR54" s="49"/>
      <c r="DS54" s="7"/>
      <c r="DU54" s="30"/>
      <c r="DV54" s="48"/>
      <c r="DW54" s="48"/>
      <c r="DX54" s="2"/>
      <c r="DY54" s="48"/>
      <c r="DZ54" s="48"/>
      <c r="EA54" s="30"/>
      <c r="EC54" s="51"/>
      <c r="EF54" s="50"/>
      <c r="EG54" s="30"/>
      <c r="EH54" s="49"/>
      <c r="EI54" s="49"/>
      <c r="EK54" s="49"/>
      <c r="EL54" s="49"/>
      <c r="EM54" s="7"/>
      <c r="EO54" s="30"/>
      <c r="EP54" s="48"/>
      <c r="EQ54" s="48"/>
      <c r="ER54" s="2"/>
      <c r="ES54" s="48"/>
      <c r="ET54" s="48"/>
      <c r="EU54" s="30"/>
      <c r="EV54" s="49"/>
      <c r="EW54" s="49"/>
      <c r="EZ54" s="50"/>
      <c r="FA54" s="30"/>
      <c r="FB54" s="49"/>
      <c r="FC54" s="49"/>
      <c r="FE54" s="49"/>
      <c r="FF54" s="49"/>
      <c r="FG54" s="7"/>
      <c r="FI54" s="30"/>
      <c r="FJ54" s="48"/>
      <c r="FK54" s="48"/>
      <c r="FL54" s="2"/>
      <c r="FM54" s="48"/>
      <c r="FN54" s="48"/>
      <c r="FO54" s="30"/>
      <c r="FP54" s="49"/>
      <c r="FQ54" s="49"/>
      <c r="FT54" s="50"/>
      <c r="FU54" s="30"/>
      <c r="FV54" s="49"/>
      <c r="FW54" s="49"/>
      <c r="FY54" s="49"/>
      <c r="FZ54" s="49"/>
      <c r="GA54" s="20"/>
      <c r="GB54" s="54"/>
      <c r="GC54" s="54"/>
      <c r="GD54" s="60"/>
      <c r="GE54" s="2"/>
      <c r="GF54" s="54"/>
      <c r="GG54" s="55"/>
      <c r="GH54" s="2"/>
      <c r="GI54" s="57"/>
      <c r="GJ54" s="2"/>
      <c r="GK54" s="2"/>
      <c r="GL54" s="2"/>
      <c r="GM54" s="2"/>
      <c r="GN54" s="58"/>
      <c r="GO54" s="2"/>
      <c r="GP54" s="2"/>
      <c r="GQ54" s="2"/>
      <c r="GR54" s="2"/>
      <c r="GS54" s="2"/>
      <c r="GT54" s="2"/>
      <c r="GU54" s="20"/>
      <c r="GV54" s="54"/>
      <c r="GW54" s="54"/>
      <c r="GX54" s="60"/>
      <c r="GY54" s="2"/>
      <c r="GZ54" s="54"/>
      <c r="HA54" s="55"/>
      <c r="HB54" s="2"/>
      <c r="HC54" s="57"/>
      <c r="HD54" s="2"/>
      <c r="HE54" s="2"/>
      <c r="HF54" s="2"/>
      <c r="HG54" s="2"/>
      <c r="HH54" s="58"/>
      <c r="HI54" s="2"/>
      <c r="HJ54" s="2"/>
      <c r="HK54" s="2"/>
      <c r="HL54" s="2"/>
      <c r="HM54" s="2"/>
      <c r="HN54" s="2"/>
      <c r="HO54" s="20"/>
      <c r="HP54" s="54"/>
      <c r="HQ54" s="54"/>
      <c r="HR54" s="60"/>
      <c r="HS54" s="2"/>
      <c r="HT54" s="54"/>
      <c r="HU54" s="55"/>
      <c r="HV54" s="2"/>
      <c r="HW54" s="57"/>
      <c r="HX54" s="2"/>
      <c r="HY54" s="2"/>
      <c r="HZ54" s="2"/>
      <c r="IA54" s="2"/>
      <c r="IB54" s="58"/>
      <c r="IC54" s="2"/>
      <c r="ID54" s="2"/>
      <c r="IE54" s="2"/>
      <c r="IF54" s="2"/>
      <c r="IG54" s="2"/>
      <c r="IH54" s="2"/>
      <c r="II54" s="20"/>
      <c r="IJ54" s="54"/>
      <c r="IK54" s="54"/>
      <c r="IL54" s="60"/>
      <c r="IM54" s="2"/>
      <c r="IN54" s="54"/>
      <c r="IO54" s="55"/>
      <c r="IP54" s="2"/>
      <c r="IQ54" s="57"/>
      <c r="IR54" s="2"/>
      <c r="IS54" s="2"/>
      <c r="IT54" s="2"/>
      <c r="IU54" s="2"/>
      <c r="IV54" s="58"/>
      <c r="IW54" s="2"/>
      <c r="IX54" s="2"/>
      <c r="IY54" s="2"/>
      <c r="IZ54" s="2"/>
      <c r="JA54" s="2"/>
      <c r="JB54" s="2"/>
    </row>
    <row r="55" spans="1:262" s="4" customFormat="1" ht="13.5" customHeight="1">
      <c r="A55" s="47"/>
      <c r="B55" s="2"/>
      <c r="C55" s="7"/>
      <c r="E55" s="30"/>
      <c r="F55" s="48"/>
      <c r="G55" s="49"/>
      <c r="H55" s="2"/>
      <c r="I55" s="48"/>
      <c r="J55" s="49"/>
      <c r="K55" s="30"/>
      <c r="L55" s="49"/>
      <c r="M55" s="49"/>
      <c r="P55" s="50"/>
      <c r="Q55" s="30"/>
      <c r="R55" s="49"/>
      <c r="S55" s="49"/>
      <c r="U55" s="49"/>
      <c r="V55" s="49"/>
      <c r="W55" s="7"/>
      <c r="Y55" s="30"/>
      <c r="Z55" s="48"/>
      <c r="AA55" s="48"/>
      <c r="AB55" s="2"/>
      <c r="AC55" s="48"/>
      <c r="AD55" s="48"/>
      <c r="AE55" s="30"/>
      <c r="AF55" s="49"/>
      <c r="AG55" s="49"/>
      <c r="AJ55" s="50"/>
      <c r="AK55" s="30"/>
      <c r="AM55" s="49"/>
      <c r="AO55" s="49"/>
      <c r="AP55" s="49"/>
      <c r="AQ55" s="7"/>
      <c r="AS55" s="30"/>
      <c r="AT55" s="48"/>
      <c r="AU55" s="48"/>
      <c r="AV55" s="2"/>
      <c r="AW55" s="48"/>
      <c r="AX55" s="48"/>
      <c r="AY55" s="30"/>
      <c r="AZ55" s="49"/>
      <c r="BA55" s="49"/>
      <c r="BD55" s="50"/>
      <c r="BE55" s="30"/>
      <c r="BF55" s="49"/>
      <c r="BG55" s="49"/>
      <c r="BI55" s="49"/>
      <c r="BJ55" s="49"/>
      <c r="BK55" s="7"/>
      <c r="BM55" s="30"/>
      <c r="BN55" s="48"/>
      <c r="BO55" s="48"/>
      <c r="BP55" s="2"/>
      <c r="BQ55" s="48"/>
      <c r="BR55" s="48"/>
      <c r="BS55" s="30"/>
      <c r="BT55" s="49"/>
      <c r="BU55" s="49"/>
      <c r="BX55" s="50"/>
      <c r="BY55" s="30"/>
      <c r="BZ55" s="49"/>
      <c r="CA55" s="49"/>
      <c r="CC55" s="49"/>
      <c r="CD55" s="49"/>
      <c r="CE55" s="30"/>
      <c r="CG55" s="30"/>
      <c r="CH55" s="48"/>
      <c r="CI55" s="48"/>
      <c r="CJ55" s="2"/>
      <c r="CK55" s="48"/>
      <c r="CL55" s="48"/>
      <c r="CM55" s="30"/>
      <c r="CN55" s="49"/>
      <c r="CO55" s="49"/>
      <c r="CR55" s="50"/>
      <c r="CS55" s="30"/>
      <c r="CT55" s="49"/>
      <c r="CU55" s="49"/>
      <c r="CW55" s="49"/>
      <c r="CX55" s="49"/>
      <c r="CY55" s="7"/>
      <c r="DA55" s="30"/>
      <c r="DB55" s="48"/>
      <c r="DC55" s="48"/>
      <c r="DD55" s="2"/>
      <c r="DE55" s="48"/>
      <c r="DF55" s="48"/>
      <c r="DG55" s="30"/>
      <c r="DH55" s="49"/>
      <c r="DI55" s="49"/>
      <c r="DL55" s="50"/>
      <c r="DM55" s="30"/>
      <c r="DN55" s="49"/>
      <c r="DO55" s="49"/>
      <c r="DQ55" s="49"/>
      <c r="DR55" s="49"/>
      <c r="DS55" s="7"/>
      <c r="DU55" s="30"/>
      <c r="DV55" s="48"/>
      <c r="DW55" s="48"/>
      <c r="DX55" s="2"/>
      <c r="DY55" s="48"/>
      <c r="DZ55" s="48"/>
      <c r="EA55" s="30"/>
      <c r="EC55" s="51"/>
      <c r="EF55" s="50"/>
      <c r="EG55" s="30"/>
      <c r="EH55" s="49"/>
      <c r="EI55" s="49"/>
      <c r="EK55" s="49"/>
      <c r="EL55" s="49"/>
      <c r="EM55" s="7"/>
      <c r="EO55" s="30"/>
      <c r="EP55" s="48"/>
      <c r="EQ55" s="48"/>
      <c r="ER55" s="2"/>
      <c r="ES55" s="48"/>
      <c r="ET55" s="48"/>
      <c r="EU55" s="30"/>
      <c r="EV55" s="49"/>
      <c r="EW55" s="49"/>
      <c r="EZ55" s="50"/>
      <c r="FA55" s="30"/>
      <c r="FB55" s="49"/>
      <c r="FC55" s="49"/>
      <c r="FE55" s="49"/>
      <c r="FF55" s="49"/>
      <c r="FG55" s="7"/>
      <c r="FI55" s="30"/>
      <c r="FJ55" s="48"/>
      <c r="FK55" s="48"/>
      <c r="FL55" s="2"/>
      <c r="FM55" s="48"/>
      <c r="FN55" s="48"/>
      <c r="FO55" s="30"/>
      <c r="FP55" s="49"/>
      <c r="FQ55" s="49"/>
      <c r="FT55" s="50"/>
      <c r="FU55" s="30"/>
      <c r="FV55" s="49"/>
      <c r="FW55" s="49"/>
      <c r="FY55" s="49"/>
      <c r="FZ55" s="49"/>
      <c r="GA55" s="61"/>
      <c r="GB55" s="54"/>
      <c r="GC55" s="55"/>
      <c r="GD55" s="56"/>
      <c r="GE55" s="55"/>
      <c r="GF55" s="54"/>
      <c r="GG55" s="55"/>
      <c r="GH55" s="55"/>
      <c r="GI55" s="62"/>
      <c r="GJ55" s="55"/>
      <c r="GN55" s="50"/>
      <c r="GS55" s="56"/>
      <c r="GT55" s="55"/>
      <c r="GU55" s="61"/>
      <c r="GV55" s="54"/>
      <c r="GW55" s="55"/>
      <c r="GX55" s="56"/>
      <c r="GY55" s="55"/>
      <c r="GZ55" s="54"/>
      <c r="HA55" s="55"/>
      <c r="HB55" s="55"/>
      <c r="HC55" s="62"/>
      <c r="HD55" s="55"/>
      <c r="HH55" s="50"/>
      <c r="HM55" s="56"/>
      <c r="HN55" s="55"/>
      <c r="HO55" s="61"/>
      <c r="HP55" s="54"/>
      <c r="HQ55" s="55"/>
      <c r="HR55" s="56"/>
      <c r="HS55" s="55"/>
      <c r="HT55" s="54"/>
      <c r="HU55" s="55"/>
      <c r="HV55" s="55"/>
      <c r="HW55" s="62"/>
      <c r="HX55" s="55"/>
      <c r="IB55" s="50"/>
      <c r="IG55" s="56"/>
      <c r="IH55" s="55"/>
      <c r="II55" s="61"/>
      <c r="IJ55" s="54"/>
      <c r="IK55" s="55"/>
      <c r="IL55" s="56"/>
      <c r="IM55" s="55"/>
      <c r="IN55" s="54"/>
      <c r="IO55" s="55"/>
      <c r="IP55" s="55"/>
      <c r="IQ55" s="62"/>
      <c r="IR55" s="55"/>
      <c r="IV55" s="50"/>
      <c r="JA55" s="56"/>
      <c r="JB55" s="55"/>
    </row>
    <row r="56" spans="1:262" s="4" customFormat="1" ht="13.5" customHeight="1">
      <c r="A56" s="47"/>
      <c r="B56" s="2"/>
      <c r="C56" s="7"/>
      <c r="E56" s="30"/>
      <c r="F56" s="48"/>
      <c r="G56" s="49"/>
      <c r="H56" s="2"/>
      <c r="I56" s="48"/>
      <c r="J56" s="49"/>
      <c r="K56" s="30"/>
      <c r="L56" s="49"/>
      <c r="M56" s="49"/>
      <c r="P56" s="50"/>
      <c r="Q56" s="30"/>
      <c r="R56" s="49"/>
      <c r="S56" s="49"/>
      <c r="U56" s="49"/>
      <c r="V56" s="49"/>
      <c r="W56" s="7"/>
      <c r="Y56" s="30"/>
      <c r="Z56" s="48"/>
      <c r="AA56" s="48"/>
      <c r="AB56" s="2"/>
      <c r="AC56" s="48"/>
      <c r="AD56" s="48"/>
      <c r="AE56" s="30"/>
      <c r="AF56" s="49"/>
      <c r="AG56" s="49"/>
      <c r="AJ56" s="50"/>
      <c r="AK56" s="30"/>
      <c r="AM56" s="49"/>
      <c r="AO56" s="49"/>
      <c r="AP56" s="49"/>
      <c r="AQ56" s="7"/>
      <c r="AS56" s="30"/>
      <c r="AT56" s="48"/>
      <c r="AU56" s="48"/>
      <c r="AV56" s="2"/>
      <c r="AW56" s="48"/>
      <c r="AX56" s="48"/>
      <c r="AY56" s="30"/>
      <c r="AZ56" s="49"/>
      <c r="BA56" s="49"/>
      <c r="BD56" s="50"/>
      <c r="BE56" s="30"/>
      <c r="BF56" s="49"/>
      <c r="BG56" s="49"/>
      <c r="BI56" s="49"/>
      <c r="BJ56" s="49"/>
      <c r="BK56" s="7"/>
      <c r="BM56" s="30"/>
      <c r="BN56" s="48"/>
      <c r="BO56" s="48"/>
      <c r="BP56" s="2"/>
      <c r="BQ56" s="48"/>
      <c r="BR56" s="48"/>
      <c r="BS56" s="30"/>
      <c r="BT56" s="49"/>
      <c r="BU56" s="49"/>
      <c r="BX56" s="50"/>
      <c r="BY56" s="30"/>
      <c r="BZ56" s="49"/>
      <c r="CA56" s="49"/>
      <c r="CC56" s="49"/>
      <c r="CD56" s="49"/>
      <c r="CE56" s="30"/>
      <c r="CG56" s="30"/>
      <c r="CH56" s="48"/>
      <c r="CI56" s="48"/>
      <c r="CJ56" s="2"/>
      <c r="CK56" s="48"/>
      <c r="CL56" s="48"/>
      <c r="CM56" s="30"/>
      <c r="CN56" s="49"/>
      <c r="CO56" s="49"/>
      <c r="CR56" s="50"/>
      <c r="CS56" s="30"/>
      <c r="CT56" s="49"/>
      <c r="CU56" s="49"/>
      <c r="CW56" s="49"/>
      <c r="CX56" s="49"/>
      <c r="CY56" s="7"/>
      <c r="DA56" s="30"/>
      <c r="DB56" s="48"/>
      <c r="DC56" s="48"/>
      <c r="DD56" s="2"/>
      <c r="DE56" s="48"/>
      <c r="DF56" s="48"/>
      <c r="DG56" s="30"/>
      <c r="DH56" s="49"/>
      <c r="DI56" s="49"/>
      <c r="DL56" s="50"/>
      <c r="DM56" s="30"/>
      <c r="DN56" s="49"/>
      <c r="DO56" s="49"/>
      <c r="DQ56" s="49"/>
      <c r="DR56" s="49"/>
      <c r="DS56" s="7"/>
      <c r="DU56" s="30"/>
      <c r="DV56" s="48"/>
      <c r="DW56" s="48"/>
      <c r="DX56" s="2"/>
      <c r="DY56" s="48"/>
      <c r="DZ56" s="48"/>
      <c r="EA56" s="30"/>
      <c r="EC56" s="51"/>
      <c r="EF56" s="50"/>
      <c r="EG56" s="30"/>
      <c r="EH56" s="49"/>
      <c r="EI56" s="49"/>
      <c r="EK56" s="49"/>
      <c r="EL56" s="49"/>
      <c r="EM56" s="7"/>
      <c r="EO56" s="30"/>
      <c r="EP56" s="48"/>
      <c r="EQ56" s="48"/>
      <c r="ER56" s="2"/>
      <c r="ES56" s="48"/>
      <c r="ET56" s="48"/>
      <c r="EU56" s="30"/>
      <c r="EV56" s="49"/>
      <c r="EW56" s="49"/>
      <c r="EZ56" s="50"/>
      <c r="FA56" s="30"/>
      <c r="FB56" s="49"/>
      <c r="FC56" s="49"/>
      <c r="FE56" s="49"/>
      <c r="FF56" s="49"/>
      <c r="FG56" s="7"/>
      <c r="FI56" s="30"/>
      <c r="FJ56" s="48"/>
      <c r="FK56" s="48"/>
      <c r="FL56" s="2"/>
      <c r="FM56" s="48"/>
      <c r="FN56" s="48"/>
      <c r="FO56" s="30"/>
      <c r="FP56" s="49"/>
      <c r="FQ56" s="49"/>
      <c r="FT56" s="50"/>
      <c r="FU56" s="30"/>
      <c r="FV56" s="49"/>
      <c r="FW56" s="49"/>
      <c r="FY56" s="49"/>
      <c r="FZ56" s="49"/>
      <c r="GA56" s="20"/>
      <c r="GB56" s="54"/>
      <c r="GC56" s="54"/>
      <c r="GD56" s="60"/>
      <c r="GE56" s="2"/>
      <c r="GF56" s="54"/>
      <c r="GG56" s="55"/>
      <c r="GH56" s="2"/>
      <c r="GI56" s="57"/>
      <c r="GJ56" s="2"/>
      <c r="GK56" s="2"/>
      <c r="GL56" s="2"/>
      <c r="GM56" s="2"/>
      <c r="GN56" s="58"/>
      <c r="GO56" s="2"/>
      <c r="GP56" s="2"/>
      <c r="GQ56" s="2"/>
      <c r="GR56" s="2"/>
      <c r="GS56" s="2"/>
      <c r="GT56" s="2"/>
      <c r="GU56" s="20"/>
      <c r="GV56" s="54"/>
      <c r="GW56" s="54"/>
      <c r="GX56" s="60"/>
      <c r="GY56" s="2"/>
      <c r="GZ56" s="54"/>
      <c r="HA56" s="55"/>
      <c r="HB56" s="2"/>
      <c r="HC56" s="57"/>
      <c r="HD56" s="2"/>
      <c r="HE56" s="2"/>
      <c r="HF56" s="2"/>
      <c r="HG56" s="2"/>
      <c r="HH56" s="58"/>
      <c r="HI56" s="2"/>
      <c r="HJ56" s="2"/>
      <c r="HK56" s="2"/>
      <c r="HL56" s="2"/>
      <c r="HM56" s="2"/>
      <c r="HN56" s="2"/>
      <c r="HO56" s="20"/>
      <c r="HP56" s="54"/>
      <c r="HQ56" s="54"/>
      <c r="HR56" s="60"/>
      <c r="HS56" s="2"/>
      <c r="HT56" s="54"/>
      <c r="HU56" s="55"/>
      <c r="HV56" s="2"/>
      <c r="HW56" s="57"/>
      <c r="HX56" s="2"/>
      <c r="HY56" s="2"/>
      <c r="HZ56" s="2"/>
      <c r="IA56" s="2"/>
      <c r="IB56" s="58"/>
      <c r="IC56" s="2"/>
      <c r="ID56" s="2"/>
      <c r="IE56" s="2"/>
      <c r="IF56" s="2"/>
      <c r="IG56" s="2"/>
      <c r="IH56" s="2"/>
      <c r="II56" s="20"/>
      <c r="IJ56" s="54"/>
      <c r="IK56" s="54"/>
      <c r="IL56" s="60"/>
      <c r="IM56" s="2"/>
      <c r="IN56" s="54"/>
      <c r="IO56" s="55"/>
      <c r="IP56" s="2"/>
      <c r="IQ56" s="57"/>
      <c r="IR56" s="2"/>
      <c r="IS56" s="2"/>
      <c r="IT56" s="2"/>
      <c r="IU56" s="2"/>
      <c r="IV56" s="58"/>
      <c r="IW56" s="2"/>
      <c r="IX56" s="2"/>
      <c r="IY56" s="2"/>
      <c r="IZ56" s="2"/>
      <c r="JA56" s="2"/>
      <c r="JB56" s="2"/>
    </row>
    <row r="57" spans="1:262" s="4" customFormat="1" ht="13.5" customHeight="1">
      <c r="A57" s="47"/>
      <c r="B57" s="2"/>
      <c r="C57" s="7"/>
      <c r="E57" s="30"/>
      <c r="F57" s="48"/>
      <c r="G57" s="49"/>
      <c r="H57" s="2"/>
      <c r="I57" s="48"/>
      <c r="J57" s="49"/>
      <c r="K57" s="30"/>
      <c r="L57" s="49"/>
      <c r="M57" s="49"/>
      <c r="P57" s="50"/>
      <c r="Q57" s="30"/>
      <c r="R57" s="49"/>
      <c r="S57" s="49"/>
      <c r="U57" s="49"/>
      <c r="V57" s="49"/>
      <c r="W57" s="7"/>
      <c r="Y57" s="30"/>
      <c r="Z57" s="48"/>
      <c r="AA57" s="48"/>
      <c r="AB57" s="2"/>
      <c r="AC57" s="48"/>
      <c r="AD57" s="48"/>
      <c r="AE57" s="30"/>
      <c r="AF57" s="49"/>
      <c r="AG57" s="49"/>
      <c r="AJ57" s="50"/>
      <c r="AK57" s="30"/>
      <c r="AM57" s="49"/>
      <c r="AO57" s="49"/>
      <c r="AP57" s="49"/>
      <c r="AQ57" s="7"/>
      <c r="AS57" s="30"/>
      <c r="AT57" s="48"/>
      <c r="AU57" s="48"/>
      <c r="AV57" s="2"/>
      <c r="AW57" s="48"/>
      <c r="AX57" s="48"/>
      <c r="AY57" s="30"/>
      <c r="AZ57" s="49"/>
      <c r="BA57" s="49"/>
      <c r="BD57" s="50"/>
      <c r="BE57" s="30"/>
      <c r="BF57" s="49"/>
      <c r="BG57" s="49"/>
      <c r="BI57" s="49"/>
      <c r="BJ57" s="49"/>
      <c r="BK57" s="7"/>
      <c r="BM57" s="30"/>
      <c r="BN57" s="48"/>
      <c r="BO57" s="48"/>
      <c r="BP57" s="2"/>
      <c r="BQ57" s="48"/>
      <c r="BR57" s="48"/>
      <c r="BS57" s="30"/>
      <c r="BT57" s="49"/>
      <c r="BU57" s="49"/>
      <c r="BX57" s="50"/>
      <c r="BY57" s="30"/>
      <c r="BZ57" s="49"/>
      <c r="CA57" s="49"/>
      <c r="CC57" s="49"/>
      <c r="CD57" s="49"/>
      <c r="CE57" s="30"/>
      <c r="CG57" s="30"/>
      <c r="CH57" s="48"/>
      <c r="CI57" s="48"/>
      <c r="CJ57" s="2"/>
      <c r="CK57" s="48"/>
      <c r="CL57" s="48"/>
      <c r="CM57" s="30"/>
      <c r="CN57" s="49"/>
      <c r="CO57" s="49"/>
      <c r="CR57" s="50"/>
      <c r="CS57" s="30"/>
      <c r="CT57" s="49"/>
      <c r="CU57" s="49"/>
      <c r="CW57" s="49"/>
      <c r="CX57" s="49"/>
      <c r="CY57" s="7"/>
      <c r="DA57" s="30"/>
      <c r="DB57" s="48"/>
      <c r="DC57" s="48"/>
      <c r="DD57" s="2"/>
      <c r="DE57" s="48"/>
      <c r="DF57" s="48"/>
      <c r="DG57" s="30"/>
      <c r="DH57" s="49"/>
      <c r="DI57" s="49"/>
      <c r="DL57" s="50"/>
      <c r="DM57" s="30"/>
      <c r="DN57" s="49"/>
      <c r="DO57" s="49"/>
      <c r="DQ57" s="49"/>
      <c r="DR57" s="49"/>
      <c r="DS57" s="7"/>
      <c r="DU57" s="30"/>
      <c r="DV57" s="48"/>
      <c r="DW57" s="48"/>
      <c r="DX57" s="2"/>
      <c r="DY57" s="48"/>
      <c r="DZ57" s="48"/>
      <c r="EA57" s="30"/>
      <c r="EC57" s="51"/>
      <c r="EF57" s="50"/>
      <c r="EG57" s="30"/>
      <c r="EH57" s="49"/>
      <c r="EI57" s="49"/>
      <c r="EK57" s="49"/>
      <c r="EL57" s="49"/>
      <c r="EM57" s="7"/>
      <c r="EO57" s="30"/>
      <c r="EP57" s="48"/>
      <c r="EQ57" s="48"/>
      <c r="ER57" s="2"/>
      <c r="ES57" s="48"/>
      <c r="ET57" s="48"/>
      <c r="EU57" s="30"/>
      <c r="EV57" s="49"/>
      <c r="EW57" s="49"/>
      <c r="EZ57" s="50"/>
      <c r="FA57" s="30"/>
      <c r="FB57" s="49"/>
      <c r="FC57" s="49"/>
      <c r="FE57" s="49"/>
      <c r="FF57" s="49"/>
      <c r="FG57" s="7"/>
      <c r="FI57" s="30"/>
      <c r="FJ57" s="48"/>
      <c r="FK57" s="48"/>
      <c r="FL57" s="2"/>
      <c r="FM57" s="48"/>
      <c r="FN57" s="48"/>
      <c r="FO57" s="30"/>
      <c r="FP57" s="49"/>
      <c r="FQ57" s="49"/>
      <c r="FT57" s="50"/>
      <c r="FU57" s="30"/>
      <c r="FV57" s="49"/>
      <c r="FW57" s="49"/>
      <c r="FY57" s="49"/>
      <c r="FZ57" s="49"/>
      <c r="GA57" s="20"/>
      <c r="GB57" s="54"/>
      <c r="GC57" s="54"/>
      <c r="GD57" s="60"/>
      <c r="GE57" s="60"/>
      <c r="GF57" s="54"/>
      <c r="GG57" s="55"/>
      <c r="GH57" s="2"/>
      <c r="GI57" s="57"/>
      <c r="GJ57" s="2"/>
      <c r="GK57" s="2"/>
      <c r="GL57" s="2"/>
      <c r="GM57" s="2"/>
      <c r="GN57" s="58"/>
      <c r="GO57" s="2"/>
      <c r="GP57" s="2"/>
      <c r="GQ57" s="2"/>
      <c r="GR57" s="2"/>
      <c r="GS57" s="2"/>
      <c r="GT57" s="2"/>
      <c r="GU57" s="20"/>
      <c r="GV57" s="54"/>
      <c r="GW57" s="54"/>
      <c r="GX57" s="60"/>
      <c r="GY57" s="60"/>
      <c r="GZ57" s="54"/>
      <c r="HA57" s="55"/>
      <c r="HB57" s="2"/>
      <c r="HC57" s="57"/>
      <c r="HD57" s="2"/>
      <c r="HE57" s="2"/>
      <c r="HF57" s="2"/>
      <c r="HG57" s="2"/>
      <c r="HH57" s="58"/>
      <c r="HI57" s="2"/>
      <c r="HJ57" s="2"/>
      <c r="HK57" s="2"/>
      <c r="HL57" s="2"/>
      <c r="HM57" s="2"/>
      <c r="HN57" s="2"/>
      <c r="HO57" s="20"/>
      <c r="HP57" s="54"/>
      <c r="HQ57" s="54"/>
      <c r="HR57" s="60"/>
      <c r="HS57" s="60"/>
      <c r="HT57" s="54"/>
      <c r="HU57" s="55"/>
      <c r="HV57" s="2"/>
      <c r="HW57" s="57"/>
      <c r="HX57" s="2"/>
      <c r="HY57" s="2"/>
      <c r="HZ57" s="2"/>
      <c r="IA57" s="2"/>
      <c r="IB57" s="58"/>
      <c r="IC57" s="2"/>
      <c r="ID57" s="2"/>
      <c r="IE57" s="2"/>
      <c r="IF57" s="2"/>
      <c r="IG57" s="2"/>
      <c r="IH57" s="2"/>
      <c r="II57" s="20"/>
      <c r="IJ57" s="54"/>
      <c r="IK57" s="54"/>
      <c r="IL57" s="60"/>
      <c r="IM57" s="60"/>
      <c r="IN57" s="54"/>
      <c r="IO57" s="55"/>
      <c r="IP57" s="2"/>
      <c r="IQ57" s="57"/>
      <c r="IR57" s="2"/>
      <c r="IS57" s="2"/>
      <c r="IT57" s="2"/>
      <c r="IU57" s="2"/>
      <c r="IV57" s="58"/>
      <c r="IW57" s="2"/>
      <c r="IX57" s="2"/>
      <c r="IY57" s="2"/>
      <c r="IZ57" s="2"/>
      <c r="JA57" s="2"/>
      <c r="JB57" s="2"/>
    </row>
    <row r="58" spans="1:262" s="4" customFormat="1" ht="13.5" customHeight="1">
      <c r="A58" s="63"/>
      <c r="B58" s="2"/>
      <c r="C58" s="7"/>
      <c r="E58" s="30"/>
      <c r="F58" s="48"/>
      <c r="G58" s="49"/>
      <c r="H58" s="2"/>
      <c r="I58" s="48"/>
      <c r="J58" s="49"/>
      <c r="K58" s="30"/>
      <c r="L58" s="49"/>
      <c r="M58" s="49"/>
      <c r="P58" s="50"/>
      <c r="Q58" s="30"/>
      <c r="R58" s="49"/>
      <c r="S58" s="49"/>
      <c r="U58" s="49"/>
      <c r="V58" s="49"/>
      <c r="W58" s="7"/>
      <c r="Y58" s="30"/>
      <c r="Z58" s="48"/>
      <c r="AA58" s="48"/>
      <c r="AB58" s="2"/>
      <c r="AC58" s="48"/>
      <c r="AD58" s="48"/>
      <c r="AE58" s="30"/>
      <c r="AF58" s="49"/>
      <c r="AG58" s="49"/>
      <c r="AJ58" s="50"/>
      <c r="AK58" s="30"/>
      <c r="AM58" s="49"/>
      <c r="AO58" s="49"/>
      <c r="AP58" s="49"/>
      <c r="AQ58" s="7"/>
      <c r="AS58" s="30"/>
      <c r="AT58" s="48"/>
      <c r="AU58" s="48"/>
      <c r="AV58" s="2"/>
      <c r="AW58" s="48"/>
      <c r="AX58" s="48"/>
      <c r="AY58" s="30"/>
      <c r="AZ58" s="49"/>
      <c r="BA58" s="49"/>
      <c r="BD58" s="50"/>
      <c r="BE58" s="30"/>
      <c r="BF58" s="49"/>
      <c r="BG58" s="49"/>
      <c r="BI58" s="49"/>
      <c r="BJ58" s="49"/>
      <c r="BK58" s="7"/>
      <c r="BM58" s="30"/>
      <c r="BN58" s="48"/>
      <c r="BO58" s="48"/>
      <c r="BP58" s="2"/>
      <c r="BQ58" s="48"/>
      <c r="BR58" s="48"/>
      <c r="BS58" s="30"/>
      <c r="BT58" s="49"/>
      <c r="BU58" s="49"/>
      <c r="BX58" s="50"/>
      <c r="BY58" s="30"/>
      <c r="BZ58" s="49"/>
      <c r="CA58" s="49"/>
      <c r="CC58" s="49"/>
      <c r="CD58" s="49"/>
      <c r="CE58" s="30"/>
      <c r="CG58" s="30"/>
      <c r="CH58" s="48"/>
      <c r="CI58" s="48"/>
      <c r="CJ58" s="2"/>
      <c r="CK58" s="48"/>
      <c r="CL58" s="48"/>
      <c r="CM58" s="30"/>
      <c r="CN58" s="49"/>
      <c r="CO58" s="49"/>
      <c r="CR58" s="50"/>
      <c r="CS58" s="30"/>
      <c r="CT58" s="49"/>
      <c r="CU58" s="49"/>
      <c r="CW58" s="49"/>
      <c r="CX58" s="49"/>
      <c r="CY58" s="7"/>
      <c r="DA58" s="30"/>
      <c r="DB58" s="48"/>
      <c r="DC58" s="48"/>
      <c r="DD58" s="2"/>
      <c r="DE58" s="48"/>
      <c r="DF58" s="48"/>
      <c r="DG58" s="30"/>
      <c r="DH58" s="49"/>
      <c r="DI58" s="49"/>
      <c r="DL58" s="50"/>
      <c r="DM58" s="30"/>
      <c r="DN58" s="49"/>
      <c r="DO58" s="49"/>
      <c r="DQ58" s="49"/>
      <c r="DR58" s="49"/>
      <c r="DS58" s="7"/>
      <c r="DU58" s="30"/>
      <c r="DV58" s="48"/>
      <c r="DW58" s="48"/>
      <c r="DX58" s="2"/>
      <c r="DY58" s="48"/>
      <c r="DZ58" s="48"/>
      <c r="EA58" s="30"/>
      <c r="EC58" s="51"/>
      <c r="EF58" s="50"/>
      <c r="EG58" s="30"/>
      <c r="EH58" s="49"/>
      <c r="EI58" s="49"/>
      <c r="EK58" s="49"/>
      <c r="EL58" s="49"/>
      <c r="EM58" s="7"/>
      <c r="EO58" s="30"/>
      <c r="EP58" s="48"/>
      <c r="EQ58" s="48"/>
      <c r="ER58" s="2"/>
      <c r="ES58" s="48"/>
      <c r="ET58" s="48"/>
      <c r="EU58" s="30"/>
      <c r="EV58" s="49"/>
      <c r="EW58" s="49"/>
      <c r="EZ58" s="50"/>
      <c r="FA58" s="30"/>
      <c r="FB58" s="49"/>
      <c r="FC58" s="49"/>
      <c r="FE58" s="49"/>
      <c r="FF58" s="49"/>
      <c r="FG58" s="7"/>
      <c r="FI58" s="30"/>
      <c r="FJ58" s="48"/>
      <c r="FK58" s="48"/>
      <c r="FL58" s="2"/>
      <c r="FM58" s="48"/>
      <c r="FN58" s="48"/>
      <c r="FO58" s="30"/>
      <c r="FP58" s="49"/>
      <c r="FQ58" s="49"/>
      <c r="FT58" s="50"/>
      <c r="FU58" s="30"/>
      <c r="FV58" s="49"/>
      <c r="FW58" s="49"/>
      <c r="FY58" s="49"/>
      <c r="FZ58" s="49"/>
      <c r="GA58" s="7"/>
      <c r="GG58" s="49"/>
      <c r="GI58" s="52"/>
      <c r="GN58" s="50"/>
      <c r="GU58" s="7"/>
      <c r="HA58" s="49"/>
      <c r="HC58" s="52"/>
      <c r="HH58" s="50"/>
      <c r="HO58" s="7"/>
      <c r="HU58" s="49"/>
      <c r="HW58" s="52"/>
      <c r="IB58" s="50"/>
      <c r="II58" s="7"/>
      <c r="IO58" s="49"/>
      <c r="IQ58" s="52"/>
      <c r="IV58" s="50"/>
    </row>
    <row r="59" spans="1:262" s="4" customFormat="1" ht="13.5" customHeight="1">
      <c r="A59" s="63"/>
      <c r="B59" s="2"/>
      <c r="C59" s="7"/>
      <c r="E59" s="30"/>
      <c r="F59" s="48"/>
      <c r="G59" s="49"/>
      <c r="H59" s="2"/>
      <c r="I59" s="48"/>
      <c r="J59" s="49"/>
      <c r="K59" s="30"/>
      <c r="L59" s="49"/>
      <c r="M59" s="49"/>
      <c r="P59" s="50"/>
      <c r="Q59" s="30"/>
      <c r="R59" s="49"/>
      <c r="S59" s="49"/>
      <c r="U59" s="49"/>
      <c r="V59" s="49"/>
      <c r="W59" s="7"/>
      <c r="Y59" s="30"/>
      <c r="Z59" s="48"/>
      <c r="AA59" s="48"/>
      <c r="AB59" s="2"/>
      <c r="AC59" s="48"/>
      <c r="AD59" s="48"/>
      <c r="AE59" s="30"/>
      <c r="AF59" s="49"/>
      <c r="AG59" s="49"/>
      <c r="AJ59" s="50"/>
      <c r="AK59" s="30"/>
      <c r="AM59" s="49"/>
      <c r="AO59" s="49"/>
      <c r="AP59" s="49"/>
      <c r="AQ59" s="7"/>
      <c r="AS59" s="30"/>
      <c r="AT59" s="48"/>
      <c r="AU59" s="48"/>
      <c r="AV59" s="2"/>
      <c r="AW59" s="48"/>
      <c r="AX59" s="48"/>
      <c r="AY59" s="30"/>
      <c r="AZ59" s="49"/>
      <c r="BA59" s="49"/>
      <c r="BD59" s="50"/>
      <c r="BE59" s="30"/>
      <c r="BF59" s="49"/>
      <c r="BG59" s="49"/>
      <c r="BI59" s="49"/>
      <c r="BJ59" s="49"/>
      <c r="BK59" s="7"/>
      <c r="BM59" s="30"/>
      <c r="BN59" s="48"/>
      <c r="BO59" s="48"/>
      <c r="BP59" s="2"/>
      <c r="BQ59" s="48"/>
      <c r="BR59" s="48"/>
      <c r="BS59" s="30"/>
      <c r="BT59" s="49"/>
      <c r="BU59" s="49"/>
      <c r="BX59" s="50"/>
      <c r="BY59" s="30"/>
      <c r="BZ59" s="49"/>
      <c r="CA59" s="49"/>
      <c r="CC59" s="49"/>
      <c r="CD59" s="49"/>
      <c r="CE59" s="30"/>
      <c r="CG59" s="30"/>
      <c r="CH59" s="48"/>
      <c r="CI59" s="48"/>
      <c r="CJ59" s="2"/>
      <c r="CK59" s="48"/>
      <c r="CL59" s="48"/>
      <c r="CM59" s="30"/>
      <c r="CN59" s="49"/>
      <c r="CO59" s="49"/>
      <c r="CR59" s="50"/>
      <c r="CS59" s="30"/>
      <c r="CT59" s="49"/>
      <c r="CU59" s="49"/>
      <c r="CW59" s="49"/>
      <c r="CX59" s="49"/>
      <c r="CY59" s="7"/>
      <c r="DA59" s="30"/>
      <c r="DB59" s="48"/>
      <c r="DC59" s="48"/>
      <c r="DD59" s="2"/>
      <c r="DE59" s="48"/>
      <c r="DF59" s="48"/>
      <c r="DG59" s="30"/>
      <c r="DH59" s="49"/>
      <c r="DI59" s="49"/>
      <c r="DL59" s="50"/>
      <c r="DM59" s="30"/>
      <c r="DN59" s="49"/>
      <c r="DO59" s="49"/>
      <c r="DQ59" s="49"/>
      <c r="DR59" s="49"/>
      <c r="DS59" s="7"/>
      <c r="DU59" s="30"/>
      <c r="DV59" s="48"/>
      <c r="DW59" s="48"/>
      <c r="DX59" s="2"/>
      <c r="DY59" s="48"/>
      <c r="DZ59" s="48"/>
      <c r="EA59" s="30"/>
      <c r="EC59" s="51"/>
      <c r="EF59" s="50"/>
      <c r="EG59" s="30"/>
      <c r="EH59" s="49"/>
      <c r="EI59" s="49"/>
      <c r="EK59" s="49"/>
      <c r="EL59" s="49"/>
      <c r="EM59" s="7"/>
      <c r="EO59" s="30"/>
      <c r="EP59" s="48"/>
      <c r="EQ59" s="48"/>
      <c r="ER59" s="2"/>
      <c r="ES59" s="48"/>
      <c r="ET59" s="48"/>
      <c r="EU59" s="30"/>
      <c r="EV59" s="49"/>
      <c r="EW59" s="49"/>
      <c r="EZ59" s="50"/>
      <c r="FA59" s="30"/>
      <c r="FB59" s="49"/>
      <c r="FC59" s="49"/>
      <c r="FE59" s="49"/>
      <c r="FF59" s="49"/>
      <c r="FG59" s="7"/>
      <c r="FI59" s="30"/>
      <c r="FJ59" s="48"/>
      <c r="FK59" s="48"/>
      <c r="FL59" s="2"/>
      <c r="FM59" s="48"/>
      <c r="FN59" s="48"/>
      <c r="FO59" s="30"/>
      <c r="FP59" s="49"/>
      <c r="FQ59" s="49"/>
      <c r="FT59" s="50"/>
      <c r="FU59" s="30"/>
      <c r="FV59" s="49"/>
      <c r="FW59" s="49"/>
      <c r="FY59" s="49"/>
      <c r="FZ59" s="49"/>
      <c r="GA59" s="7"/>
      <c r="GG59" s="49"/>
      <c r="GI59" s="52"/>
      <c r="GN59" s="50"/>
      <c r="GU59" s="7"/>
      <c r="HA59" s="49"/>
      <c r="HC59" s="52"/>
      <c r="HH59" s="50"/>
      <c r="HO59" s="7"/>
      <c r="HU59" s="49"/>
      <c r="HW59" s="52"/>
      <c r="IB59" s="50"/>
      <c r="II59" s="7"/>
      <c r="IO59" s="49"/>
      <c r="IQ59" s="52"/>
      <c r="IV59" s="50"/>
    </row>
    <row r="60" spans="1:262" s="4" customFormat="1" ht="13.5" customHeight="1">
      <c r="A60" s="63"/>
      <c r="B60" s="2"/>
      <c r="C60" s="7"/>
      <c r="E60" s="30"/>
      <c r="F60" s="48"/>
      <c r="G60" s="49"/>
      <c r="H60" s="2"/>
      <c r="I60" s="48"/>
      <c r="J60" s="49"/>
      <c r="K60" s="30"/>
      <c r="L60" s="49"/>
      <c r="M60" s="49"/>
      <c r="P60" s="50"/>
      <c r="Q60" s="30"/>
      <c r="R60" s="49"/>
      <c r="S60" s="49"/>
      <c r="U60" s="49"/>
      <c r="V60" s="49"/>
      <c r="W60" s="7"/>
      <c r="Y60" s="30"/>
      <c r="Z60" s="48"/>
      <c r="AA60" s="48"/>
      <c r="AB60" s="2"/>
      <c r="AC60" s="48"/>
      <c r="AD60" s="48"/>
      <c r="AE60" s="30"/>
      <c r="AF60" s="49"/>
      <c r="AG60" s="49"/>
      <c r="AJ60" s="50"/>
      <c r="AK60" s="30"/>
      <c r="AM60" s="49"/>
      <c r="AO60" s="49"/>
      <c r="AP60" s="49"/>
      <c r="AQ60" s="7"/>
      <c r="AS60" s="30"/>
      <c r="AT60" s="48"/>
      <c r="AU60" s="48"/>
      <c r="AV60" s="2"/>
      <c r="AW60" s="48"/>
      <c r="AX60" s="48"/>
      <c r="AY60" s="30"/>
      <c r="AZ60" s="49"/>
      <c r="BA60" s="49"/>
      <c r="BD60" s="50"/>
      <c r="BE60" s="30"/>
      <c r="BF60" s="49"/>
      <c r="BG60" s="49"/>
      <c r="BI60" s="49"/>
      <c r="BJ60" s="49"/>
      <c r="BK60" s="7"/>
      <c r="BM60" s="30"/>
      <c r="BN60" s="48"/>
      <c r="BO60" s="48"/>
      <c r="BP60" s="2"/>
      <c r="BQ60" s="48"/>
      <c r="BR60" s="48"/>
      <c r="BS60" s="30"/>
      <c r="BT60" s="49"/>
      <c r="BU60" s="49"/>
      <c r="BX60" s="50"/>
      <c r="BY60" s="30"/>
      <c r="BZ60" s="49"/>
      <c r="CA60" s="49"/>
      <c r="CC60" s="49"/>
      <c r="CD60" s="49"/>
      <c r="CE60" s="30"/>
      <c r="CG60" s="30"/>
      <c r="CH60" s="48"/>
      <c r="CI60" s="48"/>
      <c r="CJ60" s="2"/>
      <c r="CK60" s="48"/>
      <c r="CL60" s="48"/>
      <c r="CM60" s="30"/>
      <c r="CN60" s="49"/>
      <c r="CO60" s="49"/>
      <c r="CR60" s="50"/>
      <c r="CS60" s="30"/>
      <c r="CT60" s="49"/>
      <c r="CU60" s="49"/>
      <c r="CW60" s="49"/>
      <c r="CX60" s="49"/>
      <c r="CY60" s="7"/>
      <c r="DA60" s="30"/>
      <c r="DB60" s="48"/>
      <c r="DC60" s="48"/>
      <c r="DD60" s="2"/>
      <c r="DE60" s="48"/>
      <c r="DF60" s="48"/>
      <c r="DG60" s="30"/>
      <c r="DH60" s="49"/>
      <c r="DI60" s="49"/>
      <c r="DL60" s="50"/>
      <c r="DM60" s="30"/>
      <c r="DN60" s="49"/>
      <c r="DO60" s="49"/>
      <c r="DQ60" s="49"/>
      <c r="DR60" s="49"/>
      <c r="DS60" s="7"/>
      <c r="DU60" s="30"/>
      <c r="DV60" s="48"/>
      <c r="DW60" s="48"/>
      <c r="DX60" s="2"/>
      <c r="DY60" s="48"/>
      <c r="DZ60" s="48"/>
      <c r="EA60" s="30"/>
      <c r="EC60" s="51"/>
      <c r="EF60" s="50"/>
      <c r="EG60" s="30"/>
      <c r="EH60" s="49"/>
      <c r="EI60" s="49"/>
      <c r="EK60" s="49"/>
      <c r="EL60" s="49"/>
      <c r="EM60" s="7"/>
      <c r="EO60" s="30"/>
      <c r="EP60" s="48"/>
      <c r="EQ60" s="48"/>
      <c r="ER60" s="2"/>
      <c r="ES60" s="48"/>
      <c r="ET60" s="48"/>
      <c r="EU60" s="30"/>
      <c r="EV60" s="49"/>
      <c r="EW60" s="49"/>
      <c r="EZ60" s="50"/>
      <c r="FA60" s="30"/>
      <c r="FB60" s="49"/>
      <c r="FC60" s="49"/>
      <c r="FE60" s="49"/>
      <c r="FF60" s="49"/>
      <c r="FG60" s="7"/>
      <c r="FI60" s="30"/>
      <c r="FJ60" s="48"/>
      <c r="FK60" s="48"/>
      <c r="FL60" s="2"/>
      <c r="FM60" s="48"/>
      <c r="FN60" s="48"/>
      <c r="FO60" s="30"/>
      <c r="FP60" s="49"/>
      <c r="FQ60" s="49"/>
      <c r="FT60" s="50"/>
      <c r="FU60" s="30"/>
      <c r="FV60" s="49"/>
      <c r="FW60" s="49"/>
      <c r="FY60" s="49"/>
      <c r="FZ60" s="49"/>
      <c r="GA60" s="7"/>
      <c r="GG60" s="49"/>
      <c r="GI60" s="52"/>
      <c r="GN60" s="50"/>
      <c r="GU60" s="7"/>
      <c r="HA60" s="49"/>
      <c r="HC60" s="52"/>
      <c r="HH60" s="50"/>
      <c r="HO60" s="7"/>
      <c r="HU60" s="49"/>
      <c r="HW60" s="52"/>
      <c r="IB60" s="50"/>
      <c r="II60" s="7"/>
      <c r="IO60" s="49"/>
      <c r="IQ60" s="52"/>
      <c r="IV60" s="50"/>
    </row>
    <row r="61" spans="1:262" s="4" customFormat="1" ht="13.5" customHeight="1">
      <c r="A61" s="63"/>
      <c r="B61" s="2"/>
      <c r="C61" s="7"/>
      <c r="E61" s="30"/>
      <c r="F61" s="48"/>
      <c r="G61" s="49"/>
      <c r="H61" s="2"/>
      <c r="I61" s="48"/>
      <c r="J61" s="49"/>
      <c r="K61" s="30"/>
      <c r="L61" s="49"/>
      <c r="M61" s="49"/>
      <c r="P61" s="50"/>
      <c r="Q61" s="30"/>
      <c r="R61" s="49"/>
      <c r="S61" s="49"/>
      <c r="U61" s="49"/>
      <c r="V61" s="49"/>
      <c r="W61" s="7"/>
      <c r="Y61" s="30"/>
      <c r="Z61" s="48"/>
      <c r="AA61" s="48"/>
      <c r="AB61" s="2"/>
      <c r="AC61" s="48"/>
      <c r="AD61" s="48"/>
      <c r="AE61" s="30"/>
      <c r="AF61" s="49"/>
      <c r="AG61" s="49"/>
      <c r="AJ61" s="50"/>
      <c r="AK61" s="30"/>
      <c r="AM61" s="49"/>
      <c r="AO61" s="49"/>
      <c r="AP61" s="49"/>
      <c r="AQ61" s="7"/>
      <c r="AS61" s="30"/>
      <c r="AT61" s="48"/>
      <c r="AU61" s="48"/>
      <c r="AV61" s="2"/>
      <c r="AW61" s="48"/>
      <c r="AX61" s="48"/>
      <c r="AY61" s="30"/>
      <c r="AZ61" s="49"/>
      <c r="BA61" s="49"/>
      <c r="BD61" s="50"/>
      <c r="BE61" s="30"/>
      <c r="BF61" s="49"/>
      <c r="BG61" s="49"/>
      <c r="BI61" s="49"/>
      <c r="BJ61" s="49"/>
      <c r="BK61" s="7"/>
      <c r="BM61" s="30"/>
      <c r="BN61" s="48"/>
      <c r="BO61" s="48"/>
      <c r="BP61" s="2"/>
      <c r="BQ61" s="48"/>
      <c r="BR61" s="48"/>
      <c r="BS61" s="30"/>
      <c r="BT61" s="49"/>
      <c r="BU61" s="49"/>
      <c r="BX61" s="50"/>
      <c r="BY61" s="30"/>
      <c r="BZ61" s="49"/>
      <c r="CA61" s="49"/>
      <c r="CC61" s="49"/>
      <c r="CD61" s="49"/>
      <c r="CE61" s="30"/>
      <c r="CG61" s="30"/>
      <c r="CH61" s="48"/>
      <c r="CI61" s="48"/>
      <c r="CJ61" s="2"/>
      <c r="CK61" s="48"/>
      <c r="CL61" s="48"/>
      <c r="CM61" s="30"/>
      <c r="CN61" s="49"/>
      <c r="CO61" s="49"/>
      <c r="CR61" s="50"/>
      <c r="CS61" s="30"/>
      <c r="CT61" s="49"/>
      <c r="CU61" s="49"/>
      <c r="CW61" s="49"/>
      <c r="CX61" s="49"/>
      <c r="CY61" s="7"/>
      <c r="DA61" s="30"/>
      <c r="DB61" s="48"/>
      <c r="DC61" s="48"/>
      <c r="DD61" s="2"/>
      <c r="DE61" s="48"/>
      <c r="DF61" s="48"/>
      <c r="DG61" s="30"/>
      <c r="DH61" s="49"/>
      <c r="DI61" s="49"/>
      <c r="DL61" s="50"/>
      <c r="DM61" s="30"/>
      <c r="DN61" s="49"/>
      <c r="DO61" s="49"/>
      <c r="DQ61" s="49"/>
      <c r="DR61" s="49"/>
      <c r="DS61" s="7"/>
      <c r="DU61" s="30"/>
      <c r="DV61" s="48"/>
      <c r="DW61" s="48"/>
      <c r="DX61" s="2"/>
      <c r="DY61" s="48"/>
      <c r="DZ61" s="48"/>
      <c r="EA61" s="30"/>
      <c r="EC61" s="51"/>
      <c r="EF61" s="50"/>
      <c r="EG61" s="30"/>
      <c r="EH61" s="49"/>
      <c r="EI61" s="49"/>
      <c r="EK61" s="49"/>
      <c r="EL61" s="49"/>
      <c r="EM61" s="7"/>
      <c r="EO61" s="30"/>
      <c r="EP61" s="48"/>
      <c r="EQ61" s="48"/>
      <c r="ER61" s="2"/>
      <c r="ES61" s="48"/>
      <c r="ET61" s="48"/>
      <c r="EU61" s="30"/>
      <c r="EV61" s="49"/>
      <c r="EW61" s="49"/>
      <c r="EZ61" s="50"/>
      <c r="FA61" s="30"/>
      <c r="FB61" s="49"/>
      <c r="FC61" s="49"/>
      <c r="FE61" s="49"/>
      <c r="FF61" s="49"/>
      <c r="FG61" s="7"/>
      <c r="FI61" s="30"/>
      <c r="FJ61" s="48"/>
      <c r="FK61" s="48"/>
      <c r="FL61" s="2"/>
      <c r="FM61" s="48"/>
      <c r="FN61" s="48"/>
      <c r="FO61" s="30"/>
      <c r="FP61" s="49"/>
      <c r="FQ61" s="49"/>
      <c r="FT61" s="50"/>
      <c r="FU61" s="30"/>
      <c r="FV61" s="49"/>
      <c r="FW61" s="49"/>
      <c r="FY61" s="49"/>
      <c r="FZ61" s="49"/>
      <c r="GA61" s="7"/>
      <c r="GG61" s="49"/>
      <c r="GI61" s="52"/>
      <c r="GN61" s="50"/>
      <c r="GU61" s="7"/>
      <c r="HA61" s="49"/>
      <c r="HC61" s="52"/>
      <c r="HH61" s="50"/>
      <c r="HO61" s="7"/>
      <c r="HU61" s="49"/>
      <c r="HW61" s="52"/>
      <c r="IB61" s="50"/>
      <c r="II61" s="7"/>
      <c r="IO61" s="49"/>
      <c r="IQ61" s="52"/>
      <c r="IV61" s="50"/>
    </row>
    <row r="62" spans="1:262" s="4" customFormat="1" ht="13.5" customHeight="1">
      <c r="A62" s="63"/>
      <c r="B62" s="2"/>
      <c r="C62" s="7"/>
      <c r="E62" s="30"/>
      <c r="F62" s="48"/>
      <c r="G62" s="49"/>
      <c r="H62" s="2"/>
      <c r="I62" s="48"/>
      <c r="J62" s="49"/>
      <c r="K62" s="30"/>
      <c r="L62" s="49"/>
      <c r="M62" s="49"/>
      <c r="P62" s="50"/>
      <c r="Q62" s="30"/>
      <c r="R62" s="49"/>
      <c r="S62" s="49"/>
      <c r="U62" s="49"/>
      <c r="V62" s="49"/>
      <c r="W62" s="7"/>
      <c r="Y62" s="30"/>
      <c r="Z62" s="48"/>
      <c r="AA62" s="48"/>
      <c r="AB62" s="2"/>
      <c r="AC62" s="48"/>
      <c r="AD62" s="48"/>
      <c r="AE62" s="30"/>
      <c r="AF62" s="49"/>
      <c r="AG62" s="49"/>
      <c r="AJ62" s="50"/>
      <c r="AK62" s="30"/>
      <c r="AM62" s="49"/>
      <c r="AO62" s="49"/>
      <c r="AP62" s="49"/>
      <c r="AQ62" s="7"/>
      <c r="AS62" s="30"/>
      <c r="AT62" s="48"/>
      <c r="AU62" s="48"/>
      <c r="AV62" s="2"/>
      <c r="AW62" s="48"/>
      <c r="AX62" s="48"/>
      <c r="AY62" s="30"/>
      <c r="AZ62" s="49"/>
      <c r="BA62" s="49"/>
      <c r="BD62" s="50"/>
      <c r="BE62" s="30"/>
      <c r="BF62" s="49"/>
      <c r="BG62" s="49"/>
      <c r="BI62" s="49"/>
      <c r="BJ62" s="49"/>
      <c r="BK62" s="7"/>
      <c r="BM62" s="30"/>
      <c r="BN62" s="48"/>
      <c r="BO62" s="48"/>
      <c r="BP62" s="2"/>
      <c r="BQ62" s="48"/>
      <c r="BR62" s="48"/>
      <c r="BS62" s="30"/>
      <c r="BT62" s="49"/>
      <c r="BU62" s="49"/>
      <c r="BX62" s="50"/>
      <c r="BY62" s="30"/>
      <c r="BZ62" s="49"/>
      <c r="CA62" s="49"/>
      <c r="CC62" s="49"/>
      <c r="CD62" s="49"/>
      <c r="CE62" s="30"/>
      <c r="CG62" s="30"/>
      <c r="CH62" s="48"/>
      <c r="CI62" s="48"/>
      <c r="CJ62" s="2"/>
      <c r="CK62" s="48"/>
      <c r="CL62" s="48"/>
      <c r="CM62" s="30"/>
      <c r="CN62" s="49"/>
      <c r="CO62" s="49"/>
      <c r="CR62" s="50"/>
      <c r="CS62" s="30"/>
      <c r="CT62" s="49"/>
      <c r="CU62" s="49"/>
      <c r="CW62" s="49"/>
      <c r="CX62" s="49"/>
      <c r="CY62" s="7"/>
      <c r="DA62" s="30"/>
      <c r="DB62" s="48"/>
      <c r="DC62" s="48"/>
      <c r="DD62" s="2"/>
      <c r="DE62" s="48"/>
      <c r="DF62" s="48"/>
      <c r="DG62" s="30"/>
      <c r="DH62" s="49"/>
      <c r="DI62" s="49"/>
      <c r="DL62" s="50"/>
      <c r="DM62" s="30"/>
      <c r="DN62" s="49"/>
      <c r="DO62" s="49"/>
      <c r="DQ62" s="49"/>
      <c r="DR62" s="49"/>
      <c r="DS62" s="7"/>
      <c r="DU62" s="30"/>
      <c r="DV62" s="48"/>
      <c r="DW62" s="48"/>
      <c r="DX62" s="2"/>
      <c r="DY62" s="48"/>
      <c r="DZ62" s="48"/>
      <c r="EA62" s="30"/>
      <c r="EC62" s="51"/>
      <c r="EF62" s="50"/>
      <c r="EG62" s="30"/>
      <c r="EH62" s="49"/>
      <c r="EI62" s="49"/>
      <c r="EK62" s="49"/>
      <c r="EL62" s="49"/>
      <c r="EM62" s="7"/>
      <c r="EO62" s="30"/>
      <c r="EP62" s="48"/>
      <c r="EQ62" s="48"/>
      <c r="ER62" s="2"/>
      <c r="ES62" s="48"/>
      <c r="ET62" s="48"/>
      <c r="EU62" s="30"/>
      <c r="EV62" s="49"/>
      <c r="EW62" s="49"/>
      <c r="EZ62" s="50"/>
      <c r="FA62" s="30"/>
      <c r="FB62" s="49"/>
      <c r="FC62" s="49"/>
      <c r="FE62" s="49"/>
      <c r="FF62" s="49"/>
      <c r="FG62" s="7"/>
      <c r="FI62" s="30"/>
      <c r="FJ62" s="48"/>
      <c r="FK62" s="48"/>
      <c r="FL62" s="2"/>
      <c r="FM62" s="48"/>
      <c r="FN62" s="48"/>
      <c r="FO62" s="30"/>
      <c r="FP62" s="49"/>
      <c r="FQ62" s="49"/>
      <c r="FT62" s="50"/>
      <c r="FU62" s="30"/>
      <c r="FV62" s="49"/>
      <c r="FW62" s="49"/>
      <c r="FY62" s="49"/>
      <c r="FZ62" s="49"/>
      <c r="GA62" s="7"/>
      <c r="GG62" s="49"/>
      <c r="GI62" s="52"/>
      <c r="GN62" s="50"/>
      <c r="GU62" s="7"/>
      <c r="HA62" s="49"/>
      <c r="HC62" s="52"/>
      <c r="HH62" s="50"/>
      <c r="HO62" s="7"/>
      <c r="HU62" s="49"/>
      <c r="HW62" s="52"/>
      <c r="IB62" s="50"/>
      <c r="II62" s="7"/>
      <c r="IO62" s="49"/>
      <c r="IQ62" s="52"/>
      <c r="IV62" s="50"/>
    </row>
    <row r="63" spans="1:262" s="4" customFormat="1" ht="13.5" customHeight="1">
      <c r="A63" s="63"/>
      <c r="B63" s="2"/>
      <c r="C63" s="7"/>
      <c r="E63" s="30"/>
      <c r="F63" s="48"/>
      <c r="G63" s="49"/>
      <c r="H63" s="2"/>
      <c r="I63" s="48"/>
      <c r="J63" s="49"/>
      <c r="K63" s="30"/>
      <c r="L63" s="49"/>
      <c r="M63" s="49"/>
      <c r="P63" s="50"/>
      <c r="Q63" s="30"/>
      <c r="R63" s="49"/>
      <c r="S63" s="49"/>
      <c r="U63" s="49"/>
      <c r="V63" s="49"/>
      <c r="W63" s="7"/>
      <c r="Y63" s="30"/>
      <c r="Z63" s="48"/>
      <c r="AA63" s="48"/>
      <c r="AB63" s="2"/>
      <c r="AC63" s="48"/>
      <c r="AD63" s="48"/>
      <c r="AE63" s="30"/>
      <c r="AF63" s="49"/>
      <c r="AG63" s="49"/>
      <c r="AJ63" s="50"/>
      <c r="AK63" s="30"/>
      <c r="AM63" s="49"/>
      <c r="AO63" s="49"/>
      <c r="AP63" s="49"/>
      <c r="AQ63" s="7"/>
      <c r="AS63" s="30"/>
      <c r="AT63" s="48"/>
      <c r="AU63" s="48"/>
      <c r="AV63" s="2"/>
      <c r="AW63" s="48"/>
      <c r="AX63" s="48"/>
      <c r="AY63" s="30"/>
      <c r="AZ63" s="49"/>
      <c r="BA63" s="49"/>
      <c r="BD63" s="50"/>
      <c r="BE63" s="30"/>
      <c r="BF63" s="49"/>
      <c r="BG63" s="49"/>
      <c r="BI63" s="49"/>
      <c r="BJ63" s="49"/>
      <c r="BK63" s="7"/>
      <c r="BM63" s="30"/>
      <c r="BN63" s="48"/>
      <c r="BO63" s="48"/>
      <c r="BP63" s="2"/>
      <c r="BQ63" s="48"/>
      <c r="BR63" s="48"/>
      <c r="BS63" s="30"/>
      <c r="BT63" s="49"/>
      <c r="BU63" s="49"/>
      <c r="BX63" s="50"/>
      <c r="BY63" s="30"/>
      <c r="BZ63" s="49"/>
      <c r="CA63" s="49"/>
      <c r="CC63" s="49"/>
      <c r="CD63" s="49"/>
      <c r="CE63" s="30"/>
      <c r="CG63" s="30"/>
      <c r="CH63" s="48"/>
      <c r="CI63" s="48"/>
      <c r="CJ63" s="2"/>
      <c r="CK63" s="48"/>
      <c r="CL63" s="48"/>
      <c r="CM63" s="30"/>
      <c r="CN63" s="49"/>
      <c r="CO63" s="49"/>
      <c r="CR63" s="50"/>
      <c r="CS63" s="30"/>
      <c r="CT63" s="49"/>
      <c r="CU63" s="49"/>
      <c r="CW63" s="49"/>
      <c r="CX63" s="49"/>
      <c r="CY63" s="7"/>
      <c r="DA63" s="30"/>
      <c r="DB63" s="48"/>
      <c r="DC63" s="48"/>
      <c r="DD63" s="2"/>
      <c r="DE63" s="48"/>
      <c r="DF63" s="48"/>
      <c r="DG63" s="30"/>
      <c r="DH63" s="49"/>
      <c r="DI63" s="49"/>
      <c r="DL63" s="50"/>
      <c r="DM63" s="30"/>
      <c r="DN63" s="49"/>
      <c r="DO63" s="49"/>
      <c r="DQ63" s="49"/>
      <c r="DR63" s="49"/>
      <c r="DS63" s="7"/>
      <c r="DU63" s="30"/>
      <c r="DV63" s="48"/>
      <c r="DW63" s="48"/>
      <c r="DX63" s="2"/>
      <c r="DY63" s="48"/>
      <c r="DZ63" s="48"/>
      <c r="EA63" s="30"/>
      <c r="EC63" s="51"/>
      <c r="EF63" s="50"/>
      <c r="EG63" s="30"/>
      <c r="EH63" s="49"/>
      <c r="EI63" s="49"/>
      <c r="EK63" s="49"/>
      <c r="EL63" s="49"/>
      <c r="EM63" s="7"/>
      <c r="EO63" s="30"/>
      <c r="EP63" s="48"/>
      <c r="EQ63" s="48"/>
      <c r="ER63" s="2"/>
      <c r="ES63" s="48"/>
      <c r="ET63" s="48"/>
      <c r="EU63" s="30"/>
      <c r="EV63" s="49"/>
      <c r="EW63" s="49"/>
      <c r="EZ63" s="50"/>
      <c r="FA63" s="30"/>
      <c r="FB63" s="49"/>
      <c r="FC63" s="49"/>
      <c r="FE63" s="49"/>
      <c r="FF63" s="49"/>
      <c r="FG63" s="7"/>
      <c r="FI63" s="30"/>
      <c r="FJ63" s="48"/>
      <c r="FK63" s="48"/>
      <c r="FL63" s="2"/>
      <c r="FM63" s="48"/>
      <c r="FN63" s="48"/>
      <c r="FO63" s="30"/>
      <c r="FP63" s="49"/>
      <c r="FQ63" s="49"/>
      <c r="FT63" s="50"/>
      <c r="FU63" s="30"/>
      <c r="FV63" s="49"/>
      <c r="FW63" s="49"/>
      <c r="FY63" s="49"/>
      <c r="FZ63" s="49"/>
      <c r="GA63" s="7"/>
      <c r="GG63" s="49"/>
      <c r="GI63" s="52"/>
      <c r="GN63" s="50"/>
      <c r="GU63" s="7"/>
      <c r="HA63" s="49"/>
      <c r="HC63" s="52"/>
      <c r="HH63" s="50"/>
      <c r="HO63" s="7"/>
      <c r="HU63" s="49"/>
      <c r="HW63" s="52"/>
      <c r="IB63" s="50"/>
      <c r="II63" s="7"/>
      <c r="IO63" s="49"/>
      <c r="IQ63" s="52"/>
      <c r="IV63" s="50"/>
    </row>
    <row r="64" spans="1:262" s="4" customFormat="1" ht="13.5" customHeight="1">
      <c r="A64" s="63"/>
      <c r="B64" s="2"/>
      <c r="C64" s="7"/>
      <c r="E64" s="30"/>
      <c r="F64" s="48"/>
      <c r="G64" s="49"/>
      <c r="H64" s="2"/>
      <c r="I64" s="48"/>
      <c r="J64" s="49"/>
      <c r="K64" s="30"/>
      <c r="L64" s="49"/>
      <c r="M64" s="49"/>
      <c r="P64" s="50"/>
      <c r="Q64" s="30"/>
      <c r="R64" s="49"/>
      <c r="S64" s="49"/>
      <c r="U64" s="49"/>
      <c r="V64" s="49"/>
      <c r="W64" s="7"/>
      <c r="Y64" s="30"/>
      <c r="Z64" s="48"/>
      <c r="AA64" s="48"/>
      <c r="AB64" s="2"/>
      <c r="AC64" s="48"/>
      <c r="AD64" s="48"/>
      <c r="AE64" s="30"/>
      <c r="AF64" s="49"/>
      <c r="AG64" s="49"/>
      <c r="AJ64" s="50"/>
      <c r="AK64" s="30"/>
      <c r="AM64" s="49"/>
      <c r="AO64" s="49"/>
      <c r="AP64" s="49"/>
      <c r="AQ64" s="7"/>
      <c r="AS64" s="30"/>
      <c r="AT64" s="48"/>
      <c r="AU64" s="48"/>
      <c r="AV64" s="2"/>
      <c r="AW64" s="48"/>
      <c r="AX64" s="48"/>
      <c r="AY64" s="30"/>
      <c r="AZ64" s="49"/>
      <c r="BA64" s="49"/>
      <c r="BD64" s="50"/>
      <c r="BE64" s="30"/>
      <c r="BF64" s="49"/>
      <c r="BG64" s="49"/>
      <c r="BI64" s="49"/>
      <c r="BJ64" s="49"/>
      <c r="BK64" s="7"/>
      <c r="BM64" s="30"/>
      <c r="BN64" s="48"/>
      <c r="BO64" s="48"/>
      <c r="BP64" s="2"/>
      <c r="BQ64" s="48"/>
      <c r="BR64" s="48"/>
      <c r="BS64" s="30"/>
      <c r="BT64" s="49"/>
      <c r="BU64" s="49"/>
      <c r="BX64" s="50"/>
      <c r="BY64" s="30"/>
      <c r="BZ64" s="49"/>
      <c r="CA64" s="49"/>
      <c r="CC64" s="49"/>
      <c r="CD64" s="49"/>
      <c r="CE64" s="30"/>
      <c r="CG64" s="30"/>
      <c r="CH64" s="48"/>
      <c r="CI64" s="48"/>
      <c r="CJ64" s="2"/>
      <c r="CK64" s="48"/>
      <c r="CL64" s="48"/>
      <c r="CM64" s="30"/>
      <c r="CN64" s="49"/>
      <c r="CO64" s="49"/>
      <c r="CR64" s="50"/>
      <c r="CS64" s="30"/>
      <c r="CT64" s="49"/>
      <c r="CU64" s="49"/>
      <c r="CW64" s="49"/>
      <c r="CX64" s="49"/>
      <c r="CY64" s="7"/>
      <c r="DA64" s="30"/>
      <c r="DB64" s="48"/>
      <c r="DC64" s="48"/>
      <c r="DD64" s="2"/>
      <c r="DE64" s="48"/>
      <c r="DF64" s="48"/>
      <c r="DG64" s="30"/>
      <c r="DH64" s="49"/>
      <c r="DI64" s="49"/>
      <c r="DL64" s="50"/>
      <c r="DM64" s="30"/>
      <c r="DN64" s="49"/>
      <c r="DO64" s="49"/>
      <c r="DQ64" s="49"/>
      <c r="DR64" s="49"/>
      <c r="DS64" s="7"/>
      <c r="DU64" s="30"/>
      <c r="DV64" s="48"/>
      <c r="DW64" s="48"/>
      <c r="DX64" s="2"/>
      <c r="DY64" s="48"/>
      <c r="DZ64" s="48"/>
      <c r="EA64" s="30"/>
      <c r="EC64" s="51"/>
      <c r="EF64" s="50"/>
      <c r="EG64" s="30"/>
      <c r="EH64" s="49"/>
      <c r="EI64" s="49"/>
      <c r="EK64" s="49"/>
      <c r="EL64" s="49"/>
      <c r="EM64" s="7"/>
      <c r="EO64" s="30"/>
      <c r="EP64" s="48"/>
      <c r="EQ64" s="48"/>
      <c r="ER64" s="2"/>
      <c r="ES64" s="48"/>
      <c r="ET64" s="48"/>
      <c r="EU64" s="30"/>
      <c r="EV64" s="49"/>
      <c r="EW64" s="49"/>
      <c r="EZ64" s="50"/>
      <c r="FA64" s="30"/>
      <c r="FB64" s="49"/>
      <c r="FC64" s="49"/>
      <c r="FE64" s="49"/>
      <c r="FF64" s="49"/>
      <c r="FG64" s="7"/>
      <c r="FI64" s="30"/>
      <c r="FJ64" s="48"/>
      <c r="FK64" s="48"/>
      <c r="FL64" s="2"/>
      <c r="FM64" s="48"/>
      <c r="FN64" s="48"/>
      <c r="FO64" s="30"/>
      <c r="FP64" s="49"/>
      <c r="FQ64" s="49"/>
      <c r="FT64" s="50"/>
      <c r="FU64" s="30"/>
      <c r="FV64" s="49"/>
      <c r="FW64" s="49"/>
      <c r="FY64" s="49"/>
      <c r="FZ64" s="49"/>
      <c r="GA64" s="7"/>
      <c r="GG64" s="49"/>
      <c r="GI64" s="52"/>
      <c r="GN64" s="50"/>
      <c r="GU64" s="7"/>
      <c r="HA64" s="49"/>
      <c r="HC64" s="52"/>
      <c r="HH64" s="50"/>
      <c r="HO64" s="7"/>
      <c r="HU64" s="49"/>
      <c r="HW64" s="52"/>
      <c r="IB64" s="50"/>
      <c r="II64" s="7"/>
      <c r="IO64" s="49"/>
      <c r="IQ64" s="52"/>
      <c r="IV64" s="50"/>
    </row>
    <row r="65" spans="1:256" s="4" customFormat="1" ht="13.5" customHeight="1">
      <c r="A65" s="63"/>
      <c r="B65" s="2"/>
      <c r="C65" s="7"/>
      <c r="E65" s="30"/>
      <c r="F65" s="48"/>
      <c r="G65" s="49"/>
      <c r="H65" s="2"/>
      <c r="I65" s="48"/>
      <c r="J65" s="49"/>
      <c r="K65" s="30"/>
      <c r="L65" s="49"/>
      <c r="M65" s="49"/>
      <c r="P65" s="50"/>
      <c r="Q65" s="30"/>
      <c r="R65" s="49"/>
      <c r="S65" s="49"/>
      <c r="U65" s="49"/>
      <c r="V65" s="49"/>
      <c r="W65" s="7"/>
      <c r="Y65" s="30"/>
      <c r="Z65" s="48"/>
      <c r="AA65" s="48"/>
      <c r="AB65" s="2"/>
      <c r="AC65" s="48"/>
      <c r="AD65" s="48"/>
      <c r="AE65" s="30"/>
      <c r="AF65" s="49"/>
      <c r="AG65" s="49"/>
      <c r="AJ65" s="50"/>
      <c r="AK65" s="30"/>
      <c r="AM65" s="49"/>
      <c r="AO65" s="49"/>
      <c r="AP65" s="49"/>
      <c r="AQ65" s="7"/>
      <c r="AS65" s="30"/>
      <c r="AT65" s="48"/>
      <c r="AU65" s="48"/>
      <c r="AV65" s="2"/>
      <c r="AW65" s="48"/>
      <c r="AX65" s="48"/>
      <c r="AY65" s="30"/>
      <c r="AZ65" s="49"/>
      <c r="BA65" s="49"/>
      <c r="BD65" s="50"/>
      <c r="BE65" s="30"/>
      <c r="BF65" s="49"/>
      <c r="BG65" s="49"/>
      <c r="BI65" s="49"/>
      <c r="BJ65" s="49"/>
      <c r="BK65" s="7"/>
      <c r="BM65" s="30"/>
      <c r="BN65" s="48"/>
      <c r="BO65" s="48"/>
      <c r="BP65" s="2"/>
      <c r="BQ65" s="48"/>
      <c r="BR65" s="48"/>
      <c r="BS65" s="30"/>
      <c r="BT65" s="49"/>
      <c r="BU65" s="49"/>
      <c r="BX65" s="50"/>
      <c r="BY65" s="30"/>
      <c r="BZ65" s="49"/>
      <c r="CA65" s="49"/>
      <c r="CC65" s="49"/>
      <c r="CD65" s="49"/>
      <c r="CE65" s="30"/>
      <c r="CG65" s="30"/>
      <c r="CH65" s="48"/>
      <c r="CI65" s="48"/>
      <c r="CJ65" s="2"/>
      <c r="CK65" s="48"/>
      <c r="CL65" s="48"/>
      <c r="CM65" s="30"/>
      <c r="CN65" s="49"/>
      <c r="CO65" s="49"/>
      <c r="CR65" s="50"/>
      <c r="CS65" s="30"/>
      <c r="CT65" s="49"/>
      <c r="CU65" s="49"/>
      <c r="CW65" s="49"/>
      <c r="CX65" s="49"/>
      <c r="CY65" s="7"/>
      <c r="DA65" s="30"/>
      <c r="DB65" s="48"/>
      <c r="DC65" s="48"/>
      <c r="DD65" s="2"/>
      <c r="DE65" s="48"/>
      <c r="DF65" s="48"/>
      <c r="DG65" s="30"/>
      <c r="DH65" s="49"/>
      <c r="DI65" s="49"/>
      <c r="DL65" s="50"/>
      <c r="DM65" s="30"/>
      <c r="DN65" s="49"/>
      <c r="DO65" s="49"/>
      <c r="DQ65" s="49"/>
      <c r="DR65" s="49"/>
      <c r="DS65" s="7"/>
      <c r="DU65" s="30"/>
      <c r="DV65" s="48"/>
      <c r="DW65" s="48"/>
      <c r="DX65" s="2"/>
      <c r="DY65" s="48"/>
      <c r="DZ65" s="48"/>
      <c r="EA65" s="30"/>
      <c r="EC65" s="51"/>
      <c r="EF65" s="50"/>
      <c r="EG65" s="30"/>
      <c r="EH65" s="49"/>
      <c r="EI65" s="49"/>
      <c r="EK65" s="49"/>
      <c r="EL65" s="49"/>
      <c r="EM65" s="7"/>
      <c r="EO65" s="30"/>
      <c r="EP65" s="48"/>
      <c r="EQ65" s="48"/>
      <c r="ER65" s="2"/>
      <c r="ES65" s="48"/>
      <c r="ET65" s="48"/>
      <c r="EU65" s="30"/>
      <c r="EV65" s="49"/>
      <c r="EW65" s="49"/>
      <c r="EZ65" s="50"/>
      <c r="FA65" s="30"/>
      <c r="FB65" s="49"/>
      <c r="FC65" s="49"/>
      <c r="FE65" s="49"/>
      <c r="FF65" s="49"/>
      <c r="FG65" s="7"/>
      <c r="FI65" s="30"/>
      <c r="FJ65" s="48"/>
      <c r="FK65" s="48"/>
      <c r="FL65" s="2"/>
      <c r="FM65" s="48"/>
      <c r="FN65" s="48"/>
      <c r="FO65" s="30"/>
      <c r="FP65" s="49"/>
      <c r="FQ65" s="49"/>
      <c r="FT65" s="50"/>
      <c r="FU65" s="30"/>
      <c r="FV65" s="49"/>
      <c r="FW65" s="49"/>
      <c r="FY65" s="49"/>
      <c r="FZ65" s="49"/>
      <c r="GA65" s="7"/>
      <c r="GG65" s="49"/>
      <c r="GI65" s="52"/>
      <c r="GN65" s="50"/>
      <c r="GU65" s="7"/>
      <c r="HA65" s="49"/>
      <c r="HC65" s="52"/>
      <c r="HH65" s="50"/>
      <c r="HO65" s="7"/>
      <c r="HU65" s="49"/>
      <c r="HW65" s="52"/>
      <c r="IB65" s="50"/>
      <c r="II65" s="7"/>
      <c r="IO65" s="49"/>
      <c r="IQ65" s="52"/>
      <c r="IV65" s="50"/>
    </row>
    <row r="66" spans="1:256" s="4" customFormat="1" ht="13.5" customHeight="1">
      <c r="A66" s="63"/>
      <c r="B66" s="2"/>
      <c r="C66" s="7"/>
      <c r="E66" s="30"/>
      <c r="F66" s="48"/>
      <c r="G66" s="49"/>
      <c r="H66" s="2"/>
      <c r="I66" s="48"/>
      <c r="J66" s="49"/>
      <c r="K66" s="30"/>
      <c r="L66" s="49"/>
      <c r="M66" s="49"/>
      <c r="P66" s="50"/>
      <c r="Q66" s="30"/>
      <c r="R66" s="49"/>
      <c r="S66" s="49"/>
      <c r="U66" s="49"/>
      <c r="V66" s="49"/>
      <c r="W66" s="7"/>
      <c r="Y66" s="30"/>
      <c r="Z66" s="48"/>
      <c r="AA66" s="48"/>
      <c r="AB66" s="2"/>
      <c r="AC66" s="48"/>
      <c r="AD66" s="48"/>
      <c r="AE66" s="30"/>
      <c r="AF66" s="49"/>
      <c r="AG66" s="49"/>
      <c r="AJ66" s="50"/>
      <c r="AK66" s="30"/>
      <c r="AM66" s="49"/>
      <c r="AO66" s="49"/>
      <c r="AP66" s="49"/>
      <c r="AQ66" s="7"/>
      <c r="AS66" s="30"/>
      <c r="AT66" s="48"/>
      <c r="AU66" s="48"/>
      <c r="AV66" s="2"/>
      <c r="AW66" s="48"/>
      <c r="AX66" s="48"/>
      <c r="AY66" s="30"/>
      <c r="AZ66" s="49"/>
      <c r="BA66" s="49"/>
      <c r="BD66" s="50"/>
      <c r="BE66" s="30"/>
      <c r="BF66" s="49"/>
      <c r="BG66" s="49"/>
      <c r="BI66" s="49"/>
      <c r="BJ66" s="49"/>
      <c r="BK66" s="7"/>
      <c r="BM66" s="30"/>
      <c r="BN66" s="48"/>
      <c r="BO66" s="48"/>
      <c r="BP66" s="2"/>
      <c r="BQ66" s="48"/>
      <c r="BR66" s="48"/>
      <c r="BS66" s="30"/>
      <c r="BT66" s="49"/>
      <c r="BU66" s="49"/>
      <c r="BX66" s="50"/>
      <c r="BY66" s="30"/>
      <c r="BZ66" s="49"/>
      <c r="CA66" s="49"/>
      <c r="CC66" s="49"/>
      <c r="CD66" s="49"/>
      <c r="CE66" s="30"/>
      <c r="CG66" s="30"/>
      <c r="CH66" s="48"/>
      <c r="CI66" s="48"/>
      <c r="CJ66" s="2"/>
      <c r="CK66" s="48"/>
      <c r="CL66" s="48"/>
      <c r="CM66" s="30"/>
      <c r="CN66" s="49"/>
      <c r="CO66" s="49"/>
      <c r="CR66" s="50"/>
      <c r="CS66" s="30"/>
      <c r="CT66" s="49"/>
      <c r="CU66" s="49"/>
      <c r="CW66" s="49"/>
      <c r="CX66" s="49"/>
      <c r="CY66" s="7"/>
      <c r="DA66" s="30"/>
      <c r="DB66" s="48"/>
      <c r="DC66" s="48"/>
      <c r="DD66" s="2"/>
      <c r="DE66" s="48"/>
      <c r="DF66" s="48"/>
      <c r="DG66" s="30"/>
      <c r="DH66" s="49"/>
      <c r="DI66" s="49"/>
      <c r="DL66" s="50"/>
      <c r="DM66" s="30"/>
      <c r="DN66" s="49"/>
      <c r="DO66" s="49"/>
      <c r="DQ66" s="49"/>
      <c r="DR66" s="49"/>
      <c r="DS66" s="7"/>
      <c r="DU66" s="30"/>
      <c r="DV66" s="48"/>
      <c r="DW66" s="48"/>
      <c r="DX66" s="2"/>
      <c r="DY66" s="48"/>
      <c r="DZ66" s="48"/>
      <c r="EA66" s="30"/>
      <c r="EC66" s="51"/>
      <c r="EF66" s="50"/>
      <c r="EG66" s="30"/>
      <c r="EH66" s="49"/>
      <c r="EI66" s="49"/>
      <c r="EK66" s="49"/>
      <c r="EL66" s="49"/>
      <c r="EM66" s="7"/>
      <c r="EO66" s="30"/>
      <c r="EP66" s="48"/>
      <c r="EQ66" s="48"/>
      <c r="ER66" s="2"/>
      <c r="ES66" s="48"/>
      <c r="ET66" s="48"/>
      <c r="EU66" s="30"/>
      <c r="EV66" s="49"/>
      <c r="EW66" s="49"/>
      <c r="EZ66" s="50"/>
      <c r="FA66" s="30"/>
      <c r="FB66" s="49"/>
      <c r="FC66" s="49"/>
      <c r="FE66" s="49"/>
      <c r="FF66" s="49"/>
      <c r="FG66" s="7"/>
      <c r="FI66" s="30"/>
      <c r="FJ66" s="48"/>
      <c r="FK66" s="48"/>
      <c r="FL66" s="2"/>
      <c r="FM66" s="48"/>
      <c r="FN66" s="48"/>
      <c r="FO66" s="30"/>
      <c r="FP66" s="49"/>
      <c r="FQ66" s="49"/>
      <c r="FT66" s="50"/>
      <c r="FU66" s="30"/>
      <c r="FV66" s="49"/>
      <c r="FW66" s="49"/>
      <c r="FY66" s="49"/>
      <c r="FZ66" s="49"/>
      <c r="GA66" s="7"/>
      <c r="GG66" s="49"/>
      <c r="GI66" s="52"/>
      <c r="GN66" s="50"/>
      <c r="GU66" s="7"/>
      <c r="HA66" s="49"/>
      <c r="HC66" s="52"/>
      <c r="HH66" s="50"/>
      <c r="HO66" s="7"/>
      <c r="HU66" s="49"/>
      <c r="HW66" s="52"/>
      <c r="IB66" s="50"/>
      <c r="II66" s="7"/>
      <c r="IO66" s="49"/>
      <c r="IQ66" s="52"/>
      <c r="IV66" s="50"/>
    </row>
    <row r="67" spans="1:256" s="4" customFormat="1" ht="13.5" customHeight="1">
      <c r="A67" s="63"/>
      <c r="B67" s="2"/>
      <c r="C67" s="7"/>
      <c r="E67" s="30"/>
      <c r="F67" s="48"/>
      <c r="G67" s="49"/>
      <c r="H67" s="2"/>
      <c r="I67" s="48"/>
      <c r="J67" s="49"/>
      <c r="K67" s="30"/>
      <c r="L67" s="49"/>
      <c r="M67" s="49"/>
      <c r="P67" s="50"/>
      <c r="Q67" s="30"/>
      <c r="R67" s="49"/>
      <c r="S67" s="49"/>
      <c r="U67" s="49"/>
      <c r="V67" s="49"/>
      <c r="W67" s="7"/>
      <c r="Y67" s="30"/>
      <c r="Z67" s="48"/>
      <c r="AA67" s="48"/>
      <c r="AB67" s="2"/>
      <c r="AC67" s="48"/>
      <c r="AD67" s="48"/>
      <c r="AE67" s="30"/>
      <c r="AF67" s="49"/>
      <c r="AG67" s="49"/>
      <c r="AJ67" s="50"/>
      <c r="AK67" s="30"/>
      <c r="AM67" s="49"/>
      <c r="AO67" s="49"/>
      <c r="AP67" s="49"/>
      <c r="AQ67" s="7"/>
      <c r="AS67" s="30"/>
      <c r="AT67" s="48"/>
      <c r="AU67" s="48"/>
      <c r="AV67" s="2"/>
      <c r="AW67" s="48"/>
      <c r="AX67" s="48"/>
      <c r="AY67" s="30"/>
      <c r="AZ67" s="49"/>
      <c r="BA67" s="49"/>
      <c r="BD67" s="50"/>
      <c r="BE67" s="30"/>
      <c r="BF67" s="49"/>
      <c r="BG67" s="49"/>
      <c r="BI67" s="49"/>
      <c r="BJ67" s="49"/>
      <c r="BK67" s="7"/>
      <c r="BM67" s="30"/>
      <c r="BN67" s="48"/>
      <c r="BO67" s="48"/>
      <c r="BP67" s="2"/>
      <c r="BQ67" s="48"/>
      <c r="BR67" s="48"/>
      <c r="BS67" s="30"/>
      <c r="BT67" s="49"/>
      <c r="BU67" s="49"/>
      <c r="BX67" s="50"/>
      <c r="BY67" s="30"/>
      <c r="BZ67" s="49"/>
      <c r="CA67" s="49"/>
      <c r="CC67" s="49"/>
      <c r="CD67" s="49"/>
      <c r="CE67" s="30"/>
      <c r="CG67" s="30"/>
      <c r="CH67" s="48"/>
      <c r="CI67" s="48"/>
      <c r="CJ67" s="2"/>
      <c r="CK67" s="48"/>
      <c r="CL67" s="48"/>
      <c r="CM67" s="30"/>
      <c r="CN67" s="49"/>
      <c r="CO67" s="49"/>
      <c r="CR67" s="50"/>
      <c r="CS67" s="30"/>
      <c r="CT67" s="49"/>
      <c r="CU67" s="49"/>
      <c r="CW67" s="49"/>
      <c r="CX67" s="49"/>
      <c r="CY67" s="7"/>
      <c r="DA67" s="30"/>
      <c r="DB67" s="48"/>
      <c r="DC67" s="48"/>
      <c r="DD67" s="2"/>
      <c r="DE67" s="48"/>
      <c r="DF67" s="48"/>
      <c r="DG67" s="30"/>
      <c r="DH67" s="49"/>
      <c r="DI67" s="49"/>
      <c r="DL67" s="50"/>
      <c r="DM67" s="30"/>
      <c r="DN67" s="49"/>
      <c r="DO67" s="49"/>
      <c r="DQ67" s="49"/>
      <c r="DR67" s="49"/>
      <c r="DS67" s="7"/>
      <c r="DU67" s="30"/>
      <c r="DV67" s="48"/>
      <c r="DW67" s="48"/>
      <c r="DX67" s="2"/>
      <c r="DY67" s="48"/>
      <c r="DZ67" s="48"/>
      <c r="EA67" s="30"/>
      <c r="EC67" s="51"/>
      <c r="EF67" s="50"/>
      <c r="EG67" s="30"/>
      <c r="EH67" s="49"/>
      <c r="EI67" s="49"/>
      <c r="EK67" s="49"/>
      <c r="EL67" s="49"/>
      <c r="EM67" s="7"/>
      <c r="EO67" s="30"/>
      <c r="EP67" s="48"/>
      <c r="EQ67" s="48"/>
      <c r="ER67" s="2"/>
      <c r="ES67" s="48"/>
      <c r="ET67" s="48"/>
      <c r="EU67" s="30"/>
      <c r="EV67" s="49"/>
      <c r="EW67" s="49"/>
      <c r="EZ67" s="50"/>
      <c r="FA67" s="30"/>
      <c r="FB67" s="49"/>
      <c r="FC67" s="49"/>
      <c r="FE67" s="49"/>
      <c r="FF67" s="49"/>
      <c r="FG67" s="7"/>
      <c r="FI67" s="30"/>
      <c r="FJ67" s="48"/>
      <c r="FK67" s="48"/>
      <c r="FL67" s="2"/>
      <c r="FM67" s="48"/>
      <c r="FN67" s="48"/>
      <c r="FO67" s="30"/>
      <c r="FP67" s="49"/>
      <c r="FQ67" s="49"/>
      <c r="FT67" s="50"/>
      <c r="FU67" s="30"/>
      <c r="FV67" s="49"/>
      <c r="FW67" s="49"/>
      <c r="FY67" s="49"/>
      <c r="FZ67" s="49"/>
      <c r="GA67" s="7"/>
      <c r="GG67" s="49"/>
      <c r="GI67" s="52"/>
      <c r="GN67" s="50"/>
      <c r="GU67" s="7"/>
      <c r="HA67" s="49"/>
      <c r="HC67" s="52"/>
      <c r="HH67" s="50"/>
      <c r="HO67" s="7"/>
      <c r="HU67" s="49"/>
      <c r="HW67" s="52"/>
      <c r="IB67" s="50"/>
      <c r="II67" s="7"/>
      <c r="IO67" s="49"/>
      <c r="IQ67" s="52"/>
      <c r="IV67" s="50"/>
    </row>
    <row r="68" spans="1:256" s="4" customFormat="1" ht="13.5" customHeight="1">
      <c r="A68" s="63"/>
      <c r="B68" s="2"/>
      <c r="C68" s="7"/>
      <c r="E68" s="30"/>
      <c r="F68" s="48"/>
      <c r="G68" s="49"/>
      <c r="H68" s="2"/>
      <c r="I68" s="48"/>
      <c r="J68" s="49"/>
      <c r="K68" s="30"/>
      <c r="L68" s="49"/>
      <c r="M68" s="49"/>
      <c r="P68" s="50"/>
      <c r="Q68" s="30"/>
      <c r="R68" s="49"/>
      <c r="S68" s="49"/>
      <c r="U68" s="49"/>
      <c r="V68" s="49"/>
      <c r="W68" s="7"/>
      <c r="Y68" s="30"/>
      <c r="Z68" s="48"/>
      <c r="AA68" s="48"/>
      <c r="AB68" s="2"/>
      <c r="AC68" s="48"/>
      <c r="AD68" s="48"/>
      <c r="AE68" s="30"/>
      <c r="AF68" s="49"/>
      <c r="AG68" s="49"/>
      <c r="AJ68" s="50"/>
      <c r="AK68" s="30"/>
      <c r="AM68" s="49"/>
      <c r="AO68" s="49"/>
      <c r="AP68" s="49"/>
      <c r="AQ68" s="7"/>
      <c r="AS68" s="30"/>
      <c r="AT68" s="48"/>
      <c r="AU68" s="48"/>
      <c r="AV68" s="2"/>
      <c r="AW68" s="48"/>
      <c r="AX68" s="48"/>
      <c r="AY68" s="30"/>
      <c r="AZ68" s="49"/>
      <c r="BA68" s="49"/>
      <c r="BD68" s="50"/>
      <c r="BE68" s="30"/>
      <c r="BF68" s="49"/>
      <c r="BG68" s="49"/>
      <c r="BI68" s="49"/>
      <c r="BJ68" s="49"/>
      <c r="BK68" s="7"/>
      <c r="BM68" s="30"/>
      <c r="BN68" s="48"/>
      <c r="BO68" s="48"/>
      <c r="BP68" s="2"/>
      <c r="BQ68" s="48"/>
      <c r="BR68" s="48"/>
      <c r="BS68" s="30"/>
      <c r="BT68" s="49"/>
      <c r="BU68" s="49"/>
      <c r="BX68" s="50"/>
      <c r="BY68" s="30"/>
      <c r="BZ68" s="49"/>
      <c r="CA68" s="49"/>
      <c r="CC68" s="49"/>
      <c r="CD68" s="49"/>
      <c r="CE68" s="30"/>
      <c r="CG68" s="30"/>
      <c r="CH68" s="48"/>
      <c r="CI68" s="48"/>
      <c r="CJ68" s="2"/>
      <c r="CK68" s="48"/>
      <c r="CL68" s="48"/>
      <c r="CM68" s="30"/>
      <c r="CN68" s="49"/>
      <c r="CO68" s="49"/>
      <c r="CR68" s="50"/>
      <c r="CS68" s="30"/>
      <c r="CT68" s="49"/>
      <c r="CU68" s="49"/>
      <c r="CW68" s="49"/>
      <c r="CX68" s="49"/>
      <c r="CY68" s="7"/>
      <c r="DA68" s="30"/>
      <c r="DB68" s="48"/>
      <c r="DC68" s="48"/>
      <c r="DD68" s="2"/>
      <c r="DE68" s="48"/>
      <c r="DF68" s="48"/>
      <c r="DG68" s="30"/>
      <c r="DH68" s="49"/>
      <c r="DI68" s="49"/>
      <c r="DL68" s="50"/>
      <c r="DM68" s="30"/>
      <c r="DN68" s="49"/>
      <c r="DO68" s="49"/>
      <c r="DQ68" s="49"/>
      <c r="DR68" s="49"/>
      <c r="DS68" s="7"/>
      <c r="DU68" s="30"/>
      <c r="DV68" s="48"/>
      <c r="DW68" s="48"/>
      <c r="DX68" s="2"/>
      <c r="DY68" s="48"/>
      <c r="DZ68" s="48"/>
      <c r="EA68" s="30"/>
      <c r="EC68" s="51"/>
      <c r="EF68" s="50"/>
      <c r="EG68" s="30"/>
      <c r="EH68" s="49"/>
      <c r="EI68" s="49"/>
      <c r="EK68" s="49"/>
      <c r="EL68" s="49"/>
      <c r="EM68" s="7"/>
      <c r="EO68" s="30"/>
      <c r="EP68" s="48"/>
      <c r="EQ68" s="48"/>
      <c r="ER68" s="2"/>
      <c r="ES68" s="48"/>
      <c r="ET68" s="48"/>
      <c r="EU68" s="30"/>
      <c r="EV68" s="49"/>
      <c r="EW68" s="49"/>
      <c r="EZ68" s="50"/>
      <c r="FA68" s="30"/>
      <c r="FB68" s="49"/>
      <c r="FC68" s="49"/>
      <c r="FE68" s="49"/>
      <c r="FF68" s="49"/>
      <c r="FG68" s="7"/>
      <c r="FI68" s="30"/>
      <c r="FJ68" s="48"/>
      <c r="FK68" s="48"/>
      <c r="FL68" s="2"/>
      <c r="FM68" s="48"/>
      <c r="FN68" s="48"/>
      <c r="FO68" s="30"/>
      <c r="FP68" s="49"/>
      <c r="FQ68" s="49"/>
      <c r="FT68" s="50"/>
      <c r="FU68" s="30"/>
      <c r="FV68" s="49"/>
      <c r="FW68" s="49"/>
      <c r="FY68" s="49"/>
      <c r="FZ68" s="49"/>
      <c r="GA68" s="7"/>
      <c r="GI68" s="52"/>
      <c r="GN68" s="50"/>
      <c r="GU68" s="7"/>
      <c r="HC68" s="52"/>
      <c r="HH68" s="50"/>
      <c r="HO68" s="7"/>
      <c r="HW68" s="52"/>
      <c r="IB68" s="50"/>
      <c r="II68" s="7"/>
      <c r="IQ68" s="52"/>
      <c r="IV68" s="50"/>
    </row>
    <row r="69" spans="1:256" s="4" customFormat="1" ht="13.5" customHeight="1">
      <c r="A69" s="63"/>
      <c r="B69" s="2"/>
      <c r="C69" s="7"/>
      <c r="E69" s="30"/>
      <c r="F69" s="48"/>
      <c r="G69" s="49"/>
      <c r="H69" s="2"/>
      <c r="I69" s="48"/>
      <c r="J69" s="49"/>
      <c r="K69" s="30"/>
      <c r="L69" s="49"/>
      <c r="M69" s="49"/>
      <c r="P69" s="50"/>
      <c r="Q69" s="30"/>
      <c r="R69" s="49"/>
      <c r="S69" s="49"/>
      <c r="U69" s="49"/>
      <c r="V69" s="49"/>
      <c r="W69" s="7"/>
      <c r="Y69" s="30"/>
      <c r="Z69" s="48"/>
      <c r="AA69" s="48"/>
      <c r="AB69" s="2"/>
      <c r="AC69" s="48"/>
      <c r="AD69" s="48"/>
      <c r="AE69" s="30"/>
      <c r="AF69" s="49"/>
      <c r="AG69" s="49"/>
      <c r="AJ69" s="50"/>
      <c r="AK69" s="30"/>
      <c r="AM69" s="49"/>
      <c r="AO69" s="49"/>
      <c r="AP69" s="49"/>
      <c r="AQ69" s="7"/>
      <c r="AS69" s="30"/>
      <c r="AT69" s="48"/>
      <c r="AU69" s="48"/>
      <c r="AV69" s="2"/>
      <c r="AW69" s="48"/>
      <c r="AX69" s="48"/>
      <c r="AY69" s="30"/>
      <c r="AZ69" s="49"/>
      <c r="BA69" s="49"/>
      <c r="BD69" s="50"/>
      <c r="BE69" s="30"/>
      <c r="BF69" s="49"/>
      <c r="BG69" s="49"/>
      <c r="BI69" s="49"/>
      <c r="BJ69" s="49"/>
      <c r="BK69" s="7"/>
      <c r="BM69" s="30"/>
      <c r="BN69" s="48"/>
      <c r="BO69" s="48"/>
      <c r="BP69" s="2"/>
      <c r="BQ69" s="48"/>
      <c r="BR69" s="48"/>
      <c r="BS69" s="30"/>
      <c r="BT69" s="49"/>
      <c r="BU69" s="49"/>
      <c r="BX69" s="50"/>
      <c r="BY69" s="30"/>
      <c r="BZ69" s="49"/>
      <c r="CA69" s="49"/>
      <c r="CC69" s="49"/>
      <c r="CD69" s="49"/>
      <c r="CE69" s="30"/>
      <c r="CG69" s="30"/>
      <c r="CH69" s="48"/>
      <c r="CI69" s="48"/>
      <c r="CJ69" s="2"/>
      <c r="CK69" s="48"/>
      <c r="CL69" s="48"/>
      <c r="CM69" s="30"/>
      <c r="CN69" s="49"/>
      <c r="CO69" s="49"/>
      <c r="CR69" s="50"/>
      <c r="CS69" s="30"/>
      <c r="CT69" s="49"/>
      <c r="CU69" s="49"/>
      <c r="CW69" s="49"/>
      <c r="CX69" s="49"/>
      <c r="CY69" s="7"/>
      <c r="DA69" s="30"/>
      <c r="DB69" s="48"/>
      <c r="DC69" s="48"/>
      <c r="DD69" s="2"/>
      <c r="DE69" s="48"/>
      <c r="DF69" s="48"/>
      <c r="DG69" s="30"/>
      <c r="DH69" s="49"/>
      <c r="DI69" s="49"/>
      <c r="DL69" s="50"/>
      <c r="DM69" s="30"/>
      <c r="DN69" s="49"/>
      <c r="DO69" s="49"/>
      <c r="DQ69" s="49"/>
      <c r="DR69" s="49"/>
      <c r="DS69" s="7"/>
      <c r="DU69" s="30"/>
      <c r="DV69" s="48"/>
      <c r="DW69" s="48"/>
      <c r="DX69" s="2"/>
      <c r="DY69" s="48"/>
      <c r="DZ69" s="48"/>
      <c r="EA69" s="30"/>
      <c r="EC69" s="51"/>
      <c r="EF69" s="50"/>
      <c r="EG69" s="30"/>
      <c r="EH69" s="49"/>
      <c r="EI69" s="49"/>
      <c r="EK69" s="49"/>
      <c r="EL69" s="49"/>
      <c r="EM69" s="7"/>
      <c r="EO69" s="30"/>
      <c r="EP69" s="48"/>
      <c r="EQ69" s="48"/>
      <c r="ER69" s="2"/>
      <c r="ES69" s="48"/>
      <c r="ET69" s="48"/>
      <c r="EU69" s="30"/>
      <c r="EV69" s="49"/>
      <c r="EW69" s="49"/>
      <c r="EZ69" s="50"/>
      <c r="FA69" s="30"/>
      <c r="FB69" s="49"/>
      <c r="FC69" s="49"/>
      <c r="FE69" s="49"/>
      <c r="FF69" s="49"/>
      <c r="FG69" s="7"/>
      <c r="FI69" s="30"/>
      <c r="FJ69" s="48"/>
      <c r="FK69" s="48"/>
      <c r="FL69" s="2"/>
      <c r="FM69" s="48"/>
      <c r="FN69" s="48"/>
      <c r="FO69" s="30"/>
      <c r="FP69" s="49"/>
      <c r="FQ69" s="49"/>
      <c r="FT69" s="50"/>
      <c r="FU69" s="30"/>
      <c r="FV69" s="49"/>
      <c r="FW69" s="49"/>
      <c r="FY69" s="49"/>
      <c r="FZ69" s="49"/>
      <c r="GA69" s="7"/>
      <c r="GI69" s="52"/>
      <c r="GN69" s="50"/>
      <c r="GU69" s="7"/>
      <c r="HC69" s="52"/>
      <c r="HH69" s="50"/>
      <c r="HO69" s="7"/>
      <c r="HW69" s="52"/>
      <c r="IB69" s="50"/>
      <c r="II69" s="7"/>
      <c r="IQ69" s="52"/>
      <c r="IV69" s="50"/>
    </row>
    <row r="70" spans="1:256" s="4" customFormat="1" ht="13.5" customHeight="1">
      <c r="A70" s="63"/>
      <c r="B70" s="2"/>
      <c r="C70" s="7"/>
      <c r="E70" s="30"/>
      <c r="F70" s="48"/>
      <c r="G70" s="49"/>
      <c r="H70" s="2"/>
      <c r="I70" s="48"/>
      <c r="J70" s="49"/>
      <c r="K70" s="30"/>
      <c r="L70" s="49"/>
      <c r="M70" s="49"/>
      <c r="P70" s="50"/>
      <c r="Q70" s="30"/>
      <c r="R70" s="49"/>
      <c r="S70" s="49"/>
      <c r="U70" s="49"/>
      <c r="V70" s="49"/>
      <c r="W70" s="7"/>
      <c r="Y70" s="30"/>
      <c r="Z70" s="48"/>
      <c r="AA70" s="48"/>
      <c r="AB70" s="2"/>
      <c r="AC70" s="48"/>
      <c r="AD70" s="48"/>
      <c r="AE70" s="30"/>
      <c r="AF70" s="49"/>
      <c r="AG70" s="49"/>
      <c r="AJ70" s="50"/>
      <c r="AK70" s="30"/>
      <c r="AM70" s="49"/>
      <c r="AO70" s="49"/>
      <c r="AP70" s="49"/>
      <c r="AQ70" s="7"/>
      <c r="AS70" s="30"/>
      <c r="AT70" s="48"/>
      <c r="AU70" s="48"/>
      <c r="AV70" s="2"/>
      <c r="AW70" s="48"/>
      <c r="AX70" s="48"/>
      <c r="AY70" s="30"/>
      <c r="AZ70" s="49"/>
      <c r="BA70" s="49"/>
      <c r="BD70" s="50"/>
      <c r="BE70" s="30"/>
      <c r="BF70" s="49"/>
      <c r="BG70" s="49"/>
      <c r="BI70" s="49"/>
      <c r="BJ70" s="49"/>
      <c r="BK70" s="7"/>
      <c r="BM70" s="30"/>
      <c r="BN70" s="48"/>
      <c r="BO70" s="48"/>
      <c r="BP70" s="2"/>
      <c r="BQ70" s="48"/>
      <c r="BR70" s="48"/>
      <c r="BS70" s="30"/>
      <c r="BT70" s="49"/>
      <c r="BU70" s="49"/>
      <c r="BX70" s="50"/>
      <c r="BY70" s="30"/>
      <c r="BZ70" s="49"/>
      <c r="CA70" s="49"/>
      <c r="CC70" s="49"/>
      <c r="CD70" s="49"/>
      <c r="CE70" s="30"/>
      <c r="CG70" s="30"/>
      <c r="CH70" s="48"/>
      <c r="CI70" s="48"/>
      <c r="CJ70" s="2"/>
      <c r="CK70" s="48"/>
      <c r="CL70" s="48"/>
      <c r="CM70" s="30"/>
      <c r="CN70" s="49"/>
      <c r="CO70" s="49"/>
      <c r="CR70" s="50"/>
      <c r="CS70" s="30"/>
      <c r="CT70" s="49"/>
      <c r="CU70" s="49"/>
      <c r="CW70" s="49"/>
      <c r="CX70" s="49"/>
      <c r="CY70" s="7"/>
      <c r="DA70" s="30"/>
      <c r="DB70" s="48"/>
      <c r="DC70" s="48"/>
      <c r="DD70" s="2"/>
      <c r="DE70" s="48"/>
      <c r="DF70" s="48"/>
      <c r="DG70" s="30"/>
      <c r="DH70" s="49"/>
      <c r="DI70" s="49"/>
      <c r="DL70" s="50"/>
      <c r="DM70" s="30"/>
      <c r="DN70" s="49"/>
      <c r="DO70" s="49"/>
      <c r="DQ70" s="49"/>
      <c r="DR70" s="49"/>
      <c r="DS70" s="7"/>
      <c r="DU70" s="30"/>
      <c r="DV70" s="48"/>
      <c r="DW70" s="48"/>
      <c r="DX70" s="2"/>
      <c r="DY70" s="48"/>
      <c r="DZ70" s="48"/>
      <c r="EA70" s="30"/>
      <c r="EC70" s="51"/>
      <c r="EF70" s="50"/>
      <c r="EG70" s="30"/>
      <c r="EH70" s="49"/>
      <c r="EI70" s="49"/>
      <c r="EK70" s="49"/>
      <c r="EL70" s="49"/>
      <c r="EM70" s="7"/>
      <c r="EO70" s="30"/>
      <c r="EP70" s="48"/>
      <c r="EQ70" s="48"/>
      <c r="ER70" s="2"/>
      <c r="ES70" s="48"/>
      <c r="ET70" s="48"/>
      <c r="EU70" s="30"/>
      <c r="EV70" s="49"/>
      <c r="EW70" s="49"/>
      <c r="EZ70" s="50"/>
      <c r="FA70" s="30"/>
      <c r="FB70" s="49"/>
      <c r="FC70" s="49"/>
      <c r="FE70" s="49"/>
      <c r="FF70" s="49"/>
      <c r="FG70" s="7"/>
      <c r="FI70" s="30"/>
      <c r="FJ70" s="48"/>
      <c r="FK70" s="48"/>
      <c r="FL70" s="2"/>
      <c r="FM70" s="48"/>
      <c r="FN70" s="48"/>
      <c r="FO70" s="30"/>
      <c r="FP70" s="49"/>
      <c r="FQ70" s="49"/>
      <c r="FT70" s="50"/>
      <c r="FU70" s="30"/>
      <c r="FV70" s="49"/>
      <c r="FW70" s="49"/>
      <c r="FY70" s="49"/>
      <c r="FZ70" s="49"/>
      <c r="GA70" s="7"/>
      <c r="GI70" s="52"/>
      <c r="GN70" s="50"/>
      <c r="GU70" s="7"/>
      <c r="HC70" s="52"/>
      <c r="HH70" s="50"/>
      <c r="HO70" s="7"/>
      <c r="HW70" s="52"/>
      <c r="IB70" s="50"/>
      <c r="II70" s="7"/>
      <c r="IQ70" s="52"/>
      <c r="IV70" s="50"/>
    </row>
    <row r="71" spans="1:256" s="4" customFormat="1" ht="13.5" customHeight="1">
      <c r="A71" s="63"/>
      <c r="B71" s="2"/>
      <c r="C71" s="7"/>
      <c r="E71" s="30"/>
      <c r="F71" s="48"/>
      <c r="G71" s="49"/>
      <c r="H71" s="2"/>
      <c r="I71" s="48"/>
      <c r="J71" s="49"/>
      <c r="K71" s="30"/>
      <c r="L71" s="49"/>
      <c r="M71" s="49"/>
      <c r="P71" s="50"/>
      <c r="Q71" s="30"/>
      <c r="R71" s="49"/>
      <c r="S71" s="49"/>
      <c r="U71" s="49"/>
      <c r="V71" s="49"/>
      <c r="W71" s="7"/>
      <c r="Y71" s="30"/>
      <c r="Z71" s="48"/>
      <c r="AA71" s="48"/>
      <c r="AB71" s="2"/>
      <c r="AC71" s="48"/>
      <c r="AD71" s="48"/>
      <c r="AE71" s="30"/>
      <c r="AF71" s="49"/>
      <c r="AG71" s="49"/>
      <c r="AJ71" s="50"/>
      <c r="AK71" s="30"/>
      <c r="AM71" s="49"/>
      <c r="AO71" s="49"/>
      <c r="AP71" s="49"/>
      <c r="AQ71" s="7"/>
      <c r="AS71" s="30"/>
      <c r="AT71" s="48"/>
      <c r="AU71" s="48"/>
      <c r="AV71" s="2"/>
      <c r="AW71" s="48"/>
      <c r="AX71" s="48"/>
      <c r="AY71" s="30"/>
      <c r="AZ71" s="49"/>
      <c r="BA71" s="49"/>
      <c r="BD71" s="50"/>
      <c r="BE71" s="30"/>
      <c r="BF71" s="49"/>
      <c r="BG71" s="49"/>
      <c r="BI71" s="49"/>
      <c r="BJ71" s="49"/>
      <c r="BK71" s="7"/>
      <c r="BM71" s="30"/>
      <c r="BN71" s="48"/>
      <c r="BO71" s="48"/>
      <c r="BP71" s="2"/>
      <c r="BQ71" s="48"/>
      <c r="BR71" s="48"/>
      <c r="BS71" s="30"/>
      <c r="BT71" s="49"/>
      <c r="BU71" s="49"/>
      <c r="BX71" s="50"/>
      <c r="BY71" s="30"/>
      <c r="BZ71" s="49"/>
      <c r="CA71" s="49"/>
      <c r="CC71" s="49"/>
      <c r="CD71" s="49"/>
      <c r="CE71" s="30"/>
      <c r="CG71" s="30"/>
      <c r="CH71" s="48"/>
      <c r="CI71" s="48"/>
      <c r="CJ71" s="2"/>
      <c r="CK71" s="48"/>
      <c r="CL71" s="48"/>
      <c r="CM71" s="30"/>
      <c r="CN71" s="49"/>
      <c r="CO71" s="49"/>
      <c r="CR71" s="50"/>
      <c r="CS71" s="30"/>
      <c r="CT71" s="49"/>
      <c r="CU71" s="49"/>
      <c r="CW71" s="49"/>
      <c r="CX71" s="49"/>
      <c r="CY71" s="7"/>
      <c r="DA71" s="30"/>
      <c r="DB71" s="48"/>
      <c r="DC71" s="48"/>
      <c r="DD71" s="2"/>
      <c r="DE71" s="48"/>
      <c r="DF71" s="48"/>
      <c r="DG71" s="30"/>
      <c r="DH71" s="49"/>
      <c r="DI71" s="49"/>
      <c r="DL71" s="50"/>
      <c r="DM71" s="30"/>
      <c r="DN71" s="49"/>
      <c r="DO71" s="49"/>
      <c r="DQ71" s="49"/>
      <c r="DR71" s="49"/>
      <c r="DS71" s="7"/>
      <c r="DU71" s="30"/>
      <c r="DV71" s="48"/>
      <c r="DW71" s="48"/>
      <c r="DX71" s="2"/>
      <c r="DY71" s="48"/>
      <c r="DZ71" s="48"/>
      <c r="EA71" s="30"/>
      <c r="EC71" s="51"/>
      <c r="EF71" s="50"/>
      <c r="EG71" s="30"/>
      <c r="EH71" s="49"/>
      <c r="EI71" s="49"/>
      <c r="EK71" s="49"/>
      <c r="EL71" s="49"/>
      <c r="EM71" s="7"/>
      <c r="EO71" s="30"/>
      <c r="EP71" s="48"/>
      <c r="EQ71" s="48"/>
      <c r="ER71" s="2"/>
      <c r="ES71" s="48"/>
      <c r="ET71" s="48"/>
      <c r="EU71" s="30"/>
      <c r="EV71" s="49"/>
      <c r="EW71" s="49"/>
      <c r="EZ71" s="50"/>
      <c r="FA71" s="30"/>
      <c r="FB71" s="49"/>
      <c r="FC71" s="49"/>
      <c r="FE71" s="49"/>
      <c r="FF71" s="49"/>
      <c r="FG71" s="7"/>
      <c r="FI71" s="30"/>
      <c r="FJ71" s="48"/>
      <c r="FK71" s="48"/>
      <c r="FL71" s="2"/>
      <c r="FM71" s="48"/>
      <c r="FN71" s="48"/>
      <c r="FO71" s="30"/>
      <c r="FP71" s="49"/>
      <c r="FQ71" s="49"/>
      <c r="FT71" s="50"/>
      <c r="FU71" s="30"/>
      <c r="FV71" s="49"/>
      <c r="FW71" s="49"/>
      <c r="FY71" s="49"/>
      <c r="FZ71" s="49"/>
      <c r="GA71" s="7"/>
      <c r="GI71" s="52"/>
      <c r="GN71" s="50"/>
      <c r="GU71" s="7"/>
      <c r="HC71" s="52"/>
      <c r="HH71" s="50"/>
      <c r="HO71" s="7"/>
      <c r="HW71" s="52"/>
      <c r="IB71" s="50"/>
      <c r="II71" s="7"/>
      <c r="IQ71" s="52"/>
      <c r="IV71" s="50"/>
    </row>
    <row r="72" spans="1:256" s="4" customFormat="1" ht="13.5" customHeight="1">
      <c r="A72" s="63"/>
      <c r="B72" s="2"/>
      <c r="C72" s="7"/>
      <c r="E72" s="30"/>
      <c r="F72" s="48"/>
      <c r="G72" s="49"/>
      <c r="H72" s="2"/>
      <c r="I72" s="48"/>
      <c r="J72" s="49"/>
      <c r="K72" s="30"/>
      <c r="L72" s="49"/>
      <c r="M72" s="49"/>
      <c r="P72" s="50"/>
      <c r="Q72" s="30"/>
      <c r="R72" s="49"/>
      <c r="S72" s="49"/>
      <c r="U72" s="49"/>
      <c r="V72" s="49"/>
      <c r="W72" s="7"/>
      <c r="Y72" s="30"/>
      <c r="Z72" s="48"/>
      <c r="AA72" s="48"/>
      <c r="AB72" s="2"/>
      <c r="AC72" s="48"/>
      <c r="AD72" s="48"/>
      <c r="AE72" s="30"/>
      <c r="AF72" s="49"/>
      <c r="AG72" s="49"/>
      <c r="AJ72" s="50"/>
      <c r="AK72" s="30"/>
      <c r="AM72" s="49"/>
      <c r="AO72" s="49"/>
      <c r="AP72" s="49"/>
      <c r="AQ72" s="7"/>
      <c r="AS72" s="30"/>
      <c r="AT72" s="48"/>
      <c r="AU72" s="48"/>
      <c r="AV72" s="2"/>
      <c r="AW72" s="48"/>
      <c r="AX72" s="48"/>
      <c r="AY72" s="30"/>
      <c r="AZ72" s="49"/>
      <c r="BA72" s="49"/>
      <c r="BD72" s="50"/>
      <c r="BE72" s="30"/>
      <c r="BF72" s="49"/>
      <c r="BG72" s="49"/>
      <c r="BI72" s="49"/>
      <c r="BJ72" s="49"/>
      <c r="BK72" s="7"/>
      <c r="BM72" s="30"/>
      <c r="BN72" s="48"/>
      <c r="BO72" s="48"/>
      <c r="BP72" s="2"/>
      <c r="BQ72" s="48"/>
      <c r="BR72" s="48"/>
      <c r="BS72" s="30"/>
      <c r="BT72" s="49"/>
      <c r="BU72" s="49"/>
      <c r="BX72" s="50"/>
      <c r="BY72" s="30"/>
      <c r="BZ72" s="49"/>
      <c r="CA72" s="49"/>
      <c r="CC72" s="49"/>
      <c r="CD72" s="49"/>
      <c r="CE72" s="30"/>
      <c r="CG72" s="30"/>
      <c r="CH72" s="48"/>
      <c r="CI72" s="48"/>
      <c r="CJ72" s="2"/>
      <c r="CK72" s="48"/>
      <c r="CL72" s="48"/>
      <c r="CM72" s="30"/>
      <c r="CN72" s="49"/>
      <c r="CO72" s="49"/>
      <c r="CR72" s="50"/>
      <c r="CS72" s="30"/>
      <c r="CT72" s="49"/>
      <c r="CU72" s="49"/>
      <c r="CW72" s="49"/>
      <c r="CX72" s="49"/>
      <c r="CY72" s="7"/>
      <c r="DA72" s="30"/>
      <c r="DB72" s="48"/>
      <c r="DC72" s="48"/>
      <c r="DD72" s="2"/>
      <c r="DE72" s="48"/>
      <c r="DF72" s="48"/>
      <c r="DG72" s="30"/>
      <c r="DH72" s="49"/>
      <c r="DI72" s="49"/>
      <c r="DL72" s="50"/>
      <c r="DM72" s="30"/>
      <c r="DN72" s="49"/>
      <c r="DO72" s="49"/>
      <c r="DQ72" s="49"/>
      <c r="DR72" s="49"/>
      <c r="DS72" s="7"/>
      <c r="DU72" s="30"/>
      <c r="DV72" s="48"/>
      <c r="DW72" s="48"/>
      <c r="DX72" s="2"/>
      <c r="DY72" s="48"/>
      <c r="DZ72" s="48"/>
      <c r="EA72" s="30"/>
      <c r="EC72" s="51"/>
      <c r="EF72" s="50"/>
      <c r="EG72" s="30"/>
      <c r="EH72" s="49"/>
      <c r="EI72" s="49"/>
      <c r="EK72" s="49"/>
      <c r="EL72" s="49"/>
      <c r="EM72" s="7"/>
      <c r="EO72" s="30"/>
      <c r="EP72" s="48"/>
      <c r="EQ72" s="48"/>
      <c r="ER72" s="2"/>
      <c r="ES72" s="48"/>
      <c r="ET72" s="48"/>
      <c r="EU72" s="30"/>
      <c r="EV72" s="49"/>
      <c r="EW72" s="49"/>
      <c r="EZ72" s="50"/>
      <c r="FA72" s="30"/>
      <c r="FB72" s="49"/>
      <c r="FC72" s="49"/>
      <c r="FE72" s="49"/>
      <c r="FF72" s="49"/>
      <c r="FG72" s="7"/>
      <c r="FI72" s="30"/>
      <c r="FJ72" s="48"/>
      <c r="FK72" s="48"/>
      <c r="FL72" s="2"/>
      <c r="FM72" s="48"/>
      <c r="FN72" s="48"/>
      <c r="FO72" s="30"/>
      <c r="FP72" s="49"/>
      <c r="FQ72" s="49"/>
      <c r="FT72" s="50"/>
      <c r="FU72" s="30"/>
      <c r="FV72" s="49"/>
      <c r="FW72" s="49"/>
      <c r="FY72" s="49"/>
      <c r="FZ72" s="49"/>
      <c r="GA72" s="7"/>
      <c r="GI72" s="52"/>
      <c r="GN72" s="50"/>
      <c r="GU72" s="7"/>
      <c r="HC72" s="52"/>
      <c r="HH72" s="50"/>
      <c r="HO72" s="7"/>
      <c r="HW72" s="52"/>
      <c r="IB72" s="50"/>
      <c r="II72" s="7"/>
      <c r="IQ72" s="52"/>
      <c r="IV72" s="50"/>
    </row>
    <row r="73" spans="1:256" s="4" customFormat="1" ht="13.5" customHeight="1">
      <c r="A73" s="63"/>
      <c r="B73" s="2"/>
      <c r="C73" s="7"/>
      <c r="E73" s="30"/>
      <c r="F73" s="48"/>
      <c r="G73" s="49"/>
      <c r="H73" s="2"/>
      <c r="I73" s="48"/>
      <c r="J73" s="49"/>
      <c r="K73" s="30"/>
      <c r="L73" s="49"/>
      <c r="M73" s="49"/>
      <c r="P73" s="50"/>
      <c r="Q73" s="30"/>
      <c r="R73" s="49"/>
      <c r="S73" s="49"/>
      <c r="U73" s="49"/>
      <c r="V73" s="49"/>
      <c r="W73" s="7"/>
      <c r="Y73" s="30"/>
      <c r="Z73" s="48"/>
      <c r="AA73" s="48"/>
      <c r="AB73" s="2"/>
      <c r="AC73" s="48"/>
      <c r="AD73" s="48"/>
      <c r="AE73" s="30"/>
      <c r="AF73" s="49"/>
      <c r="AG73" s="49"/>
      <c r="AJ73" s="50"/>
      <c r="AK73" s="30"/>
      <c r="AM73" s="49"/>
      <c r="AO73" s="49"/>
      <c r="AP73" s="49"/>
      <c r="AQ73" s="7"/>
      <c r="AS73" s="30"/>
      <c r="AT73" s="48"/>
      <c r="AU73" s="48"/>
      <c r="AV73" s="2"/>
      <c r="AW73" s="48"/>
      <c r="AX73" s="48"/>
      <c r="AY73" s="30"/>
      <c r="AZ73" s="49"/>
      <c r="BA73" s="49"/>
      <c r="BD73" s="50"/>
      <c r="BE73" s="30"/>
      <c r="BF73" s="49"/>
      <c r="BG73" s="49"/>
      <c r="BI73" s="49"/>
      <c r="BJ73" s="49"/>
      <c r="BK73" s="7"/>
      <c r="BM73" s="30"/>
      <c r="BN73" s="48"/>
      <c r="BO73" s="48"/>
      <c r="BP73" s="2"/>
      <c r="BQ73" s="48"/>
      <c r="BR73" s="48"/>
      <c r="BS73" s="30"/>
      <c r="BT73" s="49"/>
      <c r="BU73" s="49"/>
      <c r="BX73" s="50"/>
      <c r="BY73" s="30"/>
      <c r="BZ73" s="49"/>
      <c r="CA73" s="49"/>
      <c r="CC73" s="49"/>
      <c r="CD73" s="49"/>
      <c r="CE73" s="30"/>
      <c r="CG73" s="30"/>
      <c r="CH73" s="48"/>
      <c r="CI73" s="48"/>
      <c r="CJ73" s="2"/>
      <c r="CK73" s="48"/>
      <c r="CL73" s="48"/>
      <c r="CM73" s="30"/>
      <c r="CN73" s="49"/>
      <c r="CO73" s="49"/>
      <c r="CR73" s="50"/>
      <c r="CS73" s="30"/>
      <c r="CT73" s="49"/>
      <c r="CU73" s="49"/>
      <c r="CW73" s="49"/>
      <c r="CX73" s="49"/>
      <c r="CY73" s="7"/>
      <c r="DA73" s="30"/>
      <c r="DB73" s="48"/>
      <c r="DC73" s="48"/>
      <c r="DD73" s="2"/>
      <c r="DE73" s="48"/>
      <c r="DF73" s="48"/>
      <c r="DG73" s="30"/>
      <c r="DH73" s="49"/>
      <c r="DI73" s="49"/>
      <c r="DL73" s="50"/>
      <c r="DM73" s="30"/>
      <c r="DN73" s="49"/>
      <c r="DO73" s="49"/>
      <c r="DQ73" s="49"/>
      <c r="DR73" s="49"/>
      <c r="DS73" s="7"/>
      <c r="DU73" s="30"/>
      <c r="DV73" s="48"/>
      <c r="DW73" s="48"/>
      <c r="DX73" s="2"/>
      <c r="DY73" s="48"/>
      <c r="DZ73" s="48"/>
      <c r="EA73" s="30"/>
      <c r="EC73" s="51"/>
      <c r="EF73" s="50"/>
      <c r="EG73" s="30"/>
      <c r="EH73" s="49"/>
      <c r="EI73" s="49"/>
      <c r="EK73" s="49"/>
      <c r="EL73" s="49"/>
      <c r="EM73" s="7"/>
      <c r="EO73" s="30"/>
      <c r="EP73" s="48"/>
      <c r="EQ73" s="48"/>
      <c r="ER73" s="2"/>
      <c r="ES73" s="48"/>
      <c r="ET73" s="48"/>
      <c r="EU73" s="30"/>
      <c r="EV73" s="49"/>
      <c r="EW73" s="49"/>
      <c r="EZ73" s="50"/>
      <c r="FA73" s="30"/>
      <c r="FB73" s="49"/>
      <c r="FC73" s="49"/>
      <c r="FE73" s="49"/>
      <c r="FF73" s="49"/>
      <c r="FG73" s="7"/>
      <c r="FI73" s="30"/>
      <c r="FJ73" s="48"/>
      <c r="FK73" s="48"/>
      <c r="FL73" s="2"/>
      <c r="FM73" s="48"/>
      <c r="FN73" s="48"/>
      <c r="FO73" s="30"/>
      <c r="FP73" s="49"/>
      <c r="FQ73" s="49"/>
      <c r="FT73" s="50"/>
      <c r="FU73" s="30"/>
      <c r="FV73" s="49"/>
      <c r="FW73" s="49"/>
      <c r="FY73" s="49"/>
      <c r="FZ73" s="49"/>
      <c r="GA73" s="7"/>
      <c r="GI73" s="52"/>
      <c r="GN73" s="50"/>
      <c r="GU73" s="7"/>
      <c r="HC73" s="52"/>
      <c r="HH73" s="50"/>
      <c r="HO73" s="7"/>
      <c r="HW73" s="52"/>
      <c r="IB73" s="50"/>
      <c r="II73" s="7"/>
      <c r="IQ73" s="52"/>
      <c r="IV73" s="50"/>
    </row>
    <row r="74" spans="1:256" s="4" customFormat="1" ht="13.5" customHeight="1">
      <c r="A74" s="63"/>
      <c r="B74" s="2"/>
      <c r="C74" s="7"/>
      <c r="E74" s="30"/>
      <c r="F74" s="48"/>
      <c r="G74" s="49"/>
      <c r="H74" s="2"/>
      <c r="I74" s="48"/>
      <c r="J74" s="49"/>
      <c r="K74" s="30"/>
      <c r="L74" s="49"/>
      <c r="M74" s="49"/>
      <c r="P74" s="50"/>
      <c r="Q74" s="30"/>
      <c r="R74" s="49"/>
      <c r="S74" s="49"/>
      <c r="U74" s="49"/>
      <c r="V74" s="49"/>
      <c r="W74" s="7"/>
      <c r="Y74" s="30"/>
      <c r="Z74" s="48"/>
      <c r="AA74" s="48"/>
      <c r="AB74" s="2"/>
      <c r="AC74" s="48"/>
      <c r="AD74" s="48"/>
      <c r="AE74" s="30"/>
      <c r="AF74" s="49"/>
      <c r="AG74" s="49"/>
      <c r="AJ74" s="50"/>
      <c r="AK74" s="30"/>
      <c r="AM74" s="49"/>
      <c r="AO74" s="49"/>
      <c r="AP74" s="49"/>
      <c r="AQ74" s="7"/>
      <c r="AS74" s="30"/>
      <c r="AT74" s="48"/>
      <c r="AU74" s="48"/>
      <c r="AV74" s="2"/>
      <c r="AW74" s="48"/>
      <c r="AX74" s="48"/>
      <c r="AY74" s="30"/>
      <c r="AZ74" s="49"/>
      <c r="BA74" s="49"/>
      <c r="BD74" s="50"/>
      <c r="BE74" s="30"/>
      <c r="BF74" s="49"/>
      <c r="BG74" s="49"/>
      <c r="BI74" s="49"/>
      <c r="BJ74" s="49"/>
      <c r="BK74" s="7"/>
      <c r="BM74" s="30"/>
      <c r="BN74" s="48"/>
      <c r="BO74" s="48"/>
      <c r="BP74" s="2"/>
      <c r="BQ74" s="48"/>
      <c r="BR74" s="48"/>
      <c r="BS74" s="30"/>
      <c r="BT74" s="49"/>
      <c r="BU74" s="49"/>
      <c r="BX74" s="50"/>
      <c r="BY74" s="30"/>
      <c r="BZ74" s="49"/>
      <c r="CA74" s="49"/>
      <c r="CC74" s="49"/>
      <c r="CD74" s="49"/>
      <c r="CE74" s="30"/>
      <c r="CG74" s="30"/>
      <c r="CH74" s="48"/>
      <c r="CI74" s="48"/>
      <c r="CJ74" s="2"/>
      <c r="CK74" s="48"/>
      <c r="CL74" s="48"/>
      <c r="CM74" s="30"/>
      <c r="CN74" s="49"/>
      <c r="CO74" s="49"/>
      <c r="CR74" s="50"/>
      <c r="CS74" s="30"/>
      <c r="CT74" s="49"/>
      <c r="CU74" s="49"/>
      <c r="CW74" s="49"/>
      <c r="CX74" s="49"/>
      <c r="CY74" s="7"/>
      <c r="DA74" s="30"/>
      <c r="DB74" s="48"/>
      <c r="DC74" s="48"/>
      <c r="DD74" s="2"/>
      <c r="DE74" s="48"/>
      <c r="DF74" s="48"/>
      <c r="DG74" s="30"/>
      <c r="DH74" s="49"/>
      <c r="DI74" s="49"/>
      <c r="DL74" s="50"/>
      <c r="DM74" s="30"/>
      <c r="DN74" s="49"/>
      <c r="DO74" s="49"/>
      <c r="DQ74" s="49"/>
      <c r="DR74" s="49"/>
      <c r="DS74" s="7"/>
      <c r="DU74" s="30"/>
      <c r="DV74" s="48"/>
      <c r="DW74" s="48"/>
      <c r="DX74" s="2"/>
      <c r="DY74" s="48"/>
      <c r="DZ74" s="48"/>
      <c r="EA74" s="30"/>
      <c r="EC74" s="51"/>
      <c r="EF74" s="50"/>
      <c r="EG74" s="30"/>
      <c r="EH74" s="49"/>
      <c r="EI74" s="49"/>
      <c r="EK74" s="49"/>
      <c r="EL74" s="49"/>
      <c r="EM74" s="7"/>
      <c r="EO74" s="30"/>
      <c r="EP74" s="48"/>
      <c r="EQ74" s="48"/>
      <c r="ER74" s="2"/>
      <c r="ES74" s="48"/>
      <c r="ET74" s="48"/>
      <c r="EU74" s="30"/>
      <c r="EV74" s="49"/>
      <c r="EW74" s="49"/>
      <c r="EZ74" s="50"/>
      <c r="FA74" s="30"/>
      <c r="FB74" s="49"/>
      <c r="FC74" s="49"/>
      <c r="FE74" s="49"/>
      <c r="FF74" s="49"/>
      <c r="FG74" s="7"/>
      <c r="FI74" s="30"/>
      <c r="FJ74" s="48"/>
      <c r="FK74" s="48"/>
      <c r="FL74" s="2"/>
      <c r="FM74" s="48"/>
      <c r="FN74" s="48"/>
      <c r="FO74" s="30"/>
      <c r="FP74" s="49"/>
      <c r="FQ74" s="49"/>
      <c r="FT74" s="50"/>
      <c r="FU74" s="30"/>
      <c r="FV74" s="49"/>
      <c r="FW74" s="49"/>
      <c r="FY74" s="49"/>
      <c r="FZ74" s="49"/>
      <c r="GA74" s="7"/>
      <c r="GI74" s="52"/>
      <c r="GN74" s="50"/>
      <c r="GU74" s="7"/>
      <c r="HC74" s="52"/>
      <c r="HH74" s="50"/>
      <c r="HO74" s="7"/>
      <c r="HW74" s="52"/>
      <c r="IB74" s="50"/>
      <c r="II74" s="7"/>
      <c r="IQ74" s="52"/>
      <c r="IV74" s="50"/>
    </row>
    <row r="75" spans="1:256" s="4" customFormat="1" ht="13.5" customHeight="1">
      <c r="A75" s="63"/>
      <c r="B75" s="2"/>
      <c r="C75" s="7"/>
      <c r="E75" s="30"/>
      <c r="F75" s="48"/>
      <c r="G75" s="49"/>
      <c r="H75" s="2"/>
      <c r="I75" s="48"/>
      <c r="J75" s="49"/>
      <c r="K75" s="30"/>
      <c r="L75" s="49"/>
      <c r="M75" s="49"/>
      <c r="P75" s="50"/>
      <c r="Q75" s="30"/>
      <c r="R75" s="49"/>
      <c r="S75" s="49"/>
      <c r="U75" s="49"/>
      <c r="V75" s="49"/>
      <c r="W75" s="7"/>
      <c r="Y75" s="30"/>
      <c r="Z75" s="48"/>
      <c r="AA75" s="48"/>
      <c r="AB75" s="2"/>
      <c r="AC75" s="48"/>
      <c r="AD75" s="48"/>
      <c r="AE75" s="30"/>
      <c r="AF75" s="49"/>
      <c r="AG75" s="49"/>
      <c r="AJ75" s="50"/>
      <c r="AK75" s="30"/>
      <c r="AM75" s="49"/>
      <c r="AO75" s="49"/>
      <c r="AP75" s="49"/>
      <c r="AQ75" s="7"/>
      <c r="AS75" s="30"/>
      <c r="AT75" s="48"/>
      <c r="AU75" s="48"/>
      <c r="AV75" s="2"/>
      <c r="AW75" s="48"/>
      <c r="AX75" s="48"/>
      <c r="AY75" s="30"/>
      <c r="AZ75" s="49"/>
      <c r="BA75" s="49"/>
      <c r="BD75" s="50"/>
      <c r="BE75" s="30"/>
      <c r="BF75" s="49"/>
      <c r="BG75" s="49"/>
      <c r="BI75" s="49"/>
      <c r="BJ75" s="49"/>
      <c r="BK75" s="7"/>
      <c r="BM75" s="30"/>
      <c r="BN75" s="48"/>
      <c r="BO75" s="48"/>
      <c r="BP75" s="2"/>
      <c r="BQ75" s="48"/>
      <c r="BR75" s="48"/>
      <c r="BS75" s="30"/>
      <c r="BT75" s="49"/>
      <c r="BU75" s="49"/>
      <c r="BX75" s="50"/>
      <c r="BY75" s="30"/>
      <c r="BZ75" s="49"/>
      <c r="CA75" s="49"/>
      <c r="CC75" s="49"/>
      <c r="CD75" s="49"/>
      <c r="CE75" s="30"/>
      <c r="CG75" s="30"/>
      <c r="CH75" s="48"/>
      <c r="CI75" s="48"/>
      <c r="CJ75" s="2"/>
      <c r="CK75" s="48"/>
      <c r="CL75" s="48"/>
      <c r="CM75" s="30"/>
      <c r="CN75" s="49"/>
      <c r="CO75" s="49"/>
      <c r="CR75" s="50"/>
      <c r="CS75" s="30"/>
      <c r="CT75" s="49"/>
      <c r="CU75" s="49"/>
      <c r="CW75" s="49"/>
      <c r="CX75" s="49"/>
      <c r="CY75" s="7"/>
      <c r="DA75" s="30"/>
      <c r="DB75" s="48"/>
      <c r="DC75" s="48"/>
      <c r="DD75" s="2"/>
      <c r="DE75" s="48"/>
      <c r="DF75" s="48"/>
      <c r="DG75" s="30"/>
      <c r="DH75" s="49"/>
      <c r="DI75" s="49"/>
      <c r="DL75" s="50"/>
      <c r="DM75" s="30"/>
      <c r="DN75" s="49"/>
      <c r="DO75" s="49"/>
      <c r="DQ75" s="49"/>
      <c r="DR75" s="49"/>
      <c r="DS75" s="7"/>
      <c r="DU75" s="30"/>
      <c r="DV75" s="48"/>
      <c r="DW75" s="48"/>
      <c r="DX75" s="2"/>
      <c r="DY75" s="48"/>
      <c r="DZ75" s="48"/>
      <c r="EA75" s="30"/>
      <c r="EC75" s="51"/>
      <c r="EF75" s="50"/>
      <c r="EG75" s="30"/>
      <c r="EH75" s="49"/>
      <c r="EI75" s="49"/>
      <c r="EK75" s="49"/>
      <c r="EL75" s="49"/>
      <c r="EM75" s="7"/>
      <c r="EO75" s="30"/>
      <c r="EP75" s="48"/>
      <c r="EQ75" s="48"/>
      <c r="ER75" s="2"/>
      <c r="ES75" s="48"/>
      <c r="ET75" s="48"/>
      <c r="EU75" s="30"/>
      <c r="EV75" s="49"/>
      <c r="EW75" s="49"/>
      <c r="EZ75" s="50"/>
      <c r="FA75" s="30"/>
      <c r="FB75" s="49"/>
      <c r="FC75" s="49"/>
      <c r="FE75" s="49"/>
      <c r="FF75" s="49"/>
      <c r="FG75" s="7"/>
      <c r="FI75" s="30"/>
      <c r="FJ75" s="48"/>
      <c r="FK75" s="48"/>
      <c r="FL75" s="2"/>
      <c r="FM75" s="48"/>
      <c r="FN75" s="48"/>
      <c r="FO75" s="30"/>
      <c r="FP75" s="49"/>
      <c r="FQ75" s="49"/>
      <c r="FT75" s="50"/>
      <c r="FU75" s="30"/>
      <c r="FV75" s="49"/>
      <c r="FW75" s="49"/>
      <c r="FY75" s="49"/>
      <c r="FZ75" s="49"/>
      <c r="GA75" s="7"/>
      <c r="GI75" s="52"/>
      <c r="GN75" s="50"/>
      <c r="GU75" s="7"/>
      <c r="HC75" s="52"/>
      <c r="HH75" s="50"/>
      <c r="HO75" s="7"/>
      <c r="HW75" s="52"/>
      <c r="IB75" s="50"/>
      <c r="II75" s="7"/>
      <c r="IQ75" s="52"/>
      <c r="IV75" s="50"/>
    </row>
    <row r="76" spans="1:256" s="4" customFormat="1" ht="13.5" customHeight="1">
      <c r="A76" s="63"/>
      <c r="B76" s="2"/>
      <c r="C76" s="7"/>
      <c r="E76" s="30"/>
      <c r="F76" s="48"/>
      <c r="G76" s="49"/>
      <c r="H76" s="2"/>
      <c r="I76" s="48"/>
      <c r="J76" s="49"/>
      <c r="K76" s="30"/>
      <c r="L76" s="49"/>
      <c r="M76" s="49"/>
      <c r="P76" s="50"/>
      <c r="Q76" s="30"/>
      <c r="R76" s="49"/>
      <c r="S76" s="49"/>
      <c r="U76" s="49"/>
      <c r="V76" s="49"/>
      <c r="W76" s="7"/>
      <c r="Y76" s="30"/>
      <c r="Z76" s="48"/>
      <c r="AA76" s="48"/>
      <c r="AB76" s="2"/>
      <c r="AC76" s="48"/>
      <c r="AD76" s="48"/>
      <c r="AE76" s="30"/>
      <c r="AF76" s="49"/>
      <c r="AG76" s="49"/>
      <c r="AJ76" s="50"/>
      <c r="AK76" s="30"/>
      <c r="AM76" s="49"/>
      <c r="AO76" s="49"/>
      <c r="AP76" s="49"/>
      <c r="AQ76" s="7"/>
      <c r="AS76" s="30"/>
      <c r="AT76" s="48"/>
      <c r="AU76" s="48"/>
      <c r="AV76" s="2"/>
      <c r="AW76" s="48"/>
      <c r="AX76" s="48"/>
      <c r="AY76" s="30"/>
      <c r="AZ76" s="49"/>
      <c r="BA76" s="49"/>
      <c r="BD76" s="50"/>
      <c r="BE76" s="30"/>
      <c r="BF76" s="49"/>
      <c r="BG76" s="49"/>
      <c r="BI76" s="49"/>
      <c r="BJ76" s="49"/>
      <c r="BK76" s="7"/>
      <c r="BM76" s="30"/>
      <c r="BN76" s="48"/>
      <c r="BO76" s="48"/>
      <c r="BP76" s="2"/>
      <c r="BQ76" s="48"/>
      <c r="BR76" s="48"/>
      <c r="BS76" s="30"/>
      <c r="BT76" s="49"/>
      <c r="BU76" s="49"/>
      <c r="BX76" s="50"/>
      <c r="BY76" s="30"/>
      <c r="BZ76" s="49"/>
      <c r="CA76" s="49"/>
      <c r="CC76" s="49"/>
      <c r="CD76" s="49"/>
      <c r="CE76" s="30"/>
      <c r="CG76" s="30"/>
      <c r="CH76" s="48"/>
      <c r="CI76" s="48"/>
      <c r="CJ76" s="2"/>
      <c r="CK76" s="48"/>
      <c r="CL76" s="48"/>
      <c r="CM76" s="30"/>
      <c r="CN76" s="49"/>
      <c r="CO76" s="49"/>
      <c r="CR76" s="50"/>
      <c r="CS76" s="30"/>
      <c r="CT76" s="49"/>
      <c r="CU76" s="49"/>
      <c r="CW76" s="49"/>
      <c r="CX76" s="49"/>
      <c r="CY76" s="7"/>
      <c r="DA76" s="30"/>
      <c r="DB76" s="48"/>
      <c r="DC76" s="48"/>
      <c r="DD76" s="2"/>
      <c r="DE76" s="48"/>
      <c r="DF76" s="48"/>
      <c r="DG76" s="30"/>
      <c r="DH76" s="49"/>
      <c r="DI76" s="49"/>
      <c r="DL76" s="50"/>
      <c r="DM76" s="30"/>
      <c r="DN76" s="49"/>
      <c r="DO76" s="49"/>
      <c r="DQ76" s="49"/>
      <c r="DR76" s="49"/>
      <c r="DS76" s="7"/>
      <c r="DU76" s="30"/>
      <c r="DV76" s="48"/>
      <c r="DW76" s="48"/>
      <c r="DX76" s="2"/>
      <c r="DY76" s="48"/>
      <c r="DZ76" s="48"/>
      <c r="EA76" s="30"/>
      <c r="EC76" s="51"/>
      <c r="EF76" s="50"/>
      <c r="EG76" s="30"/>
      <c r="EH76" s="49"/>
      <c r="EI76" s="49"/>
      <c r="EK76" s="49"/>
      <c r="EL76" s="49"/>
      <c r="EM76" s="7"/>
      <c r="EO76" s="30"/>
      <c r="EP76" s="48"/>
      <c r="EQ76" s="48"/>
      <c r="ER76" s="2"/>
      <c r="ES76" s="48"/>
      <c r="ET76" s="48"/>
      <c r="EU76" s="30"/>
      <c r="EV76" s="49"/>
      <c r="EW76" s="49"/>
      <c r="EZ76" s="50"/>
      <c r="FA76" s="30"/>
      <c r="FB76" s="49"/>
      <c r="FC76" s="49"/>
      <c r="FE76" s="49"/>
      <c r="FF76" s="49"/>
      <c r="FG76" s="7"/>
      <c r="FI76" s="30"/>
      <c r="FJ76" s="48"/>
      <c r="FK76" s="48"/>
      <c r="FL76" s="2"/>
      <c r="FM76" s="48"/>
      <c r="FN76" s="48"/>
      <c r="FO76" s="30"/>
      <c r="FP76" s="49"/>
      <c r="FQ76" s="49"/>
      <c r="FT76" s="50"/>
      <c r="FU76" s="30"/>
      <c r="FV76" s="49"/>
      <c r="FW76" s="49"/>
      <c r="FY76" s="49"/>
      <c r="FZ76" s="49"/>
      <c r="GA76" s="7"/>
      <c r="GI76" s="52"/>
      <c r="GN76" s="50"/>
      <c r="GU76" s="7"/>
      <c r="HC76" s="52"/>
      <c r="HH76" s="50"/>
      <c r="HO76" s="7"/>
      <c r="HW76" s="52"/>
      <c r="IB76" s="50"/>
      <c r="II76" s="7"/>
      <c r="IQ76" s="52"/>
      <c r="IV76" s="50"/>
    </row>
    <row r="77" spans="1:256" s="4" customFormat="1" ht="13.5" customHeight="1">
      <c r="A77" s="63"/>
      <c r="B77" s="2"/>
      <c r="C77" s="7"/>
      <c r="E77" s="30"/>
      <c r="F77" s="48"/>
      <c r="G77" s="49"/>
      <c r="H77" s="2"/>
      <c r="I77" s="48"/>
      <c r="J77" s="49"/>
      <c r="K77" s="30"/>
      <c r="L77" s="49"/>
      <c r="M77" s="49"/>
      <c r="P77" s="50"/>
      <c r="Q77" s="30"/>
      <c r="R77" s="49"/>
      <c r="S77" s="49"/>
      <c r="U77" s="49"/>
      <c r="V77" s="49"/>
      <c r="W77" s="7"/>
      <c r="Y77" s="30"/>
      <c r="Z77" s="48"/>
      <c r="AA77" s="48"/>
      <c r="AB77" s="2"/>
      <c r="AC77" s="48"/>
      <c r="AD77" s="48"/>
      <c r="AE77" s="30"/>
      <c r="AF77" s="49"/>
      <c r="AG77" s="49"/>
      <c r="AJ77" s="50"/>
      <c r="AK77" s="30"/>
      <c r="AM77" s="49"/>
      <c r="AO77" s="49"/>
      <c r="AP77" s="49"/>
      <c r="AQ77" s="7"/>
      <c r="AS77" s="30"/>
      <c r="AT77" s="48"/>
      <c r="AU77" s="48"/>
      <c r="AV77" s="2"/>
      <c r="AW77" s="48"/>
      <c r="AX77" s="48"/>
      <c r="AY77" s="30"/>
      <c r="AZ77" s="49"/>
      <c r="BA77" s="49"/>
      <c r="BD77" s="50"/>
      <c r="BE77" s="30"/>
      <c r="BF77" s="49"/>
      <c r="BG77" s="49"/>
      <c r="BI77" s="49"/>
      <c r="BJ77" s="49"/>
      <c r="BK77" s="7"/>
      <c r="BM77" s="30"/>
      <c r="BN77" s="48"/>
      <c r="BO77" s="48"/>
      <c r="BP77" s="2"/>
      <c r="BQ77" s="48"/>
      <c r="BR77" s="48"/>
      <c r="BS77" s="30"/>
      <c r="BT77" s="49"/>
      <c r="BU77" s="49"/>
      <c r="BX77" s="50"/>
      <c r="BY77" s="30"/>
      <c r="BZ77" s="49"/>
      <c r="CA77" s="49"/>
      <c r="CC77" s="49"/>
      <c r="CD77" s="49"/>
      <c r="CE77" s="30"/>
      <c r="CG77" s="30"/>
      <c r="CH77" s="48"/>
      <c r="CI77" s="48"/>
      <c r="CJ77" s="2"/>
      <c r="CK77" s="48"/>
      <c r="CL77" s="48"/>
      <c r="CM77" s="30"/>
      <c r="CN77" s="49"/>
      <c r="CO77" s="49"/>
      <c r="CR77" s="50"/>
      <c r="CS77" s="30"/>
      <c r="CT77" s="49"/>
      <c r="CU77" s="49"/>
      <c r="CW77" s="49"/>
      <c r="CX77" s="49"/>
      <c r="CY77" s="7"/>
      <c r="DA77" s="30"/>
      <c r="DB77" s="48"/>
      <c r="DC77" s="48"/>
      <c r="DD77" s="2"/>
      <c r="DE77" s="48"/>
      <c r="DF77" s="48"/>
      <c r="DG77" s="30"/>
      <c r="DH77" s="49"/>
      <c r="DI77" s="49"/>
      <c r="DL77" s="50"/>
      <c r="DM77" s="30"/>
      <c r="DN77" s="49"/>
      <c r="DO77" s="49"/>
      <c r="DQ77" s="49"/>
      <c r="DR77" s="49"/>
      <c r="DS77" s="7"/>
      <c r="DU77" s="30"/>
      <c r="DV77" s="48"/>
      <c r="DW77" s="48"/>
      <c r="DX77" s="2"/>
      <c r="DY77" s="48"/>
      <c r="DZ77" s="48"/>
      <c r="EA77" s="30"/>
      <c r="EC77" s="51"/>
      <c r="EF77" s="50"/>
      <c r="EG77" s="30"/>
      <c r="EH77" s="49"/>
      <c r="EI77" s="49"/>
      <c r="EK77" s="49"/>
      <c r="EL77" s="49"/>
      <c r="EM77" s="7"/>
      <c r="EO77" s="30"/>
      <c r="EP77" s="48"/>
      <c r="EQ77" s="48"/>
      <c r="ER77" s="2"/>
      <c r="ES77" s="48"/>
      <c r="ET77" s="48"/>
      <c r="EU77" s="30"/>
      <c r="EV77" s="49"/>
      <c r="EW77" s="49"/>
      <c r="EZ77" s="50"/>
      <c r="FA77" s="30"/>
      <c r="FB77" s="49"/>
      <c r="FC77" s="49"/>
      <c r="FE77" s="49"/>
      <c r="FF77" s="49"/>
      <c r="FG77" s="7"/>
      <c r="FI77" s="30"/>
      <c r="FJ77" s="48"/>
      <c r="FK77" s="48"/>
      <c r="FL77" s="2"/>
      <c r="FM77" s="48"/>
      <c r="FN77" s="48"/>
      <c r="FO77" s="30"/>
      <c r="FP77" s="49"/>
      <c r="FQ77" s="49"/>
      <c r="FT77" s="50"/>
      <c r="FU77" s="30"/>
      <c r="FV77" s="49"/>
      <c r="FW77" s="49"/>
      <c r="FY77" s="49"/>
      <c r="FZ77" s="49"/>
      <c r="GA77" s="7"/>
      <c r="GI77" s="52"/>
      <c r="GN77" s="50"/>
      <c r="GU77" s="7"/>
      <c r="HC77" s="52"/>
      <c r="HH77" s="50"/>
      <c r="HO77" s="7"/>
      <c r="HW77" s="52"/>
      <c r="IB77" s="50"/>
      <c r="II77" s="7"/>
      <c r="IQ77" s="52"/>
      <c r="IV77" s="50"/>
    </row>
    <row r="78" spans="1:256" s="4" customFormat="1" ht="13.5" customHeight="1">
      <c r="A78" s="63"/>
      <c r="B78" s="2"/>
      <c r="C78" s="7"/>
      <c r="E78" s="30"/>
      <c r="F78" s="48"/>
      <c r="G78" s="49"/>
      <c r="H78" s="2"/>
      <c r="I78" s="48"/>
      <c r="J78" s="49"/>
      <c r="K78" s="30"/>
      <c r="L78" s="49"/>
      <c r="M78" s="49"/>
      <c r="P78" s="50"/>
      <c r="Q78" s="30"/>
      <c r="R78" s="49"/>
      <c r="S78" s="49"/>
      <c r="U78" s="49"/>
      <c r="V78" s="49"/>
      <c r="W78" s="7"/>
      <c r="Y78" s="30"/>
      <c r="Z78" s="48"/>
      <c r="AA78" s="48"/>
      <c r="AB78" s="2"/>
      <c r="AC78" s="48"/>
      <c r="AD78" s="48"/>
      <c r="AE78" s="30"/>
      <c r="AF78" s="49"/>
      <c r="AG78" s="49"/>
      <c r="AJ78" s="50"/>
      <c r="AK78" s="30"/>
      <c r="AM78" s="49"/>
      <c r="AO78" s="49"/>
      <c r="AP78" s="49"/>
      <c r="AQ78" s="7"/>
      <c r="AS78" s="30"/>
      <c r="AT78" s="48"/>
      <c r="AU78" s="48"/>
      <c r="AV78" s="2"/>
      <c r="AW78" s="48"/>
      <c r="AX78" s="48"/>
      <c r="AY78" s="30"/>
      <c r="AZ78" s="49"/>
      <c r="BA78" s="49"/>
      <c r="BD78" s="50"/>
      <c r="BE78" s="30"/>
      <c r="BF78" s="49"/>
      <c r="BG78" s="49"/>
      <c r="BI78" s="49"/>
      <c r="BJ78" s="49"/>
      <c r="BK78" s="7"/>
      <c r="BM78" s="30"/>
      <c r="BN78" s="48"/>
      <c r="BO78" s="48"/>
      <c r="BP78" s="2"/>
      <c r="BQ78" s="48"/>
      <c r="BR78" s="48"/>
      <c r="BS78" s="30"/>
      <c r="BT78" s="49"/>
      <c r="BU78" s="49"/>
      <c r="BX78" s="50"/>
      <c r="BY78" s="30"/>
      <c r="BZ78" s="49"/>
      <c r="CA78" s="49"/>
      <c r="CC78" s="49"/>
      <c r="CD78" s="49"/>
      <c r="CE78" s="30"/>
      <c r="CG78" s="30"/>
      <c r="CH78" s="48"/>
      <c r="CI78" s="48"/>
      <c r="CJ78" s="2"/>
      <c r="CK78" s="48"/>
      <c r="CL78" s="48"/>
      <c r="CM78" s="30"/>
      <c r="CN78" s="49"/>
      <c r="CO78" s="49"/>
      <c r="CR78" s="50"/>
      <c r="CS78" s="30"/>
      <c r="CT78" s="49"/>
      <c r="CU78" s="49"/>
      <c r="CW78" s="49"/>
      <c r="CX78" s="49"/>
      <c r="CY78" s="7"/>
      <c r="DA78" s="30"/>
      <c r="DB78" s="48"/>
      <c r="DC78" s="48"/>
      <c r="DD78" s="2"/>
      <c r="DE78" s="48"/>
      <c r="DF78" s="48"/>
      <c r="DG78" s="30"/>
      <c r="DH78" s="49"/>
      <c r="DI78" s="49"/>
      <c r="DL78" s="50"/>
      <c r="DM78" s="30"/>
      <c r="DN78" s="49"/>
      <c r="DO78" s="49"/>
      <c r="DQ78" s="49"/>
      <c r="DR78" s="49"/>
      <c r="DS78" s="7"/>
      <c r="DU78" s="30"/>
      <c r="DV78" s="48"/>
      <c r="DW78" s="48"/>
      <c r="DX78" s="2"/>
      <c r="DY78" s="48"/>
      <c r="DZ78" s="48"/>
      <c r="EA78" s="30"/>
      <c r="EC78" s="51"/>
      <c r="EF78" s="50"/>
      <c r="EG78" s="30"/>
      <c r="EH78" s="49"/>
      <c r="EI78" s="49"/>
      <c r="EK78" s="49"/>
      <c r="EL78" s="49"/>
      <c r="EM78" s="7"/>
      <c r="EO78" s="30"/>
      <c r="EP78" s="48"/>
      <c r="EQ78" s="48"/>
      <c r="ER78" s="2"/>
      <c r="ES78" s="48"/>
      <c r="ET78" s="48"/>
      <c r="EU78" s="30"/>
      <c r="EV78" s="49"/>
      <c r="EW78" s="49"/>
      <c r="EZ78" s="50"/>
      <c r="FA78" s="30"/>
      <c r="FB78" s="49"/>
      <c r="FC78" s="49"/>
      <c r="FE78" s="49"/>
      <c r="FF78" s="49"/>
      <c r="FG78" s="7"/>
      <c r="FI78" s="30"/>
      <c r="FJ78" s="48"/>
      <c r="FK78" s="48"/>
      <c r="FL78" s="2"/>
      <c r="FM78" s="48"/>
      <c r="FN78" s="48"/>
      <c r="FO78" s="30"/>
      <c r="FP78" s="49"/>
      <c r="FQ78" s="49"/>
      <c r="FT78" s="50"/>
      <c r="FU78" s="30"/>
      <c r="FV78" s="49"/>
      <c r="FW78" s="49"/>
      <c r="FY78" s="49"/>
      <c r="FZ78" s="49"/>
      <c r="GA78" s="7"/>
      <c r="GI78" s="52"/>
      <c r="GN78" s="50"/>
      <c r="GU78" s="7"/>
      <c r="HC78" s="52"/>
      <c r="HH78" s="50"/>
      <c r="HO78" s="7"/>
      <c r="HW78" s="52"/>
      <c r="IB78" s="50"/>
      <c r="II78" s="7"/>
      <c r="IQ78" s="52"/>
      <c r="IV78" s="50"/>
    </row>
    <row r="79" spans="1:256" s="4" customFormat="1" ht="13.5" customHeight="1">
      <c r="A79" s="63"/>
      <c r="B79" s="2"/>
      <c r="C79" s="7"/>
      <c r="E79" s="30"/>
      <c r="F79" s="48"/>
      <c r="G79" s="49"/>
      <c r="H79" s="2"/>
      <c r="I79" s="48"/>
      <c r="J79" s="49"/>
      <c r="K79" s="30"/>
      <c r="L79" s="49"/>
      <c r="M79" s="49"/>
      <c r="P79" s="50"/>
      <c r="Q79" s="30"/>
      <c r="R79" s="49"/>
      <c r="S79" s="49"/>
      <c r="U79" s="49"/>
      <c r="V79" s="49"/>
      <c r="W79" s="7"/>
      <c r="Y79" s="30"/>
      <c r="Z79" s="48"/>
      <c r="AA79" s="48"/>
      <c r="AB79" s="2"/>
      <c r="AC79" s="48"/>
      <c r="AD79" s="48"/>
      <c r="AE79" s="30"/>
      <c r="AF79" s="49"/>
      <c r="AG79" s="49"/>
      <c r="AJ79" s="50"/>
      <c r="AK79" s="30"/>
      <c r="AM79" s="49"/>
      <c r="AO79" s="49"/>
      <c r="AP79" s="49"/>
      <c r="AQ79" s="7"/>
      <c r="AS79" s="30"/>
      <c r="AT79" s="48"/>
      <c r="AU79" s="48"/>
      <c r="AV79" s="2"/>
      <c r="AW79" s="48"/>
      <c r="AX79" s="48"/>
      <c r="AY79" s="30"/>
      <c r="AZ79" s="49"/>
      <c r="BA79" s="49"/>
      <c r="BD79" s="50"/>
      <c r="BE79" s="30"/>
      <c r="BF79" s="49"/>
      <c r="BG79" s="49"/>
      <c r="BI79" s="49"/>
      <c r="BJ79" s="49"/>
      <c r="BK79" s="7"/>
      <c r="BM79" s="30"/>
      <c r="BN79" s="48"/>
      <c r="BO79" s="48"/>
      <c r="BP79" s="2"/>
      <c r="BQ79" s="48"/>
      <c r="BR79" s="48"/>
      <c r="BS79" s="30"/>
      <c r="BT79" s="49"/>
      <c r="BU79" s="49"/>
      <c r="BX79" s="50"/>
      <c r="BY79" s="30"/>
      <c r="BZ79" s="49"/>
      <c r="CA79" s="49"/>
      <c r="CC79" s="49"/>
      <c r="CD79" s="49"/>
      <c r="CE79" s="30"/>
      <c r="CG79" s="30"/>
      <c r="CH79" s="48"/>
      <c r="CI79" s="48"/>
      <c r="CJ79" s="2"/>
      <c r="CK79" s="48"/>
      <c r="CL79" s="48"/>
      <c r="CM79" s="30"/>
      <c r="CN79" s="49"/>
      <c r="CO79" s="49"/>
      <c r="CR79" s="50"/>
      <c r="CS79" s="30"/>
      <c r="CT79" s="49"/>
      <c r="CU79" s="49"/>
      <c r="CW79" s="49"/>
      <c r="CX79" s="49"/>
      <c r="CY79" s="7"/>
      <c r="DA79" s="30"/>
      <c r="DB79" s="48"/>
      <c r="DC79" s="48"/>
      <c r="DD79" s="2"/>
      <c r="DE79" s="48"/>
      <c r="DF79" s="48"/>
      <c r="DG79" s="30"/>
      <c r="DH79" s="49"/>
      <c r="DI79" s="49"/>
      <c r="DL79" s="50"/>
      <c r="DM79" s="30"/>
      <c r="DN79" s="49"/>
      <c r="DO79" s="49"/>
      <c r="DQ79" s="49"/>
      <c r="DR79" s="49"/>
      <c r="DS79" s="7"/>
      <c r="DU79" s="30"/>
      <c r="DV79" s="48"/>
      <c r="DW79" s="48"/>
      <c r="DX79" s="2"/>
      <c r="DY79" s="48"/>
      <c r="DZ79" s="48"/>
      <c r="EA79" s="30"/>
      <c r="EC79" s="51"/>
      <c r="EF79" s="50"/>
      <c r="EG79" s="30"/>
      <c r="EH79" s="49"/>
      <c r="EI79" s="49"/>
      <c r="EK79" s="49"/>
      <c r="EL79" s="49"/>
      <c r="EM79" s="7"/>
      <c r="EO79" s="30"/>
      <c r="EP79" s="48"/>
      <c r="EQ79" s="48"/>
      <c r="ER79" s="2"/>
      <c r="ES79" s="48"/>
      <c r="ET79" s="48"/>
      <c r="EU79" s="30"/>
      <c r="EV79" s="49"/>
      <c r="EW79" s="49"/>
      <c r="EZ79" s="50"/>
      <c r="FA79" s="30"/>
      <c r="FB79" s="49"/>
      <c r="FC79" s="49"/>
      <c r="FE79" s="49"/>
      <c r="FF79" s="49"/>
      <c r="FG79" s="7"/>
      <c r="FI79" s="30"/>
      <c r="FJ79" s="48"/>
      <c r="FK79" s="48"/>
      <c r="FL79" s="2"/>
      <c r="FM79" s="48"/>
      <c r="FN79" s="48"/>
      <c r="FO79" s="30"/>
      <c r="FP79" s="49"/>
      <c r="FQ79" s="49"/>
      <c r="FT79" s="50"/>
      <c r="FU79" s="30"/>
      <c r="FV79" s="49"/>
      <c r="FW79" s="49"/>
      <c r="FY79" s="49"/>
      <c r="FZ79" s="49"/>
      <c r="GA79" s="7"/>
      <c r="GI79" s="52"/>
      <c r="GN79" s="50"/>
      <c r="GU79" s="7"/>
      <c r="HC79" s="52"/>
      <c r="HH79" s="50"/>
      <c r="HO79" s="7"/>
      <c r="HW79" s="52"/>
      <c r="IB79" s="50"/>
      <c r="II79" s="7"/>
      <c r="IQ79" s="52"/>
      <c r="IV79" s="50"/>
    </row>
    <row r="80" spans="1:256" s="4" customFormat="1" ht="13.5" customHeight="1">
      <c r="A80" s="63"/>
      <c r="B80" s="2"/>
      <c r="C80" s="7"/>
      <c r="E80" s="30"/>
      <c r="F80" s="48"/>
      <c r="G80" s="49"/>
      <c r="H80" s="2"/>
      <c r="I80" s="48"/>
      <c r="J80" s="49"/>
      <c r="K80" s="30"/>
      <c r="L80" s="49"/>
      <c r="M80" s="49"/>
      <c r="P80" s="50"/>
      <c r="Q80" s="30"/>
      <c r="R80" s="49"/>
      <c r="S80" s="49"/>
      <c r="U80" s="49"/>
      <c r="V80" s="49"/>
      <c r="W80" s="7"/>
      <c r="Y80" s="30"/>
      <c r="Z80" s="48"/>
      <c r="AA80" s="48"/>
      <c r="AB80" s="2"/>
      <c r="AC80" s="48"/>
      <c r="AD80" s="48"/>
      <c r="AE80" s="30"/>
      <c r="AF80" s="49"/>
      <c r="AG80" s="49"/>
      <c r="AJ80" s="50"/>
      <c r="AK80" s="30"/>
      <c r="AM80" s="49"/>
      <c r="AO80" s="49"/>
      <c r="AP80" s="49"/>
      <c r="AQ80" s="7"/>
      <c r="AS80" s="30"/>
      <c r="AT80" s="48"/>
      <c r="AU80" s="48"/>
      <c r="AV80" s="2"/>
      <c r="AW80" s="48"/>
      <c r="AX80" s="48"/>
      <c r="AY80" s="30"/>
      <c r="AZ80" s="49"/>
      <c r="BA80" s="49"/>
      <c r="BD80" s="50"/>
      <c r="BE80" s="30"/>
      <c r="BF80" s="49"/>
      <c r="BG80" s="49"/>
      <c r="BI80" s="49"/>
      <c r="BJ80" s="49"/>
      <c r="BK80" s="7"/>
      <c r="BM80" s="30"/>
      <c r="BN80" s="48"/>
      <c r="BO80" s="48"/>
      <c r="BP80" s="2"/>
      <c r="BQ80" s="48"/>
      <c r="BR80" s="48"/>
      <c r="BS80" s="30"/>
      <c r="BT80" s="49"/>
      <c r="BU80" s="49"/>
      <c r="BX80" s="50"/>
      <c r="BY80" s="30"/>
      <c r="BZ80" s="49"/>
      <c r="CA80" s="49"/>
      <c r="CC80" s="49"/>
      <c r="CD80" s="49"/>
      <c r="CE80" s="30"/>
      <c r="CG80" s="30"/>
      <c r="CH80" s="48"/>
      <c r="CI80" s="48"/>
      <c r="CJ80" s="2"/>
      <c r="CK80" s="48"/>
      <c r="CL80" s="48"/>
      <c r="CM80" s="30"/>
      <c r="CN80" s="49"/>
      <c r="CO80" s="49"/>
      <c r="CR80" s="50"/>
      <c r="CS80" s="30"/>
      <c r="CT80" s="49"/>
      <c r="CU80" s="49"/>
      <c r="CW80" s="49"/>
      <c r="CX80" s="49"/>
      <c r="CY80" s="7"/>
      <c r="DA80" s="30"/>
      <c r="DB80" s="48"/>
      <c r="DC80" s="48"/>
      <c r="DD80" s="2"/>
      <c r="DE80" s="48"/>
      <c r="DF80" s="48"/>
      <c r="DG80" s="30"/>
      <c r="DH80" s="49"/>
      <c r="DI80" s="49"/>
      <c r="DL80" s="50"/>
      <c r="DM80" s="30"/>
      <c r="DN80" s="49"/>
      <c r="DO80" s="49"/>
      <c r="DQ80" s="49"/>
      <c r="DR80" s="49"/>
      <c r="DS80" s="7"/>
      <c r="DU80" s="30"/>
      <c r="DV80" s="48"/>
      <c r="DW80" s="48"/>
      <c r="DX80" s="2"/>
      <c r="DY80" s="48"/>
      <c r="DZ80" s="48"/>
      <c r="EA80" s="30"/>
      <c r="EC80" s="51"/>
      <c r="EF80" s="50"/>
      <c r="EG80" s="30"/>
      <c r="EH80" s="49"/>
      <c r="EI80" s="49"/>
      <c r="EK80" s="49"/>
      <c r="EL80" s="49"/>
      <c r="EM80" s="7"/>
      <c r="EO80" s="30"/>
      <c r="EP80" s="48"/>
      <c r="EQ80" s="48"/>
      <c r="ER80" s="2"/>
      <c r="ES80" s="48"/>
      <c r="ET80" s="48"/>
      <c r="EU80" s="30"/>
      <c r="EV80" s="49"/>
      <c r="EW80" s="49"/>
      <c r="EZ80" s="50"/>
      <c r="FA80" s="30"/>
      <c r="FB80" s="49"/>
      <c r="FC80" s="49"/>
      <c r="FE80" s="49"/>
      <c r="FF80" s="49"/>
      <c r="FG80" s="7"/>
      <c r="FI80" s="30"/>
      <c r="FJ80" s="48"/>
      <c r="FK80" s="48"/>
      <c r="FL80" s="2"/>
      <c r="FM80" s="48"/>
      <c r="FN80" s="48"/>
      <c r="FO80" s="30"/>
      <c r="FP80" s="49"/>
      <c r="FQ80" s="49"/>
      <c r="FT80" s="50"/>
      <c r="FU80" s="30"/>
      <c r="FV80" s="49"/>
      <c r="FW80" s="49"/>
      <c r="FY80" s="49"/>
      <c r="FZ80" s="49"/>
      <c r="GA80" s="7"/>
      <c r="GI80" s="52"/>
      <c r="GN80" s="50"/>
      <c r="GU80" s="7"/>
      <c r="HC80" s="52"/>
      <c r="HH80" s="50"/>
      <c r="HO80" s="7"/>
      <c r="HW80" s="52"/>
      <c r="IB80" s="50"/>
      <c r="II80" s="7"/>
      <c r="IQ80" s="52"/>
      <c r="IV80" s="50"/>
    </row>
    <row r="81" spans="1:256" s="4" customFormat="1" ht="13.5" customHeight="1">
      <c r="A81" s="63"/>
      <c r="B81" s="2"/>
      <c r="C81" s="7"/>
      <c r="E81" s="30"/>
      <c r="F81" s="48"/>
      <c r="G81" s="49"/>
      <c r="H81" s="2"/>
      <c r="I81" s="48"/>
      <c r="J81" s="49"/>
      <c r="K81" s="30"/>
      <c r="L81" s="49"/>
      <c r="M81" s="49"/>
      <c r="P81" s="50"/>
      <c r="Q81" s="30"/>
      <c r="R81" s="49"/>
      <c r="S81" s="49"/>
      <c r="U81" s="49"/>
      <c r="V81" s="49"/>
      <c r="W81" s="7"/>
      <c r="Y81" s="30"/>
      <c r="Z81" s="48"/>
      <c r="AA81" s="48"/>
      <c r="AB81" s="2"/>
      <c r="AC81" s="48"/>
      <c r="AD81" s="48"/>
      <c r="AE81" s="30"/>
      <c r="AF81" s="49"/>
      <c r="AG81" s="49"/>
      <c r="AJ81" s="50"/>
      <c r="AK81" s="30"/>
      <c r="AM81" s="49"/>
      <c r="AO81" s="49"/>
      <c r="AP81" s="49"/>
      <c r="AQ81" s="7"/>
      <c r="AS81" s="30"/>
      <c r="AT81" s="48"/>
      <c r="AU81" s="48"/>
      <c r="AV81" s="2"/>
      <c r="AW81" s="48"/>
      <c r="AX81" s="48"/>
      <c r="AY81" s="30"/>
      <c r="AZ81" s="49"/>
      <c r="BA81" s="49"/>
      <c r="BD81" s="50"/>
      <c r="BE81" s="30"/>
      <c r="BF81" s="49"/>
      <c r="BG81" s="49"/>
      <c r="BI81" s="49"/>
      <c r="BJ81" s="49"/>
      <c r="BK81" s="7"/>
      <c r="BM81" s="30"/>
      <c r="BN81" s="48"/>
      <c r="BO81" s="48"/>
      <c r="BP81" s="2"/>
      <c r="BQ81" s="48"/>
      <c r="BR81" s="48"/>
      <c r="BS81" s="30"/>
      <c r="BT81" s="49"/>
      <c r="BU81" s="49"/>
      <c r="BX81" s="50"/>
      <c r="BY81" s="30"/>
      <c r="BZ81" s="49"/>
      <c r="CA81" s="49"/>
      <c r="CC81" s="49"/>
      <c r="CD81" s="49"/>
      <c r="CE81" s="30"/>
      <c r="CG81" s="30"/>
      <c r="CH81" s="48"/>
      <c r="CI81" s="48"/>
      <c r="CJ81" s="2"/>
      <c r="CK81" s="48"/>
      <c r="CL81" s="48"/>
      <c r="CM81" s="30"/>
      <c r="CN81" s="49"/>
      <c r="CO81" s="49"/>
      <c r="CR81" s="50"/>
      <c r="CS81" s="30"/>
      <c r="CT81" s="49"/>
      <c r="CU81" s="49"/>
      <c r="CW81" s="49"/>
      <c r="CX81" s="49"/>
      <c r="CY81" s="7"/>
      <c r="DA81" s="30"/>
      <c r="DB81" s="48"/>
      <c r="DC81" s="48"/>
      <c r="DD81" s="2"/>
      <c r="DE81" s="48"/>
      <c r="DF81" s="48"/>
      <c r="DG81" s="30"/>
      <c r="DH81" s="49"/>
      <c r="DI81" s="49"/>
      <c r="DL81" s="50"/>
      <c r="DM81" s="30"/>
      <c r="DN81" s="49"/>
      <c r="DO81" s="49"/>
      <c r="DQ81" s="49"/>
      <c r="DR81" s="49"/>
      <c r="DS81" s="7"/>
      <c r="DU81" s="30"/>
      <c r="DV81" s="48"/>
      <c r="DW81" s="48"/>
      <c r="DX81" s="2"/>
      <c r="DY81" s="48"/>
      <c r="DZ81" s="48"/>
      <c r="EA81" s="30"/>
      <c r="EC81" s="51"/>
      <c r="EF81" s="50"/>
      <c r="EG81" s="30"/>
      <c r="EH81" s="49"/>
      <c r="EI81" s="49"/>
      <c r="EK81" s="49"/>
      <c r="EL81" s="49"/>
      <c r="EM81" s="7"/>
      <c r="EO81" s="30"/>
      <c r="EP81" s="48"/>
      <c r="EQ81" s="48"/>
      <c r="ER81" s="2"/>
      <c r="ES81" s="48"/>
      <c r="ET81" s="48"/>
      <c r="EU81" s="30"/>
      <c r="EV81" s="49"/>
      <c r="EW81" s="49"/>
      <c r="EZ81" s="50"/>
      <c r="FA81" s="30"/>
      <c r="FB81" s="49"/>
      <c r="FC81" s="49"/>
      <c r="FE81" s="49"/>
      <c r="FF81" s="49"/>
      <c r="FG81" s="7"/>
      <c r="FI81" s="30"/>
      <c r="FJ81" s="48"/>
      <c r="FK81" s="48"/>
      <c r="FL81" s="2"/>
      <c r="FM81" s="48"/>
      <c r="FN81" s="48"/>
      <c r="FO81" s="30"/>
      <c r="FP81" s="49"/>
      <c r="FQ81" s="49"/>
      <c r="FT81" s="50"/>
      <c r="FU81" s="30"/>
      <c r="FV81" s="49"/>
      <c r="FW81" s="49"/>
      <c r="FY81" s="49"/>
      <c r="FZ81" s="49"/>
      <c r="GA81" s="7"/>
      <c r="GI81" s="52"/>
      <c r="GN81" s="50"/>
      <c r="GU81" s="7"/>
      <c r="HC81" s="52"/>
      <c r="HH81" s="50"/>
      <c r="HO81" s="7"/>
      <c r="HW81" s="52"/>
      <c r="IB81" s="50"/>
      <c r="II81" s="7"/>
      <c r="IQ81" s="52"/>
      <c r="IV81" s="50"/>
    </row>
    <row r="82" spans="1:256" s="4" customFormat="1" ht="13.5" customHeight="1">
      <c r="A82" s="63"/>
      <c r="B82" s="2"/>
      <c r="C82" s="7"/>
      <c r="E82" s="30"/>
      <c r="F82" s="48"/>
      <c r="G82" s="49"/>
      <c r="H82" s="2"/>
      <c r="I82" s="48"/>
      <c r="J82" s="49"/>
      <c r="K82" s="30"/>
      <c r="L82" s="49"/>
      <c r="M82" s="49"/>
      <c r="P82" s="50"/>
      <c r="Q82" s="30"/>
      <c r="R82" s="49"/>
      <c r="S82" s="49"/>
      <c r="U82" s="49"/>
      <c r="V82" s="49"/>
      <c r="W82" s="7"/>
      <c r="Y82" s="30"/>
      <c r="Z82" s="48"/>
      <c r="AA82" s="48"/>
      <c r="AB82" s="2"/>
      <c r="AC82" s="48"/>
      <c r="AD82" s="48"/>
      <c r="AE82" s="30"/>
      <c r="AF82" s="49"/>
      <c r="AG82" s="49"/>
      <c r="AJ82" s="50"/>
      <c r="AK82" s="30"/>
      <c r="AM82" s="49"/>
      <c r="AO82" s="49"/>
      <c r="AP82" s="49"/>
      <c r="AQ82" s="7"/>
      <c r="AS82" s="30"/>
      <c r="AT82" s="48"/>
      <c r="AU82" s="48"/>
      <c r="AV82" s="2"/>
      <c r="AW82" s="48"/>
      <c r="AX82" s="48"/>
      <c r="AY82" s="30"/>
      <c r="AZ82" s="49"/>
      <c r="BA82" s="49"/>
      <c r="BD82" s="50"/>
      <c r="BE82" s="30"/>
      <c r="BF82" s="49"/>
      <c r="BG82" s="49"/>
      <c r="BI82" s="49"/>
      <c r="BJ82" s="49"/>
      <c r="BK82" s="7"/>
      <c r="BM82" s="30"/>
      <c r="BN82" s="48"/>
      <c r="BO82" s="48"/>
      <c r="BP82" s="2"/>
      <c r="BQ82" s="48"/>
      <c r="BR82" s="48"/>
      <c r="BS82" s="30"/>
      <c r="BT82" s="49"/>
      <c r="BU82" s="49"/>
      <c r="BX82" s="50"/>
      <c r="BY82" s="30"/>
      <c r="BZ82" s="49"/>
      <c r="CA82" s="49"/>
      <c r="CC82" s="49"/>
      <c r="CD82" s="49"/>
      <c r="CE82" s="30"/>
      <c r="CG82" s="30"/>
      <c r="CH82" s="48"/>
      <c r="CI82" s="48"/>
      <c r="CJ82" s="2"/>
      <c r="CK82" s="48"/>
      <c r="CL82" s="48"/>
      <c r="CM82" s="30"/>
      <c r="CN82" s="49"/>
      <c r="CO82" s="49"/>
      <c r="CR82" s="50"/>
      <c r="CS82" s="30"/>
      <c r="CT82" s="49"/>
      <c r="CU82" s="49"/>
      <c r="CW82" s="49"/>
      <c r="CX82" s="49"/>
      <c r="CY82" s="7"/>
      <c r="DA82" s="30"/>
      <c r="DB82" s="48"/>
      <c r="DC82" s="48"/>
      <c r="DD82" s="2"/>
      <c r="DE82" s="48"/>
      <c r="DF82" s="48"/>
      <c r="DG82" s="30"/>
      <c r="DH82" s="49"/>
      <c r="DI82" s="49"/>
      <c r="DL82" s="50"/>
      <c r="DM82" s="30"/>
      <c r="DN82" s="49"/>
      <c r="DO82" s="49"/>
      <c r="DQ82" s="49"/>
      <c r="DR82" s="49"/>
      <c r="DS82" s="7"/>
      <c r="DU82" s="30"/>
      <c r="DV82" s="48"/>
      <c r="DW82" s="48"/>
      <c r="DX82" s="2"/>
      <c r="DY82" s="48"/>
      <c r="DZ82" s="48"/>
      <c r="EA82" s="30"/>
      <c r="EC82" s="51"/>
      <c r="EF82" s="50"/>
      <c r="EG82" s="30"/>
      <c r="EH82" s="49"/>
      <c r="EI82" s="49"/>
      <c r="EK82" s="49"/>
      <c r="EL82" s="49"/>
      <c r="EM82" s="7"/>
      <c r="EO82" s="30"/>
      <c r="EP82" s="48"/>
      <c r="EQ82" s="48"/>
      <c r="ER82" s="2"/>
      <c r="ES82" s="48"/>
      <c r="ET82" s="48"/>
      <c r="EU82" s="30"/>
      <c r="EV82" s="49"/>
      <c r="EW82" s="49"/>
      <c r="EZ82" s="50"/>
      <c r="FA82" s="30"/>
      <c r="FB82" s="49"/>
      <c r="FC82" s="49"/>
      <c r="FE82" s="49"/>
      <c r="FF82" s="49"/>
      <c r="FG82" s="7"/>
      <c r="FI82" s="30"/>
      <c r="FJ82" s="48"/>
      <c r="FK82" s="48"/>
      <c r="FL82" s="2"/>
      <c r="FM82" s="48"/>
      <c r="FN82" s="48"/>
      <c r="FO82" s="30"/>
      <c r="FP82" s="49"/>
      <c r="FQ82" s="49"/>
      <c r="FT82" s="50"/>
      <c r="FU82" s="30"/>
      <c r="FV82" s="49"/>
      <c r="FW82" s="49"/>
      <c r="FY82" s="49"/>
      <c r="FZ82" s="49"/>
      <c r="GA82" s="7"/>
      <c r="GI82" s="52"/>
      <c r="GN82" s="50"/>
      <c r="GU82" s="7"/>
      <c r="HC82" s="52"/>
      <c r="HH82" s="50"/>
      <c r="HO82" s="7"/>
      <c r="HW82" s="52"/>
      <c r="IB82" s="50"/>
      <c r="II82" s="7"/>
      <c r="IQ82" s="52"/>
      <c r="IV82" s="50"/>
    </row>
    <row r="83" spans="1:256" s="4" customFormat="1" ht="13.5" customHeight="1">
      <c r="A83" s="63"/>
      <c r="B83" s="2"/>
      <c r="C83" s="7"/>
      <c r="E83" s="30"/>
      <c r="F83" s="48"/>
      <c r="G83" s="49"/>
      <c r="H83" s="2"/>
      <c r="I83" s="48"/>
      <c r="J83" s="49"/>
      <c r="K83" s="30"/>
      <c r="L83" s="49"/>
      <c r="M83" s="49"/>
      <c r="P83" s="50"/>
      <c r="Q83" s="30"/>
      <c r="R83" s="49"/>
      <c r="S83" s="49"/>
      <c r="U83" s="49"/>
      <c r="V83" s="49"/>
      <c r="W83" s="7"/>
      <c r="Y83" s="30"/>
      <c r="Z83" s="48"/>
      <c r="AA83" s="48"/>
      <c r="AB83" s="2"/>
      <c r="AC83" s="48"/>
      <c r="AD83" s="48"/>
      <c r="AE83" s="30"/>
      <c r="AF83" s="49"/>
      <c r="AG83" s="49"/>
      <c r="AJ83" s="50"/>
      <c r="AK83" s="30"/>
      <c r="AM83" s="49"/>
      <c r="AO83" s="49"/>
      <c r="AP83" s="49"/>
      <c r="AQ83" s="7"/>
      <c r="AS83" s="30"/>
      <c r="AT83" s="48"/>
      <c r="AU83" s="48"/>
      <c r="AV83" s="2"/>
      <c r="AW83" s="48"/>
      <c r="AX83" s="48"/>
      <c r="AY83" s="30"/>
      <c r="AZ83" s="49"/>
      <c r="BA83" s="49"/>
      <c r="BD83" s="50"/>
      <c r="BE83" s="30"/>
      <c r="BF83" s="49"/>
      <c r="BG83" s="49"/>
      <c r="BI83" s="49"/>
      <c r="BJ83" s="49"/>
      <c r="BK83" s="7"/>
      <c r="BM83" s="30"/>
      <c r="BN83" s="48"/>
      <c r="BO83" s="48"/>
      <c r="BP83" s="2"/>
      <c r="BQ83" s="48"/>
      <c r="BR83" s="48"/>
      <c r="BS83" s="30"/>
      <c r="BT83" s="49"/>
      <c r="BU83" s="49"/>
      <c r="BX83" s="50"/>
      <c r="BY83" s="30"/>
      <c r="BZ83" s="49"/>
      <c r="CA83" s="49"/>
      <c r="CC83" s="49"/>
      <c r="CD83" s="49"/>
      <c r="CE83" s="30"/>
      <c r="CG83" s="30"/>
      <c r="CH83" s="48"/>
      <c r="CI83" s="48"/>
      <c r="CJ83" s="2"/>
      <c r="CK83" s="48"/>
      <c r="CL83" s="48"/>
      <c r="CM83" s="30"/>
      <c r="CN83" s="49"/>
      <c r="CO83" s="49"/>
      <c r="CR83" s="50"/>
      <c r="CS83" s="30"/>
      <c r="CT83" s="49"/>
      <c r="CU83" s="49"/>
      <c r="CW83" s="49"/>
      <c r="CX83" s="49"/>
      <c r="CY83" s="7"/>
      <c r="DA83" s="30"/>
      <c r="DB83" s="48"/>
      <c r="DC83" s="48"/>
      <c r="DD83" s="2"/>
      <c r="DE83" s="48"/>
      <c r="DF83" s="48"/>
      <c r="DG83" s="30"/>
      <c r="DH83" s="49"/>
      <c r="DI83" s="49"/>
      <c r="DL83" s="50"/>
      <c r="DM83" s="30"/>
      <c r="DN83" s="49"/>
      <c r="DO83" s="49"/>
      <c r="DQ83" s="49"/>
      <c r="DR83" s="49"/>
      <c r="DS83" s="7"/>
      <c r="DU83" s="30"/>
      <c r="DV83" s="48"/>
      <c r="DW83" s="48"/>
      <c r="DX83" s="2"/>
      <c r="DY83" s="48"/>
      <c r="DZ83" s="48"/>
      <c r="EA83" s="30"/>
      <c r="EC83" s="51"/>
      <c r="EF83" s="50"/>
      <c r="EG83" s="30"/>
      <c r="EH83" s="49"/>
      <c r="EI83" s="49"/>
      <c r="EK83" s="49"/>
      <c r="EL83" s="49"/>
      <c r="EM83" s="7"/>
      <c r="EO83" s="30"/>
      <c r="EP83" s="48"/>
      <c r="EQ83" s="48"/>
      <c r="ER83" s="2"/>
      <c r="ES83" s="48"/>
      <c r="ET83" s="48"/>
      <c r="EU83" s="30"/>
      <c r="EV83" s="49"/>
      <c r="EW83" s="49"/>
      <c r="EZ83" s="50"/>
      <c r="FA83" s="30"/>
      <c r="FB83" s="49"/>
      <c r="FC83" s="49"/>
      <c r="FE83" s="49"/>
      <c r="FF83" s="49"/>
      <c r="FG83" s="7"/>
      <c r="FI83" s="30"/>
      <c r="FJ83" s="48"/>
      <c r="FK83" s="48"/>
      <c r="FL83" s="2"/>
      <c r="FM83" s="48"/>
      <c r="FN83" s="48"/>
      <c r="FO83" s="30"/>
      <c r="FP83" s="49"/>
      <c r="FQ83" s="49"/>
      <c r="FT83" s="50"/>
      <c r="FU83" s="30"/>
      <c r="FV83" s="49"/>
      <c r="FW83" s="49"/>
      <c r="FY83" s="49"/>
      <c r="FZ83" s="49"/>
      <c r="GA83" s="7"/>
      <c r="GI83" s="52"/>
      <c r="GN83" s="50"/>
      <c r="GU83" s="7"/>
      <c r="HC83" s="52"/>
      <c r="HH83" s="50"/>
      <c r="HO83" s="7"/>
      <c r="HW83" s="52"/>
      <c r="IB83" s="50"/>
      <c r="II83" s="7"/>
      <c r="IQ83" s="52"/>
      <c r="IV83" s="50"/>
    </row>
    <row r="84" spans="1:256" s="4" customFormat="1" ht="13.5" customHeight="1">
      <c r="A84" s="63"/>
      <c r="B84" s="2"/>
      <c r="C84" s="7"/>
      <c r="E84" s="30"/>
      <c r="F84" s="48"/>
      <c r="G84" s="49"/>
      <c r="H84" s="2"/>
      <c r="I84" s="48"/>
      <c r="J84" s="49"/>
      <c r="K84" s="30"/>
      <c r="L84" s="49"/>
      <c r="M84" s="49"/>
      <c r="P84" s="50"/>
      <c r="Q84" s="30"/>
      <c r="R84" s="49"/>
      <c r="S84" s="49"/>
      <c r="U84" s="49"/>
      <c r="V84" s="49"/>
      <c r="W84" s="7"/>
      <c r="Y84" s="30"/>
      <c r="Z84" s="48"/>
      <c r="AA84" s="48"/>
      <c r="AB84" s="2"/>
      <c r="AC84" s="48"/>
      <c r="AD84" s="48"/>
      <c r="AE84" s="30"/>
      <c r="AF84" s="49"/>
      <c r="AG84" s="49"/>
      <c r="AJ84" s="50"/>
      <c r="AK84" s="30"/>
      <c r="AM84" s="49"/>
      <c r="AO84" s="49"/>
      <c r="AP84" s="49"/>
      <c r="AQ84" s="7"/>
      <c r="AS84" s="30"/>
      <c r="AT84" s="48"/>
      <c r="AU84" s="48"/>
      <c r="AV84" s="2"/>
      <c r="AW84" s="48"/>
      <c r="AX84" s="48"/>
      <c r="AY84" s="30"/>
      <c r="AZ84" s="49"/>
      <c r="BA84" s="49"/>
      <c r="BD84" s="50"/>
      <c r="BE84" s="30"/>
      <c r="BF84" s="49"/>
      <c r="BG84" s="49"/>
      <c r="BI84" s="49"/>
      <c r="BJ84" s="49"/>
      <c r="BK84" s="7"/>
      <c r="BM84" s="30"/>
      <c r="BN84" s="48"/>
      <c r="BO84" s="48"/>
      <c r="BP84" s="2"/>
      <c r="BQ84" s="48"/>
      <c r="BR84" s="48"/>
      <c r="BS84" s="30"/>
      <c r="BT84" s="49"/>
      <c r="BU84" s="49"/>
      <c r="BX84" s="50"/>
      <c r="BY84" s="30"/>
      <c r="BZ84" s="49"/>
      <c r="CA84" s="49"/>
      <c r="CC84" s="49"/>
      <c r="CD84" s="49"/>
      <c r="CE84" s="30"/>
      <c r="CG84" s="30"/>
      <c r="CH84" s="48"/>
      <c r="CI84" s="48"/>
      <c r="CJ84" s="2"/>
      <c r="CK84" s="48"/>
      <c r="CL84" s="48"/>
      <c r="CM84" s="30"/>
      <c r="CN84" s="49"/>
      <c r="CO84" s="49"/>
      <c r="CR84" s="50"/>
      <c r="CS84" s="30"/>
      <c r="CT84" s="49"/>
      <c r="CU84" s="49"/>
      <c r="CW84" s="49"/>
      <c r="CX84" s="49"/>
      <c r="CY84" s="7"/>
      <c r="DA84" s="30"/>
      <c r="DB84" s="48"/>
      <c r="DC84" s="48"/>
      <c r="DD84" s="2"/>
      <c r="DE84" s="48"/>
      <c r="DF84" s="48"/>
      <c r="DG84" s="30"/>
      <c r="DH84" s="49"/>
      <c r="DI84" s="49"/>
      <c r="DL84" s="50"/>
      <c r="DM84" s="30"/>
      <c r="DN84" s="49"/>
      <c r="DO84" s="49"/>
      <c r="DQ84" s="49"/>
      <c r="DR84" s="49"/>
      <c r="DS84" s="7"/>
      <c r="DU84" s="30"/>
      <c r="DV84" s="48"/>
      <c r="DW84" s="48"/>
      <c r="DX84" s="2"/>
      <c r="DY84" s="48"/>
      <c r="DZ84" s="48"/>
      <c r="EA84" s="30"/>
      <c r="EC84" s="51"/>
      <c r="EF84" s="50"/>
      <c r="EG84" s="30"/>
      <c r="EH84" s="49"/>
      <c r="EI84" s="49"/>
      <c r="EK84" s="49"/>
      <c r="EL84" s="49"/>
      <c r="EM84" s="7"/>
      <c r="EO84" s="30"/>
      <c r="EP84" s="48"/>
      <c r="EQ84" s="48"/>
      <c r="ER84" s="2"/>
      <c r="ES84" s="48"/>
      <c r="ET84" s="48"/>
      <c r="EU84" s="30"/>
      <c r="EV84" s="49"/>
      <c r="EW84" s="49"/>
      <c r="EZ84" s="50"/>
      <c r="FA84" s="30"/>
      <c r="FB84" s="49"/>
      <c r="FC84" s="49"/>
      <c r="FE84" s="49"/>
      <c r="FF84" s="49"/>
      <c r="FG84" s="7"/>
      <c r="FI84" s="30"/>
      <c r="FJ84" s="48"/>
      <c r="FK84" s="48"/>
      <c r="FL84" s="2"/>
      <c r="FM84" s="48"/>
      <c r="FN84" s="48"/>
      <c r="FO84" s="30"/>
      <c r="FP84" s="49"/>
      <c r="FQ84" s="49"/>
      <c r="FT84" s="50"/>
      <c r="FU84" s="30"/>
      <c r="FV84" s="49"/>
      <c r="FW84" s="49"/>
      <c r="FY84" s="49"/>
      <c r="FZ84" s="49"/>
      <c r="GA84" s="7"/>
      <c r="GI84" s="52"/>
      <c r="GN84" s="50"/>
      <c r="GU84" s="7"/>
      <c r="HC84" s="52"/>
      <c r="HH84" s="50"/>
      <c r="HO84" s="7"/>
      <c r="HW84" s="52"/>
      <c r="IB84" s="50"/>
      <c r="II84" s="7"/>
      <c r="IQ84" s="52"/>
      <c r="IV84" s="50"/>
    </row>
    <row r="85" spans="1:256" s="4" customFormat="1" ht="13.5" customHeight="1">
      <c r="A85" s="63"/>
      <c r="B85" s="2"/>
      <c r="C85" s="7"/>
      <c r="E85" s="30"/>
      <c r="F85" s="48"/>
      <c r="G85" s="49"/>
      <c r="H85" s="2"/>
      <c r="I85" s="48"/>
      <c r="J85" s="49"/>
      <c r="K85" s="30"/>
      <c r="L85" s="49"/>
      <c r="M85" s="49"/>
      <c r="P85" s="50"/>
      <c r="Q85" s="30"/>
      <c r="R85" s="49"/>
      <c r="S85" s="49"/>
      <c r="U85" s="49"/>
      <c r="V85" s="49"/>
      <c r="W85" s="7"/>
      <c r="Y85" s="30"/>
      <c r="Z85" s="48"/>
      <c r="AA85" s="48"/>
      <c r="AB85" s="2"/>
      <c r="AC85" s="48"/>
      <c r="AD85" s="48"/>
      <c r="AE85" s="30"/>
      <c r="AF85" s="49"/>
      <c r="AG85" s="49"/>
      <c r="AJ85" s="50"/>
      <c r="AK85" s="30"/>
      <c r="AM85" s="49"/>
      <c r="AO85" s="49"/>
      <c r="AP85" s="49"/>
      <c r="AQ85" s="7"/>
      <c r="AS85" s="30"/>
      <c r="AT85" s="48"/>
      <c r="AU85" s="48"/>
      <c r="AV85" s="2"/>
      <c r="AW85" s="48"/>
      <c r="AX85" s="48"/>
      <c r="AY85" s="30"/>
      <c r="AZ85" s="49"/>
      <c r="BA85" s="49"/>
      <c r="BD85" s="50"/>
      <c r="BE85" s="30"/>
      <c r="BF85" s="49"/>
      <c r="BG85" s="49"/>
      <c r="BI85" s="49"/>
      <c r="BJ85" s="49"/>
      <c r="BK85" s="7"/>
      <c r="BM85" s="30"/>
      <c r="BN85" s="48"/>
      <c r="BO85" s="48"/>
      <c r="BP85" s="2"/>
      <c r="BQ85" s="48"/>
      <c r="BR85" s="48"/>
      <c r="BS85" s="30"/>
      <c r="BT85" s="49"/>
      <c r="BU85" s="49"/>
      <c r="BX85" s="50"/>
      <c r="BY85" s="30"/>
      <c r="BZ85" s="49"/>
      <c r="CA85" s="49"/>
      <c r="CC85" s="49"/>
      <c r="CD85" s="49"/>
      <c r="CE85" s="30"/>
      <c r="CG85" s="30"/>
      <c r="CH85" s="48"/>
      <c r="CI85" s="48"/>
      <c r="CJ85" s="2"/>
      <c r="CK85" s="48"/>
      <c r="CL85" s="48"/>
      <c r="CM85" s="30"/>
      <c r="CN85" s="49"/>
      <c r="CO85" s="49"/>
      <c r="CR85" s="50"/>
      <c r="CS85" s="30"/>
      <c r="CT85" s="49"/>
      <c r="CU85" s="49"/>
      <c r="CW85" s="49"/>
      <c r="CX85" s="49"/>
      <c r="CY85" s="7"/>
      <c r="DA85" s="30"/>
      <c r="DB85" s="48"/>
      <c r="DC85" s="48"/>
      <c r="DD85" s="2"/>
      <c r="DE85" s="48"/>
      <c r="DF85" s="48"/>
      <c r="DG85" s="30"/>
      <c r="DH85" s="49"/>
      <c r="DI85" s="49"/>
      <c r="DL85" s="50"/>
      <c r="DM85" s="30"/>
      <c r="DN85" s="49"/>
      <c r="DO85" s="49"/>
      <c r="DQ85" s="49"/>
      <c r="DR85" s="49"/>
      <c r="DS85" s="7"/>
      <c r="DU85" s="30"/>
      <c r="DV85" s="48"/>
      <c r="DW85" s="48"/>
      <c r="DX85" s="2"/>
      <c r="DY85" s="48"/>
      <c r="DZ85" s="48"/>
      <c r="EA85" s="30"/>
      <c r="EC85" s="51"/>
      <c r="EF85" s="50"/>
      <c r="EG85" s="30"/>
      <c r="EH85" s="49"/>
      <c r="EI85" s="49"/>
      <c r="EK85" s="49"/>
      <c r="EL85" s="49"/>
      <c r="EM85" s="7"/>
      <c r="EO85" s="30"/>
      <c r="EP85" s="48"/>
      <c r="EQ85" s="48"/>
      <c r="ER85" s="2"/>
      <c r="ES85" s="48"/>
      <c r="ET85" s="48"/>
      <c r="EU85" s="30"/>
      <c r="EV85" s="49"/>
      <c r="EW85" s="49"/>
      <c r="EZ85" s="50"/>
      <c r="FA85" s="30"/>
      <c r="FB85" s="49"/>
      <c r="FC85" s="49"/>
      <c r="FE85" s="49"/>
      <c r="FF85" s="49"/>
      <c r="FG85" s="7"/>
      <c r="FI85" s="30"/>
      <c r="FJ85" s="48"/>
      <c r="FK85" s="48"/>
      <c r="FL85" s="2"/>
      <c r="FM85" s="48"/>
      <c r="FN85" s="48"/>
      <c r="FO85" s="30"/>
      <c r="FP85" s="49"/>
      <c r="FQ85" s="49"/>
      <c r="FT85" s="50"/>
      <c r="FU85" s="30"/>
      <c r="FV85" s="49"/>
      <c r="FW85" s="49"/>
      <c r="FY85" s="49"/>
      <c r="FZ85" s="49"/>
      <c r="GA85" s="7"/>
      <c r="GI85" s="52"/>
      <c r="GN85" s="50"/>
      <c r="GU85" s="7"/>
      <c r="HC85" s="52"/>
      <c r="HH85" s="50"/>
      <c r="HO85" s="7"/>
      <c r="HW85" s="52"/>
      <c r="IB85" s="50"/>
      <c r="II85" s="7"/>
      <c r="IQ85" s="52"/>
      <c r="IV85" s="50"/>
    </row>
    <row r="86" spans="1:256" s="4" customFormat="1" ht="13.5" customHeight="1">
      <c r="A86" s="63"/>
      <c r="B86" s="2"/>
      <c r="C86" s="7"/>
      <c r="E86" s="30"/>
      <c r="F86" s="48"/>
      <c r="G86" s="49"/>
      <c r="H86" s="2"/>
      <c r="I86" s="48"/>
      <c r="J86" s="49"/>
      <c r="K86" s="30"/>
      <c r="L86" s="49"/>
      <c r="M86" s="49"/>
      <c r="P86" s="50"/>
      <c r="Q86" s="30"/>
      <c r="R86" s="49"/>
      <c r="S86" s="49"/>
      <c r="U86" s="49"/>
      <c r="V86" s="49"/>
      <c r="W86" s="7"/>
      <c r="Y86" s="30"/>
      <c r="Z86" s="48"/>
      <c r="AA86" s="48"/>
      <c r="AB86" s="2"/>
      <c r="AC86" s="48"/>
      <c r="AD86" s="48"/>
      <c r="AE86" s="30"/>
      <c r="AF86" s="49"/>
      <c r="AG86" s="49"/>
      <c r="AJ86" s="50"/>
      <c r="AK86" s="30"/>
      <c r="AM86" s="49"/>
      <c r="AO86" s="49"/>
      <c r="AP86" s="49"/>
      <c r="AQ86" s="7"/>
      <c r="AS86" s="30"/>
      <c r="AT86" s="48"/>
      <c r="AU86" s="48"/>
      <c r="AV86" s="2"/>
      <c r="AW86" s="48"/>
      <c r="AX86" s="48"/>
      <c r="AY86" s="30"/>
      <c r="AZ86" s="49"/>
      <c r="BA86" s="49"/>
      <c r="BD86" s="50"/>
      <c r="BE86" s="30"/>
      <c r="BF86" s="49"/>
      <c r="BG86" s="49"/>
      <c r="BI86" s="49"/>
      <c r="BJ86" s="49"/>
      <c r="BK86" s="7"/>
      <c r="BM86" s="30"/>
      <c r="BN86" s="48"/>
      <c r="BO86" s="48"/>
      <c r="BP86" s="2"/>
      <c r="BQ86" s="48"/>
      <c r="BR86" s="48"/>
      <c r="BS86" s="30"/>
      <c r="BT86" s="49"/>
      <c r="BU86" s="49"/>
      <c r="BX86" s="50"/>
      <c r="BY86" s="30"/>
      <c r="BZ86" s="49"/>
      <c r="CA86" s="49"/>
      <c r="CC86" s="49"/>
      <c r="CD86" s="49"/>
      <c r="CE86" s="30"/>
      <c r="CG86" s="30"/>
      <c r="CH86" s="48"/>
      <c r="CI86" s="48"/>
      <c r="CJ86" s="2"/>
      <c r="CK86" s="48"/>
      <c r="CL86" s="48"/>
      <c r="CM86" s="30"/>
      <c r="CN86" s="49"/>
      <c r="CO86" s="49"/>
      <c r="CR86" s="50"/>
      <c r="CS86" s="30"/>
      <c r="CT86" s="49"/>
      <c r="CU86" s="49"/>
      <c r="CW86" s="49"/>
      <c r="CX86" s="49"/>
      <c r="CY86" s="7"/>
      <c r="DA86" s="30"/>
      <c r="DB86" s="48"/>
      <c r="DC86" s="48"/>
      <c r="DD86" s="2"/>
      <c r="DE86" s="48"/>
      <c r="DF86" s="48"/>
      <c r="DG86" s="30"/>
      <c r="DH86" s="49"/>
      <c r="DI86" s="49"/>
      <c r="DL86" s="50"/>
      <c r="DM86" s="30"/>
      <c r="DN86" s="49"/>
      <c r="DO86" s="49"/>
      <c r="DQ86" s="49"/>
      <c r="DR86" s="49"/>
      <c r="DS86" s="7"/>
      <c r="DU86" s="30"/>
      <c r="DV86" s="48"/>
      <c r="DW86" s="48"/>
      <c r="DX86" s="2"/>
      <c r="DY86" s="48"/>
      <c r="DZ86" s="48"/>
      <c r="EA86" s="30"/>
      <c r="EC86" s="51"/>
      <c r="EF86" s="50"/>
      <c r="EG86" s="30"/>
      <c r="EH86" s="49"/>
      <c r="EI86" s="49"/>
      <c r="EK86" s="49"/>
      <c r="EL86" s="49"/>
      <c r="EM86" s="7"/>
      <c r="EO86" s="30"/>
      <c r="EP86" s="48"/>
      <c r="EQ86" s="48"/>
      <c r="ER86" s="2"/>
      <c r="ES86" s="48"/>
      <c r="ET86" s="48"/>
      <c r="EU86" s="30"/>
      <c r="EV86" s="49"/>
      <c r="EW86" s="49"/>
      <c r="EZ86" s="50"/>
      <c r="FA86" s="30"/>
      <c r="FB86" s="49"/>
      <c r="FC86" s="49"/>
      <c r="FE86" s="49"/>
      <c r="FF86" s="49"/>
      <c r="FG86" s="7"/>
      <c r="FI86" s="30"/>
      <c r="FJ86" s="48"/>
      <c r="FK86" s="48"/>
      <c r="FL86" s="2"/>
      <c r="FM86" s="48"/>
      <c r="FN86" s="48"/>
      <c r="FO86" s="30"/>
      <c r="FP86" s="49"/>
      <c r="FQ86" s="49"/>
      <c r="FT86" s="50"/>
      <c r="FU86" s="30"/>
      <c r="FV86" s="49"/>
      <c r="FW86" s="49"/>
      <c r="FY86" s="49"/>
      <c r="FZ86" s="49"/>
      <c r="GA86" s="7"/>
      <c r="GI86" s="52"/>
      <c r="GN86" s="50"/>
      <c r="GU86" s="7"/>
      <c r="HC86" s="52"/>
      <c r="HH86" s="50"/>
      <c r="HO86" s="7"/>
      <c r="HW86" s="52"/>
      <c r="IB86" s="50"/>
      <c r="II86" s="7"/>
      <c r="IQ86" s="52"/>
      <c r="IV86" s="50"/>
    </row>
    <row r="87" spans="1:256" s="4" customFormat="1" ht="13.5" customHeight="1">
      <c r="A87" s="63"/>
      <c r="B87" s="2"/>
      <c r="C87" s="7"/>
      <c r="E87" s="30"/>
      <c r="F87" s="48"/>
      <c r="G87" s="49"/>
      <c r="H87" s="2"/>
      <c r="I87" s="48"/>
      <c r="J87" s="49"/>
      <c r="K87" s="30"/>
      <c r="L87" s="49"/>
      <c r="M87" s="49"/>
      <c r="P87" s="50"/>
      <c r="Q87" s="30"/>
      <c r="R87" s="49"/>
      <c r="S87" s="49"/>
      <c r="U87" s="49"/>
      <c r="V87" s="49"/>
      <c r="W87" s="7"/>
      <c r="Y87" s="30"/>
      <c r="Z87" s="48"/>
      <c r="AA87" s="48"/>
      <c r="AB87" s="2"/>
      <c r="AC87" s="48"/>
      <c r="AD87" s="48"/>
      <c r="AE87" s="30"/>
      <c r="AF87" s="49"/>
      <c r="AG87" s="49"/>
      <c r="AJ87" s="50"/>
      <c r="AK87" s="30"/>
      <c r="AM87" s="49"/>
      <c r="AO87" s="49"/>
      <c r="AP87" s="49"/>
      <c r="AQ87" s="7"/>
      <c r="AS87" s="30"/>
      <c r="AT87" s="48"/>
      <c r="AU87" s="48"/>
      <c r="AV87" s="2"/>
      <c r="AW87" s="48"/>
      <c r="AX87" s="48"/>
      <c r="AY87" s="30"/>
      <c r="AZ87" s="49"/>
      <c r="BA87" s="49"/>
      <c r="BD87" s="50"/>
      <c r="BE87" s="30"/>
      <c r="BF87" s="49"/>
      <c r="BG87" s="49"/>
      <c r="BI87" s="49"/>
      <c r="BJ87" s="49"/>
      <c r="BK87" s="7"/>
      <c r="BM87" s="30"/>
      <c r="BN87" s="48"/>
      <c r="BO87" s="48"/>
      <c r="BP87" s="2"/>
      <c r="BQ87" s="48"/>
      <c r="BR87" s="48"/>
      <c r="BS87" s="30"/>
      <c r="BT87" s="49"/>
      <c r="BU87" s="49"/>
      <c r="BX87" s="50"/>
      <c r="BY87" s="30"/>
      <c r="BZ87" s="49"/>
      <c r="CA87" s="49"/>
      <c r="CC87" s="49"/>
      <c r="CD87" s="49"/>
      <c r="CE87" s="30"/>
      <c r="CG87" s="30"/>
      <c r="CH87" s="48"/>
      <c r="CI87" s="48"/>
      <c r="CJ87" s="2"/>
      <c r="CK87" s="48"/>
      <c r="CL87" s="48"/>
      <c r="CM87" s="30"/>
      <c r="CN87" s="49"/>
      <c r="CO87" s="49"/>
      <c r="CR87" s="50"/>
      <c r="CS87" s="30"/>
      <c r="CT87" s="49"/>
      <c r="CU87" s="49"/>
      <c r="CW87" s="49"/>
      <c r="CX87" s="49"/>
      <c r="CY87" s="7"/>
      <c r="DA87" s="30"/>
      <c r="DB87" s="48"/>
      <c r="DC87" s="48"/>
      <c r="DD87" s="2"/>
      <c r="DE87" s="48"/>
      <c r="DF87" s="48"/>
      <c r="DG87" s="30"/>
      <c r="DH87" s="49"/>
      <c r="DI87" s="49"/>
      <c r="DL87" s="50"/>
      <c r="DM87" s="30"/>
      <c r="DN87" s="49"/>
      <c r="DO87" s="49"/>
      <c r="DQ87" s="49"/>
      <c r="DR87" s="49"/>
      <c r="DS87" s="7"/>
      <c r="DU87" s="30"/>
      <c r="DV87" s="48"/>
      <c r="DW87" s="48"/>
      <c r="DX87" s="2"/>
      <c r="DY87" s="48"/>
      <c r="DZ87" s="48"/>
      <c r="EA87" s="30"/>
      <c r="EC87" s="51"/>
      <c r="EF87" s="50"/>
      <c r="EG87" s="30"/>
      <c r="EH87" s="49"/>
      <c r="EI87" s="49"/>
      <c r="EK87" s="49"/>
      <c r="EL87" s="49"/>
      <c r="EM87" s="7"/>
      <c r="EO87" s="30"/>
      <c r="EP87" s="48"/>
      <c r="EQ87" s="48"/>
      <c r="ER87" s="2"/>
      <c r="ES87" s="48"/>
      <c r="ET87" s="48"/>
      <c r="EU87" s="30"/>
      <c r="EV87" s="49"/>
      <c r="EW87" s="49"/>
      <c r="EZ87" s="50"/>
      <c r="FA87" s="30"/>
      <c r="FB87" s="49"/>
      <c r="FC87" s="49"/>
      <c r="FE87" s="49"/>
      <c r="FF87" s="49"/>
      <c r="FG87" s="7"/>
      <c r="FI87" s="30"/>
      <c r="FJ87" s="48"/>
      <c r="FK87" s="48"/>
      <c r="FL87" s="2"/>
      <c r="FM87" s="48"/>
      <c r="FN87" s="48"/>
      <c r="FO87" s="30"/>
      <c r="FP87" s="49"/>
      <c r="FQ87" s="49"/>
      <c r="FT87" s="50"/>
      <c r="FU87" s="30"/>
      <c r="FV87" s="49"/>
      <c r="FW87" s="49"/>
      <c r="FY87" s="49"/>
      <c r="FZ87" s="49"/>
      <c r="GA87" s="7"/>
      <c r="GI87" s="52"/>
      <c r="GN87" s="50"/>
      <c r="GU87" s="7"/>
      <c r="HC87" s="52"/>
      <c r="HH87" s="50"/>
      <c r="HO87" s="7"/>
      <c r="HW87" s="52"/>
      <c r="IB87" s="50"/>
      <c r="II87" s="7"/>
      <c r="IQ87" s="52"/>
      <c r="IV87" s="50"/>
    </row>
    <row r="88" spans="1:256" ht="13.5" customHeight="1">
      <c r="A88" s="63"/>
      <c r="C88" s="7"/>
      <c r="D88" s="4"/>
      <c r="E88" s="30"/>
      <c r="F88" s="48"/>
      <c r="G88" s="49"/>
      <c r="I88" s="48"/>
      <c r="J88" s="49"/>
      <c r="K88" s="30"/>
      <c r="L88" s="49"/>
      <c r="M88" s="49"/>
      <c r="N88" s="4"/>
      <c r="O88" s="4"/>
      <c r="P88" s="50"/>
      <c r="Q88" s="30"/>
      <c r="R88" s="49"/>
      <c r="S88" s="49"/>
      <c r="T88" s="4"/>
      <c r="U88" s="49"/>
      <c r="V88" s="49"/>
      <c r="W88" s="7"/>
      <c r="X88" s="4"/>
      <c r="Y88" s="30"/>
      <c r="Z88" s="48"/>
      <c r="AA88" s="48"/>
      <c r="AC88" s="48"/>
      <c r="AD88" s="48"/>
      <c r="AE88" s="30"/>
      <c r="AF88" s="49"/>
      <c r="AG88" s="49"/>
      <c r="AH88" s="4"/>
      <c r="AI88" s="4"/>
      <c r="AJ88" s="50"/>
      <c r="AK88" s="30"/>
      <c r="AL88" s="4"/>
      <c r="AM88" s="49"/>
      <c r="AN88" s="4"/>
      <c r="AO88" s="49"/>
      <c r="AP88" s="49"/>
      <c r="AQ88" s="7"/>
      <c r="AR88" s="4"/>
      <c r="AS88" s="30"/>
      <c r="AT88" s="48"/>
      <c r="AU88" s="48"/>
      <c r="AW88" s="48"/>
      <c r="AX88" s="48"/>
      <c r="AY88" s="30"/>
      <c r="AZ88" s="49"/>
      <c r="BA88" s="49"/>
      <c r="BB88" s="4"/>
      <c r="BC88" s="4"/>
      <c r="BD88" s="50"/>
      <c r="BE88" s="30"/>
      <c r="BF88" s="49"/>
      <c r="BG88" s="49"/>
      <c r="BH88" s="4"/>
      <c r="BI88" s="49"/>
      <c r="BJ88" s="49"/>
      <c r="BK88" s="7"/>
      <c r="BL88" s="4"/>
      <c r="BM88" s="30"/>
      <c r="BN88" s="48"/>
      <c r="BO88" s="48"/>
      <c r="BQ88" s="48"/>
      <c r="BR88" s="48"/>
      <c r="BS88" s="30"/>
      <c r="BT88" s="49"/>
      <c r="BU88" s="49"/>
      <c r="BV88" s="4"/>
      <c r="BW88" s="4"/>
      <c r="BX88" s="50"/>
      <c r="BY88" s="30"/>
      <c r="BZ88" s="49"/>
      <c r="CA88" s="49"/>
      <c r="CB88" s="4"/>
      <c r="CC88" s="49"/>
      <c r="CD88" s="49"/>
      <c r="CE88" s="30"/>
      <c r="CF88" s="4"/>
      <c r="CG88" s="30"/>
      <c r="CH88" s="48"/>
      <c r="CI88" s="48"/>
      <c r="CK88" s="48"/>
      <c r="CL88" s="48"/>
      <c r="CM88" s="30"/>
      <c r="CN88" s="49"/>
      <c r="CO88" s="49"/>
      <c r="CP88" s="4"/>
      <c r="CQ88" s="4"/>
      <c r="CR88" s="50"/>
      <c r="CS88" s="30"/>
      <c r="CT88" s="49"/>
      <c r="CU88" s="49"/>
      <c r="CV88" s="4"/>
      <c r="CW88" s="49"/>
      <c r="CX88" s="49"/>
      <c r="CY88" s="7"/>
      <c r="CZ88" s="4"/>
      <c r="DA88" s="30"/>
      <c r="DB88" s="48"/>
      <c r="DC88" s="48"/>
      <c r="DE88" s="48"/>
      <c r="DF88" s="48"/>
      <c r="DG88" s="30"/>
      <c r="DH88" s="49"/>
      <c r="DI88" s="49"/>
      <c r="DJ88" s="4"/>
      <c r="DK88" s="4"/>
      <c r="DL88" s="50"/>
      <c r="DM88" s="30"/>
      <c r="DN88" s="49"/>
      <c r="DO88" s="49"/>
      <c r="DP88" s="4"/>
      <c r="DQ88" s="49"/>
      <c r="DR88" s="49"/>
      <c r="DS88" s="7"/>
      <c r="DT88" s="4"/>
      <c r="DU88" s="30"/>
      <c r="DV88" s="48"/>
      <c r="DW88" s="48"/>
      <c r="DY88" s="48"/>
      <c r="DZ88" s="48"/>
      <c r="EA88" s="30"/>
      <c r="EB88" s="4"/>
      <c r="EC88" s="51"/>
      <c r="ED88" s="4"/>
      <c r="EE88" s="4"/>
      <c r="EF88" s="50"/>
      <c r="EG88" s="30"/>
      <c r="EH88" s="49"/>
      <c r="EI88" s="49"/>
      <c r="EJ88" s="4"/>
      <c r="EK88" s="49"/>
      <c r="EL88" s="49"/>
      <c r="EM88" s="7"/>
      <c r="EN88" s="4"/>
      <c r="EO88" s="30"/>
      <c r="EP88" s="48"/>
      <c r="EQ88" s="48"/>
      <c r="ES88" s="48"/>
      <c r="ET88" s="48"/>
      <c r="EU88" s="30"/>
      <c r="EV88" s="49"/>
      <c r="EW88" s="49"/>
      <c r="EX88" s="4"/>
      <c r="EY88" s="4"/>
      <c r="EZ88" s="50"/>
      <c r="FA88" s="30"/>
      <c r="FB88" s="49"/>
      <c r="FC88" s="49"/>
      <c r="FD88" s="4"/>
      <c r="FE88" s="49"/>
      <c r="FF88" s="49"/>
      <c r="FG88" s="7"/>
      <c r="FH88" s="4"/>
      <c r="FI88" s="30"/>
      <c r="FJ88" s="48"/>
      <c r="FK88" s="48"/>
      <c r="FM88" s="48"/>
      <c r="FN88" s="48"/>
      <c r="FO88" s="30"/>
      <c r="FP88" s="49"/>
      <c r="FQ88" s="49"/>
      <c r="FR88" s="4"/>
      <c r="FS88" s="4"/>
      <c r="FT88" s="50"/>
      <c r="FU88" s="30"/>
      <c r="FV88" s="49"/>
      <c r="FW88" s="49"/>
      <c r="FX88" s="4"/>
      <c r="FY88" s="49"/>
      <c r="FZ88" s="49"/>
      <c r="GA88" s="20"/>
      <c r="GI88" s="57"/>
      <c r="GN88" s="58"/>
      <c r="GU88" s="20"/>
      <c r="HC88" s="57"/>
      <c r="HH88" s="58"/>
      <c r="HO88" s="20"/>
      <c r="HW88" s="57"/>
      <c r="IB88" s="58"/>
      <c r="II88" s="20"/>
      <c r="IQ88" s="57"/>
      <c r="IV88" s="58"/>
    </row>
    <row r="89" spans="1:256" ht="13.5" customHeight="1">
      <c r="A89" s="63"/>
      <c r="C89" s="7"/>
      <c r="D89" s="4"/>
      <c r="E89" s="30"/>
      <c r="F89" s="48"/>
      <c r="G89" s="49"/>
      <c r="I89" s="48"/>
      <c r="J89" s="49"/>
      <c r="K89" s="30"/>
      <c r="L89" s="49"/>
      <c r="M89" s="49"/>
      <c r="N89" s="4"/>
      <c r="O89" s="4"/>
      <c r="P89" s="50"/>
      <c r="Q89" s="30"/>
      <c r="R89" s="49"/>
      <c r="S89" s="49"/>
      <c r="T89" s="4"/>
      <c r="U89" s="49"/>
      <c r="V89" s="49"/>
      <c r="W89" s="7"/>
      <c r="X89" s="4"/>
      <c r="Y89" s="30"/>
      <c r="Z89" s="48"/>
      <c r="AA89" s="48"/>
      <c r="AC89" s="48"/>
      <c r="AD89" s="48"/>
      <c r="AE89" s="30"/>
      <c r="AF89" s="49"/>
      <c r="AG89" s="49"/>
      <c r="AH89" s="4"/>
      <c r="AI89" s="4"/>
      <c r="AJ89" s="50"/>
      <c r="AK89" s="30"/>
      <c r="AL89" s="4"/>
      <c r="AM89" s="49"/>
      <c r="AN89" s="4"/>
      <c r="AO89" s="49"/>
      <c r="AP89" s="49"/>
      <c r="AQ89" s="7"/>
      <c r="AR89" s="4"/>
      <c r="AS89" s="30"/>
      <c r="AT89" s="48"/>
      <c r="AU89" s="48"/>
      <c r="AW89" s="48"/>
      <c r="AX89" s="48"/>
      <c r="AY89" s="30"/>
      <c r="AZ89" s="49"/>
      <c r="BA89" s="49"/>
      <c r="BB89" s="4"/>
      <c r="BC89" s="4"/>
      <c r="BD89" s="50"/>
      <c r="BE89" s="30"/>
      <c r="BF89" s="49"/>
      <c r="BG89" s="49"/>
      <c r="BH89" s="4"/>
      <c r="BI89" s="49"/>
      <c r="BJ89" s="49"/>
      <c r="BK89" s="7"/>
      <c r="BL89" s="4"/>
      <c r="BM89" s="30"/>
      <c r="BN89" s="48"/>
      <c r="BO89" s="48"/>
      <c r="BQ89" s="48"/>
      <c r="BR89" s="48"/>
      <c r="BS89" s="30"/>
      <c r="BT89" s="49"/>
      <c r="BU89" s="49"/>
      <c r="BV89" s="4"/>
      <c r="BW89" s="4"/>
      <c r="BX89" s="50"/>
      <c r="BY89" s="30"/>
      <c r="BZ89" s="49"/>
      <c r="CA89" s="49"/>
      <c r="CB89" s="4"/>
      <c r="CC89" s="49"/>
      <c r="CD89" s="49"/>
      <c r="CE89" s="30"/>
      <c r="CF89" s="4"/>
      <c r="CG89" s="30"/>
      <c r="CH89" s="48"/>
      <c r="CI89" s="48"/>
      <c r="CK89" s="48"/>
      <c r="CL89" s="48"/>
      <c r="CM89" s="30"/>
      <c r="CN89" s="49"/>
      <c r="CO89" s="49"/>
      <c r="CP89" s="4"/>
      <c r="CQ89" s="4"/>
      <c r="CR89" s="50"/>
      <c r="CS89" s="30"/>
      <c r="CT89" s="49"/>
      <c r="CU89" s="49"/>
      <c r="CV89" s="4"/>
      <c r="CW89" s="49"/>
      <c r="CX89" s="49"/>
      <c r="CY89" s="7"/>
      <c r="CZ89" s="4"/>
      <c r="DA89" s="30"/>
      <c r="DB89" s="48"/>
      <c r="DC89" s="48"/>
      <c r="DE89" s="48"/>
      <c r="DF89" s="48"/>
      <c r="DG89" s="30"/>
      <c r="DH89" s="49"/>
      <c r="DI89" s="49"/>
      <c r="DJ89" s="4"/>
      <c r="DK89" s="4"/>
      <c r="DL89" s="50"/>
      <c r="DM89" s="30"/>
      <c r="DN89" s="49"/>
      <c r="DO89" s="49"/>
      <c r="DP89" s="4"/>
      <c r="DQ89" s="49"/>
      <c r="DR89" s="49"/>
      <c r="DS89" s="7"/>
      <c r="DT89" s="4"/>
      <c r="DU89" s="30"/>
      <c r="DV89" s="48"/>
      <c r="DW89" s="48"/>
      <c r="DY89" s="48"/>
      <c r="DZ89" s="48"/>
      <c r="EA89" s="30"/>
      <c r="EB89" s="4"/>
      <c r="EC89" s="51"/>
      <c r="ED89" s="4"/>
      <c r="EE89" s="4"/>
      <c r="EF89" s="50"/>
      <c r="EG89" s="30"/>
      <c r="EH89" s="49"/>
      <c r="EI89" s="49"/>
      <c r="EJ89" s="4"/>
      <c r="EK89" s="49"/>
      <c r="EL89" s="49"/>
      <c r="EM89" s="7"/>
      <c r="EN89" s="4"/>
      <c r="EO89" s="30"/>
      <c r="EP89" s="48"/>
      <c r="EQ89" s="48"/>
      <c r="ES89" s="48"/>
      <c r="ET89" s="48"/>
      <c r="EU89" s="30"/>
      <c r="EV89" s="49"/>
      <c r="EW89" s="49"/>
      <c r="EX89" s="4"/>
      <c r="EY89" s="4"/>
      <c r="EZ89" s="50"/>
      <c r="FA89" s="30"/>
      <c r="FB89" s="49"/>
      <c r="FC89" s="49"/>
      <c r="FD89" s="4"/>
      <c r="FE89" s="49"/>
      <c r="FF89" s="49"/>
      <c r="FG89" s="7"/>
      <c r="FH89" s="4"/>
      <c r="FI89" s="30"/>
      <c r="FJ89" s="48"/>
      <c r="FK89" s="48"/>
      <c r="FM89" s="48"/>
      <c r="FN89" s="48"/>
      <c r="FO89" s="30"/>
      <c r="FP89" s="49"/>
      <c r="FQ89" s="49"/>
      <c r="FR89" s="4"/>
      <c r="FS89" s="4"/>
      <c r="FT89" s="50"/>
      <c r="FU89" s="30"/>
      <c r="FV89" s="49"/>
      <c r="FW89" s="49"/>
      <c r="FX89" s="4"/>
      <c r="FY89" s="49"/>
      <c r="FZ89" s="49"/>
      <c r="GA89" s="20"/>
      <c r="GI89" s="57"/>
      <c r="GN89" s="58"/>
      <c r="GU89" s="20"/>
      <c r="HC89" s="57"/>
      <c r="HH89" s="58"/>
      <c r="HO89" s="20"/>
      <c r="HW89" s="57"/>
      <c r="IB89" s="58"/>
      <c r="II89" s="20"/>
      <c r="IQ89" s="57"/>
      <c r="IV89" s="58"/>
    </row>
    <row r="90" spans="1:256" ht="13.5" customHeight="1">
      <c r="A90" s="63"/>
      <c r="C90" s="7"/>
      <c r="D90" s="4"/>
      <c r="E90" s="30"/>
      <c r="F90" s="48"/>
      <c r="G90" s="49"/>
      <c r="I90" s="48"/>
      <c r="J90" s="49"/>
      <c r="K90" s="30"/>
      <c r="L90" s="49"/>
      <c r="M90" s="49"/>
      <c r="N90" s="4"/>
      <c r="O90" s="4"/>
      <c r="P90" s="50"/>
      <c r="Q90" s="30"/>
      <c r="R90" s="49"/>
      <c r="S90" s="49"/>
      <c r="T90" s="4"/>
      <c r="U90" s="49"/>
      <c r="V90" s="49"/>
      <c r="W90" s="7"/>
      <c r="X90" s="4"/>
      <c r="Y90" s="30"/>
      <c r="Z90" s="48"/>
      <c r="AA90" s="48"/>
      <c r="AC90" s="48"/>
      <c r="AD90" s="48"/>
      <c r="AE90" s="30"/>
      <c r="AF90" s="49"/>
      <c r="AG90" s="49"/>
      <c r="AH90" s="4"/>
      <c r="AI90" s="4"/>
      <c r="AJ90" s="50"/>
      <c r="AK90" s="30"/>
      <c r="AL90" s="4"/>
      <c r="AM90" s="49"/>
      <c r="AN90" s="4"/>
      <c r="AO90" s="49"/>
      <c r="AP90" s="49"/>
      <c r="AQ90" s="7"/>
      <c r="AR90" s="4"/>
      <c r="AS90" s="30"/>
      <c r="AT90" s="48"/>
      <c r="AU90" s="48"/>
      <c r="AW90" s="48"/>
      <c r="AX90" s="48"/>
      <c r="AY90" s="30"/>
      <c r="AZ90" s="49"/>
      <c r="BA90" s="49"/>
      <c r="BB90" s="4"/>
      <c r="BC90" s="4"/>
      <c r="BD90" s="50"/>
      <c r="BE90" s="30"/>
      <c r="BF90" s="49"/>
      <c r="BG90" s="49"/>
      <c r="BH90" s="4"/>
      <c r="BI90" s="49"/>
      <c r="BJ90" s="49"/>
      <c r="BK90" s="7"/>
      <c r="BL90" s="4"/>
      <c r="BM90" s="30"/>
      <c r="BN90" s="48"/>
      <c r="BO90" s="48"/>
      <c r="BQ90" s="48"/>
      <c r="BR90" s="48"/>
      <c r="BS90" s="30"/>
      <c r="BT90" s="49"/>
      <c r="BU90" s="49"/>
      <c r="BV90" s="4"/>
      <c r="BW90" s="4"/>
      <c r="BX90" s="50"/>
      <c r="BY90" s="30"/>
      <c r="BZ90" s="49"/>
      <c r="CA90" s="49"/>
      <c r="CB90" s="4"/>
      <c r="CC90" s="49"/>
      <c r="CD90" s="49"/>
      <c r="CE90" s="30"/>
      <c r="CF90" s="4"/>
      <c r="CG90" s="30"/>
      <c r="CH90" s="48"/>
      <c r="CI90" s="48"/>
      <c r="CK90" s="48"/>
      <c r="CL90" s="48"/>
      <c r="CM90" s="30"/>
      <c r="CN90" s="49"/>
      <c r="CO90" s="49"/>
      <c r="CP90" s="4"/>
      <c r="CQ90" s="4"/>
      <c r="CR90" s="50"/>
      <c r="CS90" s="30"/>
      <c r="CT90" s="49"/>
      <c r="CU90" s="49"/>
      <c r="CV90" s="4"/>
      <c r="CW90" s="49"/>
      <c r="CX90" s="49"/>
      <c r="CY90" s="7"/>
      <c r="CZ90" s="4"/>
      <c r="DA90" s="30"/>
      <c r="DB90" s="48"/>
      <c r="DC90" s="48"/>
      <c r="DE90" s="48"/>
      <c r="DF90" s="48"/>
      <c r="DG90" s="30"/>
      <c r="DH90" s="49"/>
      <c r="DI90" s="49"/>
      <c r="DJ90" s="4"/>
      <c r="DK90" s="4"/>
      <c r="DL90" s="50"/>
      <c r="DM90" s="30"/>
      <c r="DN90" s="49"/>
      <c r="DO90" s="49"/>
      <c r="DP90" s="4"/>
      <c r="DQ90" s="49"/>
      <c r="DR90" s="49"/>
      <c r="DS90" s="7"/>
      <c r="DT90" s="4"/>
      <c r="DU90" s="30"/>
      <c r="DV90" s="48"/>
      <c r="DW90" s="48"/>
      <c r="DY90" s="48"/>
      <c r="DZ90" s="48"/>
      <c r="EA90" s="30"/>
      <c r="EB90" s="4"/>
      <c r="EC90" s="51"/>
      <c r="ED90" s="4"/>
      <c r="EE90" s="4"/>
      <c r="EF90" s="50"/>
      <c r="EG90" s="30"/>
      <c r="EH90" s="49"/>
      <c r="EI90" s="49"/>
      <c r="EJ90" s="4"/>
      <c r="EK90" s="49"/>
      <c r="EL90" s="49"/>
      <c r="EM90" s="7"/>
      <c r="EN90" s="4"/>
      <c r="EO90" s="30"/>
      <c r="EP90" s="48"/>
      <c r="EQ90" s="48"/>
      <c r="ES90" s="48"/>
      <c r="ET90" s="48"/>
      <c r="EU90" s="30"/>
      <c r="EV90" s="49"/>
      <c r="EW90" s="49"/>
      <c r="EX90" s="4"/>
      <c r="EY90" s="4"/>
      <c r="EZ90" s="50"/>
      <c r="FA90" s="30"/>
      <c r="FB90" s="49"/>
      <c r="FC90" s="49"/>
      <c r="FD90" s="4"/>
      <c r="FE90" s="49"/>
      <c r="FF90" s="49"/>
      <c r="FG90" s="7"/>
      <c r="FH90" s="4"/>
      <c r="FI90" s="30"/>
      <c r="FJ90" s="48"/>
      <c r="FK90" s="48"/>
      <c r="FM90" s="48"/>
      <c r="FN90" s="48"/>
      <c r="FO90" s="30"/>
      <c r="FP90" s="49"/>
      <c r="FQ90" s="49"/>
      <c r="FR90" s="4"/>
      <c r="FS90" s="4"/>
      <c r="FT90" s="50"/>
      <c r="FU90" s="30"/>
      <c r="FV90" s="49"/>
      <c r="FW90" s="49"/>
      <c r="FX90" s="4"/>
      <c r="FY90" s="49"/>
      <c r="FZ90" s="49"/>
      <c r="GA90" s="20"/>
      <c r="GI90" s="57"/>
      <c r="GN90" s="58"/>
      <c r="GU90" s="20"/>
      <c r="HC90" s="57"/>
      <c r="HH90" s="58"/>
      <c r="HO90" s="20"/>
      <c r="HW90" s="57"/>
      <c r="IB90" s="58"/>
      <c r="II90" s="20"/>
      <c r="IQ90" s="57"/>
      <c r="IV90" s="58"/>
    </row>
    <row r="91" spans="1:256" ht="13.5" customHeight="1">
      <c r="A91" s="63"/>
      <c r="C91" s="7"/>
      <c r="D91" s="4"/>
      <c r="E91" s="30"/>
      <c r="F91" s="48"/>
      <c r="G91" s="49"/>
      <c r="I91" s="48"/>
      <c r="J91" s="49"/>
      <c r="K91" s="30"/>
      <c r="L91" s="49"/>
      <c r="M91" s="49"/>
      <c r="N91" s="4"/>
      <c r="O91" s="4"/>
      <c r="P91" s="50"/>
      <c r="Q91" s="30"/>
      <c r="R91" s="49"/>
      <c r="S91" s="49"/>
      <c r="T91" s="4"/>
      <c r="U91" s="49"/>
      <c r="V91" s="49"/>
      <c r="W91" s="7"/>
      <c r="X91" s="4"/>
      <c r="Y91" s="30"/>
      <c r="Z91" s="48"/>
      <c r="AA91" s="48"/>
      <c r="AC91" s="48"/>
      <c r="AD91" s="48"/>
      <c r="AE91" s="30"/>
      <c r="AF91" s="49"/>
      <c r="AG91" s="49"/>
      <c r="AH91" s="4"/>
      <c r="AI91" s="4"/>
      <c r="AJ91" s="50"/>
      <c r="AK91" s="30"/>
      <c r="AL91" s="4"/>
      <c r="AM91" s="49"/>
      <c r="AN91" s="4"/>
      <c r="AO91" s="49"/>
      <c r="AP91" s="49"/>
      <c r="AQ91" s="7"/>
      <c r="AR91" s="4"/>
      <c r="AS91" s="30"/>
      <c r="AT91" s="48"/>
      <c r="AU91" s="48"/>
      <c r="AW91" s="48"/>
      <c r="AX91" s="48"/>
      <c r="AY91" s="30"/>
      <c r="AZ91" s="49"/>
      <c r="BA91" s="49"/>
      <c r="BB91" s="4"/>
      <c r="BC91" s="4"/>
      <c r="BD91" s="50"/>
      <c r="BE91" s="30"/>
      <c r="BF91" s="49"/>
      <c r="BG91" s="49"/>
      <c r="BH91" s="4"/>
      <c r="BI91" s="49"/>
      <c r="BJ91" s="49"/>
      <c r="BK91" s="7"/>
      <c r="BL91" s="4"/>
      <c r="BM91" s="30"/>
      <c r="BN91" s="48"/>
      <c r="BO91" s="48"/>
      <c r="BQ91" s="48"/>
      <c r="BR91" s="48"/>
      <c r="BS91" s="30"/>
      <c r="BT91" s="49"/>
      <c r="BU91" s="49"/>
      <c r="BV91" s="4"/>
      <c r="BW91" s="4"/>
      <c r="BX91" s="50"/>
      <c r="BY91" s="30"/>
      <c r="BZ91" s="49"/>
      <c r="CA91" s="49"/>
      <c r="CB91" s="4"/>
      <c r="CC91" s="49"/>
      <c r="CD91" s="49"/>
      <c r="CE91" s="30"/>
      <c r="CF91" s="4"/>
      <c r="CG91" s="30"/>
      <c r="CH91" s="48"/>
      <c r="CI91" s="48"/>
      <c r="CK91" s="48"/>
      <c r="CL91" s="48"/>
      <c r="CM91" s="30"/>
      <c r="CN91" s="49"/>
      <c r="CO91" s="49"/>
      <c r="CP91" s="4"/>
      <c r="CQ91" s="4"/>
      <c r="CR91" s="50"/>
      <c r="CS91" s="30"/>
      <c r="CT91" s="49"/>
      <c r="CU91" s="49"/>
      <c r="CV91" s="4"/>
      <c r="CW91" s="49"/>
      <c r="CX91" s="49"/>
      <c r="CY91" s="7"/>
      <c r="CZ91" s="4"/>
      <c r="DA91" s="30"/>
      <c r="DB91" s="48"/>
      <c r="DC91" s="48"/>
      <c r="DE91" s="48"/>
      <c r="DF91" s="48"/>
      <c r="DG91" s="30"/>
      <c r="DH91" s="49"/>
      <c r="DI91" s="49"/>
      <c r="DJ91" s="4"/>
      <c r="DK91" s="4"/>
      <c r="DL91" s="50"/>
      <c r="DM91" s="30"/>
      <c r="DN91" s="49"/>
      <c r="DO91" s="49"/>
      <c r="DP91" s="4"/>
      <c r="DQ91" s="49"/>
      <c r="DR91" s="49"/>
      <c r="DS91" s="7"/>
      <c r="DT91" s="4"/>
      <c r="DU91" s="30"/>
      <c r="DV91" s="48"/>
      <c r="DW91" s="48"/>
      <c r="DY91" s="48"/>
      <c r="DZ91" s="48"/>
      <c r="EA91" s="30"/>
      <c r="EB91" s="4"/>
      <c r="EC91" s="51"/>
      <c r="ED91" s="4"/>
      <c r="EE91" s="4"/>
      <c r="EF91" s="50"/>
      <c r="EG91" s="30"/>
      <c r="EH91" s="49"/>
      <c r="EI91" s="49"/>
      <c r="EJ91" s="4"/>
      <c r="EK91" s="49"/>
      <c r="EL91" s="49"/>
      <c r="EM91" s="7"/>
      <c r="EN91" s="4"/>
      <c r="EO91" s="30"/>
      <c r="EP91" s="48"/>
      <c r="EQ91" s="48"/>
      <c r="ES91" s="48"/>
      <c r="ET91" s="48"/>
      <c r="EU91" s="30"/>
      <c r="EV91" s="49"/>
      <c r="EW91" s="49"/>
      <c r="EX91" s="4"/>
      <c r="EY91" s="4"/>
      <c r="EZ91" s="50"/>
      <c r="FA91" s="30"/>
      <c r="FB91" s="49"/>
      <c r="FC91" s="49"/>
      <c r="FD91" s="4"/>
      <c r="FE91" s="49"/>
      <c r="FF91" s="49"/>
      <c r="FG91" s="7"/>
      <c r="FH91" s="4"/>
      <c r="FI91" s="30"/>
      <c r="FJ91" s="48"/>
      <c r="FK91" s="48"/>
      <c r="FM91" s="48"/>
      <c r="FN91" s="48"/>
      <c r="FO91" s="30"/>
      <c r="FP91" s="49"/>
      <c r="FQ91" s="49"/>
      <c r="FR91" s="4"/>
      <c r="FS91" s="4"/>
      <c r="FT91" s="50"/>
      <c r="FU91" s="30"/>
      <c r="FV91" s="49"/>
      <c r="FW91" s="49"/>
      <c r="FX91" s="4"/>
      <c r="FY91" s="49"/>
      <c r="FZ91" s="49"/>
      <c r="GA91" s="20"/>
      <c r="GI91" s="57"/>
      <c r="GN91" s="58"/>
      <c r="GU91" s="20"/>
      <c r="HC91" s="57"/>
      <c r="HH91" s="58"/>
      <c r="HO91" s="20"/>
      <c r="HW91" s="57"/>
      <c r="IB91" s="58"/>
      <c r="II91" s="20"/>
      <c r="IQ91" s="57"/>
      <c r="IV91" s="58"/>
    </row>
    <row r="92" spans="1:256" ht="13.5" customHeight="1">
      <c r="A92" s="63"/>
      <c r="C92" s="7"/>
      <c r="D92" s="4"/>
      <c r="E92" s="30"/>
      <c r="F92" s="48"/>
      <c r="G92" s="49"/>
      <c r="I92" s="48"/>
      <c r="J92" s="49"/>
      <c r="K92" s="30"/>
      <c r="L92" s="49"/>
      <c r="M92" s="49"/>
      <c r="N92" s="4"/>
      <c r="O92" s="4"/>
      <c r="P92" s="50"/>
      <c r="Q92" s="30"/>
      <c r="R92" s="49"/>
      <c r="S92" s="49"/>
      <c r="T92" s="4"/>
      <c r="U92" s="49"/>
      <c r="V92" s="49"/>
      <c r="W92" s="7"/>
      <c r="X92" s="4"/>
      <c r="Y92" s="30"/>
      <c r="Z92" s="48"/>
      <c r="AA92" s="48"/>
      <c r="AC92" s="48"/>
      <c r="AD92" s="48"/>
      <c r="AE92" s="30"/>
      <c r="AF92" s="49"/>
      <c r="AG92" s="49"/>
      <c r="AH92" s="4"/>
      <c r="AI92" s="4"/>
      <c r="AJ92" s="50"/>
      <c r="AK92" s="30"/>
      <c r="AL92" s="4"/>
      <c r="AM92" s="49"/>
      <c r="AN92" s="4"/>
      <c r="AO92" s="49"/>
      <c r="AP92" s="49"/>
      <c r="AQ92" s="7"/>
      <c r="AR92" s="4"/>
      <c r="AS92" s="30"/>
      <c r="AT92" s="48"/>
      <c r="AU92" s="48"/>
      <c r="AW92" s="48"/>
      <c r="AX92" s="48"/>
      <c r="AY92" s="30"/>
      <c r="AZ92" s="49"/>
      <c r="BA92" s="49"/>
      <c r="BB92" s="4"/>
      <c r="BC92" s="4"/>
      <c r="BD92" s="50"/>
      <c r="BE92" s="30"/>
      <c r="BF92" s="49"/>
      <c r="BG92" s="49"/>
      <c r="BH92" s="4"/>
      <c r="BI92" s="49"/>
      <c r="BJ92" s="49"/>
      <c r="BK92" s="7"/>
      <c r="BL92" s="4"/>
      <c r="BM92" s="30"/>
      <c r="BN92" s="48"/>
      <c r="BO92" s="48"/>
      <c r="BQ92" s="48"/>
      <c r="BR92" s="48"/>
      <c r="BS92" s="30"/>
      <c r="BT92" s="49"/>
      <c r="BU92" s="49"/>
      <c r="BV92" s="4"/>
      <c r="BW92" s="4"/>
      <c r="BX92" s="50"/>
      <c r="BY92" s="30"/>
      <c r="BZ92" s="49"/>
      <c r="CA92" s="49"/>
      <c r="CB92" s="4"/>
      <c r="CC92" s="49"/>
      <c r="CD92" s="49"/>
      <c r="CE92" s="30"/>
      <c r="CF92" s="4"/>
      <c r="CG92" s="30"/>
      <c r="CH92" s="48"/>
      <c r="CI92" s="48"/>
      <c r="CK92" s="48"/>
      <c r="CL92" s="48"/>
      <c r="CM92" s="30"/>
      <c r="CN92" s="49"/>
      <c r="CO92" s="49"/>
      <c r="CP92" s="4"/>
      <c r="CQ92" s="4"/>
      <c r="CR92" s="50"/>
      <c r="CS92" s="30"/>
      <c r="CT92" s="49"/>
      <c r="CU92" s="49"/>
      <c r="CV92" s="4"/>
      <c r="CW92" s="49"/>
      <c r="CX92" s="49"/>
      <c r="CY92" s="7"/>
      <c r="CZ92" s="4"/>
      <c r="DA92" s="30"/>
      <c r="DB92" s="48"/>
      <c r="DC92" s="48"/>
      <c r="DE92" s="48"/>
      <c r="DF92" s="48"/>
      <c r="DG92" s="30"/>
      <c r="DH92" s="49"/>
      <c r="DI92" s="49"/>
      <c r="DJ92" s="4"/>
      <c r="DK92" s="4"/>
      <c r="DL92" s="50"/>
      <c r="DM92" s="30"/>
      <c r="DN92" s="49"/>
      <c r="DO92" s="49"/>
      <c r="DP92" s="4"/>
      <c r="DQ92" s="49"/>
      <c r="DR92" s="49"/>
      <c r="DS92" s="7"/>
      <c r="DT92" s="4"/>
      <c r="DU92" s="30"/>
      <c r="DV92" s="48"/>
      <c r="DW92" s="48"/>
      <c r="DY92" s="48"/>
      <c r="DZ92" s="48"/>
      <c r="EA92" s="30"/>
      <c r="EB92" s="4"/>
      <c r="EC92" s="51"/>
      <c r="ED92" s="4"/>
      <c r="EE92" s="4"/>
      <c r="EF92" s="50"/>
      <c r="EG92" s="30"/>
      <c r="EH92" s="49"/>
      <c r="EI92" s="49"/>
      <c r="EJ92" s="4"/>
      <c r="EK92" s="49"/>
      <c r="EL92" s="49"/>
      <c r="EM92" s="7"/>
      <c r="EN92" s="4"/>
      <c r="EO92" s="30"/>
      <c r="EP92" s="48"/>
      <c r="EQ92" s="48"/>
      <c r="ES92" s="48"/>
      <c r="ET92" s="48"/>
      <c r="EU92" s="30"/>
      <c r="EV92" s="49"/>
      <c r="EW92" s="49"/>
      <c r="EX92" s="4"/>
      <c r="EY92" s="4"/>
      <c r="EZ92" s="50"/>
      <c r="FA92" s="30"/>
      <c r="FB92" s="49"/>
      <c r="FC92" s="49"/>
      <c r="FD92" s="4"/>
      <c r="FE92" s="49"/>
      <c r="FF92" s="49"/>
      <c r="FG92" s="7"/>
      <c r="FH92" s="4"/>
      <c r="FI92" s="30"/>
      <c r="FJ92" s="48"/>
      <c r="FK92" s="48"/>
      <c r="FM92" s="48"/>
      <c r="FN92" s="48"/>
      <c r="FO92" s="30"/>
      <c r="FP92" s="49"/>
      <c r="FQ92" s="49"/>
      <c r="FR92" s="4"/>
      <c r="FS92" s="4"/>
      <c r="FT92" s="50"/>
      <c r="FU92" s="30"/>
      <c r="FV92" s="49"/>
      <c r="FW92" s="49"/>
      <c r="FX92" s="4"/>
      <c r="FY92" s="49"/>
      <c r="FZ92" s="49"/>
      <c r="GA92" s="20"/>
      <c r="GI92" s="57"/>
      <c r="GN92" s="58"/>
      <c r="GU92" s="20"/>
      <c r="HC92" s="57"/>
      <c r="HH92" s="58"/>
      <c r="HO92" s="20"/>
      <c r="HW92" s="57"/>
      <c r="IB92" s="58"/>
      <c r="II92" s="20"/>
      <c r="IQ92" s="57"/>
      <c r="IV92" s="58"/>
    </row>
    <row r="93" spans="1:256" ht="13.5" customHeight="1">
      <c r="A93" s="63"/>
      <c r="C93" s="7"/>
      <c r="D93" s="4"/>
      <c r="E93" s="30"/>
      <c r="F93" s="48"/>
      <c r="G93" s="49"/>
      <c r="I93" s="48"/>
      <c r="J93" s="49"/>
      <c r="K93" s="30"/>
      <c r="L93" s="49"/>
      <c r="M93" s="49"/>
      <c r="N93" s="4"/>
      <c r="O93" s="4"/>
      <c r="P93" s="50"/>
      <c r="Q93" s="30"/>
      <c r="R93" s="49"/>
      <c r="S93" s="49"/>
      <c r="T93" s="4"/>
      <c r="U93" s="49"/>
      <c r="V93" s="49"/>
      <c r="W93" s="7"/>
      <c r="X93" s="4"/>
      <c r="Y93" s="30"/>
      <c r="Z93" s="48"/>
      <c r="AA93" s="48"/>
      <c r="AC93" s="48"/>
      <c r="AD93" s="48"/>
      <c r="AE93" s="30"/>
      <c r="AF93" s="49"/>
      <c r="AG93" s="49"/>
      <c r="AH93" s="4"/>
      <c r="AI93" s="4"/>
      <c r="AJ93" s="50"/>
      <c r="AK93" s="30"/>
      <c r="AL93" s="4"/>
      <c r="AM93" s="49"/>
      <c r="AN93" s="4"/>
      <c r="AO93" s="49"/>
      <c r="AP93" s="49"/>
      <c r="AQ93" s="7"/>
      <c r="AR93" s="4"/>
      <c r="AS93" s="30"/>
      <c r="AT93" s="48"/>
      <c r="AU93" s="48"/>
      <c r="AW93" s="48"/>
      <c r="AX93" s="48"/>
      <c r="AY93" s="30"/>
      <c r="AZ93" s="49"/>
      <c r="BA93" s="49"/>
      <c r="BB93" s="4"/>
      <c r="BC93" s="4"/>
      <c r="BD93" s="50"/>
      <c r="BE93" s="30"/>
      <c r="BF93" s="49"/>
      <c r="BG93" s="49"/>
      <c r="BH93" s="4"/>
      <c r="BI93" s="49"/>
      <c r="BJ93" s="49"/>
      <c r="BK93" s="7"/>
      <c r="BL93" s="4"/>
      <c r="BM93" s="30"/>
      <c r="BN93" s="48"/>
      <c r="BO93" s="48"/>
      <c r="BQ93" s="48"/>
      <c r="BR93" s="48"/>
      <c r="BS93" s="30"/>
      <c r="BT93" s="49"/>
      <c r="BU93" s="49"/>
      <c r="BV93" s="4"/>
      <c r="BW93" s="4"/>
      <c r="BX93" s="50"/>
      <c r="BY93" s="30"/>
      <c r="BZ93" s="49"/>
      <c r="CA93" s="49"/>
      <c r="CB93" s="4"/>
      <c r="CC93" s="49"/>
      <c r="CD93" s="49"/>
      <c r="CE93" s="30"/>
      <c r="CF93" s="4"/>
      <c r="CG93" s="30"/>
      <c r="CH93" s="48"/>
      <c r="CI93" s="48"/>
      <c r="CK93" s="48"/>
      <c r="CL93" s="48"/>
      <c r="CM93" s="30"/>
      <c r="CN93" s="49"/>
      <c r="CO93" s="49"/>
      <c r="CP93" s="4"/>
      <c r="CQ93" s="4"/>
      <c r="CR93" s="50"/>
      <c r="CS93" s="30"/>
      <c r="CT93" s="49"/>
      <c r="CU93" s="49"/>
      <c r="CV93" s="4"/>
      <c r="CW93" s="49"/>
      <c r="CX93" s="49"/>
      <c r="CY93" s="7"/>
      <c r="CZ93" s="4"/>
      <c r="DA93" s="30"/>
      <c r="DB93" s="48"/>
      <c r="DC93" s="48"/>
      <c r="DE93" s="48"/>
      <c r="DF93" s="48"/>
      <c r="DG93" s="30"/>
      <c r="DH93" s="49"/>
      <c r="DI93" s="49"/>
      <c r="DJ93" s="4"/>
      <c r="DK93" s="4"/>
      <c r="DL93" s="50"/>
      <c r="DM93" s="30"/>
      <c r="DN93" s="49"/>
      <c r="DO93" s="49"/>
      <c r="DP93" s="4"/>
      <c r="DQ93" s="49"/>
      <c r="DR93" s="49"/>
      <c r="DS93" s="7"/>
      <c r="DT93" s="4"/>
      <c r="DU93" s="30"/>
      <c r="DV93" s="48"/>
      <c r="DW93" s="48"/>
      <c r="DY93" s="48"/>
      <c r="DZ93" s="48"/>
      <c r="EA93" s="30"/>
      <c r="EB93" s="4"/>
      <c r="EC93" s="51"/>
      <c r="ED93" s="4"/>
      <c r="EE93" s="4"/>
      <c r="EF93" s="50"/>
      <c r="EG93" s="30"/>
      <c r="EH93" s="49"/>
      <c r="EI93" s="49"/>
      <c r="EJ93" s="4"/>
      <c r="EK93" s="49"/>
      <c r="EL93" s="49"/>
      <c r="EM93" s="7"/>
      <c r="EN93" s="4"/>
      <c r="EO93" s="30"/>
      <c r="EP93" s="48"/>
      <c r="EQ93" s="48"/>
      <c r="ES93" s="48"/>
      <c r="ET93" s="48"/>
      <c r="EU93" s="30"/>
      <c r="EV93" s="49"/>
      <c r="EW93" s="49"/>
      <c r="EX93" s="4"/>
      <c r="EY93" s="4"/>
      <c r="EZ93" s="50"/>
      <c r="FA93" s="30"/>
      <c r="FB93" s="49"/>
      <c r="FC93" s="49"/>
      <c r="FD93" s="4"/>
      <c r="FE93" s="49"/>
      <c r="FF93" s="49"/>
      <c r="FG93" s="7"/>
      <c r="FH93" s="4"/>
      <c r="FI93" s="30"/>
      <c r="FJ93" s="48"/>
      <c r="FK93" s="48"/>
      <c r="FM93" s="48"/>
      <c r="FN93" s="48"/>
      <c r="FO93" s="30"/>
      <c r="FP93" s="49"/>
      <c r="FQ93" s="49"/>
      <c r="FR93" s="4"/>
      <c r="FS93" s="4"/>
      <c r="FT93" s="50"/>
      <c r="FU93" s="30"/>
      <c r="FV93" s="49"/>
      <c r="FW93" s="49"/>
      <c r="FX93" s="4"/>
      <c r="FY93" s="49"/>
      <c r="FZ93" s="49"/>
      <c r="GA93" s="20"/>
      <c r="GI93" s="57"/>
      <c r="GN93" s="58"/>
      <c r="GU93" s="20"/>
      <c r="HC93" s="57"/>
      <c r="HH93" s="58"/>
      <c r="HO93" s="20"/>
      <c r="HW93" s="57"/>
      <c r="IB93" s="58"/>
      <c r="II93" s="20"/>
      <c r="IQ93" s="57"/>
      <c r="IV93" s="58"/>
    </row>
    <row r="94" spans="1:256" ht="13.5" customHeight="1">
      <c r="A94" s="63"/>
      <c r="C94" s="7"/>
      <c r="D94" s="4"/>
      <c r="E94" s="30"/>
      <c r="F94" s="48"/>
      <c r="G94" s="49"/>
      <c r="I94" s="48"/>
      <c r="J94" s="49"/>
      <c r="K94" s="30"/>
      <c r="L94" s="49"/>
      <c r="M94" s="49"/>
      <c r="N94" s="4"/>
      <c r="O94" s="4"/>
      <c r="P94" s="50"/>
      <c r="Q94" s="30"/>
      <c r="R94" s="49"/>
      <c r="S94" s="49"/>
      <c r="T94" s="4"/>
      <c r="U94" s="49"/>
      <c r="V94" s="49"/>
      <c r="W94" s="7"/>
      <c r="X94" s="4"/>
      <c r="Y94" s="30"/>
      <c r="Z94" s="48"/>
      <c r="AA94" s="48"/>
      <c r="AC94" s="48"/>
      <c r="AD94" s="48"/>
      <c r="AE94" s="30"/>
      <c r="AF94" s="49"/>
      <c r="AG94" s="49"/>
      <c r="AH94" s="4"/>
      <c r="AI94" s="4"/>
      <c r="AJ94" s="50"/>
      <c r="AK94" s="30"/>
      <c r="AL94" s="4"/>
      <c r="AM94" s="49"/>
      <c r="AN94" s="4"/>
      <c r="AO94" s="49"/>
      <c r="AP94" s="49"/>
      <c r="AQ94" s="7"/>
      <c r="AR94" s="4"/>
      <c r="AS94" s="30"/>
      <c r="AT94" s="48"/>
      <c r="AU94" s="48"/>
      <c r="AW94" s="48"/>
      <c r="AX94" s="48"/>
      <c r="AY94" s="30"/>
      <c r="AZ94" s="49"/>
      <c r="BA94" s="49"/>
      <c r="BB94" s="4"/>
      <c r="BC94" s="4"/>
      <c r="BD94" s="50"/>
      <c r="BE94" s="30"/>
      <c r="BF94" s="49"/>
      <c r="BG94" s="49"/>
      <c r="BH94" s="4"/>
      <c r="BI94" s="49"/>
      <c r="BJ94" s="49"/>
      <c r="BK94" s="7"/>
      <c r="BL94" s="4"/>
      <c r="BM94" s="30"/>
      <c r="BN94" s="48"/>
      <c r="BO94" s="48"/>
      <c r="BQ94" s="48"/>
      <c r="BR94" s="48"/>
      <c r="BS94" s="30"/>
      <c r="BT94" s="49"/>
      <c r="BU94" s="49"/>
      <c r="BV94" s="4"/>
      <c r="BW94" s="4"/>
      <c r="BX94" s="50"/>
      <c r="BY94" s="30"/>
      <c r="BZ94" s="49"/>
      <c r="CA94" s="49"/>
      <c r="CB94" s="4"/>
      <c r="CC94" s="49"/>
      <c r="CD94" s="49"/>
      <c r="CE94" s="30"/>
      <c r="CF94" s="4"/>
      <c r="CG94" s="30"/>
      <c r="CH94" s="48"/>
      <c r="CI94" s="48"/>
      <c r="CK94" s="48"/>
      <c r="CL94" s="48"/>
      <c r="CM94" s="30"/>
      <c r="CN94" s="49"/>
      <c r="CO94" s="49"/>
      <c r="CP94" s="4"/>
      <c r="CQ94" s="4"/>
      <c r="CR94" s="50"/>
      <c r="CS94" s="30"/>
      <c r="CT94" s="49"/>
      <c r="CU94" s="49"/>
      <c r="CV94" s="4"/>
      <c r="CW94" s="49"/>
      <c r="CX94" s="49"/>
      <c r="CY94" s="7"/>
      <c r="CZ94" s="4"/>
      <c r="DA94" s="30"/>
      <c r="DB94" s="48"/>
      <c r="DC94" s="48"/>
      <c r="DE94" s="48"/>
      <c r="DF94" s="48"/>
      <c r="DG94" s="30"/>
      <c r="DH94" s="49"/>
      <c r="DI94" s="49"/>
      <c r="DJ94" s="4"/>
      <c r="DK94" s="4"/>
      <c r="DL94" s="50"/>
      <c r="DM94" s="30"/>
      <c r="DN94" s="49"/>
      <c r="DO94" s="49"/>
      <c r="DP94" s="4"/>
      <c r="DQ94" s="49"/>
      <c r="DR94" s="49"/>
      <c r="DS94" s="7"/>
      <c r="DT94" s="4"/>
      <c r="DU94" s="30"/>
      <c r="DV94" s="48"/>
      <c r="DW94" s="48"/>
      <c r="DY94" s="48"/>
      <c r="DZ94" s="48"/>
      <c r="EA94" s="30"/>
      <c r="EB94" s="4"/>
      <c r="EC94" s="51"/>
      <c r="ED94" s="4"/>
      <c r="EE94" s="4"/>
      <c r="EF94" s="50"/>
      <c r="EG94" s="30"/>
      <c r="EH94" s="49"/>
      <c r="EI94" s="49"/>
      <c r="EJ94" s="4"/>
      <c r="EK94" s="49"/>
      <c r="EL94" s="49"/>
      <c r="EM94" s="7"/>
      <c r="EN94" s="4"/>
      <c r="EO94" s="30"/>
      <c r="EP94" s="48"/>
      <c r="EQ94" s="48"/>
      <c r="ES94" s="48"/>
      <c r="ET94" s="48"/>
      <c r="EU94" s="30"/>
      <c r="EV94" s="49"/>
      <c r="EW94" s="49"/>
      <c r="EX94" s="4"/>
      <c r="EY94" s="4"/>
      <c r="EZ94" s="50"/>
      <c r="FA94" s="30"/>
      <c r="FB94" s="49"/>
      <c r="FC94" s="49"/>
      <c r="FD94" s="4"/>
      <c r="FE94" s="49"/>
      <c r="FF94" s="49"/>
      <c r="FG94" s="7"/>
      <c r="FH94" s="4"/>
      <c r="FI94" s="30"/>
      <c r="FJ94" s="48"/>
      <c r="FK94" s="48"/>
      <c r="FM94" s="48"/>
      <c r="FN94" s="48"/>
      <c r="FO94" s="30"/>
      <c r="FP94" s="49"/>
      <c r="FQ94" s="49"/>
      <c r="FR94" s="4"/>
      <c r="FS94" s="4"/>
      <c r="FT94" s="50"/>
      <c r="FU94" s="30"/>
      <c r="FV94" s="49"/>
      <c r="FW94" s="49"/>
      <c r="FX94" s="4"/>
      <c r="FY94" s="49"/>
      <c r="FZ94" s="49"/>
      <c r="GA94" s="20"/>
      <c r="GI94" s="57"/>
      <c r="GN94" s="58"/>
      <c r="GU94" s="20"/>
      <c r="HC94" s="57"/>
      <c r="HH94" s="58"/>
      <c r="HO94" s="20"/>
      <c r="HW94" s="57"/>
      <c r="IB94" s="58"/>
      <c r="II94" s="20"/>
      <c r="IQ94" s="57"/>
      <c r="IV94" s="58"/>
    </row>
    <row r="95" spans="1:256" ht="13.5" customHeight="1">
      <c r="A95" s="63"/>
      <c r="C95" s="7"/>
      <c r="D95" s="4"/>
      <c r="E95" s="30"/>
      <c r="F95" s="48"/>
      <c r="G95" s="49"/>
      <c r="I95" s="48"/>
      <c r="J95" s="49"/>
      <c r="K95" s="30"/>
      <c r="L95" s="49"/>
      <c r="M95" s="49"/>
      <c r="N95" s="4"/>
      <c r="O95" s="4"/>
      <c r="P95" s="50"/>
      <c r="Q95" s="30"/>
      <c r="R95" s="49"/>
      <c r="S95" s="49"/>
      <c r="T95" s="4"/>
      <c r="U95" s="49"/>
      <c r="V95" s="49"/>
      <c r="W95" s="7"/>
      <c r="X95" s="4"/>
      <c r="Y95" s="30"/>
      <c r="Z95" s="48"/>
      <c r="AA95" s="48"/>
      <c r="AC95" s="48"/>
      <c r="AD95" s="48"/>
      <c r="AE95" s="30"/>
      <c r="AF95" s="49"/>
      <c r="AG95" s="49"/>
      <c r="AH95" s="4"/>
      <c r="AI95" s="4"/>
      <c r="AJ95" s="50"/>
      <c r="AK95" s="30"/>
      <c r="AL95" s="4"/>
      <c r="AM95" s="49"/>
      <c r="AN95" s="4"/>
      <c r="AO95" s="49"/>
      <c r="AP95" s="49"/>
      <c r="AQ95" s="7"/>
      <c r="AR95" s="4"/>
      <c r="AS95" s="30"/>
      <c r="AT95" s="48"/>
      <c r="AU95" s="48"/>
      <c r="AW95" s="48"/>
      <c r="AX95" s="48"/>
      <c r="AY95" s="30"/>
      <c r="AZ95" s="49"/>
      <c r="BA95" s="49"/>
      <c r="BB95" s="4"/>
      <c r="BC95" s="4"/>
      <c r="BD95" s="50"/>
      <c r="BE95" s="30"/>
      <c r="BF95" s="49"/>
      <c r="BG95" s="49"/>
      <c r="BH95" s="4"/>
      <c r="BI95" s="49"/>
      <c r="BJ95" s="49"/>
      <c r="BK95" s="7"/>
      <c r="BL95" s="4"/>
      <c r="BM95" s="30"/>
      <c r="BN95" s="48"/>
      <c r="BO95" s="48"/>
      <c r="BQ95" s="48"/>
      <c r="BR95" s="48"/>
      <c r="BS95" s="30"/>
      <c r="BT95" s="49"/>
      <c r="BU95" s="49"/>
      <c r="BV95" s="4"/>
      <c r="BW95" s="4"/>
      <c r="BX95" s="50"/>
      <c r="BY95" s="30"/>
      <c r="BZ95" s="49"/>
      <c r="CA95" s="49"/>
      <c r="CB95" s="4"/>
      <c r="CC95" s="49"/>
      <c r="CD95" s="49"/>
      <c r="CE95" s="30"/>
      <c r="CF95" s="4"/>
      <c r="CG95" s="30"/>
      <c r="CH95" s="48"/>
      <c r="CI95" s="48"/>
      <c r="CK95" s="48"/>
      <c r="CL95" s="48"/>
      <c r="CM95" s="30"/>
      <c r="CN95" s="49"/>
      <c r="CO95" s="49"/>
      <c r="CP95" s="4"/>
      <c r="CQ95" s="4"/>
      <c r="CR95" s="50"/>
      <c r="CS95" s="30"/>
      <c r="CT95" s="49"/>
      <c r="CU95" s="49"/>
      <c r="CV95" s="4"/>
      <c r="CW95" s="49"/>
      <c r="CX95" s="49"/>
      <c r="CY95" s="7"/>
      <c r="CZ95" s="4"/>
      <c r="DA95" s="30"/>
      <c r="DB95" s="48"/>
      <c r="DC95" s="48"/>
      <c r="DE95" s="48"/>
      <c r="DF95" s="48"/>
      <c r="DG95" s="30"/>
      <c r="DH95" s="49"/>
      <c r="DI95" s="49"/>
      <c r="DJ95" s="4"/>
      <c r="DK95" s="4"/>
      <c r="DL95" s="50"/>
      <c r="DM95" s="30"/>
      <c r="DN95" s="49"/>
      <c r="DO95" s="49"/>
      <c r="DP95" s="4"/>
      <c r="DQ95" s="49"/>
      <c r="DR95" s="49"/>
      <c r="DS95" s="7"/>
      <c r="DT95" s="4"/>
      <c r="DU95" s="30"/>
      <c r="DV95" s="48"/>
      <c r="DW95" s="48"/>
      <c r="DY95" s="48"/>
      <c r="DZ95" s="48"/>
      <c r="EA95" s="30"/>
      <c r="EB95" s="4"/>
      <c r="EC95" s="51"/>
      <c r="ED95" s="4"/>
      <c r="EE95" s="4"/>
      <c r="EF95" s="50"/>
      <c r="EG95" s="30"/>
      <c r="EH95" s="49"/>
      <c r="EI95" s="49"/>
      <c r="EJ95" s="4"/>
      <c r="EK95" s="49"/>
      <c r="EL95" s="49"/>
      <c r="EM95" s="7"/>
      <c r="EN95" s="4"/>
      <c r="EO95" s="30"/>
      <c r="EP95" s="48"/>
      <c r="EQ95" s="48"/>
      <c r="ES95" s="48"/>
      <c r="ET95" s="48"/>
      <c r="EU95" s="30"/>
      <c r="EV95" s="49"/>
      <c r="EW95" s="49"/>
      <c r="EX95" s="4"/>
      <c r="EY95" s="4"/>
      <c r="EZ95" s="50"/>
      <c r="FA95" s="30"/>
      <c r="FB95" s="49"/>
      <c r="FC95" s="49"/>
      <c r="FD95" s="4"/>
      <c r="FE95" s="49"/>
      <c r="FF95" s="49"/>
      <c r="FG95" s="7"/>
      <c r="FH95" s="4"/>
      <c r="FI95" s="30"/>
      <c r="FJ95" s="48"/>
      <c r="FK95" s="48"/>
      <c r="FM95" s="48"/>
      <c r="FN95" s="48"/>
      <c r="FO95" s="30"/>
      <c r="FP95" s="49"/>
      <c r="FQ95" s="49"/>
      <c r="FR95" s="4"/>
      <c r="FS95" s="4"/>
      <c r="FT95" s="50"/>
      <c r="FU95" s="30"/>
      <c r="FV95" s="49"/>
      <c r="FW95" s="49"/>
      <c r="FX95" s="4"/>
      <c r="FY95" s="49"/>
      <c r="FZ95" s="49"/>
      <c r="GA95" s="20"/>
      <c r="GI95" s="57"/>
      <c r="GN95" s="58"/>
      <c r="GU95" s="20"/>
      <c r="HC95" s="57"/>
      <c r="HH95" s="58"/>
      <c r="HO95" s="20"/>
      <c r="HW95" s="57"/>
      <c r="IB95" s="58"/>
      <c r="II95" s="20"/>
      <c r="IQ95" s="57"/>
      <c r="IV95" s="58"/>
    </row>
    <row r="96" spans="1:256" ht="13.5" customHeight="1">
      <c r="A96" s="63"/>
      <c r="C96" s="7"/>
      <c r="D96" s="4"/>
      <c r="E96" s="30"/>
      <c r="F96" s="48"/>
      <c r="G96" s="49"/>
      <c r="I96" s="48"/>
      <c r="J96" s="49"/>
      <c r="K96" s="30"/>
      <c r="L96" s="49"/>
      <c r="M96" s="49"/>
      <c r="N96" s="4"/>
      <c r="O96" s="4"/>
      <c r="P96" s="50"/>
      <c r="Q96" s="30"/>
      <c r="R96" s="49"/>
      <c r="S96" s="49"/>
      <c r="T96" s="4"/>
      <c r="U96" s="49"/>
      <c r="V96" s="49"/>
      <c r="W96" s="7"/>
      <c r="X96" s="4"/>
      <c r="Y96" s="30"/>
      <c r="Z96" s="48"/>
      <c r="AA96" s="48"/>
      <c r="AC96" s="48"/>
      <c r="AD96" s="48"/>
      <c r="AE96" s="30"/>
      <c r="AF96" s="49"/>
      <c r="AG96" s="49"/>
      <c r="AH96" s="4"/>
      <c r="AI96" s="4"/>
      <c r="AJ96" s="50"/>
      <c r="AK96" s="30"/>
      <c r="AL96" s="4"/>
      <c r="AM96" s="49"/>
      <c r="AN96" s="4"/>
      <c r="AO96" s="49"/>
      <c r="AP96" s="49"/>
      <c r="AQ96" s="7"/>
      <c r="AR96" s="4"/>
      <c r="AS96" s="30"/>
      <c r="AT96" s="48"/>
      <c r="AU96" s="48"/>
      <c r="AW96" s="48"/>
      <c r="AX96" s="48"/>
      <c r="AY96" s="30"/>
      <c r="AZ96" s="49"/>
      <c r="BA96" s="49"/>
      <c r="BB96" s="4"/>
      <c r="BC96" s="4"/>
      <c r="BD96" s="50"/>
      <c r="BE96" s="30"/>
      <c r="BF96" s="49"/>
      <c r="BG96" s="49"/>
      <c r="BH96" s="4"/>
      <c r="BI96" s="49"/>
      <c r="BJ96" s="49"/>
      <c r="BK96" s="7"/>
      <c r="BL96" s="4"/>
      <c r="BM96" s="30"/>
      <c r="BN96" s="48"/>
      <c r="BO96" s="48"/>
      <c r="BQ96" s="48"/>
      <c r="BR96" s="48"/>
      <c r="BS96" s="30"/>
      <c r="BT96" s="49"/>
      <c r="BU96" s="49"/>
      <c r="BV96" s="4"/>
      <c r="BW96" s="4"/>
      <c r="BX96" s="50"/>
      <c r="BY96" s="30"/>
      <c r="BZ96" s="49"/>
      <c r="CA96" s="49"/>
      <c r="CB96" s="4"/>
      <c r="CC96" s="49"/>
      <c r="CD96" s="49"/>
      <c r="CE96" s="30"/>
      <c r="CF96" s="4"/>
      <c r="CG96" s="30"/>
      <c r="CH96" s="48"/>
      <c r="CI96" s="48"/>
      <c r="CK96" s="48"/>
      <c r="CL96" s="48"/>
      <c r="CM96" s="30"/>
      <c r="CN96" s="49"/>
      <c r="CO96" s="49"/>
      <c r="CP96" s="4"/>
      <c r="CQ96" s="4"/>
      <c r="CR96" s="50"/>
      <c r="CS96" s="30"/>
      <c r="CT96" s="49"/>
      <c r="CU96" s="49"/>
      <c r="CV96" s="4"/>
      <c r="CW96" s="49"/>
      <c r="CX96" s="49"/>
      <c r="CY96" s="7"/>
      <c r="CZ96" s="4"/>
      <c r="DA96" s="30"/>
      <c r="DB96" s="48"/>
      <c r="DC96" s="48"/>
      <c r="DE96" s="48"/>
      <c r="DF96" s="48"/>
      <c r="DG96" s="30"/>
      <c r="DH96" s="49"/>
      <c r="DI96" s="49"/>
      <c r="DJ96" s="4"/>
      <c r="DK96" s="4"/>
      <c r="DL96" s="50"/>
      <c r="DM96" s="30"/>
      <c r="DN96" s="49"/>
      <c r="DO96" s="49"/>
      <c r="DP96" s="4"/>
      <c r="DQ96" s="49"/>
      <c r="DR96" s="49"/>
      <c r="DS96" s="7"/>
      <c r="DT96" s="4"/>
      <c r="DU96" s="30"/>
      <c r="DV96" s="48"/>
      <c r="DW96" s="48"/>
      <c r="DY96" s="48"/>
      <c r="DZ96" s="48"/>
      <c r="EA96" s="30"/>
      <c r="EB96" s="4"/>
      <c r="EC96" s="51"/>
      <c r="ED96" s="4"/>
      <c r="EE96" s="4"/>
      <c r="EF96" s="50"/>
      <c r="EG96" s="30"/>
      <c r="EH96" s="49"/>
      <c r="EI96" s="49"/>
      <c r="EJ96" s="4"/>
      <c r="EK96" s="49"/>
      <c r="EL96" s="49"/>
      <c r="EM96" s="7"/>
      <c r="EN96" s="4"/>
      <c r="EO96" s="30"/>
      <c r="EP96" s="48"/>
      <c r="EQ96" s="48"/>
      <c r="ES96" s="48"/>
      <c r="ET96" s="48"/>
      <c r="EU96" s="30"/>
      <c r="EV96" s="49"/>
      <c r="EW96" s="49"/>
      <c r="EX96" s="4"/>
      <c r="EY96" s="4"/>
      <c r="EZ96" s="50"/>
      <c r="FA96" s="30"/>
      <c r="FB96" s="49"/>
      <c r="FC96" s="49"/>
      <c r="FD96" s="4"/>
      <c r="FE96" s="49"/>
      <c r="FF96" s="49"/>
      <c r="FG96" s="7"/>
      <c r="FH96" s="4"/>
      <c r="FI96" s="30"/>
      <c r="FJ96" s="48"/>
      <c r="FK96" s="48"/>
      <c r="FM96" s="48"/>
      <c r="FN96" s="48"/>
      <c r="FO96" s="30"/>
      <c r="FP96" s="49"/>
      <c r="FQ96" s="49"/>
      <c r="FR96" s="4"/>
      <c r="FS96" s="4"/>
      <c r="FT96" s="50"/>
      <c r="FU96" s="30"/>
      <c r="FV96" s="49"/>
      <c r="FW96" s="49"/>
      <c r="FX96" s="4"/>
      <c r="FY96" s="49"/>
      <c r="FZ96" s="49"/>
      <c r="GA96" s="20"/>
      <c r="GI96" s="57"/>
      <c r="GN96" s="58"/>
      <c r="GU96" s="20"/>
      <c r="HC96" s="57"/>
      <c r="HH96" s="58"/>
      <c r="HO96" s="20"/>
      <c r="HW96" s="57"/>
      <c r="IB96" s="58"/>
      <c r="II96" s="20"/>
      <c r="IQ96" s="57"/>
      <c r="IV96" s="58"/>
    </row>
    <row r="97" spans="1:256" ht="13.5" customHeight="1">
      <c r="A97" s="63"/>
      <c r="C97" s="7"/>
      <c r="D97" s="4"/>
      <c r="E97" s="30"/>
      <c r="F97" s="48"/>
      <c r="G97" s="49"/>
      <c r="I97" s="48"/>
      <c r="J97" s="49"/>
      <c r="K97" s="30"/>
      <c r="L97" s="49"/>
      <c r="M97" s="49"/>
      <c r="N97" s="4"/>
      <c r="O97" s="4"/>
      <c r="P97" s="50"/>
      <c r="Q97" s="30"/>
      <c r="R97" s="49"/>
      <c r="S97" s="49"/>
      <c r="T97" s="4"/>
      <c r="U97" s="49"/>
      <c r="V97" s="49"/>
      <c r="W97" s="7"/>
      <c r="X97" s="4"/>
      <c r="Y97" s="30"/>
      <c r="Z97" s="48"/>
      <c r="AA97" s="48"/>
      <c r="AC97" s="48"/>
      <c r="AD97" s="48"/>
      <c r="AE97" s="30"/>
      <c r="AF97" s="49"/>
      <c r="AG97" s="49"/>
      <c r="AH97" s="4"/>
      <c r="AI97" s="4"/>
      <c r="AJ97" s="50"/>
      <c r="AK97" s="30"/>
      <c r="AL97" s="4"/>
      <c r="AM97" s="49"/>
      <c r="AN97" s="4"/>
      <c r="AO97" s="49"/>
      <c r="AP97" s="49"/>
      <c r="AQ97" s="7"/>
      <c r="AR97" s="4"/>
      <c r="AS97" s="30"/>
      <c r="AT97" s="48"/>
      <c r="AU97" s="48"/>
      <c r="AW97" s="48"/>
      <c r="AX97" s="48"/>
      <c r="AY97" s="30"/>
      <c r="AZ97" s="49"/>
      <c r="BA97" s="49"/>
      <c r="BB97" s="4"/>
      <c r="BC97" s="4"/>
      <c r="BD97" s="50"/>
      <c r="BE97" s="30"/>
      <c r="BF97" s="49"/>
      <c r="BG97" s="49"/>
      <c r="BH97" s="4"/>
      <c r="BI97" s="49"/>
      <c r="BJ97" s="49"/>
      <c r="BK97" s="7"/>
      <c r="BL97" s="4"/>
      <c r="BM97" s="30"/>
      <c r="BN97" s="48"/>
      <c r="BO97" s="48"/>
      <c r="BQ97" s="48"/>
      <c r="BR97" s="48"/>
      <c r="BS97" s="30"/>
      <c r="BT97" s="49"/>
      <c r="BU97" s="49"/>
      <c r="BV97" s="4"/>
      <c r="BW97" s="4"/>
      <c r="BX97" s="50"/>
      <c r="BY97" s="30"/>
      <c r="BZ97" s="49"/>
      <c r="CA97" s="49"/>
      <c r="CB97" s="4"/>
      <c r="CC97" s="49"/>
      <c r="CD97" s="49"/>
      <c r="CE97" s="30"/>
      <c r="CF97" s="4"/>
      <c r="CG97" s="30"/>
      <c r="CH97" s="48"/>
      <c r="CI97" s="48"/>
      <c r="CK97" s="48"/>
      <c r="CL97" s="48"/>
      <c r="CM97" s="30"/>
      <c r="CN97" s="49"/>
      <c r="CO97" s="49"/>
      <c r="CP97" s="4"/>
      <c r="CQ97" s="4"/>
      <c r="CR97" s="50"/>
      <c r="CS97" s="30"/>
      <c r="CT97" s="49"/>
      <c r="CU97" s="49"/>
      <c r="CV97" s="4"/>
      <c r="CW97" s="49"/>
      <c r="CX97" s="49"/>
      <c r="CY97" s="7"/>
      <c r="CZ97" s="4"/>
      <c r="DA97" s="30"/>
      <c r="DB97" s="48"/>
      <c r="DC97" s="48"/>
      <c r="DE97" s="48"/>
      <c r="DF97" s="48"/>
      <c r="DG97" s="30"/>
      <c r="DH97" s="49"/>
      <c r="DI97" s="49"/>
      <c r="DJ97" s="4"/>
      <c r="DK97" s="4"/>
      <c r="DL97" s="50"/>
      <c r="DM97" s="30"/>
      <c r="DN97" s="49"/>
      <c r="DO97" s="49"/>
      <c r="DP97" s="4"/>
      <c r="DQ97" s="49"/>
      <c r="DR97" s="49"/>
      <c r="DS97" s="7"/>
      <c r="DT97" s="4"/>
      <c r="DU97" s="30"/>
      <c r="DV97" s="48"/>
      <c r="DW97" s="48"/>
      <c r="DY97" s="48"/>
      <c r="DZ97" s="48"/>
      <c r="EA97" s="30"/>
      <c r="EB97" s="4"/>
      <c r="EC97" s="51"/>
      <c r="ED97" s="4"/>
      <c r="EE97" s="4"/>
      <c r="EF97" s="50"/>
      <c r="EG97" s="30"/>
      <c r="EH97" s="49"/>
      <c r="EI97" s="49"/>
      <c r="EJ97" s="4"/>
      <c r="EK97" s="49"/>
      <c r="EL97" s="49"/>
      <c r="EM97" s="7"/>
      <c r="EN97" s="4"/>
      <c r="EO97" s="30"/>
      <c r="EP97" s="48"/>
      <c r="EQ97" s="48"/>
      <c r="ES97" s="48"/>
      <c r="ET97" s="48"/>
      <c r="EU97" s="30"/>
      <c r="EV97" s="49"/>
      <c r="EW97" s="49"/>
      <c r="EX97" s="4"/>
      <c r="EY97" s="4"/>
      <c r="EZ97" s="50"/>
      <c r="FA97" s="30"/>
      <c r="FB97" s="49"/>
      <c r="FC97" s="49"/>
      <c r="FD97" s="4"/>
      <c r="FE97" s="49"/>
      <c r="FF97" s="49"/>
      <c r="FG97" s="7"/>
      <c r="FH97" s="4"/>
      <c r="FI97" s="30"/>
      <c r="FJ97" s="48"/>
      <c r="FK97" s="48"/>
      <c r="FM97" s="48"/>
      <c r="FN97" s="48"/>
      <c r="FO97" s="30"/>
      <c r="FP97" s="49"/>
      <c r="FQ97" s="49"/>
      <c r="FR97" s="4"/>
      <c r="FS97" s="4"/>
      <c r="FT97" s="50"/>
      <c r="FU97" s="30"/>
      <c r="FV97" s="49"/>
      <c r="FW97" s="49"/>
      <c r="FX97" s="4"/>
      <c r="FY97" s="49"/>
      <c r="FZ97" s="49"/>
      <c r="GA97" s="20"/>
      <c r="GI97" s="57"/>
      <c r="GN97" s="58"/>
      <c r="GU97" s="20"/>
      <c r="HC97" s="57"/>
      <c r="HH97" s="58"/>
      <c r="HO97" s="20"/>
      <c r="HW97" s="57"/>
      <c r="IB97" s="58"/>
      <c r="II97" s="20"/>
      <c r="IQ97" s="57"/>
      <c r="IV97" s="58"/>
    </row>
    <row r="98" spans="1:256" ht="13.5" customHeight="1">
      <c r="A98" s="63"/>
      <c r="C98" s="7"/>
      <c r="D98" s="4"/>
      <c r="E98" s="30"/>
      <c r="F98" s="48"/>
      <c r="G98" s="49"/>
      <c r="I98" s="48"/>
      <c r="J98" s="49"/>
      <c r="K98" s="30"/>
      <c r="L98" s="49"/>
      <c r="M98" s="49"/>
      <c r="N98" s="4"/>
      <c r="O98" s="4"/>
      <c r="P98" s="50"/>
      <c r="Q98" s="30"/>
      <c r="R98" s="49"/>
      <c r="S98" s="49"/>
      <c r="T98" s="4"/>
      <c r="U98" s="49"/>
      <c r="V98" s="49"/>
      <c r="W98" s="7"/>
      <c r="X98" s="4"/>
      <c r="Y98" s="30"/>
      <c r="Z98" s="48"/>
      <c r="AA98" s="48"/>
      <c r="AC98" s="48"/>
      <c r="AD98" s="48"/>
      <c r="AE98" s="30"/>
      <c r="AF98" s="49"/>
      <c r="AG98" s="49"/>
      <c r="AH98" s="4"/>
      <c r="AI98" s="4"/>
      <c r="AJ98" s="50"/>
      <c r="AK98" s="30"/>
      <c r="AL98" s="4"/>
      <c r="AM98" s="49"/>
      <c r="AN98" s="4"/>
      <c r="AO98" s="49"/>
      <c r="AP98" s="49"/>
      <c r="AQ98" s="7"/>
      <c r="AR98" s="4"/>
      <c r="AS98" s="30"/>
      <c r="AT98" s="48"/>
      <c r="AU98" s="48"/>
      <c r="AW98" s="48"/>
      <c r="AX98" s="48"/>
      <c r="AY98" s="30"/>
      <c r="AZ98" s="49"/>
      <c r="BA98" s="49"/>
      <c r="BB98" s="4"/>
      <c r="BC98" s="4"/>
      <c r="BD98" s="50"/>
      <c r="BE98" s="30"/>
      <c r="BF98" s="49"/>
      <c r="BG98" s="49"/>
      <c r="BH98" s="4"/>
      <c r="BI98" s="49"/>
      <c r="BJ98" s="49"/>
      <c r="BK98" s="7"/>
      <c r="BL98" s="4"/>
      <c r="BM98" s="30"/>
      <c r="BN98" s="48"/>
      <c r="BO98" s="48"/>
      <c r="BQ98" s="48"/>
      <c r="BR98" s="48"/>
      <c r="BS98" s="30"/>
      <c r="BT98" s="49"/>
      <c r="BU98" s="49"/>
      <c r="BV98" s="4"/>
      <c r="BW98" s="4"/>
      <c r="BX98" s="50"/>
      <c r="BY98" s="30"/>
      <c r="BZ98" s="49"/>
      <c r="CA98" s="49"/>
      <c r="CB98" s="4"/>
      <c r="CC98" s="49"/>
      <c r="CD98" s="49"/>
      <c r="CE98" s="30"/>
      <c r="CF98" s="4"/>
      <c r="CG98" s="30"/>
      <c r="CH98" s="48"/>
      <c r="CI98" s="48"/>
      <c r="CK98" s="48"/>
      <c r="CL98" s="48"/>
      <c r="CM98" s="30"/>
      <c r="CN98" s="49"/>
      <c r="CO98" s="49"/>
      <c r="CP98" s="4"/>
      <c r="CQ98" s="4"/>
      <c r="CR98" s="50"/>
      <c r="CS98" s="30"/>
      <c r="CT98" s="49"/>
      <c r="CU98" s="49"/>
      <c r="CV98" s="4"/>
      <c r="CW98" s="49"/>
      <c r="CX98" s="49"/>
      <c r="CY98" s="7"/>
      <c r="CZ98" s="4"/>
      <c r="DA98" s="30"/>
      <c r="DB98" s="48"/>
      <c r="DC98" s="48"/>
      <c r="DE98" s="48"/>
      <c r="DF98" s="48"/>
      <c r="DG98" s="30"/>
      <c r="DH98" s="49"/>
      <c r="DI98" s="49"/>
      <c r="DJ98" s="4"/>
      <c r="DK98" s="4"/>
      <c r="DL98" s="50"/>
      <c r="DM98" s="30"/>
      <c r="DN98" s="49"/>
      <c r="DO98" s="49"/>
      <c r="DP98" s="4"/>
      <c r="DQ98" s="49"/>
      <c r="DR98" s="49"/>
      <c r="DS98" s="7"/>
      <c r="DT98" s="4"/>
      <c r="DU98" s="30"/>
      <c r="DV98" s="48"/>
      <c r="DW98" s="48"/>
      <c r="DY98" s="48"/>
      <c r="DZ98" s="48"/>
      <c r="EA98" s="30"/>
      <c r="EB98" s="4"/>
      <c r="EC98" s="51"/>
      <c r="ED98" s="4"/>
      <c r="EE98" s="4"/>
      <c r="EF98" s="50"/>
      <c r="EG98" s="30"/>
      <c r="EH98" s="49"/>
      <c r="EI98" s="49"/>
      <c r="EJ98" s="4"/>
      <c r="EK98" s="49"/>
      <c r="EL98" s="49"/>
      <c r="EM98" s="7"/>
      <c r="EN98" s="4"/>
      <c r="EO98" s="30"/>
      <c r="EP98" s="48"/>
      <c r="EQ98" s="48"/>
      <c r="ES98" s="48"/>
      <c r="ET98" s="48"/>
      <c r="EU98" s="30"/>
      <c r="EV98" s="49"/>
      <c r="EW98" s="49"/>
      <c r="EX98" s="4"/>
      <c r="EY98" s="4"/>
      <c r="EZ98" s="50"/>
      <c r="FA98" s="30"/>
      <c r="FB98" s="49"/>
      <c r="FC98" s="49"/>
      <c r="FD98" s="4"/>
      <c r="FE98" s="49"/>
      <c r="FF98" s="49"/>
      <c r="FG98" s="7"/>
      <c r="FH98" s="4"/>
      <c r="FI98" s="30"/>
      <c r="FJ98" s="48"/>
      <c r="FK98" s="48"/>
      <c r="FM98" s="48"/>
      <c r="FN98" s="48"/>
      <c r="FO98" s="30"/>
      <c r="FP98" s="49"/>
      <c r="FQ98" s="49"/>
      <c r="FR98" s="4"/>
      <c r="FS98" s="4"/>
      <c r="FT98" s="50"/>
      <c r="FU98" s="30"/>
      <c r="FV98" s="49"/>
      <c r="FW98" s="49"/>
      <c r="FX98" s="4"/>
      <c r="FY98" s="49"/>
      <c r="FZ98" s="49"/>
      <c r="GA98" s="20"/>
      <c r="GI98" s="57"/>
      <c r="GN98" s="58"/>
      <c r="GU98" s="20"/>
      <c r="HC98" s="57"/>
      <c r="HH98" s="58"/>
      <c r="HO98" s="20"/>
      <c r="HW98" s="57"/>
      <c r="IB98" s="58"/>
      <c r="II98" s="20"/>
      <c r="IQ98" s="57"/>
      <c r="IV98" s="58"/>
    </row>
    <row r="99" spans="1:256" ht="13.5" customHeight="1">
      <c r="A99" s="63"/>
      <c r="C99" s="7"/>
      <c r="D99" s="4"/>
      <c r="E99" s="30"/>
      <c r="F99" s="48"/>
      <c r="G99" s="49"/>
      <c r="I99" s="48"/>
      <c r="J99" s="49"/>
      <c r="K99" s="30"/>
      <c r="L99" s="49"/>
      <c r="M99" s="49"/>
      <c r="N99" s="4"/>
      <c r="O99" s="4"/>
      <c r="P99" s="50"/>
      <c r="Q99" s="30"/>
      <c r="R99" s="49"/>
      <c r="S99" s="49"/>
      <c r="T99" s="4"/>
      <c r="U99" s="49"/>
      <c r="V99" s="49"/>
      <c r="W99" s="7"/>
      <c r="X99" s="4"/>
      <c r="Y99" s="30"/>
      <c r="Z99" s="48"/>
      <c r="AA99" s="48"/>
      <c r="AC99" s="48"/>
      <c r="AD99" s="48"/>
      <c r="AE99" s="30"/>
      <c r="AF99" s="49"/>
      <c r="AG99" s="49"/>
      <c r="AH99" s="4"/>
      <c r="AI99" s="4"/>
      <c r="AJ99" s="50"/>
      <c r="AK99" s="30"/>
      <c r="AL99" s="4"/>
      <c r="AM99" s="49"/>
      <c r="AN99" s="4"/>
      <c r="AO99" s="49"/>
      <c r="AP99" s="49"/>
      <c r="AQ99" s="7"/>
      <c r="AR99" s="4"/>
      <c r="AS99" s="30"/>
      <c r="AT99" s="48"/>
      <c r="AU99" s="48"/>
      <c r="AW99" s="48"/>
      <c r="AX99" s="48"/>
      <c r="AY99" s="30"/>
      <c r="AZ99" s="49"/>
      <c r="BA99" s="49"/>
      <c r="BB99" s="4"/>
      <c r="BC99" s="4"/>
      <c r="BD99" s="50"/>
      <c r="BE99" s="30"/>
      <c r="BF99" s="49"/>
      <c r="BG99" s="49"/>
      <c r="BH99" s="4"/>
      <c r="BI99" s="49"/>
      <c r="BJ99" s="49"/>
      <c r="BK99" s="7"/>
      <c r="BL99" s="4"/>
      <c r="BM99" s="30"/>
      <c r="BN99" s="48"/>
      <c r="BO99" s="48"/>
      <c r="BQ99" s="48"/>
      <c r="BR99" s="48"/>
      <c r="BS99" s="30"/>
      <c r="BT99" s="49"/>
      <c r="BU99" s="49"/>
      <c r="BV99" s="4"/>
      <c r="BW99" s="4"/>
      <c r="BX99" s="50"/>
      <c r="BY99" s="30"/>
      <c r="BZ99" s="49"/>
      <c r="CA99" s="49"/>
      <c r="CB99" s="4"/>
      <c r="CC99" s="49"/>
      <c r="CD99" s="49"/>
      <c r="CE99" s="30"/>
      <c r="CF99" s="4"/>
      <c r="CG99" s="30"/>
      <c r="CH99" s="48"/>
      <c r="CI99" s="48"/>
      <c r="CK99" s="48"/>
      <c r="CL99" s="48"/>
      <c r="CM99" s="30"/>
      <c r="CN99" s="49"/>
      <c r="CO99" s="49"/>
      <c r="CP99" s="4"/>
      <c r="CQ99" s="4"/>
      <c r="CR99" s="50"/>
      <c r="CS99" s="30"/>
      <c r="CT99" s="49"/>
      <c r="CU99" s="49"/>
      <c r="CV99" s="4"/>
      <c r="CW99" s="49"/>
      <c r="CX99" s="49"/>
      <c r="CY99" s="7"/>
      <c r="CZ99" s="4"/>
      <c r="DA99" s="30"/>
      <c r="DB99" s="48"/>
      <c r="DC99" s="48"/>
      <c r="DE99" s="48"/>
      <c r="DF99" s="48"/>
      <c r="DG99" s="30"/>
      <c r="DH99" s="49"/>
      <c r="DI99" s="49"/>
      <c r="DJ99" s="4"/>
      <c r="DK99" s="4"/>
      <c r="DL99" s="50"/>
      <c r="DM99" s="30"/>
      <c r="DN99" s="49"/>
      <c r="DO99" s="49"/>
      <c r="DP99" s="4"/>
      <c r="DQ99" s="49"/>
      <c r="DR99" s="49"/>
      <c r="DS99" s="7"/>
      <c r="DT99" s="4"/>
      <c r="DU99" s="30"/>
      <c r="DV99" s="48"/>
      <c r="DW99" s="48"/>
      <c r="DY99" s="48"/>
      <c r="DZ99" s="48"/>
      <c r="EA99" s="30"/>
      <c r="EB99" s="4"/>
      <c r="EC99" s="51"/>
      <c r="ED99" s="4"/>
      <c r="EE99" s="4"/>
      <c r="EF99" s="50"/>
      <c r="EG99" s="30"/>
      <c r="EH99" s="49"/>
      <c r="EI99" s="49"/>
      <c r="EJ99" s="4"/>
      <c r="EK99" s="49"/>
      <c r="EL99" s="49"/>
      <c r="EM99" s="7"/>
      <c r="EN99" s="4"/>
      <c r="EO99" s="30"/>
      <c r="EP99" s="48"/>
      <c r="EQ99" s="48"/>
      <c r="ES99" s="48"/>
      <c r="ET99" s="48"/>
      <c r="EU99" s="30"/>
      <c r="EV99" s="49"/>
      <c r="EW99" s="49"/>
      <c r="EX99" s="4"/>
      <c r="EY99" s="4"/>
      <c r="EZ99" s="50"/>
      <c r="FA99" s="30"/>
      <c r="FB99" s="49"/>
      <c r="FC99" s="49"/>
      <c r="FD99" s="4"/>
      <c r="FE99" s="49"/>
      <c r="FF99" s="49"/>
      <c r="FG99" s="7"/>
      <c r="FH99" s="4"/>
      <c r="FI99" s="30"/>
      <c r="FJ99" s="48"/>
      <c r="FK99" s="48"/>
      <c r="FM99" s="48"/>
      <c r="FN99" s="48"/>
      <c r="FO99" s="30"/>
      <c r="FP99" s="49"/>
      <c r="FQ99" s="49"/>
      <c r="FR99" s="4"/>
      <c r="FS99" s="4"/>
      <c r="FT99" s="50"/>
      <c r="FU99" s="30"/>
      <c r="FV99" s="49"/>
      <c r="FW99" s="49"/>
      <c r="FX99" s="4"/>
      <c r="FY99" s="49"/>
      <c r="FZ99" s="49"/>
      <c r="GA99" s="20"/>
      <c r="GI99" s="57"/>
      <c r="GN99" s="58"/>
      <c r="GU99" s="20"/>
      <c r="HC99" s="57"/>
      <c r="HH99" s="58"/>
      <c r="HO99" s="20"/>
      <c r="HW99" s="57"/>
      <c r="IB99" s="58"/>
      <c r="II99" s="20"/>
      <c r="IQ99" s="57"/>
      <c r="IV99" s="58"/>
    </row>
    <row r="100" spans="1:256" ht="13.5" customHeight="1">
      <c r="A100" s="63"/>
      <c r="C100" s="7"/>
      <c r="D100" s="4"/>
      <c r="E100" s="30"/>
      <c r="F100" s="48"/>
      <c r="G100" s="49"/>
      <c r="I100" s="48"/>
      <c r="J100" s="49"/>
      <c r="K100" s="30"/>
      <c r="L100" s="49"/>
      <c r="M100" s="49"/>
      <c r="N100" s="4"/>
      <c r="O100" s="4"/>
      <c r="P100" s="50"/>
      <c r="Q100" s="30"/>
      <c r="R100" s="49"/>
      <c r="S100" s="49"/>
      <c r="T100" s="4"/>
      <c r="U100" s="49"/>
      <c r="V100" s="49"/>
      <c r="W100" s="7"/>
      <c r="X100" s="4"/>
      <c r="Y100" s="30"/>
      <c r="Z100" s="48"/>
      <c r="AA100" s="48"/>
      <c r="AC100" s="48"/>
      <c r="AD100" s="48"/>
      <c r="AE100" s="30"/>
      <c r="AF100" s="49"/>
      <c r="AG100" s="49"/>
      <c r="AH100" s="4"/>
      <c r="AI100" s="4"/>
      <c r="AJ100" s="50"/>
      <c r="AK100" s="30"/>
      <c r="AL100" s="4"/>
      <c r="AM100" s="49"/>
      <c r="AN100" s="4"/>
      <c r="AO100" s="49"/>
      <c r="AP100" s="49"/>
      <c r="AQ100" s="7"/>
      <c r="AR100" s="4"/>
      <c r="AS100" s="30"/>
      <c r="AT100" s="48"/>
      <c r="AU100" s="48"/>
      <c r="AW100" s="48"/>
      <c r="AX100" s="48"/>
      <c r="AY100" s="30"/>
      <c r="AZ100" s="49"/>
      <c r="BA100" s="49"/>
      <c r="BB100" s="4"/>
      <c r="BC100" s="4"/>
      <c r="BD100" s="50"/>
      <c r="BE100" s="30"/>
      <c r="BF100" s="49"/>
      <c r="BG100" s="49"/>
      <c r="BH100" s="4"/>
      <c r="BI100" s="49"/>
      <c r="BJ100" s="49"/>
      <c r="BK100" s="7"/>
      <c r="BL100" s="4"/>
      <c r="BM100" s="30"/>
      <c r="BN100" s="48"/>
      <c r="BO100" s="48"/>
      <c r="BQ100" s="48"/>
      <c r="BR100" s="48"/>
      <c r="BS100" s="30"/>
      <c r="BT100" s="49"/>
      <c r="BU100" s="49"/>
      <c r="BV100" s="4"/>
      <c r="BW100" s="4"/>
      <c r="BX100" s="50"/>
      <c r="BY100" s="30"/>
      <c r="BZ100" s="49"/>
      <c r="CA100" s="49"/>
      <c r="CB100" s="4"/>
      <c r="CC100" s="49"/>
      <c r="CD100" s="49"/>
      <c r="CE100" s="30"/>
      <c r="CF100" s="4"/>
      <c r="CG100" s="30"/>
      <c r="CH100" s="48"/>
      <c r="CI100" s="48"/>
      <c r="CK100" s="48"/>
      <c r="CL100" s="48"/>
      <c r="CM100" s="30"/>
      <c r="CN100" s="49"/>
      <c r="CO100" s="49"/>
      <c r="CP100" s="4"/>
      <c r="CQ100" s="4"/>
      <c r="CR100" s="50"/>
      <c r="CS100" s="30"/>
      <c r="CT100" s="49"/>
      <c r="CU100" s="49"/>
      <c r="CV100" s="4"/>
      <c r="CW100" s="49"/>
      <c r="CX100" s="49"/>
      <c r="CY100" s="7"/>
      <c r="CZ100" s="4"/>
      <c r="DA100" s="30"/>
      <c r="DB100" s="48"/>
      <c r="DC100" s="48"/>
      <c r="DE100" s="48"/>
      <c r="DF100" s="48"/>
      <c r="DG100" s="30"/>
      <c r="DH100" s="49"/>
      <c r="DI100" s="49"/>
      <c r="DJ100" s="4"/>
      <c r="DK100" s="4"/>
      <c r="DL100" s="50"/>
      <c r="DM100" s="30"/>
      <c r="DN100" s="49"/>
      <c r="DO100" s="49"/>
      <c r="DP100" s="4"/>
      <c r="DQ100" s="49"/>
      <c r="DR100" s="49"/>
      <c r="DS100" s="7"/>
      <c r="DT100" s="4"/>
      <c r="DU100" s="30"/>
      <c r="DV100" s="48"/>
      <c r="DW100" s="48"/>
      <c r="DY100" s="48"/>
      <c r="DZ100" s="48"/>
      <c r="EA100" s="30"/>
      <c r="EB100" s="4"/>
      <c r="EC100" s="51"/>
      <c r="ED100" s="4"/>
      <c r="EE100" s="4"/>
      <c r="EF100" s="50"/>
      <c r="EG100" s="30"/>
      <c r="EH100" s="49"/>
      <c r="EI100" s="49"/>
      <c r="EJ100" s="4"/>
      <c r="EK100" s="49"/>
      <c r="EL100" s="49"/>
      <c r="EM100" s="7"/>
      <c r="EN100" s="4"/>
      <c r="EO100" s="30"/>
      <c r="EP100" s="48"/>
      <c r="EQ100" s="48"/>
      <c r="ES100" s="48"/>
      <c r="ET100" s="48"/>
      <c r="EU100" s="30"/>
      <c r="EV100" s="49"/>
      <c r="EW100" s="49"/>
      <c r="EX100" s="4"/>
      <c r="EY100" s="4"/>
      <c r="EZ100" s="50"/>
      <c r="FA100" s="30"/>
      <c r="FB100" s="49"/>
      <c r="FC100" s="49"/>
      <c r="FD100" s="4"/>
      <c r="FE100" s="49"/>
      <c r="FF100" s="49"/>
      <c r="FG100" s="7"/>
      <c r="FH100" s="4"/>
      <c r="FI100" s="30"/>
      <c r="FJ100" s="48"/>
      <c r="FK100" s="48"/>
      <c r="FM100" s="48"/>
      <c r="FN100" s="48"/>
      <c r="FO100" s="30"/>
      <c r="FP100" s="49"/>
      <c r="FQ100" s="49"/>
      <c r="FR100" s="4"/>
      <c r="FS100" s="4"/>
      <c r="FT100" s="50"/>
      <c r="FU100" s="30"/>
      <c r="FV100" s="49"/>
      <c r="FW100" s="49"/>
      <c r="FX100" s="4"/>
      <c r="FY100" s="49"/>
      <c r="FZ100" s="49"/>
      <c r="GA100" s="20"/>
      <c r="GI100" s="57"/>
      <c r="GN100" s="58"/>
      <c r="GU100" s="20"/>
      <c r="HC100" s="57"/>
      <c r="HH100" s="58"/>
      <c r="HO100" s="20"/>
      <c r="HW100" s="57"/>
      <c r="IB100" s="58"/>
      <c r="II100" s="20"/>
      <c r="IQ100" s="57"/>
      <c r="IV100" s="58"/>
    </row>
    <row r="101" spans="1:256" ht="13.5" customHeight="1">
      <c r="S101" s="48"/>
    </row>
    <row r="193" s="2" customFormat="1" ht="13.5" customHeight="1"/>
    <row r="194" s="2" customFormat="1" ht="13.5" customHeight="1"/>
    <row r="195" s="2" customFormat="1" ht="13.5" customHeight="1"/>
    <row r="196" s="2" customFormat="1" ht="13.5" customHeight="1"/>
    <row r="197" s="2" customFormat="1" ht="13.5" customHeight="1"/>
    <row r="198" s="2" customFormat="1" ht="13.5" customHeight="1"/>
    <row r="199" s="2" customFormat="1" ht="13.5" customHeight="1"/>
    <row r="200" s="2" customFormat="1" ht="13.5" customHeight="1"/>
    <row r="201" s="2" customFormat="1" ht="13.5" customHeight="1"/>
    <row r="202" s="2" customFormat="1" ht="13.5" customHeight="1"/>
    <row r="203" s="2" customFormat="1" ht="13.5" customHeight="1"/>
    <row r="204" s="2" customFormat="1" ht="13.5" customHeight="1"/>
    <row r="205" s="2" customFormat="1" ht="13.5" customHeight="1"/>
    <row r="206" s="2" customFormat="1" ht="13.5" customHeight="1"/>
    <row r="207" s="2" customFormat="1" ht="13.5" customHeight="1"/>
  </sheetData>
  <customSheetViews>
    <customSheetView guid="{58E98FBC-18A6-4DF7-8BE5-466B393E75B5}">
      <pane xSplit="2" ySplit="10" topLeftCell="C11" activePane="bottomRight" state="frozen"/>
      <selection pane="bottomRight" activeCell="K11" sqref="K11"/>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info_parties!$A$1:$A$76</xm:f>
          </x14:formula1>
          <xm:sqref>A11:A18 A21:A100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Notes</vt:lpstr>
      <vt:lpstr>info_parties</vt:lpstr>
      <vt:lpstr>cabinetpos</vt:lpstr>
      <vt:lpstr>ministers</vt:lpstr>
      <vt:lpstr>parlvotes_lh</vt:lpstr>
      <vt:lpstr>parlseats_lh</vt:lpstr>
      <vt:lpstr>parlvotes_uh</vt:lpstr>
      <vt:lpstr>parlseats_uh</vt:lpstr>
      <vt:lpstr>parlvotes_eu</vt:lpstr>
      <vt:lpstr>presvotes</vt:lpstr>
      <vt:lpstr>refvotes</vt:lpstr>
      <vt:lpstr>info_cites</vt:lpstr>
      <vt:lpstr>info_weblinks</vt:lpstr>
      <vt:lpstr>info_colors</vt:lpstr>
      <vt:lpstr>info_export</vt:lpstr>
      <vt:lpstr>info_parties2</vt:lpstr>
      <vt:lpstr>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Deegan-Krause</dc:creator>
  <cp:lastModifiedBy>Tom Mustillo</cp:lastModifiedBy>
  <cp:lastPrinted>2010-09-24T23:21:34Z</cp:lastPrinted>
  <dcterms:created xsi:type="dcterms:W3CDTF">2007-12-18T22:28:08Z</dcterms:created>
  <dcterms:modified xsi:type="dcterms:W3CDTF">2025-03-06T15:01:16Z</dcterms:modified>
</cp:coreProperties>
</file>